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victor.torrao\Downloads\"/>
    </mc:Choice>
  </mc:AlternateContent>
  <xr:revisionPtr revIDLastSave="0" documentId="13_ncr:1_{9D29A955-A376-4981-AF14-65BD67A778E6}" xr6:coauthVersionLast="47" xr6:coauthVersionMax="47" xr10:uidLastSave="{00000000-0000-0000-0000-000000000000}"/>
  <workbookProtection workbookAlgorithmName="SHA-512" workbookHashValue="kv3DFNk1V9H04Fhc8ABYq6f9c2oPROZeQSHbjbIqF0fqoh4431bXya8kXCUsBugbarfwEyQN5NHYmC1HZlJmaw==" workbookSaltValue="jsU0sYA1ofR3AEqP7oVxYw==" workbookSpinCount="100000" lockStructure="1"/>
  <bookViews>
    <workbookView xWindow="-120" yWindow="-120" windowWidth="29040" windowHeight="15840" xr2:uid="{00000000-000D-0000-FFFF-FFFF00000000}"/>
  </bookViews>
  <sheets>
    <sheet name="Planilha Pré-LOA 2022" sheetId="1" r:id="rId1"/>
    <sheet name="Planilha Auxiliar" sheetId="4" r:id="rId2"/>
    <sheet name="Planilha Interna" sheetId="13" state="hidden" r:id="rId3"/>
    <sheet name="Resumo Pré-LOA" sheetId="7" state="hidden" r:id="rId4"/>
    <sheet name="Catálogo de POs" sheetId="14" r:id="rId5"/>
    <sheet name="Informações para preenchimento" sheetId="15" r:id="rId6"/>
  </sheets>
  <externalReferences>
    <externalReference r:id="rId7"/>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4" i="1" l="1"/>
  <c r="R23" i="1"/>
  <c r="G23" i="1"/>
  <c r="E23" i="1"/>
  <c r="C23" i="1"/>
  <c r="C34" i="1" l="1"/>
  <c r="E34" i="1"/>
  <c r="R34" i="1"/>
  <c r="C10" i="1"/>
  <c r="G10" i="1"/>
  <c r="E10" i="1"/>
  <c r="R10" i="1"/>
  <c r="G34" i="1" l="1"/>
  <c r="C22" i="1"/>
  <c r="E22" i="1"/>
  <c r="G22" i="1"/>
  <c r="R22" i="1"/>
  <c r="G35" i="1" l="1"/>
  <c r="E35" i="1"/>
  <c r="R35" i="1"/>
  <c r="E41" i="1" l="1"/>
  <c r="G41" i="1"/>
  <c r="R41" i="1"/>
  <c r="C25" i="1"/>
  <c r="E24" i="1" l="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C11" i="1"/>
  <c r="C12" i="1"/>
  <c r="C13" i="1"/>
  <c r="C14" i="1"/>
  <c r="C15" i="1"/>
  <c r="C16" i="1"/>
  <c r="C17" i="1"/>
  <c r="C18" i="1"/>
  <c r="C19" i="1"/>
  <c r="C20" i="1"/>
  <c r="C21" i="1"/>
  <c r="C24" i="1"/>
  <c r="C26" i="1"/>
  <c r="C27" i="1"/>
  <c r="C28" i="1"/>
  <c r="C53" i="4"/>
  <c r="B274" i="14"/>
  <c r="C274" i="14"/>
  <c r="B275" i="14"/>
  <c r="C275" i="14"/>
  <c r="B276" i="14"/>
  <c r="C276" i="14"/>
  <c r="B277" i="14"/>
  <c r="C277" i="14"/>
  <c r="B278" i="14"/>
  <c r="C278" i="14"/>
  <c r="B279" i="14"/>
  <c r="C279" i="14"/>
  <c r="B280" i="14"/>
  <c r="C280" i="14"/>
  <c r="B281" i="14"/>
  <c r="C281" i="14"/>
  <c r="B282" i="14"/>
  <c r="C282" i="14"/>
  <c r="B283" i="14"/>
  <c r="C283" i="14"/>
  <c r="B284" i="14"/>
  <c r="C284" i="14"/>
  <c r="B285" i="14"/>
  <c r="C285" i="14"/>
  <c r="B286" i="14"/>
  <c r="C286" i="14"/>
  <c r="B287" i="14"/>
  <c r="C287" i="14"/>
  <c r="B288" i="14"/>
  <c r="C288" i="14"/>
  <c r="B289" i="14"/>
  <c r="C289" i="14"/>
  <c r="B290" i="14"/>
  <c r="C290" i="14"/>
  <c r="B291" i="14"/>
  <c r="C291" i="14"/>
  <c r="B292" i="14"/>
  <c r="C292" i="14"/>
  <c r="B293" i="14"/>
  <c r="C293" i="14"/>
  <c r="B294" i="14"/>
  <c r="C294" i="14"/>
  <c r="B295" i="14"/>
  <c r="C295" i="14"/>
  <c r="B296" i="14"/>
  <c r="C296" i="14"/>
  <c r="B297" i="14"/>
  <c r="C297" i="14"/>
  <c r="B298" i="14"/>
  <c r="C298" i="14"/>
  <c r="B299" i="14"/>
  <c r="C299" i="14"/>
  <c r="B300" i="14"/>
  <c r="C300" i="14"/>
  <c r="B301" i="14"/>
  <c r="C301" i="14"/>
  <c r="B302" i="14"/>
  <c r="C302" i="14"/>
  <c r="B303" i="14"/>
  <c r="C303" i="14"/>
  <c r="B304" i="14"/>
  <c r="C304" i="14"/>
  <c r="B305" i="14"/>
  <c r="C305" i="14"/>
  <c r="B306" i="14"/>
  <c r="C306" i="14"/>
  <c r="B307" i="14"/>
  <c r="C307" i="14"/>
  <c r="B308" i="14"/>
  <c r="C308" i="14"/>
  <c r="B309" i="14"/>
  <c r="C309" i="14"/>
  <c r="B310" i="14"/>
  <c r="C310" i="14"/>
  <c r="B311" i="14"/>
  <c r="C311" i="14"/>
  <c r="B312" i="14"/>
  <c r="C312" i="14"/>
  <c r="B313" i="14"/>
  <c r="C313" i="14"/>
  <c r="B314" i="14"/>
  <c r="C314" i="14"/>
  <c r="B315" i="14"/>
  <c r="C315" i="14"/>
  <c r="B316" i="14"/>
  <c r="C316" i="14"/>
  <c r="B317" i="14"/>
  <c r="C317" i="14"/>
  <c r="B318" i="14"/>
  <c r="C318" i="14"/>
  <c r="B319" i="14"/>
  <c r="C319" i="14"/>
  <c r="B320" i="14"/>
  <c r="C320" i="14"/>
  <c r="B321" i="14"/>
  <c r="C321" i="14"/>
  <c r="B322" i="14"/>
  <c r="C322" i="14"/>
  <c r="B323" i="14"/>
  <c r="C323" i="14"/>
  <c r="B324" i="14"/>
  <c r="C324" i="14"/>
  <c r="B325" i="14"/>
  <c r="C325" i="14"/>
  <c r="B326" i="14"/>
  <c r="C326" i="14"/>
  <c r="B327" i="14"/>
  <c r="C327" i="14"/>
  <c r="B328" i="14"/>
  <c r="C328" i="14"/>
  <c r="B329" i="14"/>
  <c r="C329" i="14"/>
  <c r="B330" i="14"/>
  <c r="C330" i="14"/>
  <c r="B331" i="14"/>
  <c r="C331" i="14"/>
  <c r="B332" i="14"/>
  <c r="C332" i="14"/>
  <c r="B333" i="14"/>
  <c r="C333" i="14"/>
  <c r="B334" i="14"/>
  <c r="C334" i="14"/>
  <c r="B335" i="14"/>
  <c r="C335" i="14"/>
  <c r="B336" i="14"/>
  <c r="C336" i="14"/>
  <c r="B337" i="14"/>
  <c r="C337" i="14"/>
  <c r="B338" i="14"/>
  <c r="C338" i="14"/>
  <c r="B339" i="14"/>
  <c r="C339" i="14"/>
  <c r="B340" i="14"/>
  <c r="C340" i="14"/>
  <c r="B341" i="14"/>
  <c r="C341" i="14"/>
  <c r="B342" i="14"/>
  <c r="C342" i="14"/>
  <c r="B343" i="14"/>
  <c r="C343" i="14"/>
  <c r="B344" i="14"/>
  <c r="C344" i="14"/>
  <c r="B345" i="14"/>
  <c r="C345" i="14"/>
  <c r="B346" i="14"/>
  <c r="C346" i="14"/>
  <c r="B347" i="14"/>
  <c r="C347" i="14"/>
  <c r="B348" i="14"/>
  <c r="C348" i="14"/>
  <c r="B349" i="14"/>
  <c r="C349" i="14"/>
  <c r="B350" i="14"/>
  <c r="C350" i="14"/>
  <c r="B351" i="14"/>
  <c r="C351" i="14"/>
  <c r="B352" i="14"/>
  <c r="C352" i="14"/>
  <c r="B353" i="14"/>
  <c r="C353" i="14"/>
  <c r="B354" i="14"/>
  <c r="C354" i="14"/>
  <c r="B355" i="14"/>
  <c r="C355" i="14"/>
  <c r="B356" i="14"/>
  <c r="C356" i="14"/>
  <c r="B357" i="14"/>
  <c r="C357" i="14"/>
  <c r="B358" i="14"/>
  <c r="C358" i="14"/>
  <c r="B359" i="14"/>
  <c r="C359" i="14"/>
  <c r="B360" i="14"/>
  <c r="C360" i="14"/>
  <c r="B361" i="14"/>
  <c r="C361" i="14"/>
  <c r="B362" i="14"/>
  <c r="C362" i="14"/>
  <c r="B363" i="14"/>
  <c r="C363" i="14"/>
  <c r="B364" i="14"/>
  <c r="C364" i="14"/>
  <c r="B365" i="14"/>
  <c r="C365" i="14"/>
  <c r="B366" i="14"/>
  <c r="C366" i="14"/>
  <c r="B367" i="14"/>
  <c r="C367" i="14"/>
  <c r="B368" i="14"/>
  <c r="C368" i="14"/>
  <c r="B369" i="14"/>
  <c r="C369" i="14"/>
  <c r="B370" i="14"/>
  <c r="C370" i="14"/>
  <c r="B371" i="14"/>
  <c r="C371" i="14"/>
  <c r="B372" i="14"/>
  <c r="C372" i="14"/>
  <c r="B373" i="14"/>
  <c r="C373" i="14"/>
  <c r="B374" i="14"/>
  <c r="C374" i="14"/>
  <c r="B375" i="14"/>
  <c r="C375" i="14"/>
  <c r="B376" i="14"/>
  <c r="C376" i="14"/>
  <c r="B377" i="14"/>
  <c r="C377" i="14"/>
  <c r="B378" i="14"/>
  <c r="C378" i="14"/>
  <c r="B379" i="14"/>
  <c r="C379" i="14"/>
  <c r="B380" i="14"/>
  <c r="C380" i="14"/>
  <c r="B381" i="14"/>
  <c r="C381" i="14"/>
  <c r="B382" i="14"/>
  <c r="C382" i="14"/>
  <c r="B383" i="14"/>
  <c r="C383" i="14"/>
  <c r="B384" i="14"/>
  <c r="C384" i="14"/>
  <c r="B385" i="14"/>
  <c r="C385" i="14"/>
  <c r="B386" i="14"/>
  <c r="C386" i="14"/>
  <c r="B387" i="14"/>
  <c r="C387" i="14"/>
  <c r="B388" i="14"/>
  <c r="C388" i="14"/>
  <c r="B389" i="14"/>
  <c r="C389" i="14"/>
  <c r="B390" i="14"/>
  <c r="C390" i="14"/>
  <c r="B391" i="14"/>
  <c r="C391" i="14"/>
  <c r="B392" i="14"/>
  <c r="C392" i="14"/>
  <c r="B393" i="14"/>
  <c r="C393" i="14"/>
  <c r="B394" i="14"/>
  <c r="C394" i="14"/>
  <c r="B395" i="14"/>
  <c r="C395" i="14"/>
  <c r="B396" i="14"/>
  <c r="C396" i="14"/>
  <c r="B397" i="14"/>
  <c r="C397" i="14"/>
  <c r="B398" i="14"/>
  <c r="C398" i="14"/>
  <c r="B399" i="14"/>
  <c r="C399" i="14"/>
  <c r="B400" i="14"/>
  <c r="C400" i="14"/>
  <c r="B401" i="14"/>
  <c r="C401" i="14"/>
  <c r="B402" i="14"/>
  <c r="C402" i="14"/>
  <c r="B403" i="14"/>
  <c r="C403" i="14"/>
  <c r="B404" i="14"/>
  <c r="C404" i="14"/>
  <c r="B405" i="14"/>
  <c r="C405" i="14"/>
  <c r="B406" i="14"/>
  <c r="C406" i="14"/>
  <c r="B407" i="14"/>
  <c r="C407" i="14"/>
  <c r="B408" i="14"/>
  <c r="C408" i="14"/>
  <c r="B409" i="14"/>
  <c r="C409" i="14"/>
  <c r="B410" i="14"/>
  <c r="C410" i="14"/>
  <c r="B411" i="14"/>
  <c r="C411" i="14"/>
  <c r="B412" i="14"/>
  <c r="C412" i="14"/>
  <c r="B413" i="14"/>
  <c r="C413" i="14"/>
  <c r="B414" i="14"/>
  <c r="C414" i="14"/>
  <c r="B415" i="14"/>
  <c r="C415" i="14"/>
  <c r="B416" i="14"/>
  <c r="C416" i="14"/>
  <c r="B417" i="14"/>
  <c r="C417" i="14"/>
  <c r="B418" i="14"/>
  <c r="C418" i="14"/>
  <c r="B419" i="14"/>
  <c r="C419" i="14"/>
  <c r="B420" i="14"/>
  <c r="C420" i="14"/>
  <c r="B421" i="14"/>
  <c r="C421" i="14"/>
  <c r="B422" i="14"/>
  <c r="C422" i="14"/>
  <c r="B423" i="14"/>
  <c r="C423" i="14"/>
  <c r="B424" i="14"/>
  <c r="C424" i="14"/>
  <c r="B425" i="14"/>
  <c r="C425" i="14"/>
  <c r="B426" i="14"/>
  <c r="C426" i="14"/>
  <c r="B427" i="14"/>
  <c r="C427" i="14"/>
  <c r="B428" i="14"/>
  <c r="C428" i="14"/>
  <c r="B429" i="14"/>
  <c r="C429" i="14"/>
  <c r="B430" i="14"/>
  <c r="C430" i="14"/>
  <c r="B431" i="14"/>
  <c r="C431" i="14"/>
  <c r="B432" i="14"/>
  <c r="C432" i="14"/>
  <c r="B433" i="14"/>
  <c r="C433" i="14"/>
  <c r="B434" i="14"/>
  <c r="C434" i="14"/>
  <c r="B435" i="14"/>
  <c r="C435" i="14"/>
  <c r="B436" i="14"/>
  <c r="C436" i="14"/>
  <c r="B437" i="14"/>
  <c r="C437" i="14"/>
  <c r="B438" i="14"/>
  <c r="C438" i="14"/>
  <c r="B439" i="14"/>
  <c r="C439" i="14"/>
  <c r="B440" i="14"/>
  <c r="C440" i="14"/>
  <c r="B441" i="14"/>
  <c r="C441" i="14"/>
  <c r="B442" i="14"/>
  <c r="C442" i="14"/>
  <c r="B443" i="14"/>
  <c r="C443" i="14"/>
  <c r="B444" i="14"/>
  <c r="C444" i="14"/>
  <c r="B445" i="14"/>
  <c r="C445" i="14"/>
  <c r="B446" i="14"/>
  <c r="C446" i="14"/>
  <c r="B447" i="14"/>
  <c r="C447" i="14"/>
  <c r="B448" i="14"/>
  <c r="C448" i="14"/>
  <c r="B449" i="14"/>
  <c r="C449" i="14"/>
  <c r="B450" i="14"/>
  <c r="C450" i="14"/>
  <c r="B451" i="14"/>
  <c r="C451" i="14"/>
  <c r="B452" i="14"/>
  <c r="C452" i="14"/>
  <c r="B453" i="14"/>
  <c r="C453" i="14"/>
  <c r="B454" i="14"/>
  <c r="C454" i="14"/>
  <c r="B455" i="14"/>
  <c r="C455" i="14"/>
  <c r="B456" i="14"/>
  <c r="C456" i="14"/>
  <c r="B457" i="14"/>
  <c r="C457" i="14"/>
  <c r="B458" i="14"/>
  <c r="C458" i="14"/>
  <c r="B459" i="14"/>
  <c r="C459" i="14"/>
  <c r="B460" i="14"/>
  <c r="C460" i="14"/>
  <c r="B461" i="14"/>
  <c r="C461" i="14"/>
  <c r="B462" i="14"/>
  <c r="C462" i="14"/>
  <c r="B463" i="14"/>
  <c r="C463" i="14"/>
  <c r="B464" i="14"/>
  <c r="C464" i="14"/>
  <c r="B465" i="14"/>
  <c r="C465" i="14"/>
  <c r="B466" i="14"/>
  <c r="C466" i="14"/>
  <c r="B467" i="14"/>
  <c r="C467" i="14"/>
  <c r="B468" i="14"/>
  <c r="C468" i="14"/>
  <c r="B469" i="14"/>
  <c r="C469" i="14"/>
  <c r="B470" i="14"/>
  <c r="C470" i="14"/>
  <c r="B471" i="14"/>
  <c r="C471" i="14"/>
  <c r="B472" i="14"/>
  <c r="C472" i="14"/>
  <c r="B473" i="14"/>
  <c r="C473" i="14"/>
  <c r="B474" i="14"/>
  <c r="C474" i="14"/>
  <c r="B475" i="14"/>
  <c r="C475" i="14"/>
  <c r="B476" i="14"/>
  <c r="C476" i="14"/>
  <c r="B477" i="14"/>
  <c r="C477" i="14"/>
  <c r="B478" i="14"/>
  <c r="C478" i="14"/>
  <c r="B479" i="14"/>
  <c r="C479" i="14"/>
  <c r="B480" i="14"/>
  <c r="C480" i="14"/>
  <c r="B481" i="14"/>
  <c r="C481" i="14"/>
  <c r="B482" i="14"/>
  <c r="C482" i="14"/>
  <c r="B483" i="14"/>
  <c r="C483" i="14"/>
  <c r="B484" i="14"/>
  <c r="C484" i="14"/>
  <c r="B485" i="14"/>
  <c r="C485" i="14"/>
  <c r="B486" i="14"/>
  <c r="C486" i="14"/>
  <c r="B487" i="14"/>
  <c r="C487" i="14"/>
  <c r="B488" i="14"/>
  <c r="C488" i="14"/>
  <c r="B489" i="14"/>
  <c r="C489" i="14"/>
  <c r="B490" i="14"/>
  <c r="C490" i="14"/>
  <c r="B491" i="14"/>
  <c r="C491" i="14"/>
  <c r="B492" i="14"/>
  <c r="C492" i="14"/>
  <c r="B493" i="14"/>
  <c r="C493" i="14"/>
  <c r="B494" i="14"/>
  <c r="C494" i="14"/>
  <c r="B495" i="14"/>
  <c r="C495" i="14"/>
  <c r="B496" i="14"/>
  <c r="C496" i="14"/>
  <c r="B497" i="14"/>
  <c r="C497" i="14"/>
  <c r="B498" i="14"/>
  <c r="C498" i="14"/>
  <c r="B499" i="14"/>
  <c r="C499" i="14"/>
  <c r="B500" i="14"/>
  <c r="C500" i="14"/>
  <c r="B501" i="14"/>
  <c r="C501" i="14"/>
  <c r="B502" i="14"/>
  <c r="C502" i="14"/>
  <c r="B503" i="14"/>
  <c r="C503" i="14"/>
  <c r="B504" i="14"/>
  <c r="C504" i="14"/>
  <c r="B505" i="14"/>
  <c r="C505" i="14"/>
  <c r="B506" i="14"/>
  <c r="C506" i="14"/>
  <c r="B507" i="14"/>
  <c r="C507" i="14"/>
  <c r="B508" i="14"/>
  <c r="C508" i="14"/>
  <c r="B509" i="14"/>
  <c r="C509" i="14"/>
  <c r="B510" i="14"/>
  <c r="C510" i="14"/>
  <c r="B511" i="14"/>
  <c r="C511" i="14"/>
  <c r="B512" i="14"/>
  <c r="C512" i="14"/>
  <c r="B513" i="14"/>
  <c r="C513" i="14"/>
  <c r="B514" i="14"/>
  <c r="C514" i="14"/>
  <c r="B515" i="14"/>
  <c r="C515" i="14"/>
  <c r="B516" i="14"/>
  <c r="C516" i="14"/>
  <c r="B517" i="14"/>
  <c r="C517" i="14"/>
  <c r="B518" i="14"/>
  <c r="C518" i="14"/>
  <c r="B519" i="14"/>
  <c r="C519" i="14"/>
  <c r="B520" i="14"/>
  <c r="C520" i="14"/>
  <c r="B521" i="14"/>
  <c r="C521" i="14"/>
  <c r="B522" i="14"/>
  <c r="C522" i="14"/>
  <c r="B523" i="14"/>
  <c r="C523" i="14"/>
  <c r="B524" i="14"/>
  <c r="C524" i="14"/>
  <c r="B525" i="14"/>
  <c r="C525" i="14"/>
  <c r="B526" i="14"/>
  <c r="C526" i="14"/>
  <c r="B527" i="14"/>
  <c r="C527" i="14"/>
  <c r="B528" i="14"/>
  <c r="C528" i="14"/>
  <c r="B529" i="14"/>
  <c r="C529" i="14"/>
  <c r="B530" i="14"/>
  <c r="C530" i="14"/>
  <c r="B531" i="14"/>
  <c r="C531" i="14"/>
  <c r="B532" i="14"/>
  <c r="C532" i="14"/>
  <c r="B533" i="14"/>
  <c r="C533" i="14"/>
  <c r="B534" i="14"/>
  <c r="C534" i="14"/>
  <c r="B535" i="14"/>
  <c r="C535" i="14"/>
  <c r="B536" i="14"/>
  <c r="C536" i="14"/>
  <c r="B537" i="14"/>
  <c r="C537" i="14"/>
  <c r="B538" i="14"/>
  <c r="C538" i="14"/>
  <c r="B539" i="14"/>
  <c r="C539" i="14"/>
  <c r="B540" i="14"/>
  <c r="C540" i="14"/>
  <c r="B541" i="14"/>
  <c r="C541" i="14"/>
  <c r="B542" i="14"/>
  <c r="C542" i="14"/>
  <c r="B543" i="14"/>
  <c r="C543" i="14"/>
  <c r="B544" i="14"/>
  <c r="C544" i="14"/>
  <c r="B545" i="14"/>
  <c r="C545" i="14"/>
  <c r="B546" i="14"/>
  <c r="C546" i="14"/>
  <c r="B547" i="14"/>
  <c r="C547" i="14"/>
  <c r="B548" i="14"/>
  <c r="C548" i="14"/>
  <c r="B549" i="14"/>
  <c r="C549" i="14"/>
  <c r="B550" i="14"/>
  <c r="C550" i="14"/>
  <c r="B551" i="14"/>
  <c r="C551" i="14"/>
  <c r="B552" i="14"/>
  <c r="C552" i="14"/>
  <c r="B553" i="14"/>
  <c r="C553" i="14"/>
  <c r="B554" i="14"/>
  <c r="C554" i="14"/>
  <c r="B555" i="14"/>
  <c r="C555" i="14"/>
  <c r="B556" i="14"/>
  <c r="C556" i="14"/>
  <c r="B557" i="14"/>
  <c r="C557" i="14"/>
  <c r="B558" i="14"/>
  <c r="C558" i="14"/>
  <c r="B559" i="14"/>
  <c r="C559" i="14"/>
  <c r="B560" i="14"/>
  <c r="C560" i="14"/>
  <c r="B561" i="14"/>
  <c r="C561" i="14"/>
  <c r="B562" i="14"/>
  <c r="C562" i="14"/>
  <c r="B563" i="14"/>
  <c r="C563" i="14"/>
  <c r="B564" i="14"/>
  <c r="C564" i="14"/>
  <c r="B565" i="14"/>
  <c r="C565" i="14"/>
  <c r="B566" i="14"/>
  <c r="C566" i="14"/>
  <c r="B567" i="14"/>
  <c r="C567" i="14"/>
  <c r="B568" i="14"/>
  <c r="C568" i="14"/>
  <c r="B569" i="14"/>
  <c r="C569" i="14"/>
  <c r="B570" i="14"/>
  <c r="C570" i="14"/>
  <c r="B571" i="14"/>
  <c r="C571" i="14"/>
  <c r="B572" i="14"/>
  <c r="C572" i="14"/>
  <c r="B573" i="14"/>
  <c r="C573" i="14"/>
  <c r="B574" i="14"/>
  <c r="C574" i="14"/>
  <c r="B575" i="14"/>
  <c r="C575" i="14"/>
  <c r="B576" i="14"/>
  <c r="C576" i="14"/>
  <c r="B577" i="14"/>
  <c r="C577" i="14"/>
  <c r="B578" i="14"/>
  <c r="C578" i="14"/>
  <c r="B579" i="14"/>
  <c r="C579" i="14"/>
  <c r="B580" i="14"/>
  <c r="C580" i="14"/>
  <c r="B581" i="14"/>
  <c r="C581" i="14"/>
  <c r="B582" i="14"/>
  <c r="C582" i="14"/>
  <c r="B583" i="14"/>
  <c r="C583" i="14"/>
  <c r="B584" i="14"/>
  <c r="C584" i="14"/>
  <c r="B585" i="14"/>
  <c r="C585" i="14"/>
  <c r="B586" i="14"/>
  <c r="C586" i="14"/>
  <c r="B587" i="14"/>
  <c r="C587" i="14"/>
  <c r="B588" i="14"/>
  <c r="C588" i="14"/>
  <c r="B589" i="14"/>
  <c r="C589" i="14"/>
  <c r="B590" i="14"/>
  <c r="C590" i="14"/>
  <c r="B591" i="14"/>
  <c r="C591" i="14"/>
  <c r="B592" i="14"/>
  <c r="C592" i="14"/>
  <c r="B593" i="14"/>
  <c r="C593" i="14"/>
  <c r="B594" i="14"/>
  <c r="C594" i="14"/>
  <c r="B595" i="14"/>
  <c r="C595" i="14"/>
  <c r="B596" i="14"/>
  <c r="C596" i="14"/>
  <c r="B597" i="14"/>
  <c r="C597" i="14"/>
  <c r="B598" i="14"/>
  <c r="C598" i="14"/>
  <c r="B599" i="14"/>
  <c r="C599" i="14"/>
  <c r="B600" i="14"/>
  <c r="C600" i="14"/>
  <c r="B601" i="14"/>
  <c r="C601" i="14"/>
  <c r="B602" i="14"/>
  <c r="C602" i="14"/>
  <c r="B603" i="14"/>
  <c r="C603" i="14"/>
  <c r="B604" i="14"/>
  <c r="C604" i="14"/>
  <c r="B605" i="14"/>
  <c r="C605" i="14"/>
  <c r="B606" i="14"/>
  <c r="C606" i="14"/>
  <c r="B607" i="14"/>
  <c r="C607" i="14"/>
  <c r="B608" i="14"/>
  <c r="C608" i="14"/>
  <c r="B609" i="14"/>
  <c r="C609" i="14"/>
  <c r="B610" i="14"/>
  <c r="C610" i="14"/>
  <c r="B611" i="14"/>
  <c r="C611" i="14"/>
  <c r="B612" i="14"/>
  <c r="C612" i="14"/>
  <c r="B613" i="14"/>
  <c r="C613" i="14"/>
  <c r="B614" i="14"/>
  <c r="C614" i="14"/>
  <c r="B615" i="14"/>
  <c r="C615" i="14"/>
  <c r="B616" i="14"/>
  <c r="C616" i="14"/>
  <c r="B617" i="14"/>
  <c r="C617" i="14"/>
  <c r="B618" i="14"/>
  <c r="C618" i="14"/>
  <c r="B619" i="14"/>
  <c r="C619" i="14"/>
  <c r="B620" i="14"/>
  <c r="C620" i="14"/>
  <c r="B621" i="14"/>
  <c r="C621" i="14"/>
  <c r="B622" i="14"/>
  <c r="C622" i="14"/>
  <c r="B623" i="14"/>
  <c r="C623" i="14"/>
  <c r="B624" i="14"/>
  <c r="C624" i="14"/>
  <c r="B625" i="14"/>
  <c r="C625" i="14"/>
  <c r="B626" i="14"/>
  <c r="C626" i="14"/>
  <c r="B627" i="14"/>
  <c r="C627" i="14"/>
  <c r="B628" i="14"/>
  <c r="C628" i="14"/>
  <c r="B629" i="14"/>
  <c r="C629" i="14"/>
  <c r="B630" i="14"/>
  <c r="C630" i="14"/>
  <c r="B631" i="14"/>
  <c r="C631" i="14"/>
  <c r="B632" i="14"/>
  <c r="C632" i="14"/>
  <c r="B633" i="14"/>
  <c r="C633" i="14"/>
  <c r="B634" i="14"/>
  <c r="C634" i="14"/>
  <c r="B635" i="14"/>
  <c r="C635" i="14"/>
  <c r="B636" i="14"/>
  <c r="C636" i="14"/>
  <c r="B637" i="14"/>
  <c r="C637" i="14"/>
  <c r="B638" i="14"/>
  <c r="C638" i="14"/>
  <c r="B639" i="14"/>
  <c r="C639" i="14"/>
  <c r="B640" i="14"/>
  <c r="C640" i="14"/>
  <c r="B641" i="14"/>
  <c r="C641" i="14"/>
  <c r="B642" i="14"/>
  <c r="C642" i="14"/>
  <c r="B643" i="14"/>
  <c r="C643" i="14"/>
  <c r="B644" i="14"/>
  <c r="C644" i="14"/>
  <c r="B645" i="14"/>
  <c r="C645" i="14"/>
  <c r="B646" i="14"/>
  <c r="C646" i="14"/>
  <c r="B647" i="14"/>
  <c r="C647" i="14"/>
  <c r="B648" i="14"/>
  <c r="C648" i="14"/>
  <c r="B649" i="14"/>
  <c r="C649" i="14"/>
  <c r="B650" i="14"/>
  <c r="C650" i="14"/>
  <c r="B651" i="14"/>
  <c r="C651" i="14"/>
  <c r="B652" i="14"/>
  <c r="C652" i="14"/>
  <c r="B653" i="14"/>
  <c r="C653" i="14"/>
  <c r="B654" i="14"/>
  <c r="C654" i="14"/>
  <c r="B655" i="14"/>
  <c r="C655" i="14"/>
  <c r="B656" i="14"/>
  <c r="C656" i="14"/>
  <c r="B657" i="14"/>
  <c r="C657" i="14"/>
  <c r="B658" i="14"/>
  <c r="C658" i="14"/>
  <c r="B659" i="14"/>
  <c r="C659" i="14"/>
  <c r="B660" i="14"/>
  <c r="C660" i="14"/>
  <c r="B661" i="14"/>
  <c r="C661" i="14"/>
  <c r="B662" i="14"/>
  <c r="C662" i="14"/>
  <c r="B663" i="14"/>
  <c r="C663" i="14"/>
  <c r="B664" i="14"/>
  <c r="C664" i="14"/>
  <c r="B665" i="14"/>
  <c r="C665" i="14"/>
  <c r="B666" i="14"/>
  <c r="C666" i="14"/>
  <c r="B667" i="14"/>
  <c r="C667" i="14"/>
  <c r="B668" i="14"/>
  <c r="C668" i="14"/>
  <c r="B669" i="14"/>
  <c r="C669" i="14"/>
  <c r="B670" i="14"/>
  <c r="C670" i="14"/>
  <c r="B671" i="14"/>
  <c r="C671" i="14"/>
  <c r="B672" i="14"/>
  <c r="C672" i="14"/>
  <c r="B673" i="14"/>
  <c r="C673" i="14"/>
  <c r="B674" i="14"/>
  <c r="C674" i="14"/>
  <c r="B675" i="14"/>
  <c r="C675" i="14"/>
  <c r="B676" i="14"/>
  <c r="C676" i="14"/>
  <c r="B677" i="14"/>
  <c r="C677" i="14"/>
  <c r="B678" i="14"/>
  <c r="C678" i="14"/>
  <c r="B679" i="14"/>
  <c r="C679" i="14"/>
  <c r="B680" i="14"/>
  <c r="C680" i="14"/>
  <c r="B681" i="14"/>
  <c r="C681" i="14"/>
  <c r="B682" i="14"/>
  <c r="C682" i="14"/>
  <c r="B683" i="14"/>
  <c r="C683" i="14"/>
  <c r="B684" i="14"/>
  <c r="C684" i="14"/>
  <c r="B685" i="14"/>
  <c r="C685" i="14"/>
  <c r="B686" i="14"/>
  <c r="C686" i="14"/>
  <c r="B687" i="14"/>
  <c r="C687" i="14"/>
  <c r="B688" i="14"/>
  <c r="C688" i="14"/>
  <c r="B689" i="14"/>
  <c r="C689" i="14"/>
  <c r="B690" i="14"/>
  <c r="C690" i="14"/>
  <c r="B691" i="14"/>
  <c r="C691" i="14"/>
  <c r="B692" i="14"/>
  <c r="C692" i="14"/>
  <c r="B693" i="14"/>
  <c r="C693" i="14"/>
  <c r="B694" i="14"/>
  <c r="C694" i="14"/>
  <c r="B695" i="14"/>
  <c r="C695" i="14"/>
  <c r="B696" i="14"/>
  <c r="C696" i="14"/>
  <c r="B697" i="14"/>
  <c r="C697" i="14"/>
  <c r="B698" i="14"/>
  <c r="C698" i="14"/>
  <c r="B699" i="14"/>
  <c r="C699" i="14"/>
  <c r="B700" i="14"/>
  <c r="C700" i="14"/>
  <c r="B701" i="14"/>
  <c r="C701" i="14"/>
  <c r="B702" i="14"/>
  <c r="C702" i="14"/>
  <c r="B703" i="14"/>
  <c r="C703" i="14"/>
  <c r="B704" i="14"/>
  <c r="C704" i="14"/>
  <c r="B705" i="14"/>
  <c r="C705" i="14"/>
  <c r="B706" i="14"/>
  <c r="C706" i="14"/>
  <c r="B707" i="14"/>
  <c r="C707" i="14"/>
  <c r="B708" i="14"/>
  <c r="C708" i="14"/>
  <c r="B709" i="14"/>
  <c r="C709" i="14"/>
  <c r="B710" i="14"/>
  <c r="C710" i="14"/>
  <c r="B711" i="14"/>
  <c r="C711" i="14"/>
  <c r="B712" i="14"/>
  <c r="C712" i="14"/>
  <c r="B713" i="14"/>
  <c r="C713" i="14"/>
  <c r="B714" i="14"/>
  <c r="C714" i="14"/>
  <c r="B715" i="14"/>
  <c r="C715" i="14"/>
  <c r="B716" i="14"/>
  <c r="C716" i="14"/>
  <c r="B717" i="14"/>
  <c r="C717" i="14"/>
  <c r="B718" i="14"/>
  <c r="C718" i="14"/>
  <c r="H718" i="14"/>
  <c r="H717" i="14"/>
  <c r="H716" i="14"/>
  <c r="H715" i="14"/>
  <c r="H714" i="14"/>
  <c r="H713" i="14"/>
  <c r="H712" i="14"/>
  <c r="H711" i="14"/>
  <c r="H710" i="14"/>
  <c r="H709" i="14"/>
  <c r="H708" i="14"/>
  <c r="H707" i="14"/>
  <c r="H706" i="14"/>
  <c r="H705" i="14"/>
  <c r="H704" i="14"/>
  <c r="H703" i="14"/>
  <c r="H702" i="14"/>
  <c r="H701" i="14"/>
  <c r="H700" i="14"/>
  <c r="H699" i="14"/>
  <c r="H698" i="14"/>
  <c r="H697" i="14"/>
  <c r="H696" i="14"/>
  <c r="H695" i="14"/>
  <c r="H694" i="14"/>
  <c r="H693" i="14"/>
  <c r="H692" i="14"/>
  <c r="H691" i="14"/>
  <c r="H690" i="14"/>
  <c r="H689" i="14"/>
  <c r="H688" i="14"/>
  <c r="H687" i="14"/>
  <c r="H686" i="14"/>
  <c r="H685" i="14"/>
  <c r="H684" i="14"/>
  <c r="H683" i="14"/>
  <c r="H682" i="14"/>
  <c r="H681" i="14"/>
  <c r="H680" i="14"/>
  <c r="H679" i="14"/>
  <c r="H678" i="14"/>
  <c r="H677" i="14"/>
  <c r="H676" i="14"/>
  <c r="H675" i="14"/>
  <c r="H674" i="14"/>
  <c r="H673" i="14"/>
  <c r="H672" i="14"/>
  <c r="H671" i="14"/>
  <c r="H670" i="14"/>
  <c r="H669" i="14"/>
  <c r="H668" i="14"/>
  <c r="H667" i="14"/>
  <c r="H666" i="14"/>
  <c r="H665" i="14"/>
  <c r="H664" i="14"/>
  <c r="H663" i="14"/>
  <c r="H662" i="14"/>
  <c r="H661" i="14"/>
  <c r="H660" i="14"/>
  <c r="H659" i="14"/>
  <c r="H658" i="14"/>
  <c r="H657" i="14"/>
  <c r="H656" i="14"/>
  <c r="H655" i="14"/>
  <c r="H654" i="14"/>
  <c r="H653" i="14"/>
  <c r="H652" i="14"/>
  <c r="H651" i="14"/>
  <c r="H650" i="14"/>
  <c r="H649" i="14"/>
  <c r="H648" i="14"/>
  <c r="H647" i="14"/>
  <c r="H646" i="14"/>
  <c r="H645" i="14"/>
  <c r="H644" i="14"/>
  <c r="H643" i="14"/>
  <c r="H642" i="14"/>
  <c r="H641" i="14"/>
  <c r="H640" i="14"/>
  <c r="H639" i="14"/>
  <c r="H638" i="14"/>
  <c r="H637" i="14"/>
  <c r="H636" i="14"/>
  <c r="H635" i="14"/>
  <c r="H634" i="14"/>
  <c r="H633" i="14"/>
  <c r="H632" i="14"/>
  <c r="H631" i="14"/>
  <c r="H630" i="14"/>
  <c r="H629" i="14"/>
  <c r="H628" i="14"/>
  <c r="H627" i="14"/>
  <c r="H626" i="14"/>
  <c r="H625" i="14"/>
  <c r="H624" i="14"/>
  <c r="H623" i="14"/>
  <c r="H622" i="14"/>
  <c r="H621" i="14"/>
  <c r="H620" i="14"/>
  <c r="H619" i="14"/>
  <c r="H618" i="14"/>
  <c r="H617" i="14"/>
  <c r="H616" i="14"/>
  <c r="H615" i="14"/>
  <c r="H614" i="14"/>
  <c r="H613" i="14"/>
  <c r="H612" i="14"/>
  <c r="H611" i="14"/>
  <c r="H610" i="14"/>
  <c r="H609" i="14"/>
  <c r="H608" i="14"/>
  <c r="H607" i="14"/>
  <c r="H606" i="14"/>
  <c r="H605" i="14"/>
  <c r="H604" i="14"/>
  <c r="H603" i="14"/>
  <c r="H602" i="14"/>
  <c r="H601" i="14"/>
  <c r="H600" i="14"/>
  <c r="H599" i="14"/>
  <c r="H598" i="14"/>
  <c r="H597" i="14"/>
  <c r="H596" i="14"/>
  <c r="H595" i="14"/>
  <c r="H594" i="14"/>
  <c r="H593" i="14"/>
  <c r="H592" i="14"/>
  <c r="H591" i="14"/>
  <c r="H590" i="14"/>
  <c r="H589" i="14"/>
  <c r="H588" i="14"/>
  <c r="H587" i="14"/>
  <c r="H586" i="14"/>
  <c r="H585" i="14"/>
  <c r="H584" i="14"/>
  <c r="H583" i="14"/>
  <c r="H582" i="14"/>
  <c r="H581" i="14"/>
  <c r="H580" i="14"/>
  <c r="H579" i="14"/>
  <c r="H578" i="14"/>
  <c r="H577" i="14"/>
  <c r="H576" i="14"/>
  <c r="H575" i="14"/>
  <c r="H574" i="14"/>
  <c r="H573" i="14"/>
  <c r="H572" i="14"/>
  <c r="H571" i="14"/>
  <c r="H570" i="14"/>
  <c r="H569" i="14"/>
  <c r="H568" i="14"/>
  <c r="H567" i="14"/>
  <c r="H566" i="14"/>
  <c r="H565" i="14"/>
  <c r="H564" i="14"/>
  <c r="H563" i="14"/>
  <c r="H562" i="14"/>
  <c r="H561" i="14"/>
  <c r="H560" i="14"/>
  <c r="H559" i="14"/>
  <c r="H558" i="14"/>
  <c r="H557" i="14"/>
  <c r="H556" i="14"/>
  <c r="H555" i="14"/>
  <c r="H554" i="14"/>
  <c r="H553" i="14"/>
  <c r="H552" i="14"/>
  <c r="H551" i="14"/>
  <c r="H550" i="14"/>
  <c r="H549" i="14"/>
  <c r="H548" i="14"/>
  <c r="H547" i="14"/>
  <c r="H546" i="14"/>
  <c r="H545" i="14"/>
  <c r="H544" i="14"/>
  <c r="H543" i="14"/>
  <c r="H542" i="14"/>
  <c r="H541" i="14"/>
  <c r="H540" i="14"/>
  <c r="H539" i="14"/>
  <c r="H538" i="14"/>
  <c r="H537" i="14"/>
  <c r="H536" i="14"/>
  <c r="H535" i="14"/>
  <c r="H534" i="14"/>
  <c r="H533" i="14"/>
  <c r="H532" i="14"/>
  <c r="H531" i="14"/>
  <c r="H530" i="14"/>
  <c r="H529" i="14"/>
  <c r="H528" i="14"/>
  <c r="H527" i="14"/>
  <c r="H526" i="14"/>
  <c r="H525" i="14"/>
  <c r="H524" i="14"/>
  <c r="H523" i="14"/>
  <c r="H522" i="14"/>
  <c r="H521" i="14"/>
  <c r="H520" i="14"/>
  <c r="H519" i="14"/>
  <c r="H518" i="14"/>
  <c r="H517" i="14"/>
  <c r="H516" i="14"/>
  <c r="H515" i="14"/>
  <c r="H514" i="14"/>
  <c r="H513" i="14"/>
  <c r="H512" i="14"/>
  <c r="H511" i="14"/>
  <c r="H510" i="14"/>
  <c r="H509" i="14"/>
  <c r="H508" i="14"/>
  <c r="H507" i="14"/>
  <c r="H506" i="14"/>
  <c r="H505" i="14"/>
  <c r="H504" i="14"/>
  <c r="H503" i="14"/>
  <c r="H502" i="14"/>
  <c r="H501" i="14"/>
  <c r="H500" i="14"/>
  <c r="H499" i="14"/>
  <c r="H498" i="14"/>
  <c r="H497" i="14"/>
  <c r="H496" i="14"/>
  <c r="H495" i="14"/>
  <c r="H494" i="14"/>
  <c r="H493" i="14"/>
  <c r="H492" i="14"/>
  <c r="H491" i="14"/>
  <c r="H490" i="14"/>
  <c r="H489" i="14"/>
  <c r="H488" i="14"/>
  <c r="H487" i="14"/>
  <c r="H486" i="14"/>
  <c r="H485" i="14"/>
  <c r="H484" i="14"/>
  <c r="H483" i="14"/>
  <c r="H482" i="14"/>
  <c r="H481" i="14"/>
  <c r="H480" i="14"/>
  <c r="H479" i="14"/>
  <c r="H478" i="14"/>
  <c r="H477" i="14"/>
  <c r="H476" i="14"/>
  <c r="H475" i="14"/>
  <c r="H474" i="14"/>
  <c r="H473" i="14"/>
  <c r="H472" i="14"/>
  <c r="H471" i="14"/>
  <c r="H470" i="14"/>
  <c r="H469" i="14"/>
  <c r="H468" i="14"/>
  <c r="H467" i="14"/>
  <c r="H466" i="14"/>
  <c r="H465" i="14"/>
  <c r="H464" i="14"/>
  <c r="H463" i="14"/>
  <c r="H462" i="14"/>
  <c r="H461" i="14"/>
  <c r="H460" i="14"/>
  <c r="H459" i="14"/>
  <c r="H458" i="14"/>
  <c r="H457" i="14"/>
  <c r="H456" i="14"/>
  <c r="H455" i="14"/>
  <c r="H454" i="14"/>
  <c r="H453" i="14"/>
  <c r="H452" i="14"/>
  <c r="H451" i="14"/>
  <c r="H450" i="14"/>
  <c r="H449" i="14"/>
  <c r="H448" i="14"/>
  <c r="H447" i="14"/>
  <c r="H446" i="14"/>
  <c r="H445" i="14"/>
  <c r="H444" i="14"/>
  <c r="H443" i="14"/>
  <c r="H442" i="14"/>
  <c r="H441" i="14"/>
  <c r="H440" i="14"/>
  <c r="H439" i="14"/>
  <c r="H438" i="14"/>
  <c r="H437" i="14"/>
  <c r="H436" i="14"/>
  <c r="H435" i="14"/>
  <c r="H434" i="14"/>
  <c r="H433" i="14"/>
  <c r="H432" i="14"/>
  <c r="H431" i="14"/>
  <c r="H430" i="14"/>
  <c r="H429" i="14"/>
  <c r="H428" i="14"/>
  <c r="H427" i="14"/>
  <c r="H426" i="14"/>
  <c r="H425" i="14"/>
  <c r="H424" i="14"/>
  <c r="H423" i="14"/>
  <c r="H422" i="14"/>
  <c r="H421" i="14"/>
  <c r="H420" i="14"/>
  <c r="H419" i="14"/>
  <c r="H418" i="14"/>
  <c r="H417" i="14"/>
  <c r="H416" i="14"/>
  <c r="H415" i="14"/>
  <c r="H414" i="14"/>
  <c r="H413" i="14"/>
  <c r="H412" i="14"/>
  <c r="H411" i="14"/>
  <c r="H410" i="14"/>
  <c r="H409" i="14"/>
  <c r="H408" i="14"/>
  <c r="H407" i="14"/>
  <c r="H406" i="14"/>
  <c r="H405" i="14"/>
  <c r="H404" i="14"/>
  <c r="H403" i="14"/>
  <c r="H402" i="14"/>
  <c r="H401" i="14"/>
  <c r="H400" i="14"/>
  <c r="H399" i="14"/>
  <c r="H398" i="14"/>
  <c r="H397" i="14"/>
  <c r="H396" i="14"/>
  <c r="H395" i="14"/>
  <c r="H394" i="14"/>
  <c r="H393" i="14"/>
  <c r="H392" i="14"/>
  <c r="H391" i="14"/>
  <c r="H390" i="14"/>
  <c r="H389" i="14"/>
  <c r="H388" i="14"/>
  <c r="H387" i="14"/>
  <c r="H386" i="14"/>
  <c r="H385" i="14"/>
  <c r="H384" i="14"/>
  <c r="H383" i="14"/>
  <c r="H382" i="14"/>
  <c r="H381" i="14"/>
  <c r="H380" i="14"/>
  <c r="H379" i="14"/>
  <c r="H378" i="14"/>
  <c r="H377" i="14"/>
  <c r="H376" i="14"/>
  <c r="H375" i="14"/>
  <c r="H374" i="14"/>
  <c r="H373" i="14"/>
  <c r="H372" i="14"/>
  <c r="H371" i="14"/>
  <c r="H370" i="14"/>
  <c r="H369" i="14"/>
  <c r="H368" i="14"/>
  <c r="H367" i="14"/>
  <c r="H366" i="14"/>
  <c r="H365" i="14"/>
  <c r="H364" i="14"/>
  <c r="H363" i="14"/>
  <c r="H362" i="14"/>
  <c r="H361" i="14"/>
  <c r="H360" i="14"/>
  <c r="H359" i="14"/>
  <c r="H358" i="14"/>
  <c r="H357" i="14"/>
  <c r="H356" i="14"/>
  <c r="H355" i="14"/>
  <c r="H354" i="14"/>
  <c r="H353" i="14"/>
  <c r="H352" i="14"/>
  <c r="H351" i="14"/>
  <c r="H350" i="14"/>
  <c r="H349" i="14"/>
  <c r="H348" i="14"/>
  <c r="H347" i="14"/>
  <c r="H346" i="14"/>
  <c r="H345" i="14"/>
  <c r="H344" i="14"/>
  <c r="H343" i="14"/>
  <c r="H342" i="14"/>
  <c r="H341" i="14"/>
  <c r="H340" i="14"/>
  <c r="H339" i="14"/>
  <c r="H338" i="14"/>
  <c r="H337" i="14"/>
  <c r="H336" i="14"/>
  <c r="H335" i="14"/>
  <c r="H334" i="14"/>
  <c r="H333" i="14"/>
  <c r="H332" i="14"/>
  <c r="H331" i="14"/>
  <c r="H330" i="14"/>
  <c r="H329" i="14"/>
  <c r="H328" i="14"/>
  <c r="H327" i="14"/>
  <c r="H326" i="14"/>
  <c r="H325" i="14"/>
  <c r="H324" i="14"/>
  <c r="H323" i="14"/>
  <c r="H322" i="14"/>
  <c r="H321" i="14"/>
  <c r="H320" i="14"/>
  <c r="H319" i="14"/>
  <c r="H318" i="14"/>
  <c r="H317" i="14"/>
  <c r="H316" i="14"/>
  <c r="H315" i="14"/>
  <c r="H314" i="14"/>
  <c r="H313" i="14"/>
  <c r="H312" i="14"/>
  <c r="H311" i="14"/>
  <c r="H310" i="14"/>
  <c r="H309" i="14"/>
  <c r="H308" i="14"/>
  <c r="H307" i="14"/>
  <c r="H306" i="14"/>
  <c r="H305" i="14"/>
  <c r="H304" i="14"/>
  <c r="H303" i="14"/>
  <c r="H302" i="14"/>
  <c r="H301" i="14"/>
  <c r="H300" i="14"/>
  <c r="H299" i="14"/>
  <c r="H298" i="14"/>
  <c r="H297" i="14"/>
  <c r="H296" i="14"/>
  <c r="H295" i="14"/>
  <c r="H294" i="14"/>
  <c r="H293" i="14"/>
  <c r="H292" i="14"/>
  <c r="H291" i="14"/>
  <c r="H290" i="14"/>
  <c r="H289" i="14"/>
  <c r="H288" i="14"/>
  <c r="H287" i="14"/>
  <c r="H286" i="14"/>
  <c r="H285" i="14"/>
  <c r="H284" i="14"/>
  <c r="H283" i="14"/>
  <c r="H282" i="14"/>
  <c r="H281" i="14"/>
  <c r="H280" i="14"/>
  <c r="H279" i="14"/>
  <c r="H278" i="14"/>
  <c r="H277" i="14"/>
  <c r="H276" i="14"/>
  <c r="H275" i="14"/>
  <c r="H274" i="14"/>
  <c r="E42" i="1" l="1"/>
  <c r="G16" i="13" l="1"/>
  <c r="C31" i="4" l="1"/>
  <c r="C35" i="1" s="1"/>
  <c r="C17" i="4"/>
  <c r="C32" i="4"/>
  <c r="C9" i="4"/>
  <c r="C50" i="4"/>
  <c r="C3" i="4"/>
  <c r="C21" i="4"/>
  <c r="C33" i="4"/>
  <c r="C51" i="4"/>
  <c r="C10" i="4"/>
  <c r="C22" i="4"/>
  <c r="C11" i="4"/>
  <c r="C26" i="4"/>
  <c r="C23" i="4"/>
  <c r="C15" i="4"/>
  <c r="C49" i="4"/>
  <c r="C36" i="1" s="1"/>
  <c r="C29" i="4"/>
  <c r="C30" i="4"/>
  <c r="C4" i="4"/>
  <c r="C5" i="4"/>
  <c r="C34" i="4"/>
  <c r="C28" i="4"/>
  <c r="C18" i="4"/>
  <c r="C54" i="4"/>
  <c r="C41" i="1" s="1"/>
  <c r="C16" i="4"/>
  <c r="C35" i="4"/>
  <c r="C12" i="4"/>
  <c r="C13" i="4"/>
  <c r="C19" i="4"/>
  <c r="C24" i="4"/>
  <c r="C36" i="4"/>
  <c r="C37" i="4"/>
  <c r="C38" i="4"/>
  <c r="C14" i="4"/>
  <c r="C27" i="4"/>
  <c r="C29" i="1" s="1"/>
  <c r="C20" i="4"/>
  <c r="C6" i="4"/>
  <c r="C39" i="4"/>
  <c r="C40" i="4"/>
  <c r="C7" i="4"/>
  <c r="C41" i="4"/>
  <c r="C42" i="4"/>
  <c r="C43" i="4"/>
  <c r="C44" i="4"/>
  <c r="C25" i="4"/>
  <c r="C45" i="4"/>
  <c r="C46" i="4"/>
  <c r="C47" i="4"/>
  <c r="C52" i="4"/>
  <c r="C48" i="4"/>
  <c r="C8" i="4"/>
  <c r="C46" i="1"/>
  <c r="C7" i="1" l="1"/>
  <c r="C8" i="1"/>
  <c r="C9" i="1"/>
  <c r="C37" i="1"/>
  <c r="C38" i="1"/>
  <c r="C39" i="1"/>
  <c r="C40" i="1"/>
  <c r="C30" i="1"/>
  <c r="C31" i="1"/>
  <c r="C32" i="1"/>
  <c r="C33" i="1"/>
  <c r="C450" i="1"/>
  <c r="E450" i="1"/>
  <c r="G450" i="1"/>
  <c r="R450" i="1"/>
  <c r="A6" i="1"/>
  <c r="C5" i="1"/>
  <c r="C6" i="1"/>
  <c r="C42" i="1"/>
  <c r="C43" i="1"/>
  <c r="C45"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E449" i="1"/>
  <c r="G449" i="1"/>
  <c r="R449"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E49" i="4"/>
  <c r="E344" i="1"/>
  <c r="G344" i="1"/>
  <c r="R344" i="1"/>
  <c r="G5" i="1"/>
  <c r="G6" i="1"/>
  <c r="G7" i="1"/>
  <c r="G8" i="1"/>
  <c r="G9" i="1"/>
  <c r="G11" i="1"/>
  <c r="G12" i="1"/>
  <c r="G13" i="1"/>
  <c r="G14" i="1"/>
  <c r="G15" i="1"/>
  <c r="G16" i="1"/>
  <c r="G17" i="1"/>
  <c r="G18" i="1"/>
  <c r="G19" i="1"/>
  <c r="G20" i="1"/>
  <c r="G21" i="1"/>
  <c r="G24" i="1"/>
  <c r="G25" i="1"/>
  <c r="G26" i="1"/>
  <c r="G27" i="1"/>
  <c r="G28" i="1"/>
  <c r="G30" i="1"/>
  <c r="G31" i="1"/>
  <c r="G32" i="1"/>
  <c r="G33" i="1"/>
  <c r="G36" i="1"/>
  <c r="G37" i="1"/>
  <c r="G38" i="1"/>
  <c r="G39" i="1"/>
  <c r="G40"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H10" i="13"/>
  <c r="H9" i="13"/>
  <c r="D372" i="14"/>
  <c r="D518" i="14"/>
  <c r="D476" i="14"/>
  <c r="D374" i="14"/>
  <c r="D419" i="14"/>
  <c r="D456" i="14"/>
  <c r="D316" i="14"/>
  <c r="D318" i="14"/>
  <c r="D635" i="14"/>
  <c r="D520" i="14"/>
  <c r="D648" i="14"/>
  <c r="D461" i="14"/>
  <c r="D364" i="14"/>
  <c r="D331" i="14"/>
  <c r="D350" i="14"/>
  <c r="D491" i="14"/>
  <c r="D545" i="14"/>
  <c r="D676" i="14"/>
  <c r="D538" i="14"/>
  <c r="D594" i="14"/>
  <c r="D690" i="14"/>
  <c r="D501" i="14"/>
  <c r="D471" i="14"/>
  <c r="D432" i="14"/>
  <c r="D706" i="14"/>
  <c r="D445" i="14"/>
  <c r="D365" i="14"/>
  <c r="D641" i="14"/>
  <c r="D567" i="14"/>
  <c r="D413" i="14"/>
  <c r="D503" i="14"/>
  <c r="D603" i="14"/>
  <c r="D334" i="14"/>
  <c r="D370" i="14"/>
  <c r="D649" i="14"/>
  <c r="D600" i="14"/>
  <c r="D511" i="14"/>
  <c r="D439" i="14"/>
  <c r="D462" i="14"/>
  <c r="D338" i="14"/>
  <c r="D330" i="14"/>
  <c r="D629" i="14"/>
  <c r="D595" i="14"/>
  <c r="D637" i="14"/>
  <c r="D579" i="14"/>
  <c r="D320" i="14"/>
  <c r="D454" i="14"/>
  <c r="D395" i="14"/>
  <c r="D301" i="14"/>
  <c r="D691" i="14"/>
  <c r="D335" i="14"/>
  <c r="D675" i="14"/>
  <c r="D535" i="14"/>
  <c r="D482" i="14"/>
  <c r="D658" i="14"/>
  <c r="D296" i="14"/>
  <c r="D512" i="14"/>
  <c r="D292" i="14"/>
  <c r="D326" i="14"/>
  <c r="D574" i="14"/>
  <c r="D661" i="14"/>
  <c r="D367" i="14"/>
  <c r="D377" i="14"/>
  <c r="D282" i="14"/>
  <c r="D298" i="14"/>
  <c r="D565" i="14"/>
  <c r="D441" i="14"/>
  <c r="D344" i="14"/>
  <c r="D457" i="14"/>
  <c r="D602" i="14"/>
  <c r="D699" i="14"/>
  <c r="D642" i="14"/>
  <c r="D539" i="14"/>
  <c r="D401" i="14"/>
  <c r="D465" i="14"/>
  <c r="D340" i="14"/>
  <c r="D449" i="14"/>
  <c r="D442" i="14"/>
  <c r="D716" i="14"/>
  <c r="D643" i="14"/>
  <c r="D369" i="14"/>
  <c r="D552" i="14"/>
  <c r="D302" i="14"/>
  <c r="D479" i="14"/>
  <c r="D460" i="14"/>
  <c r="D497" i="14"/>
  <c r="D484" i="14"/>
  <c r="D568" i="14"/>
  <c r="D686" i="14"/>
  <c r="D353" i="14"/>
  <c r="D557" i="14"/>
  <c r="D284" i="14"/>
  <c r="D361" i="14"/>
  <c r="D659" i="14"/>
  <c r="D452" i="14"/>
  <c r="D623" i="14"/>
  <c r="D494" i="14"/>
  <c r="D521" i="14"/>
  <c r="D475" i="14"/>
  <c r="D359" i="14"/>
  <c r="D506" i="14"/>
  <c r="D404" i="14"/>
  <c r="D387" i="14"/>
  <c r="D472" i="14"/>
  <c r="D423" i="14"/>
  <c r="D451" i="14"/>
  <c r="D505" i="14"/>
  <c r="D578" i="14"/>
  <c r="D705" i="14"/>
  <c r="D287" i="14"/>
  <c r="D463" i="14"/>
  <c r="D446" i="14"/>
  <c r="D486" i="14"/>
  <c r="D487" i="14"/>
  <c r="D587" i="14"/>
  <c r="D430" i="14"/>
  <c r="D415" i="14"/>
  <c r="D354" i="14"/>
  <c r="D466" i="14"/>
  <c r="D289" i="14"/>
  <c r="D303" i="14"/>
  <c r="D327" i="14"/>
  <c r="D583" i="14"/>
  <c r="D536" i="14"/>
  <c r="D672" i="14"/>
  <c r="D488" i="14"/>
  <c r="D711" i="14"/>
  <c r="D592" i="14"/>
  <c r="D490" i="14"/>
  <c r="D390" i="14"/>
  <c r="D450" i="14"/>
  <c r="D477" i="14"/>
  <c r="D275" i="14"/>
  <c r="D308" i="14"/>
  <c r="D414" i="14"/>
  <c r="D681" i="14"/>
  <c r="D712" i="14"/>
  <c r="D530" i="14"/>
  <c r="D508" i="14"/>
  <c r="D507" i="14"/>
  <c r="D525" i="14"/>
  <c r="D654" i="14"/>
  <c r="D459" i="14"/>
  <c r="D570" i="14"/>
  <c r="D590" i="14"/>
  <c r="D436" i="14"/>
  <c r="D341" i="14"/>
  <c r="D616" i="14"/>
  <c r="D639" i="14"/>
  <c r="D346" i="14"/>
  <c r="D499" i="14"/>
  <c r="D653" i="14"/>
  <c r="D306" i="14"/>
  <c r="D667" i="14"/>
  <c r="D713" i="14"/>
  <c r="D509" i="14"/>
  <c r="D402" i="14"/>
  <c r="D619" i="14"/>
  <c r="D571" i="14"/>
  <c r="D356" i="14"/>
  <c r="D714" i="14"/>
  <c r="D580" i="14"/>
  <c r="D500" i="14"/>
  <c r="D363" i="14"/>
  <c r="D612" i="14"/>
  <c r="D498" i="14"/>
  <c r="D608" i="14"/>
  <c r="D403" i="14"/>
  <c r="D529" i="14"/>
  <c r="D577" i="14"/>
  <c r="D540" i="14"/>
  <c r="D573" i="14"/>
  <c r="D325" i="14"/>
  <c r="D493" i="14"/>
  <c r="D283" i="14"/>
  <c r="D605" i="14"/>
  <c r="D514" i="14"/>
  <c r="D599" i="14"/>
  <c r="D558" i="14"/>
  <c r="D343" i="14"/>
  <c r="D333" i="14"/>
  <c r="D622" i="14"/>
  <c r="D543" i="14"/>
  <c r="D504" i="14"/>
  <c r="D492" i="14"/>
  <c r="D291" i="14"/>
  <c r="D679" i="14"/>
  <c r="D510" i="14"/>
  <c r="D703" i="14"/>
  <c r="D299" i="14"/>
  <c r="D621" i="14"/>
  <c r="D431" i="14"/>
  <c r="D526" i="14"/>
  <c r="D425" i="14"/>
  <c r="D606" i="14"/>
  <c r="D349" i="14"/>
  <c r="D407" i="14"/>
  <c r="D709" i="14"/>
  <c r="D598" i="14"/>
  <c r="D321" i="14"/>
  <c r="D411" i="14"/>
  <c r="D279" i="14"/>
  <c r="D400" i="14"/>
  <c r="D688" i="14"/>
  <c r="D379" i="14"/>
  <c r="D294" i="14"/>
  <c r="D604" i="14"/>
  <c r="D393" i="14"/>
  <c r="D502" i="14"/>
  <c r="D382" i="14"/>
  <c r="D416" i="14"/>
  <c r="D718" i="14"/>
  <c r="D563" i="14"/>
  <c r="D715" i="14"/>
  <c r="D678" i="14"/>
  <c r="D687" i="14"/>
  <c r="D519" i="14"/>
  <c r="D689" i="14"/>
  <c r="D680" i="14"/>
  <c r="D549" i="14"/>
  <c r="D651" i="14"/>
  <c r="D696" i="14"/>
  <c r="D426" i="14"/>
  <c r="D559" i="14"/>
  <c r="D685" i="14"/>
  <c r="D610" i="14"/>
  <c r="D533" i="14"/>
  <c r="D607" i="14"/>
  <c r="D357" i="14"/>
  <c r="D433" i="14"/>
  <c r="D380" i="14"/>
  <c r="D532" i="14"/>
  <c r="D513" i="14"/>
  <c r="D708" i="14"/>
  <c r="D317" i="14"/>
  <c r="D381" i="14"/>
  <c r="D657" i="14"/>
  <c r="D312" i="14"/>
  <c r="D556" i="14"/>
  <c r="D468" i="14"/>
  <c r="D405" i="14"/>
  <c r="D285" i="14"/>
  <c r="D668" i="14"/>
  <c r="D710" i="14"/>
  <c r="D584" i="14"/>
  <c r="D342" i="14"/>
  <c r="D319" i="14"/>
  <c r="D636" i="14"/>
  <c r="D322" i="14"/>
  <c r="D624" i="14"/>
  <c r="D632" i="14"/>
  <c r="D435" i="14"/>
  <c r="D467" i="14"/>
  <c r="D664" i="14"/>
  <c r="D683" i="14"/>
  <c r="D717" i="14"/>
  <c r="D671" i="14"/>
  <c r="D546" i="14"/>
  <c r="D366" i="14"/>
  <c r="D524" i="14"/>
  <c r="D397" i="14"/>
  <c r="D677" i="14"/>
  <c r="D630" i="14"/>
  <c r="D355" i="14"/>
  <c r="D427" i="14"/>
  <c r="D421" i="14"/>
  <c r="D324" i="14"/>
  <c r="D517" i="14"/>
  <c r="D495" i="14"/>
  <c r="D613" i="14"/>
  <c r="D300" i="14"/>
  <c r="D469" i="14"/>
  <c r="D625" i="14"/>
  <c r="D398" i="14"/>
  <c r="D588" i="14"/>
  <c r="D399" i="14"/>
  <c r="D418" i="14"/>
  <c r="D278" i="14"/>
  <c r="D542" i="14"/>
  <c r="D572" i="14"/>
  <c r="D274" i="14"/>
  <c r="D351" i="14"/>
  <c r="D313" i="14"/>
  <c r="D695" i="14"/>
  <c r="D627" i="14"/>
  <c r="D646" i="14"/>
  <c r="D673" i="14"/>
  <c r="D692" i="14"/>
  <c r="D707" i="14"/>
  <c r="D697" i="14"/>
  <c r="D528" i="14"/>
  <c r="D682" i="14"/>
  <c r="D391" i="14"/>
  <c r="D551" i="14"/>
  <c r="D440" i="14"/>
  <c r="D429" i="14"/>
  <c r="D409" i="14"/>
  <c r="D410" i="14"/>
  <c r="D358" i="14"/>
  <c r="D485" i="14"/>
  <c r="D304" i="14"/>
  <c r="D388" i="14"/>
  <c r="D383" i="14"/>
  <c r="D434" i="14"/>
  <c r="D412" i="14"/>
  <c r="D655" i="14"/>
  <c r="D701" i="14"/>
  <c r="D564" i="14"/>
  <c r="D582" i="14"/>
  <c r="D647" i="14"/>
  <c r="D280" i="14"/>
  <c r="D297" i="14"/>
  <c r="D700" i="14"/>
  <c r="D293" i="14"/>
  <c r="D489" i="14"/>
  <c r="D458" i="14"/>
  <c r="D650" i="14"/>
  <c r="D561" i="14"/>
  <c r="D555" i="14"/>
  <c r="D323" i="14"/>
  <c r="D347" i="14"/>
  <c r="D560" i="14"/>
  <c r="D310" i="14"/>
  <c r="D638" i="14"/>
  <c r="D620" i="14"/>
  <c r="D443" i="14"/>
  <c r="D447" i="14"/>
  <c r="D554" i="14"/>
  <c r="D348" i="14"/>
  <c r="D631" i="14"/>
  <c r="D527" i="14"/>
  <c r="D295" i="14"/>
  <c r="D428" i="14"/>
  <c r="D311" i="14"/>
  <c r="D315" i="14"/>
  <c r="D481" i="14"/>
  <c r="D550" i="14"/>
  <c r="D336" i="14"/>
  <c r="D480" i="14"/>
  <c r="D547" i="14"/>
  <c r="D328" i="14"/>
  <c r="D329" i="14"/>
  <c r="D674" i="14"/>
  <c r="D566" i="14"/>
  <c r="D394" i="14"/>
  <c r="D337" i="14"/>
  <c r="D633" i="14"/>
  <c r="D453" i="14"/>
  <c r="D569" i="14"/>
  <c r="D368" i="14"/>
  <c r="D309" i="14"/>
  <c r="D581" i="14"/>
  <c r="D438" i="14"/>
  <c r="D396" i="14"/>
  <c r="D534" i="14"/>
  <c r="D593" i="14"/>
  <c r="D276" i="14"/>
  <c r="D470" i="14"/>
  <c r="D597" i="14"/>
  <c r="D406" i="14"/>
  <c r="D307" i="14"/>
  <c r="D522" i="14"/>
  <c r="D544" i="14"/>
  <c r="D420" i="14"/>
  <c r="D665" i="14"/>
  <c r="D290" i="14"/>
  <c r="D614" i="14"/>
  <c r="D473" i="14"/>
  <c r="D515" i="14"/>
  <c r="D448" i="14"/>
  <c r="D589" i="14"/>
  <c r="D611" i="14"/>
  <c r="D360" i="14"/>
  <c r="D662" i="14"/>
  <c r="D437" i="14"/>
  <c r="D548" i="14"/>
  <c r="D531" i="14"/>
  <c r="D496" i="14"/>
  <c r="D424" i="14"/>
  <c r="D585" i="14"/>
  <c r="D464" i="14"/>
  <c r="D702" i="14"/>
  <c r="D483" i="14"/>
  <c r="D670" i="14"/>
  <c r="D666" i="14"/>
  <c r="D698" i="14"/>
  <c r="D541" i="14"/>
  <c r="D652" i="14"/>
  <c r="D376" i="14"/>
  <c r="D305" i="14"/>
  <c r="D575" i="14"/>
  <c r="D339" i="14"/>
  <c r="D601" i="14"/>
  <c r="D375" i="14"/>
  <c r="D474" i="14"/>
  <c r="D618" i="14"/>
  <c r="D288" i="14"/>
  <c r="D385" i="14"/>
  <c r="D378" i="14"/>
  <c r="D314" i="14"/>
  <c r="D596" i="14"/>
  <c r="D352" i="14"/>
  <c r="D478" i="14"/>
  <c r="D553" i="14"/>
  <c r="D576" i="14"/>
  <c r="D694" i="14"/>
  <c r="D640" i="14"/>
  <c r="D362" i="14"/>
  <c r="D591" i="14"/>
  <c r="D615" i="14"/>
  <c r="D523" i="14"/>
  <c r="D693" i="14"/>
  <c r="D373" i="14"/>
  <c r="D656" i="14"/>
  <c r="D277" i="14"/>
  <c r="D392" i="14"/>
  <c r="D634" i="14"/>
  <c r="D417" i="14"/>
  <c r="D586" i="14"/>
  <c r="D384" i="14"/>
  <c r="D617" i="14"/>
  <c r="D660" i="14"/>
  <c r="D408" i="14"/>
  <c r="D345" i="14"/>
  <c r="D562" i="14"/>
  <c r="D645" i="14"/>
  <c r="D371" i="14"/>
  <c r="D332" i="14"/>
  <c r="D537" i="14"/>
  <c r="D281" i="14"/>
  <c r="D704" i="14"/>
  <c r="D444" i="14"/>
  <c r="D286" i="14"/>
  <c r="D386" i="14"/>
  <c r="D626" i="14"/>
  <c r="D516" i="14"/>
  <c r="D422" i="14"/>
  <c r="D663" i="14"/>
  <c r="D455" i="14"/>
  <c r="D669" i="14"/>
  <c r="D628" i="14"/>
  <c r="D684" i="14"/>
  <c r="D389" i="14"/>
  <c r="D644" i="14"/>
  <c r="D609" i="14"/>
  <c r="A429" i="14" l="1"/>
  <c r="I429" i="14" s="1"/>
  <c r="A567" i="14"/>
  <c r="I567" i="14" s="1"/>
  <c r="A370" i="14"/>
  <c r="I370" i="14" s="1"/>
  <c r="A487" i="14"/>
  <c r="I487" i="14" s="1"/>
  <c r="A402" i="14"/>
  <c r="I402" i="14" s="1"/>
  <c r="A415" i="14"/>
  <c r="I415" i="14" s="1"/>
  <c r="A704" i="14"/>
  <c r="I704" i="14" s="1"/>
  <c r="A498" i="14"/>
  <c r="I498" i="14" s="1"/>
  <c r="A297" i="14"/>
  <c r="I297" i="14" s="1"/>
  <c r="A379" i="14"/>
  <c r="I379" i="14" s="1"/>
  <c r="A581" i="14"/>
  <c r="I581" i="14" s="1"/>
  <c r="A612" i="14"/>
  <c r="I612" i="14" s="1"/>
  <c r="A617" i="14"/>
  <c r="I617" i="14" s="1"/>
  <c r="A411" i="14"/>
  <c r="I411" i="14" s="1"/>
  <c r="A345" i="14"/>
  <c r="I345" i="14" s="1"/>
  <c r="A374" i="14"/>
  <c r="I374" i="14" s="1"/>
  <c r="A530" i="14"/>
  <c r="I530" i="14" s="1"/>
  <c r="A524" i="14"/>
  <c r="I524" i="14" s="1"/>
  <c r="A539" i="14"/>
  <c r="I539" i="14" s="1"/>
  <c r="A635" i="14"/>
  <c r="I635" i="14" s="1"/>
  <c r="A483" i="14"/>
  <c r="I483" i="14" s="1"/>
  <c r="A373" i="14"/>
  <c r="I373" i="14" s="1"/>
  <c r="A303" i="14"/>
  <c r="I303" i="14" s="1"/>
  <c r="A511" i="14"/>
  <c r="I511" i="14" s="1"/>
  <c r="A666" i="14"/>
  <c r="I666" i="14" s="1"/>
  <c r="A694" i="14"/>
  <c r="I694" i="14" s="1"/>
  <c r="A594" i="14"/>
  <c r="I594" i="14" s="1"/>
  <c r="A588" i="14"/>
  <c r="I588" i="14" s="1"/>
  <c r="A634" i="14"/>
  <c r="I634" i="14" s="1"/>
  <c r="A465" i="14"/>
  <c r="I465" i="14" s="1"/>
  <c r="A615" i="14"/>
  <c r="I615" i="14" s="1"/>
  <c r="A516" i="14"/>
  <c r="I516" i="14" s="1"/>
  <c r="A410" i="14"/>
  <c r="I410" i="14" s="1"/>
  <c r="A367" i="14"/>
  <c r="I367" i="14" s="1"/>
  <c r="A280" i="14"/>
  <c r="I280" i="14" s="1"/>
  <c r="A527" i="14"/>
  <c r="I527" i="14" s="1"/>
  <c r="A286" i="14"/>
  <c r="I286" i="14" s="1"/>
  <c r="A638" i="14"/>
  <c r="I638" i="14" s="1"/>
  <c r="A660" i="14"/>
  <c r="I660" i="14" s="1"/>
  <c r="A397" i="14"/>
  <c r="I397" i="14" s="1"/>
  <c r="A417" i="14"/>
  <c r="I417" i="14" s="1"/>
  <c r="A597" i="14"/>
  <c r="I597" i="14" s="1"/>
  <c r="A629" i="14"/>
  <c r="I629" i="14" s="1"/>
  <c r="A320" i="14"/>
  <c r="I320" i="14" s="1"/>
  <c r="A364" i="14"/>
  <c r="I364" i="14" s="1"/>
  <c r="A661" i="14"/>
  <c r="I661" i="14" s="1"/>
  <c r="A578" i="14"/>
  <c r="I578" i="14" s="1"/>
  <c r="A639" i="14"/>
  <c r="I639" i="14" s="1"/>
  <c r="A702" i="14"/>
  <c r="I702" i="14" s="1"/>
  <c r="A349" i="14"/>
  <c r="I349" i="14" s="1"/>
  <c r="A528" i="14"/>
  <c r="I528" i="14" s="1"/>
  <c r="A547" i="14"/>
  <c r="I547" i="14" s="1"/>
  <c r="A471" i="14"/>
  <c r="I471" i="14" s="1"/>
  <c r="A549" i="14"/>
  <c r="I549" i="14" s="1"/>
  <c r="A580" i="14"/>
  <c r="I580" i="14" s="1"/>
  <c r="A445" i="14"/>
  <c r="I445" i="14" s="1"/>
  <c r="A678" i="14"/>
  <c r="I678" i="14" s="1"/>
  <c r="A480" i="14"/>
  <c r="I480" i="14" s="1"/>
  <c r="A409" i="14"/>
  <c r="I409" i="14" s="1"/>
  <c r="A377" i="14"/>
  <c r="I377" i="14" s="1"/>
  <c r="A481" i="14"/>
  <c r="I481" i="14" s="1"/>
  <c r="A433" i="14"/>
  <c r="I433" i="14" s="1"/>
  <c r="A712" i="14"/>
  <c r="I712" i="14" s="1"/>
  <c r="A659" i="14"/>
  <c r="I659" i="14" s="1"/>
  <c r="A610" i="14"/>
  <c r="I610" i="14" s="1"/>
  <c r="A482" i="14"/>
  <c r="I482" i="14" s="1"/>
  <c r="A564" i="14"/>
  <c r="I564" i="14" s="1"/>
  <c r="A327" i="14"/>
  <c r="I327" i="14" s="1"/>
  <c r="A484" i="14"/>
  <c r="I484" i="14" s="1"/>
  <c r="A680" i="14"/>
  <c r="I680" i="14" s="1"/>
  <c r="A461" i="14"/>
  <c r="I461" i="14" s="1"/>
  <c r="A369" i="14"/>
  <c r="I369" i="14" s="1"/>
  <c r="A494" i="14"/>
  <c r="I494" i="14" s="1"/>
  <c r="A291" i="14"/>
  <c r="I291" i="14" s="1"/>
  <c r="A381" i="14"/>
  <c r="I381" i="14" s="1"/>
  <c r="A687" i="14"/>
  <c r="I687" i="14" s="1"/>
  <c r="A440" i="14"/>
  <c r="I440" i="14" s="1"/>
  <c r="A382" i="14"/>
  <c r="I382" i="14" s="1"/>
  <c r="A671" i="14"/>
  <c r="I671" i="14" s="1"/>
  <c r="A718" i="14"/>
  <c r="I718" i="14" s="1"/>
  <c r="A329" i="14"/>
  <c r="I329" i="14" s="1"/>
  <c r="A318" i="14"/>
  <c r="I318" i="14" s="1"/>
  <c r="A715" i="14"/>
  <c r="I715" i="14" s="1"/>
  <c r="A358" i="14"/>
  <c r="I358" i="14" s="1"/>
  <c r="A290" i="14"/>
  <c r="I290" i="14" s="1"/>
  <c r="A279" i="14"/>
  <c r="I279" i="14" s="1"/>
  <c r="A577" i="14"/>
  <c r="I577" i="14" s="1"/>
  <c r="A383" i="14"/>
  <c r="I383" i="14" s="1"/>
  <c r="A512" i="14"/>
  <c r="I512" i="14" s="1"/>
  <c r="A717" i="14"/>
  <c r="I717" i="14" s="1"/>
  <c r="A437" i="14"/>
  <c r="I437" i="14" s="1"/>
  <c r="A427" i="14"/>
  <c r="I427" i="14" s="1"/>
  <c r="A302" i="14"/>
  <c r="I302" i="14" s="1"/>
  <c r="A647" i="14"/>
  <c r="I647" i="14" s="1"/>
  <c r="A282" i="14"/>
  <c r="I282" i="14" s="1"/>
  <c r="A501" i="14"/>
  <c r="I501" i="14" s="1"/>
  <c r="A398" i="14"/>
  <c r="I398" i="14" s="1"/>
  <c r="A284" i="14"/>
  <c r="I284" i="14" s="1"/>
  <c r="A572" i="14"/>
  <c r="I572" i="14" s="1"/>
  <c r="A630" i="14"/>
  <c r="I630" i="14" s="1"/>
  <c r="A716" i="14"/>
  <c r="I716" i="14" s="1"/>
  <c r="A616" i="14"/>
  <c r="I616" i="14" s="1"/>
  <c r="A283" i="14"/>
  <c r="A444" i="14"/>
  <c r="I444" i="14" s="1"/>
  <c r="A414" i="14"/>
  <c r="I414" i="14" s="1"/>
  <c r="A540" i="14"/>
  <c r="I540" i="14" s="1"/>
  <c r="A287" i="14"/>
  <c r="I287" i="14" s="1"/>
  <c r="A563" i="14"/>
  <c r="I563" i="14" s="1"/>
  <c r="A316" i="14"/>
  <c r="I316" i="14" s="1"/>
  <c r="A495" i="14"/>
  <c r="I495" i="14" s="1"/>
  <c r="A684" i="14"/>
  <c r="I684" i="14" s="1"/>
  <c r="A686" i="14"/>
  <c r="I686" i="14" s="1"/>
  <c r="A517" i="14"/>
  <c r="I517" i="14" s="1"/>
  <c r="A644" i="14"/>
  <c r="I644" i="14" s="1"/>
  <c r="A505" i="14"/>
  <c r="I505" i="14" s="1"/>
  <c r="A600" i="14"/>
  <c r="I600" i="14" s="1"/>
  <c r="A337" i="14"/>
  <c r="I337" i="14" s="1"/>
  <c r="A355" i="14"/>
  <c r="I355" i="14" s="1"/>
  <c r="A552" i="14"/>
  <c r="I552" i="14" s="1"/>
  <c r="A546" i="14"/>
  <c r="I546" i="14" s="1"/>
  <c r="A628" i="14"/>
  <c r="I628" i="14" s="1"/>
  <c r="A289" i="14"/>
  <c r="I289" i="14" s="1"/>
  <c r="A363" i="14"/>
  <c r="I363" i="14" s="1"/>
  <c r="A496" i="14"/>
  <c r="I496" i="14" s="1"/>
  <c r="A665" i="14"/>
  <c r="I665" i="14" s="1"/>
  <c r="A709" i="14"/>
  <c r="I709" i="14" s="1"/>
  <c r="A706" i="14"/>
  <c r="I706" i="14" s="1"/>
  <c r="A631" i="14"/>
  <c r="I631" i="14" s="1"/>
  <c r="A633" i="14"/>
  <c r="I633" i="14" s="1"/>
  <c r="A368" i="14"/>
  <c r="I368" i="14" s="1"/>
  <c r="A354" i="14"/>
  <c r="I354" i="14" s="1"/>
  <c r="A619" i="14"/>
  <c r="I619" i="14" s="1"/>
  <c r="A380" i="14"/>
  <c r="I380" i="14" s="1"/>
  <c r="A627" i="14"/>
  <c r="I627" i="14" s="1"/>
  <c r="A298" i="14"/>
  <c r="I298" i="14" s="1"/>
  <c r="A341" i="14"/>
  <c r="I341" i="14" s="1"/>
  <c r="A423" i="14"/>
  <c r="I423" i="14" s="1"/>
  <c r="A334" i="14"/>
  <c r="I334" i="14" s="1"/>
  <c r="A476" i="14"/>
  <c r="I476" i="14" s="1"/>
  <c r="A636" i="14"/>
  <c r="I636" i="14" s="1"/>
  <c r="A330" i="14"/>
  <c r="I330" i="14" s="1"/>
  <c r="A275" i="14"/>
  <c r="I275" i="14" s="1"/>
  <c r="A713" i="14"/>
  <c r="I713" i="14" s="1"/>
  <c r="A576" i="14"/>
  <c r="I576" i="14" s="1"/>
  <c r="A392" i="14"/>
  <c r="I392" i="14" s="1"/>
  <c r="A386" i="14"/>
  <c r="I386" i="14" s="1"/>
  <c r="A474" i="14"/>
  <c r="I474" i="14" s="1"/>
  <c r="A300" i="14"/>
  <c r="I300" i="14" s="1"/>
  <c r="A308" i="14"/>
  <c r="I308" i="14" s="1"/>
  <c r="A669" i="14"/>
  <c r="I669" i="14" s="1"/>
  <c r="A582" i="14"/>
  <c r="I582" i="14" s="1"/>
  <c r="A486" i="14"/>
  <c r="I486" i="14" s="1"/>
  <c r="A688" i="14"/>
  <c r="I688" i="14" s="1"/>
  <c r="A348" i="14"/>
  <c r="I348" i="14" s="1"/>
  <c r="A499" i="14"/>
  <c r="I499" i="14" s="1"/>
  <c r="A295" i="14"/>
  <c r="I295" i="14" s="1"/>
  <c r="A640" i="14"/>
  <c r="I640" i="14" s="1"/>
  <c r="A650" i="14"/>
  <c r="I650" i="14" s="1"/>
  <c r="A436" i="14"/>
  <c r="I436" i="14" s="1"/>
  <c r="A554" i="14"/>
  <c r="I554" i="14" s="1"/>
  <c r="A632" i="14"/>
  <c r="I632" i="14" s="1"/>
  <c r="A538" i="14"/>
  <c r="I538" i="14" s="1"/>
  <c r="A428" i="14"/>
  <c r="I428" i="14" s="1"/>
  <c r="A387" i="14"/>
  <c r="I387" i="14" s="1"/>
  <c r="A526" i="14"/>
  <c r="I526" i="14" s="1"/>
  <c r="A319" i="14"/>
  <c r="I319" i="14" s="1"/>
  <c r="A338" i="14"/>
  <c r="I338" i="14" s="1"/>
  <c r="A523" i="14"/>
  <c r="I523" i="14" s="1"/>
  <c r="A579" i="14"/>
  <c r="I579" i="14" s="1"/>
  <c r="A663" i="14"/>
  <c r="I663" i="14" s="1"/>
  <c r="A464" i="14"/>
  <c r="I464" i="14" s="1"/>
  <c r="A705" i="14"/>
  <c r="I705" i="14" s="1"/>
  <c r="A310" i="14"/>
  <c r="I310" i="14" s="1"/>
  <c r="A292" i="14"/>
  <c r="I292" i="14" s="1"/>
  <c r="A450" i="14"/>
  <c r="I450" i="14" s="1"/>
  <c r="A475" i="14"/>
  <c r="I475" i="14" s="1"/>
  <c r="A455" i="14"/>
  <c r="I455" i="14" s="1"/>
  <c r="A446" i="14"/>
  <c r="I446" i="14" s="1"/>
  <c r="A470" i="14"/>
  <c r="I470" i="14" s="1"/>
  <c r="A328" i="14"/>
  <c r="I328" i="14" s="1"/>
  <c r="A672" i="14"/>
  <c r="I672" i="14" s="1"/>
  <c r="A406" i="14"/>
  <c r="I406" i="14" s="1"/>
  <c r="A623" i="14"/>
  <c r="I623" i="14" s="1"/>
  <c r="A359" i="14"/>
  <c r="I359" i="14" s="1"/>
  <c r="A667" i="14"/>
  <c r="I667" i="14" s="1"/>
  <c r="A697" i="14"/>
  <c r="I697" i="14" s="1"/>
  <c r="A478" i="14"/>
  <c r="I478" i="14" s="1"/>
  <c r="A558" i="14"/>
  <c r="I558" i="14" s="1"/>
  <c r="A662" i="14"/>
  <c r="I662" i="14" s="1"/>
  <c r="A607" i="14"/>
  <c r="I607" i="14" s="1"/>
  <c r="A404" i="14"/>
  <c r="I404" i="14" s="1"/>
  <c r="A331" i="14"/>
  <c r="I331" i="14" s="1"/>
  <c r="A489" i="14"/>
  <c r="I489" i="14" s="1"/>
  <c r="A371" i="14"/>
  <c r="I371" i="14" s="1"/>
  <c r="A625" i="14"/>
  <c r="I625" i="14" s="1"/>
  <c r="A643" i="14"/>
  <c r="I643" i="14" s="1"/>
  <c r="A670" i="14"/>
  <c r="I670" i="14" s="1"/>
  <c r="A562" i="14"/>
  <c r="I562" i="14" s="1"/>
  <c r="A556" i="14"/>
  <c r="I556" i="14" s="1"/>
  <c r="A448" i="14"/>
  <c r="I448" i="14" s="1"/>
  <c r="A493" i="14"/>
  <c r="I493" i="14" s="1"/>
  <c r="A521" i="14"/>
  <c r="I521" i="14" s="1"/>
  <c r="A593" i="14"/>
  <c r="I593" i="14" s="1"/>
  <c r="A626" i="14"/>
  <c r="I626" i="14" s="1"/>
  <c r="A434" i="14"/>
  <c r="I434" i="14" s="1"/>
  <c r="A425" i="14"/>
  <c r="I425" i="14" s="1"/>
  <c r="A645" i="14"/>
  <c r="I645" i="14" s="1"/>
  <c r="A655" i="14"/>
  <c r="I655" i="14" s="1"/>
  <c r="A492" i="14"/>
  <c r="I492" i="14" s="1"/>
  <c r="A473" i="14"/>
  <c r="I473" i="14" s="1"/>
  <c r="A510" i="14"/>
  <c r="I510" i="14" s="1"/>
  <c r="A407" i="14"/>
  <c r="I407" i="14" s="1"/>
  <c r="A541" i="14"/>
  <c r="I541" i="14" s="1"/>
  <c r="A599" i="14"/>
  <c r="I599" i="14" s="1"/>
  <c r="A360" i="14"/>
  <c r="I360" i="14" s="1"/>
  <c r="A424" i="14"/>
  <c r="I424" i="14" s="1"/>
  <c r="A304" i="14"/>
  <c r="I304" i="14" s="1"/>
  <c r="A570" i="14"/>
  <c r="I570" i="14" s="1"/>
  <c r="A565" i="14"/>
  <c r="I565" i="14" s="1"/>
  <c r="A361" i="14"/>
  <c r="I361" i="14" s="1"/>
  <c r="A399" i="14"/>
  <c r="I399" i="14" s="1"/>
  <c r="A529" i="14"/>
  <c r="I529" i="14" s="1"/>
  <c r="A685" i="14"/>
  <c r="I685" i="14" s="1"/>
  <c r="A698" i="14"/>
  <c r="I698" i="14" s="1"/>
  <c r="A555" i="14"/>
  <c r="I555" i="14" s="1"/>
  <c r="A515" i="14"/>
  <c r="I515" i="14" s="1"/>
  <c r="A325" i="14"/>
  <c r="I325" i="14" s="1"/>
  <c r="A339" i="14"/>
  <c r="I339" i="14" s="1"/>
  <c r="A491" i="14"/>
  <c r="I491" i="14" s="1"/>
  <c r="A696" i="14"/>
  <c r="I696" i="14" s="1"/>
  <c r="A384" i="14"/>
  <c r="I384" i="14" s="1"/>
  <c r="A449" i="14"/>
  <c r="I449" i="14" s="1"/>
  <c r="A557" i="14"/>
  <c r="I557" i="14" s="1"/>
  <c r="A439" i="14"/>
  <c r="I439" i="14" s="1"/>
  <c r="A551" i="14"/>
  <c r="I551" i="14" s="1"/>
  <c r="A502" i="14"/>
  <c r="I502" i="14" s="1"/>
  <c r="A518" i="14"/>
  <c r="I518" i="14" s="1"/>
  <c r="A664" i="14"/>
  <c r="I664" i="14" s="1"/>
  <c r="A278" i="14"/>
  <c r="I278" i="14" s="1"/>
  <c r="A322" i="14"/>
  <c r="I322" i="14" s="1"/>
  <c r="A689" i="14"/>
  <c r="I689" i="14" s="1"/>
  <c r="A648" i="14"/>
  <c r="I648" i="14" s="1"/>
  <c r="A305" i="14"/>
  <c r="I305" i="14" s="1"/>
  <c r="A575" i="14"/>
  <c r="I575" i="14" s="1"/>
  <c r="A431" i="14"/>
  <c r="I431" i="14" s="1"/>
  <c r="A435" i="14"/>
  <c r="I435" i="14" s="1"/>
  <c r="A525" i="14"/>
  <c r="I525" i="14" s="1"/>
  <c r="A561" i="14"/>
  <c r="I561" i="14" s="1"/>
  <c r="A710" i="14"/>
  <c r="I710" i="14" s="1"/>
  <c r="A400" i="14"/>
  <c r="I400" i="14" s="1"/>
  <c r="A362" i="14"/>
  <c r="I362" i="14" s="1"/>
  <c r="A438" i="14"/>
  <c r="I438" i="14" s="1"/>
  <c r="A591" i="14"/>
  <c r="I591" i="14" s="1"/>
  <c r="A714" i="14"/>
  <c r="I714" i="14" s="1"/>
  <c r="A453" i="14"/>
  <c r="I453" i="14" s="1"/>
  <c r="A343" i="14"/>
  <c r="I343" i="14" s="1"/>
  <c r="A462" i="14"/>
  <c r="I462" i="14" s="1"/>
  <c r="A401" i="14"/>
  <c r="I401" i="14" s="1"/>
  <c r="A413" i="14"/>
  <c r="I413" i="14" s="1"/>
  <c r="A534" i="14"/>
  <c r="I534" i="14" s="1"/>
  <c r="A458" i="14"/>
  <c r="I458" i="14" s="1"/>
  <c r="A393" i="14"/>
  <c r="I393" i="14" s="1"/>
  <c r="A372" i="14"/>
  <c r="I372" i="14" s="1"/>
  <c r="A405" i="14"/>
  <c r="I405" i="14" s="1"/>
  <c r="A642" i="14"/>
  <c r="I642" i="14" s="1"/>
  <c r="A646" i="14"/>
  <c r="I646" i="14" s="1"/>
  <c r="A653" i="14"/>
  <c r="I653" i="14" s="1"/>
  <c r="A335" i="14"/>
  <c r="I335" i="14" s="1"/>
  <c r="A695" i="14"/>
  <c r="I695" i="14" s="1"/>
  <c r="A537" i="14"/>
  <c r="I537" i="14" s="1"/>
  <c r="A396" i="14"/>
  <c r="I396" i="14" s="1"/>
  <c r="A307" i="14"/>
  <c r="I307" i="14" s="1"/>
  <c r="A390" i="14"/>
  <c r="I390" i="14" s="1"/>
  <c r="A277" i="14"/>
  <c r="I277" i="14" s="1"/>
  <c r="A311" i="14"/>
  <c r="I311" i="14" s="1"/>
  <c r="A543" i="14"/>
  <c r="I543" i="14" s="1"/>
  <c r="A497" i="14"/>
  <c r="I497" i="14" s="1"/>
  <c r="A324" i="14"/>
  <c r="I324" i="14" s="1"/>
  <c r="A536" i="14"/>
  <c r="I536" i="14" s="1"/>
  <c r="A592" i="14"/>
  <c r="I592" i="14" s="1"/>
  <c r="A467" i="14"/>
  <c r="I467" i="14" s="1"/>
  <c r="A375" i="14"/>
  <c r="I375" i="14" s="1"/>
  <c r="A420" i="14"/>
  <c r="I420" i="14" s="1"/>
  <c r="A699" i="14"/>
  <c r="I699" i="14" s="1"/>
  <c r="A352" i="14"/>
  <c r="I352" i="14" s="1"/>
  <c r="A285" i="14"/>
  <c r="I285" i="14" s="1"/>
  <c r="A488" i="14"/>
  <c r="I488" i="14" s="1"/>
  <c r="A346" i="14"/>
  <c r="I346" i="14" s="1"/>
  <c r="A447" i="14"/>
  <c r="I447" i="14" s="1"/>
  <c r="A315" i="14"/>
  <c r="I315" i="14" s="1"/>
  <c r="A293" i="14"/>
  <c r="I293" i="14" s="1"/>
  <c r="A418" i="14"/>
  <c r="I418" i="14" s="1"/>
  <c r="A602" i="14"/>
  <c r="I602" i="14" s="1"/>
  <c r="A376" i="14"/>
  <c r="I376" i="14" s="1"/>
  <c r="A378" i="14"/>
  <c r="I378" i="14" s="1"/>
  <c r="A603" i="14"/>
  <c r="I603" i="14" s="1"/>
  <c r="A312" i="14"/>
  <c r="I312" i="14" s="1"/>
  <c r="A677" i="14"/>
  <c r="I677" i="14" s="1"/>
  <c r="A490" i="14"/>
  <c r="I490" i="14" s="1"/>
  <c r="A649" i="14"/>
  <c r="I649" i="14" s="1"/>
  <c r="A604" i="14"/>
  <c r="I604" i="14" s="1"/>
  <c r="A443" i="14"/>
  <c r="I443" i="14" s="1"/>
  <c r="A472" i="14"/>
  <c r="I472" i="14" s="1"/>
  <c r="A681" i="14"/>
  <c r="I681" i="14" s="1"/>
  <c r="A693" i="14"/>
  <c r="I693" i="14" s="1"/>
  <c r="A585" i="14"/>
  <c r="I585" i="14" s="1"/>
  <c r="A598" i="14"/>
  <c r="I598" i="14" s="1"/>
  <c r="A708" i="14"/>
  <c r="I708" i="14" s="1"/>
  <c r="A388" i="14"/>
  <c r="I388" i="14" s="1"/>
  <c r="A509" i="14"/>
  <c r="I509" i="14" s="1"/>
  <c r="A596" i="14"/>
  <c r="I596" i="14" s="1"/>
  <c r="A276" i="14"/>
  <c r="I276" i="14" s="1"/>
  <c r="A430" i="14"/>
  <c r="I430" i="14" s="1"/>
  <c r="A620" i="14"/>
  <c r="I620" i="14" s="1"/>
  <c r="A485" i="14"/>
  <c r="I485" i="14" s="1"/>
  <c r="A553" i="14"/>
  <c r="I553" i="14" s="1"/>
  <c r="A389" i="14"/>
  <c r="I389" i="14" s="1"/>
  <c r="A452" i="14"/>
  <c r="I452" i="14" s="1"/>
  <c r="A691" i="14"/>
  <c r="I691" i="14" s="1"/>
  <c r="A676" i="14"/>
  <c r="I676" i="14" s="1"/>
  <c r="A559" i="14"/>
  <c r="I559" i="14" s="1"/>
  <c r="A503" i="14"/>
  <c r="I503" i="14" s="1"/>
  <c r="A657" i="14"/>
  <c r="I657" i="14" s="1"/>
  <c r="A366" i="14"/>
  <c r="I366" i="14" s="1"/>
  <c r="A637" i="14"/>
  <c r="I637" i="14" s="1"/>
  <c r="A624" i="14"/>
  <c r="I624" i="14" s="1"/>
  <c r="A350" i="14"/>
  <c r="I350" i="14" s="1"/>
  <c r="A589" i="14"/>
  <c r="I589" i="14" s="1"/>
  <c r="A674" i="14"/>
  <c r="I674" i="14" s="1"/>
  <c r="A469" i="14"/>
  <c r="I469" i="14" s="1"/>
  <c r="A560" i="14"/>
  <c r="I560" i="14" s="1"/>
  <c r="A336" i="14"/>
  <c r="I336" i="14" s="1"/>
  <c r="A391" i="14"/>
  <c r="I391" i="14" s="1"/>
  <c r="A679" i="14"/>
  <c r="I679" i="14" s="1"/>
  <c r="A365" i="14"/>
  <c r="I365" i="14" s="1"/>
  <c r="A309" i="14"/>
  <c r="I309" i="14" s="1"/>
  <c r="A542" i="14"/>
  <c r="I542" i="14" s="1"/>
  <c r="A587" i="14"/>
  <c r="I587" i="14" s="1"/>
  <c r="A519" i="14"/>
  <c r="I519" i="14" s="1"/>
  <c r="A548" i="14"/>
  <c r="I548" i="14" s="1"/>
  <c r="A641" i="14"/>
  <c r="I641" i="14" s="1"/>
  <c r="A342" i="14"/>
  <c r="I342" i="14" s="1"/>
  <c r="A457" i="14"/>
  <c r="I457" i="14" s="1"/>
  <c r="A707" i="14"/>
  <c r="I707" i="14" s="1"/>
  <c r="A296" i="14"/>
  <c r="I296" i="14" s="1"/>
  <c r="A545" i="14"/>
  <c r="I545" i="14" s="1"/>
  <c r="A426" i="14"/>
  <c r="I426" i="14" s="1"/>
  <c r="A690" i="14"/>
  <c r="I690" i="14" s="1"/>
  <c r="A317" i="14"/>
  <c r="I317" i="14" s="1"/>
  <c r="A703" i="14"/>
  <c r="I703" i="14" s="1"/>
  <c r="A513" i="14"/>
  <c r="I513" i="14" s="1"/>
  <c r="A573" i="14"/>
  <c r="I573" i="14" s="1"/>
  <c r="A408" i="14"/>
  <c r="I408" i="14" s="1"/>
  <c r="A606" i="14"/>
  <c r="I606" i="14" s="1"/>
  <c r="A574" i="14"/>
  <c r="I574" i="14" s="1"/>
  <c r="A294" i="14"/>
  <c r="I294" i="14" s="1"/>
  <c r="A586" i="14"/>
  <c r="I586" i="14" s="1"/>
  <c r="A654" i="14"/>
  <c r="I654" i="14" s="1"/>
  <c r="A622" i="14"/>
  <c r="I622" i="14" s="1"/>
  <c r="A459" i="14"/>
  <c r="I459" i="14" s="1"/>
  <c r="A340" i="14"/>
  <c r="I340" i="14" s="1"/>
  <c r="A506" i="14"/>
  <c r="I506" i="14" s="1"/>
  <c r="A609" i="14"/>
  <c r="I609" i="14" s="1"/>
  <c r="A468" i="14"/>
  <c r="I468" i="14" s="1"/>
  <c r="A651" i="14"/>
  <c r="I651" i="14" s="1"/>
  <c r="A658" i="14"/>
  <c r="I658" i="14" s="1"/>
  <c r="A504" i="14"/>
  <c r="I504" i="14" s="1"/>
  <c r="A306" i="14"/>
  <c r="I306" i="14" s="1"/>
  <c r="A412" i="14"/>
  <c r="I412" i="14" s="1"/>
  <c r="A692" i="14"/>
  <c r="I692" i="14" s="1"/>
  <c r="A507" i="14"/>
  <c r="I507" i="14" s="1"/>
  <c r="A533" i="14"/>
  <c r="I533" i="14" s="1"/>
  <c r="A531" i="14"/>
  <c r="I531" i="14" s="1"/>
  <c r="A333" i="14"/>
  <c r="I333" i="14" s="1"/>
  <c r="A460" i="14"/>
  <c r="I460" i="14" s="1"/>
  <c r="A351" i="14"/>
  <c r="I351" i="14" s="1"/>
  <c r="A520" i="14"/>
  <c r="I520" i="14" s="1"/>
  <c r="A422" i="14"/>
  <c r="I422" i="14" s="1"/>
  <c r="A356" i="14"/>
  <c r="I356" i="14" s="1"/>
  <c r="A403" i="14"/>
  <c r="I403" i="14" s="1"/>
  <c r="A544" i="14"/>
  <c r="I544" i="14" s="1"/>
  <c r="A456" i="14"/>
  <c r="I456" i="14" s="1"/>
  <c r="A568" i="14"/>
  <c r="I568" i="14" s="1"/>
  <c r="A618" i="14"/>
  <c r="I618" i="14" s="1"/>
  <c r="A514" i="14"/>
  <c r="I514" i="14" s="1"/>
  <c r="A611" i="14"/>
  <c r="I611" i="14" s="1"/>
  <c r="A332" i="14"/>
  <c r="I332" i="14" s="1"/>
  <c r="A613" i="14"/>
  <c r="I613" i="14" s="1"/>
  <c r="A463" i="14"/>
  <c r="I463" i="14" s="1"/>
  <c r="A656" i="14"/>
  <c r="I656" i="14" s="1"/>
  <c r="A353" i="14"/>
  <c r="I353" i="14" s="1"/>
  <c r="A281" i="14"/>
  <c r="I281" i="14" s="1"/>
  <c r="A711" i="14"/>
  <c r="I711" i="14" s="1"/>
  <c r="A500" i="14"/>
  <c r="I500" i="14" s="1"/>
  <c r="A673" i="14"/>
  <c r="I673" i="14" s="1"/>
  <c r="A682" i="14"/>
  <c r="I682" i="14" s="1"/>
  <c r="A701" i="14"/>
  <c r="I701" i="14" s="1"/>
  <c r="A323" i="14"/>
  <c r="I323" i="14" s="1"/>
  <c r="A668" i="14"/>
  <c r="I668" i="14" s="1"/>
  <c r="A454" i="14"/>
  <c r="I454" i="14" s="1"/>
  <c r="A451" i="14"/>
  <c r="I451" i="14" s="1"/>
  <c r="A321" i="14"/>
  <c r="I321" i="14" s="1"/>
  <c r="A550" i="14"/>
  <c r="I550" i="14" s="1"/>
  <c r="A288" i="14"/>
  <c r="I288" i="14" s="1"/>
  <c r="A441" i="14"/>
  <c r="I441" i="14" s="1"/>
  <c r="A608" i="14"/>
  <c r="I608" i="14" s="1"/>
  <c r="A522" i="14"/>
  <c r="I522" i="14" s="1"/>
  <c r="A652" i="14"/>
  <c r="I652" i="14" s="1"/>
  <c r="A532" i="14"/>
  <c r="I532" i="14" s="1"/>
  <c r="A621" i="14"/>
  <c r="I621" i="14" s="1"/>
  <c r="A477" i="14"/>
  <c r="I477" i="14" s="1"/>
  <c r="A479" i="14"/>
  <c r="I479" i="14" s="1"/>
  <c r="A421" i="14"/>
  <c r="I421" i="14" s="1"/>
  <c r="A583" i="14"/>
  <c r="I583" i="14" s="1"/>
  <c r="A314" i="14"/>
  <c r="I314" i="14" s="1"/>
  <c r="A571" i="14"/>
  <c r="I571" i="14" s="1"/>
  <c r="A301" i="14"/>
  <c r="I301" i="14" s="1"/>
  <c r="A566" i="14"/>
  <c r="I566" i="14" s="1"/>
  <c r="A274" i="14"/>
  <c r="I274" i="14" s="1"/>
  <c r="A614" i="14"/>
  <c r="I614" i="14" s="1"/>
  <c r="A419" i="14"/>
  <c r="I419" i="14" s="1"/>
  <c r="A416" i="14"/>
  <c r="I416" i="14" s="1"/>
  <c r="A595" i="14"/>
  <c r="I595" i="14" s="1"/>
  <c r="A326" i="14"/>
  <c r="I326" i="14" s="1"/>
  <c r="A466" i="14"/>
  <c r="I466" i="14" s="1"/>
  <c r="A700" i="14"/>
  <c r="I700" i="14" s="1"/>
  <c r="A313" i="14"/>
  <c r="I313" i="14" s="1"/>
  <c r="A394" i="14"/>
  <c r="I394" i="14" s="1"/>
  <c r="A347" i="14"/>
  <c r="I347" i="14" s="1"/>
  <c r="A675" i="14"/>
  <c r="I675" i="14" s="1"/>
  <c r="A344" i="14"/>
  <c r="I344" i="14" s="1"/>
  <c r="A508" i="14"/>
  <c r="I508" i="14" s="1"/>
  <c r="A299" i="14"/>
  <c r="I299" i="14" s="1"/>
  <c r="A590" i="14"/>
  <c r="I590" i="14" s="1"/>
  <c r="A442" i="14"/>
  <c r="I442" i="14" s="1"/>
  <c r="A605" i="14"/>
  <c r="I605" i="14" s="1"/>
  <c r="A535" i="14"/>
  <c r="I535" i="14" s="1"/>
  <c r="A357" i="14"/>
  <c r="I357" i="14" s="1"/>
  <c r="A432" i="14"/>
  <c r="I432" i="14" s="1"/>
  <c r="A601" i="14"/>
  <c r="I601" i="14" s="1"/>
  <c r="A569" i="14"/>
  <c r="I569" i="14" s="1"/>
  <c r="A683" i="14"/>
  <c r="I683" i="14" s="1"/>
  <c r="A395" i="14"/>
  <c r="I395" i="14" s="1"/>
  <c r="A584" i="14"/>
  <c r="I584" i="14" s="1"/>
  <c r="A385" i="14"/>
  <c r="I385" i="14" s="1"/>
  <c r="A7" i="1"/>
  <c r="A8" i="1" s="1"/>
  <c r="A9" i="1" s="1"/>
  <c r="E343" i="1"/>
  <c r="R343" i="1"/>
  <c r="G49" i="4"/>
  <c r="G36" i="4"/>
  <c r="G48" i="4"/>
  <c r="G84" i="4"/>
  <c r="G289" i="4"/>
  <c r="G85" i="4"/>
  <c r="G290" i="4"/>
  <c r="G86" i="4"/>
  <c r="G87" i="4"/>
  <c r="G88" i="4"/>
  <c r="G89" i="4"/>
  <c r="G291" i="4"/>
  <c r="G292" i="4"/>
  <c r="G293" i="4"/>
  <c r="G294" i="4"/>
  <c r="G387" i="4"/>
  <c r="G151" i="4"/>
  <c r="G327" i="4"/>
  <c r="G426" i="4"/>
  <c r="G328" i="4"/>
  <c r="G295" i="4"/>
  <c r="G152" i="4"/>
  <c r="G296" i="4"/>
  <c r="G297" i="4"/>
  <c r="G329" i="4"/>
  <c r="G330" i="4"/>
  <c r="G298" i="4"/>
  <c r="G374" i="4"/>
  <c r="G239" i="4"/>
  <c r="G153" i="4"/>
  <c r="G154" i="4"/>
  <c r="G299" i="4"/>
  <c r="G155" i="4"/>
  <c r="G156" i="4"/>
  <c r="G157" i="4"/>
  <c r="G331" i="4"/>
  <c r="G158" i="4"/>
  <c r="G159" i="4"/>
  <c r="G160" i="4"/>
  <c r="G300" i="4"/>
  <c r="G161" i="4"/>
  <c r="G162" i="4"/>
  <c r="G163" i="4"/>
  <c r="G301" i="4"/>
  <c r="G164" i="4"/>
  <c r="G165" i="4"/>
  <c r="G332" i="4"/>
  <c r="G166" i="4"/>
  <c r="G388" i="4"/>
  <c r="G167" i="4"/>
  <c r="G168" i="4"/>
  <c r="G169" i="4"/>
  <c r="G375" i="4"/>
  <c r="G170" i="4"/>
  <c r="G171" i="4"/>
  <c r="G389" i="4"/>
  <c r="G172" i="4"/>
  <c r="G427" i="4"/>
  <c r="G302" i="4"/>
  <c r="G173" i="4"/>
  <c r="G174" i="4"/>
  <c r="G317" i="4"/>
  <c r="G303" i="4"/>
  <c r="G304" i="4"/>
  <c r="G222" i="4"/>
  <c r="G175" i="4"/>
  <c r="G231" i="4"/>
  <c r="G367" i="4"/>
  <c r="G368" i="4"/>
  <c r="G369" i="4"/>
  <c r="G370" i="4"/>
  <c r="G442" i="4"/>
  <c r="G190" i="4"/>
  <c r="G428" i="4"/>
  <c r="G191" i="4"/>
  <c r="G443" i="4"/>
  <c r="G419" i="4"/>
  <c r="G192" i="4"/>
  <c r="G429" i="4"/>
  <c r="G193" i="4"/>
  <c r="G194" i="4"/>
  <c r="G176" i="4"/>
  <c r="G177" i="4"/>
  <c r="G333" i="4"/>
  <c r="G178" i="4"/>
  <c r="G406" i="4"/>
  <c r="G37" i="4"/>
  <c r="G390" i="4"/>
  <c r="G64" i="4"/>
  <c r="G77" i="4"/>
  <c r="G179" i="4"/>
  <c r="G305" i="4"/>
  <c r="G306" i="4"/>
  <c r="G240" i="4"/>
  <c r="G211" i="4"/>
  <c r="G212" i="4"/>
  <c r="G213" i="4"/>
  <c r="G214" i="4"/>
  <c r="G241" i="4"/>
  <c r="G444" i="4"/>
  <c r="G334" i="4"/>
  <c r="G180" i="4"/>
  <c r="G391" i="4"/>
  <c r="G223" i="4"/>
  <c r="G215" i="4"/>
  <c r="G55" i="4"/>
  <c r="G38" i="4"/>
  <c r="G56" i="4"/>
  <c r="G14" i="4"/>
  <c r="G57" i="4"/>
  <c r="G29" i="4"/>
  <c r="G195" i="4"/>
  <c r="G65" i="4"/>
  <c r="G181" i="4"/>
  <c r="G182" i="4"/>
  <c r="G183" i="4"/>
  <c r="G307" i="4"/>
  <c r="G335" i="4"/>
  <c r="G336" i="4"/>
  <c r="G80" i="4"/>
  <c r="G184" i="4"/>
  <c r="G185" i="4"/>
  <c r="G308" i="4"/>
  <c r="G448"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E36" i="4"/>
  <c r="E48" i="4"/>
  <c r="E84" i="4"/>
  <c r="E289" i="4"/>
  <c r="E85" i="4"/>
  <c r="E290" i="4"/>
  <c r="E86" i="4"/>
  <c r="E87" i="4"/>
  <c r="E88" i="4"/>
  <c r="E89" i="4"/>
  <c r="E291" i="4"/>
  <c r="E292" i="4"/>
  <c r="E293" i="4"/>
  <c r="E294" i="4"/>
  <c r="E387" i="4"/>
  <c r="E151" i="4"/>
  <c r="E327" i="4"/>
  <c r="E426" i="4"/>
  <c r="E328" i="4"/>
  <c r="E295" i="4"/>
  <c r="E152" i="4"/>
  <c r="E296" i="4"/>
  <c r="E297" i="4"/>
  <c r="E329" i="4"/>
  <c r="E330" i="4"/>
  <c r="E298" i="4"/>
  <c r="E374" i="4"/>
  <c r="E239" i="4"/>
  <c r="E153" i="4"/>
  <c r="E154" i="4"/>
  <c r="E299" i="4"/>
  <c r="E155" i="4"/>
  <c r="E156" i="4"/>
  <c r="E157" i="4"/>
  <c r="E331" i="4"/>
  <c r="E158" i="4"/>
  <c r="E159" i="4"/>
  <c r="E160" i="4"/>
  <c r="E300" i="4"/>
  <c r="E161" i="4"/>
  <c r="E162" i="4"/>
  <c r="E163" i="4"/>
  <c r="E301" i="4"/>
  <c r="E164" i="4"/>
  <c r="E165" i="4"/>
  <c r="E332" i="4"/>
  <c r="E166" i="4"/>
  <c r="E388" i="4"/>
  <c r="E167" i="4"/>
  <c r="E168" i="4"/>
  <c r="E169" i="4"/>
  <c r="E375" i="4"/>
  <c r="E170" i="4"/>
  <c r="E171" i="4"/>
  <c r="E389" i="4"/>
  <c r="E172" i="4"/>
  <c r="E427" i="4"/>
  <c r="E302" i="4"/>
  <c r="E173" i="4"/>
  <c r="E174" i="4"/>
  <c r="E317" i="4"/>
  <c r="E303" i="4"/>
  <c r="E304" i="4"/>
  <c r="E222" i="4"/>
  <c r="E175" i="4"/>
  <c r="E231" i="4"/>
  <c r="E367" i="4"/>
  <c r="E368" i="4"/>
  <c r="E369" i="4"/>
  <c r="E370" i="4"/>
  <c r="E442" i="4"/>
  <c r="E190" i="4"/>
  <c r="E428" i="4"/>
  <c r="E191" i="4"/>
  <c r="E443" i="4"/>
  <c r="E419" i="4"/>
  <c r="E192" i="4"/>
  <c r="E429" i="4"/>
  <c r="E193" i="4"/>
  <c r="E194" i="4"/>
  <c r="E176" i="4"/>
  <c r="E177" i="4"/>
  <c r="E333" i="4"/>
  <c r="E178" i="4"/>
  <c r="E406" i="4"/>
  <c r="E37" i="4"/>
  <c r="E390" i="4"/>
  <c r="E64" i="4"/>
  <c r="E77" i="4"/>
  <c r="E179" i="4"/>
  <c r="E305" i="4"/>
  <c r="E306" i="4"/>
  <c r="E240" i="4"/>
  <c r="E211" i="4"/>
  <c r="E212" i="4"/>
  <c r="E213" i="4"/>
  <c r="E214" i="4"/>
  <c r="E241" i="4"/>
  <c r="E444" i="4"/>
  <c r="E334" i="4"/>
  <c r="E180" i="4"/>
  <c r="E391" i="4"/>
  <c r="E223" i="4"/>
  <c r="E215" i="4"/>
  <c r="E55" i="4"/>
  <c r="E38" i="4"/>
  <c r="E56" i="4"/>
  <c r="E14" i="4"/>
  <c r="E57" i="4"/>
  <c r="E29" i="4"/>
  <c r="E195" i="4"/>
  <c r="E65" i="4"/>
  <c r="E181" i="4"/>
  <c r="E182" i="4"/>
  <c r="E183" i="4"/>
  <c r="E307" i="4"/>
  <c r="E335" i="4"/>
  <c r="E336" i="4"/>
  <c r="E80" i="4"/>
  <c r="E184" i="4"/>
  <c r="E185" i="4"/>
  <c r="E308" i="4"/>
  <c r="E448"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I15" i="7" l="1"/>
  <c r="I8" i="7"/>
  <c r="I9" i="7"/>
  <c r="I10" i="7"/>
  <c r="I11" i="7"/>
  <c r="I12" i="7"/>
  <c r="I13" i="7"/>
  <c r="I7" i="7"/>
  <c r="H15" i="7"/>
  <c r="H8" i="7"/>
  <c r="H9" i="7"/>
  <c r="H10" i="7"/>
  <c r="H11" i="7"/>
  <c r="H12" i="7"/>
  <c r="H13" i="7"/>
  <c r="H7" i="7"/>
  <c r="M15" i="7"/>
  <c r="L15" i="7"/>
  <c r="K15" i="7"/>
  <c r="J15" i="7"/>
  <c r="G15" i="7"/>
  <c r="F15" i="7"/>
  <c r="C15" i="7"/>
  <c r="B15" i="7"/>
  <c r="K13" i="7"/>
  <c r="J13" i="7"/>
  <c r="G13" i="7"/>
  <c r="F13" i="7"/>
  <c r="C13" i="7"/>
  <c r="K12" i="7"/>
  <c r="J12" i="7"/>
  <c r="G12" i="7"/>
  <c r="F12" i="7"/>
  <c r="C12" i="7"/>
  <c r="K11" i="7"/>
  <c r="J11" i="7"/>
  <c r="G11" i="7"/>
  <c r="F11" i="7"/>
  <c r="C11" i="7"/>
  <c r="K10" i="7"/>
  <c r="J10" i="7"/>
  <c r="G10" i="7"/>
  <c r="F10" i="7"/>
  <c r="C10" i="7"/>
  <c r="K9" i="7"/>
  <c r="J9" i="7"/>
  <c r="G9" i="7"/>
  <c r="F9" i="7"/>
  <c r="C9" i="7"/>
  <c r="K8" i="7"/>
  <c r="J8" i="7"/>
  <c r="G8" i="7"/>
  <c r="F8" i="7"/>
  <c r="C8" i="7"/>
  <c r="K7" i="7"/>
  <c r="J7" i="7"/>
  <c r="G7" i="7"/>
  <c r="F7" i="7"/>
  <c r="C7" i="7"/>
  <c r="E286" i="1"/>
  <c r="E310" i="1"/>
  <c r="E33" i="1"/>
  <c r="E264" i="1"/>
  <c r="E298" i="1"/>
  <c r="E29" i="1"/>
  <c r="E287" i="1"/>
  <c r="E5" i="1"/>
  <c r="E259" i="1"/>
  <c r="E18" i="1"/>
  <c r="E133" i="1"/>
  <c r="E249" i="1"/>
  <c r="E134" i="1"/>
  <c r="E265" i="1"/>
  <c r="E323" i="1"/>
  <c r="E262" i="1"/>
  <c r="E288" i="1"/>
  <c r="E36" i="1"/>
  <c r="E266" i="1"/>
  <c r="E250" i="1"/>
  <c r="E267" i="1"/>
  <c r="E6" i="1"/>
  <c r="E307" i="1"/>
  <c r="E135" i="1"/>
  <c r="E136" i="1"/>
  <c r="E19" i="1"/>
  <c r="E31" i="1"/>
  <c r="E37" i="1"/>
  <c r="E268" i="1"/>
  <c r="E7" i="1"/>
  <c r="E251" i="1"/>
  <c r="E8" i="1"/>
  <c r="E9" i="1"/>
  <c r="E137" i="1"/>
  <c r="E11" i="1"/>
  <c r="E305" i="1"/>
  <c r="E299" i="1"/>
  <c r="E289" i="1"/>
  <c r="E263" i="1"/>
  <c r="E269" i="1"/>
  <c r="E138" i="1"/>
  <c r="E38" i="1"/>
  <c r="E139" i="1"/>
  <c r="E32" i="1"/>
  <c r="E252" i="1"/>
  <c r="E39" i="1"/>
  <c r="E260" i="1"/>
  <c r="E311" i="1"/>
  <c r="E312" i="1"/>
  <c r="E40" i="1"/>
  <c r="E20" i="1"/>
  <c r="E270" i="1"/>
  <c r="E308" i="1"/>
  <c r="E30" i="1"/>
  <c r="E309" i="1"/>
  <c r="E290" i="1"/>
  <c r="E21" i="1"/>
  <c r="E300" i="1"/>
  <c r="E28" i="1"/>
  <c r="E306" i="1"/>
  <c r="E43" i="1"/>
  <c r="E15" i="1"/>
  <c r="E304" i="1"/>
  <c r="E16" i="1"/>
  <c r="E27" i="1"/>
  <c r="E253" i="1"/>
  <c r="E254" i="1"/>
  <c r="E271" i="1"/>
  <c r="E272" i="1"/>
  <c r="E313" i="1"/>
  <c r="E291" i="1"/>
  <c r="E273" i="1"/>
  <c r="E44" i="1"/>
  <c r="E17" i="1"/>
  <c r="E45" i="1"/>
  <c r="E301" i="1"/>
  <c r="E46" i="1"/>
  <c r="E47" i="1"/>
  <c r="E140" i="1"/>
  <c r="E48" i="1"/>
  <c r="E12" i="1"/>
  <c r="E302" i="1"/>
  <c r="E25" i="1"/>
  <c r="E49" i="1"/>
  <c r="E50" i="1"/>
  <c r="E51" i="1"/>
  <c r="E52" i="1"/>
  <c r="E53" i="1"/>
  <c r="E54" i="1"/>
  <c r="E55" i="1"/>
  <c r="E292" i="1"/>
  <c r="E56" i="1"/>
  <c r="E57" i="1"/>
  <c r="E58" i="1"/>
  <c r="E59" i="1"/>
  <c r="E293" i="1"/>
  <c r="E303" i="1"/>
  <c r="E314" i="1"/>
  <c r="E274" i="1"/>
  <c r="E315" i="1"/>
  <c r="E275" i="1"/>
  <c r="E294" i="1"/>
  <c r="E26" i="1"/>
  <c r="E295" i="1"/>
  <c r="E296" i="1"/>
  <c r="E297" i="1"/>
  <c r="E60" i="1"/>
  <c r="E255" i="1"/>
  <c r="E61" i="1"/>
  <c r="E62" i="1"/>
  <c r="E256" i="1"/>
  <c r="E63" i="1"/>
  <c r="E64" i="1"/>
  <c r="E276" i="1"/>
  <c r="E277" i="1"/>
  <c r="E278" i="1"/>
  <c r="E279" i="1"/>
  <c r="E280" i="1"/>
  <c r="E257" i="1"/>
  <c r="E281" i="1"/>
  <c r="E282" i="1"/>
  <c r="E261" i="1"/>
  <c r="E316" i="1"/>
  <c r="E317" i="1"/>
  <c r="E65" i="1"/>
  <c r="E258" i="1"/>
  <c r="E318" i="1"/>
  <c r="E319" i="1"/>
  <c r="E320" i="1"/>
  <c r="E321" i="1"/>
  <c r="E66" i="1"/>
  <c r="E13" i="1"/>
  <c r="E14" i="1"/>
  <c r="E141" i="1"/>
  <c r="E324" i="1"/>
  <c r="E325" i="1"/>
  <c r="E326" i="1"/>
  <c r="E327" i="1"/>
  <c r="E328" i="1"/>
  <c r="E329" i="1"/>
  <c r="E330" i="1"/>
  <c r="E331" i="1"/>
  <c r="E332" i="1"/>
  <c r="E333" i="1"/>
  <c r="E334" i="1"/>
  <c r="E335" i="1"/>
  <c r="E336" i="1"/>
  <c r="E337" i="1"/>
  <c r="E338" i="1"/>
  <c r="E339" i="1"/>
  <c r="E340" i="1"/>
  <c r="E142" i="1"/>
  <c r="E341" i="1"/>
  <c r="E143" i="1"/>
  <c r="E144" i="1"/>
  <c r="E145" i="1"/>
  <c r="E146" i="1"/>
  <c r="E147" i="1"/>
  <c r="E148" i="1"/>
  <c r="E342"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67" i="1"/>
  <c r="E68" i="1"/>
  <c r="E185" i="1"/>
  <c r="E69" i="1"/>
  <c r="E186" i="1"/>
  <c r="E70" i="1"/>
  <c r="E71" i="1"/>
  <c r="E72" i="1"/>
  <c r="E187" i="1"/>
  <c r="E188" i="1"/>
  <c r="E73" i="1"/>
  <c r="E74" i="1"/>
  <c r="E75" i="1"/>
  <c r="E76" i="1"/>
  <c r="E189" i="1"/>
  <c r="E190" i="1"/>
  <c r="E77" i="1"/>
  <c r="E191" i="1"/>
  <c r="E192" i="1"/>
  <c r="E193" i="1"/>
  <c r="E194" i="1"/>
  <c r="E195" i="1"/>
  <c r="E196" i="1"/>
  <c r="E197" i="1"/>
  <c r="E78" i="1"/>
  <c r="E198" i="1"/>
  <c r="E79" i="1"/>
  <c r="E80" i="1"/>
  <c r="E81" i="1"/>
  <c r="E82" i="1"/>
  <c r="E83" i="1"/>
  <c r="E84" i="1"/>
  <c r="E85" i="1"/>
  <c r="E86" i="1"/>
  <c r="E87" i="1"/>
  <c r="E88" i="1"/>
  <c r="E89" i="1"/>
  <c r="E90" i="1"/>
  <c r="E91" i="1"/>
  <c r="E92" i="1"/>
  <c r="E93" i="1"/>
  <c r="E94" i="1"/>
  <c r="E95" i="1"/>
  <c r="E96" i="1"/>
  <c r="E97" i="1"/>
  <c r="E98" i="1"/>
  <c r="E199" i="1"/>
  <c r="E99" i="1"/>
  <c r="E200" i="1"/>
  <c r="E201" i="1"/>
  <c r="E100" i="1"/>
  <c r="E101" i="1"/>
  <c r="E202" i="1"/>
  <c r="E102" i="1"/>
  <c r="E203" i="1"/>
  <c r="E204" i="1"/>
  <c r="E103" i="1"/>
  <c r="E205" i="1"/>
  <c r="E104" i="1"/>
  <c r="E105" i="1"/>
  <c r="E106" i="1"/>
  <c r="E107" i="1"/>
  <c r="E108" i="1"/>
  <c r="E109" i="1"/>
  <c r="E206" i="1"/>
  <c r="E110" i="1"/>
  <c r="E111" i="1"/>
  <c r="E112" i="1"/>
  <c r="E207" i="1"/>
  <c r="E208" i="1"/>
  <c r="E209" i="1"/>
  <c r="E210" i="1"/>
  <c r="E211" i="1"/>
  <c r="E113" i="1"/>
  <c r="E212" i="1"/>
  <c r="E213" i="1"/>
  <c r="E214" i="1"/>
  <c r="E114" i="1"/>
  <c r="E215" i="1"/>
  <c r="E216" i="1"/>
  <c r="E115" i="1"/>
  <c r="E217" i="1"/>
  <c r="E218" i="1"/>
  <c r="E219" i="1"/>
  <c r="E220" i="1"/>
  <c r="E221" i="1"/>
  <c r="E116" i="1"/>
  <c r="E222" i="1"/>
  <c r="E223" i="1"/>
  <c r="E224" i="1"/>
  <c r="E117" i="1"/>
  <c r="E225" i="1"/>
  <c r="E226" i="1"/>
  <c r="E227" i="1"/>
  <c r="E228" i="1"/>
  <c r="E118" i="1"/>
  <c r="E229" i="1"/>
  <c r="E119" i="1"/>
  <c r="E230" i="1"/>
  <c r="E231" i="1"/>
  <c r="E283" i="1"/>
  <c r="E120" i="1"/>
  <c r="E232" i="1"/>
  <c r="E121" i="1"/>
  <c r="E233" i="1"/>
  <c r="E234" i="1"/>
  <c r="E235" i="1"/>
  <c r="E284" i="1"/>
  <c r="E122" i="1"/>
  <c r="E123" i="1"/>
  <c r="E124" i="1"/>
  <c r="E236" i="1"/>
  <c r="E237" i="1"/>
  <c r="E322" i="1"/>
  <c r="E285" i="1"/>
  <c r="E238" i="1"/>
  <c r="E239" i="1"/>
  <c r="E240" i="1"/>
  <c r="E125" i="1"/>
  <c r="E241" i="1"/>
  <c r="E242" i="1"/>
  <c r="E243" i="1"/>
  <c r="E126" i="1"/>
  <c r="E244" i="1"/>
  <c r="E245" i="1"/>
  <c r="E127" i="1"/>
  <c r="E246" i="1"/>
  <c r="E128" i="1"/>
  <c r="E129" i="1"/>
  <c r="E247" i="1"/>
  <c r="E130" i="1"/>
  <c r="E248" i="1"/>
  <c r="E131" i="1"/>
  <c r="E132" i="1"/>
  <c r="E365" i="4"/>
  <c r="E420" i="4"/>
  <c r="E126" i="4"/>
  <c r="E136" i="4"/>
  <c r="E411" i="4"/>
  <c r="E376" i="4"/>
  <c r="E271" i="4"/>
  <c r="E78" i="4"/>
  <c r="E445" i="4"/>
  <c r="E315" i="4"/>
  <c r="E392" i="4"/>
  <c r="E312" i="4"/>
  <c r="E351" i="4"/>
  <c r="E104" i="4"/>
  <c r="E105" i="4"/>
  <c r="E76" i="4"/>
  <c r="E127" i="4"/>
  <c r="E142" i="4"/>
  <c r="E446" i="4"/>
  <c r="E324" i="4"/>
  <c r="E272" i="4"/>
  <c r="E461" i="4"/>
  <c r="E128" i="4"/>
  <c r="E24" i="4"/>
  <c r="E255" i="4"/>
  <c r="E116" i="4"/>
  <c r="E243" i="4"/>
  <c r="E208" i="4"/>
  <c r="E415" i="4"/>
  <c r="E92" i="4"/>
  <c r="E196" i="4"/>
  <c r="E82" i="4"/>
  <c r="E79" i="4"/>
  <c r="E256" i="4"/>
  <c r="E310" i="4"/>
  <c r="E242" i="4"/>
  <c r="E402" i="4"/>
  <c r="E371" i="4"/>
  <c r="E403" i="4"/>
  <c r="E189" i="4"/>
  <c r="E216" i="4"/>
  <c r="E283" i="4"/>
  <c r="E410" i="4"/>
  <c r="E137" i="4"/>
  <c r="E70" i="4"/>
  <c r="E325" i="4"/>
  <c r="E129" i="4"/>
  <c r="E54" i="4"/>
  <c r="E117" i="4"/>
  <c r="E378" i="4"/>
  <c r="E400" i="4"/>
  <c r="E110" i="4"/>
  <c r="E52" i="4"/>
  <c r="E322" i="4"/>
  <c r="E394" i="4"/>
  <c r="E138" i="4"/>
  <c r="E337" i="4"/>
  <c r="E358" i="4"/>
  <c r="E395" i="4"/>
  <c r="E257" i="4"/>
  <c r="E59" i="4"/>
  <c r="E209" i="4"/>
  <c r="E68" i="4"/>
  <c r="E90" i="4"/>
  <c r="E284" i="4"/>
  <c r="E133" i="4"/>
  <c r="E435" i="4"/>
  <c r="E226" i="4"/>
  <c r="E278" i="4"/>
  <c r="E450" i="4"/>
  <c r="E207" i="4"/>
  <c r="E449" i="4"/>
  <c r="E27" i="4"/>
  <c r="E282" i="4"/>
  <c r="E71" i="4"/>
  <c r="E30" i="4"/>
  <c r="E53" i="4"/>
  <c r="E338" i="4"/>
  <c r="E359" i="4"/>
  <c r="E258" i="4"/>
  <c r="E259" i="4"/>
  <c r="E386" i="4"/>
  <c r="E81" i="4"/>
  <c r="E273" i="4"/>
  <c r="E260" i="4"/>
  <c r="E60" i="4"/>
  <c r="E404" i="4"/>
  <c r="E279" i="4"/>
  <c r="E62" i="4"/>
  <c r="E97" i="4"/>
  <c r="E436" i="4"/>
  <c r="E407" i="4"/>
  <c r="E414" i="4"/>
  <c r="E217" i="4"/>
  <c r="E280" i="4"/>
  <c r="E112" i="4"/>
  <c r="E244" i="4"/>
  <c r="E118" i="4"/>
  <c r="E198" i="4"/>
  <c r="E232" i="4"/>
  <c r="E107" i="4"/>
  <c r="E6" i="4"/>
  <c r="E274" i="4"/>
  <c r="E39" i="4"/>
  <c r="E4" i="4"/>
  <c r="E9" i="4"/>
  <c r="E119" i="4"/>
  <c r="E275" i="4"/>
  <c r="E281" i="4"/>
  <c r="E354" i="4"/>
  <c r="E187" i="4"/>
  <c r="E261" i="4"/>
  <c r="E355" i="4"/>
  <c r="E130" i="4"/>
  <c r="E134" i="4"/>
  <c r="E20" i="4"/>
  <c r="E135" i="4"/>
  <c r="E276" i="4"/>
  <c r="E277" i="4"/>
  <c r="E188" i="4"/>
  <c r="E339" i="4"/>
  <c r="E233" i="4"/>
  <c r="E100" i="4"/>
  <c r="E352" i="4"/>
  <c r="E113" i="4"/>
  <c r="E66" i="4"/>
  <c r="E262" i="4"/>
  <c r="E131" i="4"/>
  <c r="E263" i="4"/>
  <c r="E264" i="4"/>
  <c r="E132" i="4"/>
  <c r="E353" i="4"/>
  <c r="E265" i="4"/>
  <c r="E266" i="4"/>
  <c r="E323" i="4"/>
  <c r="E197" i="4"/>
  <c r="E356" i="4"/>
  <c r="E210" i="4"/>
  <c r="E245" i="4"/>
  <c r="E340" i="4"/>
  <c r="E139" i="4"/>
  <c r="E316" i="4"/>
  <c r="E140" i="4"/>
  <c r="E285" i="4"/>
  <c r="E372" i="4"/>
  <c r="E61" i="4"/>
  <c r="E103" i="4"/>
  <c r="E377" i="4"/>
  <c r="E200" i="4"/>
  <c r="E143" i="4"/>
  <c r="E144" i="4"/>
  <c r="E145" i="4"/>
  <c r="E146" i="4"/>
  <c r="E147" i="4"/>
  <c r="E286" i="4"/>
  <c r="E361" i="4"/>
  <c r="E219" i="4"/>
  <c r="E287" i="4"/>
  <c r="E148" i="4"/>
  <c r="E149" i="4"/>
  <c r="E150" i="4"/>
  <c r="E229" i="4"/>
  <c r="E220" i="4"/>
  <c r="E326" i="4"/>
  <c r="E230" i="4"/>
  <c r="E408" i="4"/>
  <c r="E373" i="4"/>
  <c r="E221" i="4"/>
  <c r="E227" i="4"/>
  <c r="E73" i="4"/>
  <c r="E313" i="4"/>
  <c r="E109" i="4"/>
  <c r="E123" i="4"/>
  <c r="E314" i="4"/>
  <c r="E288" i="4"/>
  <c r="E102" i="4"/>
  <c r="E421" i="4"/>
  <c r="E42" i="4"/>
  <c r="E51" i="4"/>
  <c r="E10" i="4"/>
  <c r="E459" i="4"/>
  <c r="E83" i="4"/>
  <c r="E186" i="4"/>
  <c r="E43" i="4"/>
  <c r="E16" i="4"/>
  <c r="E413" i="4"/>
  <c r="E63" i="4"/>
  <c r="E430" i="4"/>
  <c r="E31" i="4"/>
  <c r="E234" i="4"/>
  <c r="E437" i="4"/>
  <c r="E379" i="4"/>
  <c r="E438" i="4"/>
  <c r="E439" i="4"/>
  <c r="E22" i="4"/>
  <c r="E11" i="4"/>
  <c r="E17" i="4"/>
  <c r="E35" i="4"/>
  <c r="E12" i="4"/>
  <c r="E26" i="4"/>
  <c r="E32" i="4"/>
  <c r="E401" i="4"/>
  <c r="E44" i="4"/>
  <c r="E13" i="4"/>
  <c r="E397" i="4"/>
  <c r="E19" i="4"/>
  <c r="E25" i="4"/>
  <c r="E91" i="4"/>
  <c r="E5" i="4"/>
  <c r="E23" i="4"/>
  <c r="E451" i="4"/>
  <c r="E45" i="4"/>
  <c r="E199" i="4"/>
  <c r="E120" i="4"/>
  <c r="E318" i="4"/>
  <c r="E398" i="4"/>
  <c r="E46" i="4"/>
  <c r="E58" i="4"/>
  <c r="E396" i="4"/>
  <c r="E360" i="4"/>
  <c r="E357" i="4"/>
  <c r="E15" i="4"/>
  <c r="E405" i="4"/>
  <c r="E224" i="4"/>
  <c r="E47" i="4"/>
  <c r="E431" i="4"/>
  <c r="E380" i="4"/>
  <c r="E235" i="4"/>
  <c r="E381" i="4"/>
  <c r="E432" i="4"/>
  <c r="E236" i="4"/>
  <c r="E50" i="4"/>
  <c r="E433" i="4"/>
  <c r="E362" i="4"/>
  <c r="E34" i="4"/>
  <c r="E40" i="4"/>
  <c r="E412" i="4"/>
  <c r="E96" i="4"/>
  <c r="E69" i="4"/>
  <c r="E94" i="4"/>
  <c r="E67" i="4"/>
  <c r="E93" i="4"/>
  <c r="E366" i="4"/>
  <c r="E111" i="4"/>
  <c r="E309" i="4"/>
  <c r="E416" i="4"/>
  <c r="E28" i="4"/>
  <c r="E121" i="4"/>
  <c r="E101" i="4"/>
  <c r="E74" i="4"/>
  <c r="E319" i="4"/>
  <c r="E201" i="4"/>
  <c r="E452" i="4"/>
  <c r="E237" i="4"/>
  <c r="E422" i="4"/>
  <c r="E7" i="4"/>
  <c r="E41" i="4"/>
  <c r="E382" i="4"/>
  <c r="E106" i="4"/>
  <c r="E202" i="4"/>
  <c r="E238" i="4"/>
  <c r="E218" i="4"/>
  <c r="E203" i="4"/>
  <c r="E453" i="4"/>
  <c r="E399" i="4"/>
  <c r="E341" i="4"/>
  <c r="E225" i="4"/>
  <c r="E409" i="4"/>
  <c r="E115" i="4"/>
  <c r="E75" i="4"/>
  <c r="E122" i="4"/>
  <c r="E364" i="4"/>
  <c r="E447" i="4"/>
  <c r="E383" i="4"/>
  <c r="E384" i="4"/>
  <c r="E423" i="4"/>
  <c r="E434" i="4"/>
  <c r="E72" i="4"/>
  <c r="E385" i="4"/>
  <c r="E204" i="4"/>
  <c r="E417" i="4"/>
  <c r="E3" i="4"/>
  <c r="E424" i="4"/>
  <c r="E418" i="4"/>
  <c r="E440" i="4"/>
  <c r="E320" i="4"/>
  <c r="E321" i="4"/>
  <c r="E248" i="4"/>
  <c r="E249" i="4"/>
  <c r="E21" i="4"/>
  <c r="E454" i="4"/>
  <c r="E455" i="4"/>
  <c r="E250" i="4"/>
  <c r="E99" i="4"/>
  <c r="E456" i="4"/>
  <c r="E457" i="4"/>
  <c r="E228" i="4"/>
  <c r="E251" i="4"/>
  <c r="E311" i="4"/>
  <c r="E252" i="4"/>
  <c r="E18" i="4"/>
  <c r="E124" i="4"/>
  <c r="E458" i="4"/>
  <c r="E267" i="4"/>
  <c r="E246" i="4"/>
  <c r="E253" i="4"/>
  <c r="E8" i="4"/>
  <c r="E425" i="4"/>
  <c r="E441" i="4"/>
  <c r="E254" i="4"/>
  <c r="E268" i="4"/>
  <c r="E33" i="4"/>
  <c r="E125" i="4"/>
  <c r="E205" i="4"/>
  <c r="E141" i="4"/>
  <c r="E269" i="4"/>
  <c r="E460" i="4"/>
  <c r="E206" i="4"/>
  <c r="E342" i="4"/>
  <c r="E343" i="4"/>
  <c r="E344" i="4"/>
  <c r="E345" i="4"/>
  <c r="E95" i="4"/>
  <c r="E346" i="4"/>
  <c r="E347" i="4"/>
  <c r="E363" i="4"/>
  <c r="E348" i="4"/>
  <c r="E247" i="4"/>
  <c r="E393" i="4"/>
  <c r="E349" i="4"/>
  <c r="E114" i="4"/>
  <c r="E350" i="4"/>
  <c r="E108" i="4"/>
  <c r="E98" i="4"/>
  <c r="E270" i="4"/>
  <c r="G440" i="4"/>
  <c r="G320" i="4"/>
  <c r="G321" i="4"/>
  <c r="G248" i="4"/>
  <c r="G249" i="4"/>
  <c r="G21" i="4"/>
  <c r="G454" i="4"/>
  <c r="G455" i="4"/>
  <c r="G250" i="4"/>
  <c r="G99" i="4"/>
  <c r="G456" i="4"/>
  <c r="G457" i="4"/>
  <c r="G228" i="4"/>
  <c r="G251" i="4"/>
  <c r="G311" i="4"/>
  <c r="G252" i="4"/>
  <c r="G18" i="4"/>
  <c r="G124" i="4"/>
  <c r="G458" i="4"/>
  <c r="G267" i="4"/>
  <c r="G246" i="4"/>
  <c r="G253" i="4"/>
  <c r="G8" i="4"/>
  <c r="G425" i="4"/>
  <c r="G441" i="4"/>
  <c r="G254" i="4"/>
  <c r="G268" i="4"/>
  <c r="G33" i="4"/>
  <c r="G125" i="4"/>
  <c r="G205" i="4"/>
  <c r="G141" i="4"/>
  <c r="G269" i="4"/>
  <c r="G460" i="4"/>
  <c r="G206" i="4"/>
  <c r="G342" i="4"/>
  <c r="G343" i="4"/>
  <c r="G344" i="4"/>
  <c r="G345" i="4"/>
  <c r="G95" i="4"/>
  <c r="G346" i="4"/>
  <c r="G347" i="4"/>
  <c r="G363" i="4"/>
  <c r="G348" i="4"/>
  <c r="G247" i="4"/>
  <c r="G393" i="4"/>
  <c r="G349" i="4"/>
  <c r="G114" i="4"/>
  <c r="G350" i="4"/>
  <c r="G108" i="4"/>
  <c r="G98" i="4"/>
  <c r="G418" i="4"/>
  <c r="G424" i="4"/>
  <c r="G3" i="4"/>
  <c r="G417" i="4"/>
  <c r="G204" i="4"/>
  <c r="G385" i="4"/>
  <c r="G72" i="4"/>
  <c r="G434" i="4"/>
  <c r="G423" i="4"/>
  <c r="G384" i="4"/>
  <c r="G383" i="4"/>
  <c r="G447" i="4"/>
  <c r="G364" i="4"/>
  <c r="G122" i="4"/>
  <c r="G75" i="4"/>
  <c r="G115" i="4"/>
  <c r="G409" i="4"/>
  <c r="G225" i="4"/>
  <c r="G341" i="4"/>
  <c r="G399" i="4"/>
  <c r="G453" i="4"/>
  <c r="G203" i="4"/>
  <c r="G218" i="4"/>
  <c r="G238" i="4"/>
  <c r="G202" i="4"/>
  <c r="G106" i="4"/>
  <c r="G382" i="4"/>
  <c r="G41" i="4"/>
  <c r="G7" i="4"/>
  <c r="G422" i="4"/>
  <c r="G237" i="4"/>
  <c r="G452" i="4"/>
  <c r="G201" i="4"/>
  <c r="G319" i="4"/>
  <c r="G74" i="4"/>
  <c r="G101" i="4"/>
  <c r="G121" i="4"/>
  <c r="G28" i="4"/>
  <c r="G416" i="4"/>
  <c r="G309" i="4"/>
  <c r="G111" i="4"/>
  <c r="G366" i="4"/>
  <c r="G93" i="4"/>
  <c r="G67" i="4"/>
  <c r="G94" i="4"/>
  <c r="G69" i="4"/>
  <c r="G96" i="4"/>
  <c r="G412" i="4"/>
  <c r="G40" i="4"/>
  <c r="G34" i="4"/>
  <c r="G362" i="4"/>
  <c r="G433" i="4"/>
  <c r="G50" i="4"/>
  <c r="G236" i="4"/>
  <c r="G432" i="4"/>
  <c r="G381" i="4"/>
  <c r="G235" i="4"/>
  <c r="G380" i="4"/>
  <c r="G431" i="4"/>
  <c r="G47" i="4"/>
  <c r="G224" i="4"/>
  <c r="G405" i="4"/>
  <c r="G15" i="4"/>
  <c r="G357" i="4"/>
  <c r="G360" i="4"/>
  <c r="G396" i="4"/>
  <c r="G58" i="4"/>
  <c r="G46" i="4"/>
  <c r="G398" i="4"/>
  <c r="G318" i="4"/>
  <c r="G120" i="4"/>
  <c r="G199" i="4"/>
  <c r="G45" i="4"/>
  <c r="G451" i="4"/>
  <c r="G23" i="4"/>
  <c r="G5" i="4"/>
  <c r="G91" i="4"/>
  <c r="G25" i="4"/>
  <c r="G19" i="4"/>
  <c r="G397" i="4"/>
  <c r="G13" i="4"/>
  <c r="G44" i="4"/>
  <c r="G401" i="4"/>
  <c r="G32" i="4"/>
  <c r="G26" i="4"/>
  <c r="G12" i="4"/>
  <c r="G35" i="4"/>
  <c r="G17" i="4"/>
  <c r="G11" i="4"/>
  <c r="G22" i="4"/>
  <c r="G439" i="4"/>
  <c r="G438" i="4"/>
  <c r="G379" i="4"/>
  <c r="G437" i="4"/>
  <c r="G234" i="4"/>
  <c r="G31" i="4"/>
  <c r="G430" i="4"/>
  <c r="G63" i="4"/>
  <c r="G413" i="4"/>
  <c r="G16" i="4"/>
  <c r="G43" i="4"/>
  <c r="G186" i="4"/>
  <c r="G83" i="4"/>
  <c r="G459" i="4"/>
  <c r="G10" i="4"/>
  <c r="G51" i="4"/>
  <c r="G42" i="4"/>
  <c r="G421" i="4"/>
  <c r="G102" i="4"/>
  <c r="G288" i="4"/>
  <c r="G314" i="4"/>
  <c r="G123" i="4"/>
  <c r="G109" i="4"/>
  <c r="G313" i="4"/>
  <c r="G73" i="4"/>
  <c r="G227" i="4"/>
  <c r="G221" i="4"/>
  <c r="G373" i="4"/>
  <c r="G408" i="4"/>
  <c r="G230" i="4"/>
  <c r="G326" i="4"/>
  <c r="G220" i="4"/>
  <c r="G229" i="4"/>
  <c r="G150" i="4"/>
  <c r="G149" i="4"/>
  <c r="G148" i="4"/>
  <c r="G287" i="4"/>
  <c r="G219" i="4"/>
  <c r="G361" i="4"/>
  <c r="G286" i="4"/>
  <c r="G147" i="4"/>
  <c r="G146" i="4"/>
  <c r="G145" i="4"/>
  <c r="G144" i="4"/>
  <c r="G143" i="4"/>
  <c r="G200" i="4"/>
  <c r="G377" i="4"/>
  <c r="G103" i="4"/>
  <c r="G61" i="4"/>
  <c r="G372" i="4"/>
  <c r="G285" i="4"/>
  <c r="G140" i="4"/>
  <c r="G316" i="4"/>
  <c r="G139" i="4"/>
  <c r="G340" i="4"/>
  <c r="G245" i="4"/>
  <c r="G210" i="4"/>
  <c r="G356" i="4"/>
  <c r="G197" i="4"/>
  <c r="G323" i="4"/>
  <c r="G266" i="4"/>
  <c r="G265" i="4"/>
  <c r="G353" i="4"/>
  <c r="G132" i="4"/>
  <c r="G264" i="4"/>
  <c r="G263" i="4"/>
  <c r="G131" i="4"/>
  <c r="G262" i="4"/>
  <c r="G66" i="4"/>
  <c r="G113" i="4"/>
  <c r="G352" i="4"/>
  <c r="G100" i="4"/>
  <c r="G233" i="4"/>
  <c r="G339" i="4"/>
  <c r="G188" i="4"/>
  <c r="G277" i="4"/>
  <c r="G276" i="4"/>
  <c r="G135" i="4"/>
  <c r="G20" i="4"/>
  <c r="G134" i="4"/>
  <c r="G130" i="4"/>
  <c r="G355" i="4"/>
  <c r="G261" i="4"/>
  <c r="G187" i="4"/>
  <c r="G354" i="4"/>
  <c r="G281" i="4"/>
  <c r="G275" i="4"/>
  <c r="G119" i="4"/>
  <c r="G9" i="4"/>
  <c r="G4" i="4"/>
  <c r="G39" i="4"/>
  <c r="G274" i="4"/>
  <c r="G6" i="4"/>
  <c r="G107" i="4"/>
  <c r="G232" i="4"/>
  <c r="G198" i="4"/>
  <c r="G118" i="4"/>
  <c r="G244" i="4"/>
  <c r="G112" i="4"/>
  <c r="G280" i="4"/>
  <c r="G217" i="4"/>
  <c r="G414" i="4"/>
  <c r="G407" i="4"/>
  <c r="G436" i="4"/>
  <c r="G97" i="4"/>
  <c r="G62" i="4"/>
  <c r="G279" i="4"/>
  <c r="G404" i="4"/>
  <c r="G60" i="4"/>
  <c r="G260" i="4"/>
  <c r="G273" i="4"/>
  <c r="G81" i="4"/>
  <c r="G386" i="4"/>
  <c r="G259" i="4"/>
  <c r="G258" i="4"/>
  <c r="G359" i="4"/>
  <c r="G338" i="4"/>
  <c r="G53" i="4"/>
  <c r="G30" i="4"/>
  <c r="G71" i="4"/>
  <c r="G282" i="4"/>
  <c r="G27" i="4"/>
  <c r="G449" i="4"/>
  <c r="G207" i="4"/>
  <c r="G450" i="4"/>
  <c r="G278" i="4"/>
  <c r="G226" i="4"/>
  <c r="G435" i="4"/>
  <c r="G133" i="4"/>
  <c r="G284" i="4"/>
  <c r="G90" i="4"/>
  <c r="G68" i="4"/>
  <c r="G209" i="4"/>
  <c r="G59" i="4"/>
  <c r="G257" i="4"/>
  <c r="G395" i="4"/>
  <c r="G358" i="4"/>
  <c r="G337" i="4"/>
  <c r="G138" i="4"/>
  <c r="G394" i="4"/>
  <c r="G322" i="4"/>
  <c r="G52" i="4"/>
  <c r="G110" i="4"/>
  <c r="G400" i="4"/>
  <c r="G378" i="4"/>
  <c r="G117" i="4"/>
  <c r="G54" i="4"/>
  <c r="G129" i="4"/>
  <c r="G325" i="4"/>
  <c r="G70" i="4"/>
  <c r="G137" i="4"/>
  <c r="G410" i="4"/>
  <c r="G283" i="4"/>
  <c r="G216" i="4"/>
  <c r="G189" i="4"/>
  <c r="G403" i="4"/>
  <c r="G371" i="4"/>
  <c r="G402" i="4"/>
  <c r="G242" i="4"/>
  <c r="G310" i="4"/>
  <c r="G256" i="4"/>
  <c r="G79" i="4"/>
  <c r="G82" i="4"/>
  <c r="G196" i="4"/>
  <c r="G92" i="4"/>
  <c r="G415" i="4"/>
  <c r="G208" i="4"/>
  <c r="G243" i="4"/>
  <c r="G116" i="4"/>
  <c r="G255" i="4"/>
  <c r="G24" i="4"/>
  <c r="G128" i="4"/>
  <c r="G461" i="4"/>
  <c r="G272" i="4"/>
  <c r="G324" i="4"/>
  <c r="G446" i="4"/>
  <c r="G142" i="4"/>
  <c r="G127" i="4"/>
  <c r="G76" i="4"/>
  <c r="G105" i="4"/>
  <c r="G104" i="4"/>
  <c r="G351" i="4"/>
  <c r="G312" i="4"/>
  <c r="G392" i="4"/>
  <c r="G315" i="4"/>
  <c r="G445" i="4"/>
  <c r="G78" i="4"/>
  <c r="G271" i="4"/>
  <c r="G376" i="4"/>
  <c r="G411" i="4"/>
  <c r="G136" i="4"/>
  <c r="G126" i="4"/>
  <c r="G420" i="4"/>
  <c r="G365" i="4"/>
  <c r="G270" i="4"/>
  <c r="R67" i="1"/>
  <c r="R68" i="1"/>
  <c r="R185" i="1"/>
  <c r="R69" i="1"/>
  <c r="R186" i="1"/>
  <c r="R70" i="1"/>
  <c r="R71" i="1"/>
  <c r="R72" i="1"/>
  <c r="R187" i="1"/>
  <c r="R188" i="1"/>
  <c r="R73" i="1"/>
  <c r="R74" i="1"/>
  <c r="R75" i="1"/>
  <c r="R76" i="1"/>
  <c r="R189" i="1"/>
  <c r="R190" i="1"/>
  <c r="R77" i="1"/>
  <c r="R191" i="1"/>
  <c r="R192" i="1"/>
  <c r="R193" i="1"/>
  <c r="R194" i="1"/>
  <c r="R195" i="1"/>
  <c r="R196" i="1"/>
  <c r="R197" i="1"/>
  <c r="R78" i="1"/>
  <c r="R198" i="1"/>
  <c r="R79" i="1"/>
  <c r="R80" i="1"/>
  <c r="R81" i="1"/>
  <c r="R82" i="1"/>
  <c r="R83" i="1"/>
  <c r="R84" i="1"/>
  <c r="R85" i="1"/>
  <c r="R86" i="1"/>
  <c r="R87" i="1"/>
  <c r="R88" i="1"/>
  <c r="R89" i="1"/>
  <c r="R90" i="1"/>
  <c r="R91" i="1"/>
  <c r="R92" i="1"/>
  <c r="R93" i="1"/>
  <c r="R94" i="1"/>
  <c r="R95" i="1"/>
  <c r="R96" i="1"/>
  <c r="R97" i="1"/>
  <c r="R98" i="1"/>
  <c r="R199" i="1"/>
  <c r="R99" i="1"/>
  <c r="R200" i="1"/>
  <c r="R201" i="1"/>
  <c r="R100" i="1"/>
  <c r="R101" i="1"/>
  <c r="R202" i="1"/>
  <c r="R102" i="1"/>
  <c r="R203" i="1"/>
  <c r="R204" i="1"/>
  <c r="R103" i="1"/>
  <c r="R205" i="1"/>
  <c r="R104" i="1"/>
  <c r="R105" i="1"/>
  <c r="R106" i="1"/>
  <c r="R107" i="1"/>
  <c r="R108" i="1"/>
  <c r="R109" i="1"/>
  <c r="R206" i="1"/>
  <c r="R110" i="1"/>
  <c r="R111" i="1"/>
  <c r="R112" i="1"/>
  <c r="R207" i="1"/>
  <c r="R208" i="1"/>
  <c r="R209" i="1"/>
  <c r="R210" i="1"/>
  <c r="R211" i="1"/>
  <c r="R113" i="1"/>
  <c r="R212" i="1"/>
  <c r="R213" i="1"/>
  <c r="R214" i="1"/>
  <c r="R114" i="1"/>
  <c r="R215" i="1"/>
  <c r="R216" i="1"/>
  <c r="R115" i="1"/>
  <c r="R217" i="1"/>
  <c r="R218" i="1"/>
  <c r="R219" i="1"/>
  <c r="R220" i="1"/>
  <c r="R221" i="1"/>
  <c r="R116" i="1"/>
  <c r="R222" i="1"/>
  <c r="R223" i="1"/>
  <c r="R224" i="1"/>
  <c r="R117" i="1"/>
  <c r="R225" i="1"/>
  <c r="R226" i="1"/>
  <c r="R227" i="1"/>
  <c r="R228" i="1"/>
  <c r="R118" i="1"/>
  <c r="R229" i="1"/>
  <c r="R119" i="1"/>
  <c r="R230" i="1"/>
  <c r="R231" i="1"/>
  <c r="R283" i="1"/>
  <c r="R120" i="1"/>
  <c r="R232" i="1"/>
  <c r="R121" i="1"/>
  <c r="R233" i="1"/>
  <c r="R234" i="1"/>
  <c r="R235" i="1"/>
  <c r="R284" i="1"/>
  <c r="R122" i="1"/>
  <c r="R123" i="1"/>
  <c r="R124" i="1"/>
  <c r="R236" i="1"/>
  <c r="R237" i="1"/>
  <c r="R322" i="1"/>
  <c r="R285" i="1"/>
  <c r="R238" i="1"/>
  <c r="R239" i="1"/>
  <c r="R240" i="1"/>
  <c r="R125" i="1"/>
  <c r="R241" i="1"/>
  <c r="R242" i="1"/>
  <c r="R243" i="1"/>
  <c r="R126" i="1"/>
  <c r="R244" i="1"/>
  <c r="R245" i="1"/>
  <c r="R127" i="1"/>
  <c r="R246" i="1"/>
  <c r="R128" i="1"/>
  <c r="R129" i="1"/>
  <c r="R247" i="1"/>
  <c r="R130" i="1"/>
  <c r="R248" i="1"/>
  <c r="R131" i="1"/>
  <c r="R132" i="1"/>
  <c r="B12" i="7" l="1"/>
  <c r="L7" i="7"/>
  <c r="L8" i="7"/>
  <c r="L9" i="7"/>
  <c r="L10" i="7"/>
  <c r="L11" i="7"/>
  <c r="L12" i="7"/>
  <c r="L13" i="7"/>
  <c r="M8" i="7"/>
  <c r="M9" i="7"/>
  <c r="E9" i="7" s="1"/>
  <c r="M10" i="7"/>
  <c r="E10" i="7" s="1"/>
  <c r="M13" i="7"/>
  <c r="E13" i="7" s="1"/>
  <c r="M7" i="7"/>
  <c r="E7" i="7" s="1"/>
  <c r="M11" i="7"/>
  <c r="B7" i="7"/>
  <c r="B10" i="7"/>
  <c r="B13" i="7"/>
  <c r="M12" i="7"/>
  <c r="B8" i="7"/>
  <c r="B9" i="7"/>
  <c r="B11" i="7"/>
  <c r="D15" i="7"/>
  <c r="E15" i="7"/>
  <c r="I14" i="7"/>
  <c r="G14" i="7"/>
  <c r="H14" i="7"/>
  <c r="F14" i="7"/>
  <c r="K14" i="7"/>
  <c r="J14" i="7"/>
  <c r="C14" i="7"/>
  <c r="D12" i="7" l="1"/>
  <c r="L14" i="7"/>
  <c r="D9" i="7"/>
  <c r="D10" i="7"/>
  <c r="B14" i="7"/>
  <c r="D13" i="7"/>
  <c r="D11" i="7"/>
  <c r="D8" i="7"/>
  <c r="E11" i="7"/>
  <c r="D7" i="7"/>
  <c r="E12" i="7"/>
  <c r="E8" i="7"/>
  <c r="M14" i="7"/>
  <c r="E14" i="7" s="1"/>
  <c r="R319" i="1"/>
  <c r="R320" i="1"/>
  <c r="R321" i="1"/>
  <c r="R66" i="1"/>
  <c r="R13" i="1"/>
  <c r="R14" i="1"/>
  <c r="R141" i="1"/>
  <c r="R324" i="1"/>
  <c r="R325" i="1"/>
  <c r="R326" i="1"/>
  <c r="R327" i="1"/>
  <c r="R328" i="1"/>
  <c r="R329" i="1"/>
  <c r="R330" i="1"/>
  <c r="R331" i="1"/>
  <c r="R332" i="1"/>
  <c r="R333" i="1"/>
  <c r="R334" i="1"/>
  <c r="R335" i="1"/>
  <c r="R336" i="1"/>
  <c r="R337" i="1"/>
  <c r="R338" i="1"/>
  <c r="R339" i="1"/>
  <c r="R340" i="1"/>
  <c r="R142" i="1"/>
  <c r="R341" i="1"/>
  <c r="R143" i="1"/>
  <c r="R144" i="1"/>
  <c r="R145" i="1"/>
  <c r="R146" i="1"/>
  <c r="R147" i="1"/>
  <c r="R148" i="1"/>
  <c r="R342"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D14" i="7" l="1"/>
  <c r="R286" i="1"/>
  <c r="R310" i="1"/>
  <c r="R33" i="1"/>
  <c r="R264" i="1"/>
  <c r="R298" i="1"/>
  <c r="R29" i="1"/>
  <c r="R287" i="1"/>
  <c r="R5" i="1"/>
  <c r="R259" i="1"/>
  <c r="R18" i="1"/>
  <c r="R133" i="1"/>
  <c r="R249" i="1"/>
  <c r="R134" i="1"/>
  <c r="R265" i="1"/>
  <c r="R323" i="1"/>
  <c r="R262" i="1"/>
  <c r="R288" i="1"/>
  <c r="R36" i="1"/>
  <c r="R266" i="1"/>
  <c r="R250" i="1"/>
  <c r="R267" i="1"/>
  <c r="R6" i="1"/>
  <c r="R307" i="1"/>
  <c r="R135" i="1"/>
  <c r="R136" i="1"/>
  <c r="R19" i="1"/>
  <c r="R31" i="1"/>
  <c r="R37" i="1"/>
  <c r="R268" i="1"/>
  <c r="R7" i="1"/>
  <c r="R251" i="1"/>
  <c r="R8" i="1"/>
  <c r="R9" i="1"/>
  <c r="R137" i="1"/>
  <c r="R11" i="1"/>
  <c r="R305" i="1"/>
  <c r="R299" i="1"/>
  <c r="R289" i="1"/>
  <c r="R263" i="1"/>
  <c r="R269" i="1"/>
  <c r="R138" i="1"/>
  <c r="R38" i="1"/>
  <c r="R139" i="1"/>
  <c r="R32" i="1"/>
  <c r="R252" i="1"/>
  <c r="R39" i="1"/>
  <c r="R260" i="1"/>
  <c r="R311" i="1"/>
  <c r="R312" i="1"/>
  <c r="R40" i="1"/>
  <c r="R20" i="1"/>
  <c r="R270" i="1"/>
  <c r="R308" i="1"/>
  <c r="R30" i="1"/>
  <c r="R309" i="1"/>
  <c r="R290" i="1"/>
  <c r="R21" i="1"/>
  <c r="R42" i="1"/>
  <c r="R300" i="1"/>
  <c r="R28" i="1"/>
  <c r="R306" i="1"/>
  <c r="R43" i="1"/>
  <c r="R15" i="1"/>
  <c r="R304" i="1"/>
  <c r="R16" i="1"/>
  <c r="R27" i="1"/>
  <c r="R253" i="1"/>
  <c r="R254" i="1"/>
  <c r="R271" i="1"/>
  <c r="R272" i="1"/>
  <c r="R313" i="1"/>
  <c r="R24" i="1"/>
  <c r="R291" i="1"/>
  <c r="R273" i="1"/>
  <c r="R44" i="1"/>
  <c r="R17" i="1"/>
  <c r="R45" i="1"/>
  <c r="R301" i="1"/>
  <c r="R46" i="1"/>
  <c r="R47" i="1"/>
  <c r="R140" i="1"/>
  <c r="R48" i="1"/>
  <c r="R12" i="1"/>
  <c r="R302" i="1"/>
  <c r="R25" i="1"/>
  <c r="R49" i="1"/>
  <c r="R50" i="1"/>
  <c r="R51" i="1"/>
  <c r="R52" i="1"/>
  <c r="R53" i="1"/>
  <c r="R54" i="1"/>
  <c r="R55" i="1"/>
  <c r="R292" i="1"/>
  <c r="R56" i="1"/>
  <c r="R57" i="1"/>
  <c r="R58" i="1"/>
  <c r="R59" i="1"/>
  <c r="R293" i="1"/>
  <c r="R303" i="1"/>
  <c r="R314" i="1"/>
  <c r="R274" i="1"/>
  <c r="R315" i="1"/>
  <c r="R275" i="1"/>
  <c r="R294" i="1"/>
  <c r="R26" i="1"/>
  <c r="R295" i="1"/>
  <c r="R296" i="1"/>
  <c r="R297" i="1"/>
  <c r="R60" i="1"/>
  <c r="R255" i="1"/>
  <c r="R61" i="1"/>
  <c r="R62" i="1"/>
  <c r="R256" i="1"/>
  <c r="R63" i="1"/>
  <c r="R64" i="1"/>
  <c r="R276" i="1"/>
  <c r="R277" i="1"/>
  <c r="R278" i="1"/>
  <c r="R279" i="1"/>
  <c r="R280" i="1"/>
  <c r="R257" i="1"/>
  <c r="R281" i="1"/>
  <c r="R282" i="1"/>
  <c r="R261" i="1"/>
  <c r="R316" i="1"/>
  <c r="R317" i="1"/>
  <c r="R65" i="1"/>
  <c r="R258" i="1"/>
  <c r="R318" i="1"/>
  <c r="A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tc={DC25751F-5D89-8D4A-84C3-A7ECCA1DCE18}</author>
  </authors>
  <commentList>
    <comment ref="C28" authorId="0" shapeId="0" xr:uid="{DC25751F-5D89-8D4A-84C3-A7ECCA1DCE18}">
      <text>
        <t>[Comentário encadeado]
Sua versão do Excel permite que você leia este comentário encadeado, no entanto, as edições serão removidas se o arquivo for aberto em uma versão mais recente do Excel. Saiba mais: https://go.microsoft.com/fwlink/?linkid=870924
Comentário:
    Cabe à SSMG?</t>
      </text>
    </comment>
  </commentList>
</comments>
</file>

<file path=xl/sharedStrings.xml><?xml version="1.0" encoding="utf-8"?>
<sst xmlns="http://schemas.openxmlformats.org/spreadsheetml/2006/main" count="21421" uniqueCount="19464">
  <si>
    <t>UO</t>
  </si>
  <si>
    <t>Ação</t>
  </si>
  <si>
    <t>Descrição da Ação</t>
  </si>
  <si>
    <t>Credor</t>
  </si>
  <si>
    <t>GND</t>
  </si>
  <si>
    <t>Fonte sugerida</t>
  </si>
  <si>
    <t>Nº Contrato</t>
  </si>
  <si>
    <t>Previsão Unidade</t>
  </si>
  <si>
    <t>Previsão Seplag</t>
  </si>
  <si>
    <t>Dif.</t>
  </si>
  <si>
    <t>Memória de cálculo</t>
  </si>
  <si>
    <t>Obs</t>
  </si>
  <si>
    <t>PLANILHA PRÉ-LOA 2022</t>
  </si>
  <si>
    <t>Plano Orçamentário</t>
  </si>
  <si>
    <t>Sim</t>
  </si>
  <si>
    <t>Não</t>
  </si>
  <si>
    <t>Prioridade (Sim/Não)</t>
  </si>
  <si>
    <t>COVID (Sim/Não)</t>
  </si>
  <si>
    <t>Pacto (Sim/Não)</t>
  </si>
  <si>
    <t>F</t>
  </si>
  <si>
    <t>C</t>
  </si>
  <si>
    <t>T</t>
  </si>
  <si>
    <t>O</t>
  </si>
  <si>
    <t>Tipo</t>
  </si>
  <si>
    <t>Despesa Continuada
(Sim/Não)</t>
  </si>
  <si>
    <t>Natureza de Despesa</t>
  </si>
  <si>
    <t>Vigência do Contrato</t>
  </si>
  <si>
    <t>Previsão da UO:</t>
  </si>
  <si>
    <t>TOTAL</t>
  </si>
  <si>
    <t>TOTAL SEM FOLHA</t>
  </si>
  <si>
    <t>TERCEIRIZADAS</t>
  </si>
  <si>
    <t>CONCESSIONÁRIAS</t>
  </si>
  <si>
    <t>INVESTIMENTOS</t>
  </si>
  <si>
    <t>COVID</t>
  </si>
  <si>
    <t>FOLHA</t>
  </si>
  <si>
    <t>Valor</t>
  </si>
  <si>
    <t>Prioritário</t>
  </si>
  <si>
    <t>Total</t>
  </si>
  <si>
    <t>Outros</t>
  </si>
  <si>
    <t>RESUMO PRÉ-LOA 2022</t>
  </si>
  <si>
    <t>F/C/T/I/O</t>
  </si>
  <si>
    <t>I</t>
  </si>
  <si>
    <t>Encargos Previdenciários</t>
  </si>
  <si>
    <t>Ações de emergência para combate ao COVID-19</t>
  </si>
  <si>
    <t>Remuneração De Pessoal Ativo</t>
  </si>
  <si>
    <t>PDPA – Programa de Desenvolvimento de Projetos Aplicados</t>
  </si>
  <si>
    <t>Encargos Com Auxílios</t>
  </si>
  <si>
    <t/>
  </si>
  <si>
    <t>Dotação</t>
  </si>
  <si>
    <t>Descrição Ação</t>
  </si>
  <si>
    <t>Descrição da Natureza de Despesa</t>
  </si>
  <si>
    <t>Fonte</t>
  </si>
  <si>
    <t>Descrição Fonte</t>
  </si>
  <si>
    <t>ND</t>
  </si>
  <si>
    <t>COMPENSAÇÃO FINANCEIRA PELA EXPLORAÇÃO E PRODUÇÃO DO PETRÓLEO</t>
  </si>
  <si>
    <t>OBRIGACOES TRIBUTARIAS E CONTRIBUTIVAS</t>
  </si>
  <si>
    <t>RECURSOS PRÓPRIOS NÃO FINANCEIROS</t>
  </si>
  <si>
    <t>OUTROS SERVICOS DE TERCEIROS-PESSOA JURIDICA</t>
  </si>
  <si>
    <t>ORDINÁRIOS PROVENIENTES DE IMPOSTOS</t>
  </si>
  <si>
    <t>EQUIPAMENTOS E MATERIAL PERMANENTE</t>
  </si>
  <si>
    <t>TRANSFERÊNCIAS CONSTITUCIONAIS PROVENIENTES DE IMPOSTOS</t>
  </si>
  <si>
    <t>OUTROS SERVICOS DE TERCEIROS - PESSOA FISICA</t>
  </si>
  <si>
    <t>RECURSOS DE CONVÊNIOS</t>
  </si>
  <si>
    <t>AUXILIO-ALIMENTACAO</t>
  </si>
  <si>
    <t>OPERAÇÕES DE CRÉDITO</t>
  </si>
  <si>
    <t>OBRIGACOES PATRONAIS</t>
  </si>
  <si>
    <t>ORDINÁRIOS NÃO PROVENIENTES DE IMPOSTOS</t>
  </si>
  <si>
    <t>AUXILIO-TRANSPORTE</t>
  </si>
  <si>
    <t>SERVIÇOS DE TEC DA INFORMAÇÃO E COMUNICAÇÃO-PJ</t>
  </si>
  <si>
    <t>CONTRIBUIÇÃO SOBRE A ILUMINAÇÃO PÚBLICA</t>
  </si>
  <si>
    <t>SENTENCAS JUDICIAIS</t>
  </si>
  <si>
    <t>RECURSOS PRÓPRIOS FINANCEIROS</t>
  </si>
  <si>
    <t>PASSAGENS E DESPESAS COM LOCOMOCAO</t>
  </si>
  <si>
    <t>RECURSOS VINCULADOS À PREVIDÊNCIA MUNICIPAL</t>
  </si>
  <si>
    <t>RECURSOS DO FUNDO NACIONAL DE ASSISTÊNCIA SOCIAL</t>
  </si>
  <si>
    <t>RECURSOS DO FUNDO ESTADUAL DE ASSISTÊNCIA SOCIAL</t>
  </si>
  <si>
    <t>DIARIAS - PESSOAL CIVIL</t>
  </si>
  <si>
    <t>CONTRIBUIÇÃO DO SALÁRIO-EDUCAÇÃO</t>
  </si>
  <si>
    <t>DESPESAS DE EXERCICIOS ANTERIORES</t>
  </si>
  <si>
    <t>RECURSOS DO FUNDEB</t>
  </si>
  <si>
    <t>MATERIAL DE DISTRIBUICAO GRATUITA</t>
  </si>
  <si>
    <t>OUTRAS TRANSFERÊNCIAS DA UNIÃO</t>
  </si>
  <si>
    <t>MATERIAL DE CONSUMO</t>
  </si>
  <si>
    <t>ROYALTIES - PRÉ-SAL (LEI 12.858/2013)</t>
  </si>
  <si>
    <t>OUTROS SERVICOS DE TERCEIROS- PESSOA JURIDICA</t>
  </si>
  <si>
    <t>RECURSOS DESTINADOS À ALIMENTAÇÃO ESCOLAR</t>
  </si>
  <si>
    <t>OBRAS E INSTALACOES</t>
  </si>
  <si>
    <t>OUTORGA ONEROSA DO DIREITO DE CONSTRUIR</t>
  </si>
  <si>
    <t>INDENIZACOES E RESTITUICOES</t>
  </si>
  <si>
    <t>PRINCIPAL DA DIVIDA POR CONTRATO</t>
  </si>
  <si>
    <t>RECURSOS DO SISTEMA ÚNICO DE SAÚDE</t>
  </si>
  <si>
    <t>RECURSOS DO ESTADO PARA PROGRAMAS DE SAÚDE</t>
  </si>
  <si>
    <t>RESSARCIMENTO DE DESPESAS  DE PESSOAL REQUISITADO</t>
  </si>
  <si>
    <t>JUROS SOBRE A DIVIDA POR CONTRATO</t>
  </si>
  <si>
    <t>SUBVENÇÕES ECONÔMICAS</t>
  </si>
  <si>
    <t>RECURSOS DE MULTAS DE TRÂNSITO</t>
  </si>
  <si>
    <t>VENCIMENTOS E VANTAGENS FIXAS - PESSOAL CIVIL</t>
  </si>
  <si>
    <t>RECURSOS VINCULADOS AO FUNDO DE MOBILIDADE</t>
  </si>
  <si>
    <t>CONTRIBUICOES</t>
  </si>
  <si>
    <t>TAXAS E MULTAS PELO EXERCÍCIO DO PODER DE POLÍCIA</t>
  </si>
  <si>
    <t>PREMIACOES CULTURAIS,  ARTISTICAS,  CIENTIFICAS,</t>
  </si>
  <si>
    <t>SUBVENCOES SOCIAIS</t>
  </si>
  <si>
    <t>INDENIZA0ES E RESTITUI0ES TRABALHISTAS</t>
  </si>
  <si>
    <t>SERVICOS DE CONSULTORIA</t>
  </si>
  <si>
    <t>INDENIZACOES TRABALHISTAS</t>
  </si>
  <si>
    <t>AQUISICAO DE IMOVEIS</t>
  </si>
  <si>
    <t>LOCACAO DE MAO-DE-OBRA</t>
  </si>
  <si>
    <t>OUTROS BENEFICIOS ASSISTENCIAIS</t>
  </si>
  <si>
    <t>DESPESAS DECORRENTES DA PARTICIPAÇÃO EM FUNDOS, OR</t>
  </si>
  <si>
    <t>APOSENTADORIAS E REFORMAS</t>
  </si>
  <si>
    <t>COMPENSAÇÕES AO RGPS</t>
  </si>
  <si>
    <t>PENSOES</t>
  </si>
  <si>
    <t>RESERVA DE CONTINGENCIA</t>
  </si>
  <si>
    <t>OUTROS AUXILIOS FINANCEIROS A PESSOA FISICA</t>
  </si>
  <si>
    <t>CONTRATACAO POR TEMPO DETERMINADO</t>
  </si>
  <si>
    <t>OUTROS SERVIOS DE TERCEIROS - PESSOA JURDICA</t>
  </si>
  <si>
    <t>OUTROS BENEFICIOS PREVIDENCIARIOS</t>
  </si>
  <si>
    <t>OUTROS SERVICOS DE TERCEIROS-PESSOA JURIDICA - OPE</t>
  </si>
  <si>
    <t>OBRAS E INSTALAÇÕES</t>
  </si>
  <si>
    <t>OUTRAS DESPESAS DE PESSOAL DECORRENTES DE  CONTRAT</t>
  </si>
  <si>
    <t>APORTE PARA COBERTURA DE DFICIT ATUARIAL DO RPPS</t>
  </si>
  <si>
    <t>CONCESSÃO DE EMPRÉSTIMOS E FINANCIAMENTOS</t>
  </si>
  <si>
    <t>INDENIZA0ES E RESTITUI0ES</t>
  </si>
  <si>
    <t>OUTROS ENCARGOS SOBRE A DIVIDA POR CONTRATO</t>
  </si>
  <si>
    <t>DESPESAS DECORRENTES DA PARTICIPAÇÃO EM FUNDOS</t>
  </si>
  <si>
    <t>Outros Serviços de Terceiros - Pessoa Jurídica</t>
  </si>
  <si>
    <t>JUROS DA DÍVIDA POR CONTRATO</t>
  </si>
  <si>
    <t>AUXILIOS</t>
  </si>
  <si>
    <t>MATERIAL DE CONSUMO - OPERA0ES INTRA-ORAMENTA</t>
  </si>
  <si>
    <t>RATEIO PELA PARTICIPAÇÃO EM CONSÓRCIO PÚBLICO</t>
  </si>
  <si>
    <t>Descrição Natureza de Despesa</t>
  </si>
  <si>
    <t>Código do PO</t>
  </si>
  <si>
    <t>Código da Categoria</t>
  </si>
  <si>
    <t>Aux01</t>
  </si>
  <si>
    <t>Código do Objeto</t>
  </si>
  <si>
    <t>Categoria</t>
  </si>
  <si>
    <t>Objeto</t>
  </si>
  <si>
    <t>Geral (G), Geral da Unidade (GU) ou Específico (E)?</t>
  </si>
  <si>
    <t>Nome do PO</t>
  </si>
  <si>
    <t>PO Completo</t>
  </si>
  <si>
    <t>Descrição do PO</t>
  </si>
  <si>
    <t>Anuidades</t>
  </si>
  <si>
    <t>Assinatura de Jornais e Periódicos</t>
  </si>
  <si>
    <t>G</t>
  </si>
  <si>
    <t>001.00001 - Anuidades - Assinatura de Jornais e Periódicos</t>
  </si>
  <si>
    <t>Pagamento referente à assinatura de jornais e períódicos para uso de membros da Administração Pública.</t>
  </si>
  <si>
    <t>Conselhos e Associações Profissionais</t>
  </si>
  <si>
    <t>001.00002 - Anuidades - Conselhos e Associações Profissionais</t>
  </si>
  <si>
    <t>Pagamento devido a conselhos e associações profissionais (OAB, CREA,...) em caráter de anualidade (não pontuais).</t>
  </si>
  <si>
    <t>CONLESTE</t>
  </si>
  <si>
    <t>E</t>
  </si>
  <si>
    <t>001.00003 - Anuidades - CONLESTE</t>
  </si>
  <si>
    <t>Pagamento referente à particupação do município no Consórcio Internacional de Desenvolvimento da Região Leste Fluminense (CONLESTE).</t>
  </si>
  <si>
    <t>Frente Nacional dos Prefeitos</t>
  </si>
  <si>
    <t>001.00004 - Anuidades - Frente Nacional dos Prefeitos</t>
  </si>
  <si>
    <t>Pagamento referente à particupação do município na Frente Nacional dos Prefeitos.</t>
  </si>
  <si>
    <t>AEMERJ</t>
  </si>
  <si>
    <t>001.00005 - Anuidades - AEMERJ</t>
  </si>
  <si>
    <t>Pagamento referente à participação do município na Associação de Municípios do Estado do Rio de Janeiro (AEMERJ).</t>
  </si>
  <si>
    <t>Associações e Organizações de Entidades</t>
  </si>
  <si>
    <t>001.00006 - Anuidades - Associações e Organizações de Entidades</t>
  </si>
  <si>
    <t>Demais pagamentos anuais pela participação da Prefeitura ou seus órgãos em associações e organizações.</t>
  </si>
  <si>
    <t>OMPETRO</t>
  </si>
  <si>
    <t>001.00007 - Anuidades - OMPETRO</t>
  </si>
  <si>
    <t>Pagamento a organização dos Municípios produtores de petróleo</t>
  </si>
  <si>
    <t>CONASEMS</t>
  </si>
  <si>
    <t>001.00008 - Anuidades - CONASEMS</t>
  </si>
  <si>
    <t>Repasse ao Conselho Nacional de Secretarias Municipais de Saúde (CONASEMS)</t>
  </si>
  <si>
    <t>Assinatura de Canais de TV e Serviços de Streaming e Transmissão</t>
  </si>
  <si>
    <t>001.00009 - Anuidades - Assinatura de Canais de TV e Serviços de Streaming e Transmissão</t>
  </si>
  <si>
    <t>TV por asinatura e outros tipos de serviço de transmissão pagos "On Demand" ou "pay per view". Pode ser utilizado por UMEIs ou unidades com esse tipo de compra</t>
  </si>
  <si>
    <t>AEPREMERJ</t>
  </si>
  <si>
    <t>001.00010 - Anuidades - AEPREMERJ</t>
  </si>
  <si>
    <t>Anuidade do convênio com a Associação das Entidades de Previdência dos Municípios do Estado do Rio de Janeiro - AEPREMERJ.</t>
  </si>
  <si>
    <t>Aportes e Transferências</t>
  </si>
  <si>
    <t>FER</t>
  </si>
  <si>
    <t>002.00001 - Aportes e Transferências - FER</t>
  </si>
  <si>
    <t>Aportes e Transferências ao Fundo Equalizador da Receita</t>
  </si>
  <si>
    <t>FCE</t>
  </si>
  <si>
    <t>002.00002 - Aportes e Transferências - FCE</t>
  </si>
  <si>
    <t>Aportes e Transferências ao Fundo de Crédito Emergencial</t>
  </si>
  <si>
    <t>NitPrev</t>
  </si>
  <si>
    <t>002.00003 - Aportes e Transferências - NitPrev</t>
  </si>
  <si>
    <t>Aportes e Transferêcias aos Fundos da NitPrev</t>
  </si>
  <si>
    <t>Associação de Pais e Amigos dos Excepcionais (Apae)</t>
  </si>
  <si>
    <t>GU</t>
  </si>
  <si>
    <t>002.00004 - Aportes e Transferências - Associação de Pais e Amigos dos Excepcionais (Apae)</t>
  </si>
  <si>
    <t>Transferência para associações como APAE e outras correlatas</t>
  </si>
  <si>
    <t>Compensação Financeira entre os Regimes Previdenciários</t>
  </si>
  <si>
    <t>002.00005 - Aportes e Transferências - Compensação Financeira entre os Regimes Previdenciários</t>
  </si>
  <si>
    <t>Tranferências entre Regimes Previdenciários.</t>
  </si>
  <si>
    <t>Aquisição de Imóveis e Desapropriações</t>
  </si>
  <si>
    <t>Alargamento de Vias</t>
  </si>
  <si>
    <t>003.00001 - Aquisição de Imóveis e Desapropriações - Alargamento de Vias</t>
  </si>
  <si>
    <t>Desapropriação para alargamento de ruas que não estejam inseridas em macroprojetos, como reubarnização da Rua dr. Paulo Alves</t>
  </si>
  <si>
    <t>Reassentamento: Comunidade de São José</t>
  </si>
  <si>
    <t>003.00002 - Aquisição de Imóveis e Desapropriações - Reassentamento: Comunidade de São José</t>
  </si>
  <si>
    <t>Trata-se de reassentamento de realocação de moradores, realizando a desapropriação e uma compra assistida de imóvel. Esse P.O trata-se desse projeto na Comunidade de São José</t>
  </si>
  <si>
    <t>Aquisição de Materiais e Equipamentos</t>
  </si>
  <si>
    <t>Materiais de Escritório Diversos</t>
  </si>
  <si>
    <t>004.00001 - Aquisição de Materiais e Equipamentos - Materiais de Escritório Diversos</t>
  </si>
  <si>
    <t>Canetas, cadernos, "post-it" e correlatos</t>
  </si>
  <si>
    <t>Materiais de Informática Diversos</t>
  </si>
  <si>
    <t>004.00002 - Aquisição de Materiais e Equipamentos - Materiais de Informática Diversos</t>
  </si>
  <si>
    <t>Computadores, HDs, Mouse e correlatos</t>
  </si>
  <si>
    <t>Asfalto CBUQ</t>
  </si>
  <si>
    <t>004.00003 - Aquisição de Materiais e Equipamentos - Asfalto CBUQ</t>
  </si>
  <si>
    <t>Aquisição de Asfalto CBUQ que não seja contínuo</t>
  </si>
  <si>
    <t>Kit Lanche</t>
  </si>
  <si>
    <t>004.00004 - Aquisição de Materiais e Equipamentos - Kit Lanche</t>
  </si>
  <si>
    <t>Aquisição de Kit Lanche que não seja contínuo</t>
  </si>
  <si>
    <t>Combustível Automotivo</t>
  </si>
  <si>
    <t>004.00005 - Aquisição de Materiais e Equipamentos - Combustível Automotivo</t>
  </si>
  <si>
    <t>Pagamento de combustível que não seja de um contrato continuado</t>
  </si>
  <si>
    <t>Equipamentos da Guarda</t>
  </si>
  <si>
    <t>004.00006 - Aquisição de Materiais e Equipamentos - Equipamentos da Guarda</t>
  </si>
  <si>
    <t>Espargidor de Gás de Pimenta, Dispositivos Elétricos incapacitantes, Outros Equipamentos</t>
  </si>
  <si>
    <t>Materiais Gráficos Diversos</t>
  </si>
  <si>
    <t>004.00007 - Aquisição de Materiais e Equipamentos - Materiais Gráficos Diversos</t>
  </si>
  <si>
    <t xml:space="preserve">Planfletos, livros, 'posters', 'banners' </t>
  </si>
  <si>
    <t>Materiais de Copa e Cozinha</t>
  </si>
  <si>
    <t>Materiais de copeiragem e insumos (copos, açúcar).</t>
  </si>
  <si>
    <t>Prevenção de Incêndio</t>
  </si>
  <si>
    <t>Aquisição de equipamentos correlatos a prevenção de incêndio (inclui troca/aquisição/recarga de extintores)</t>
  </si>
  <si>
    <t>Gêneros Alimentícios</t>
  </si>
  <si>
    <t>Compra de alimentos para refeições escolares ou qualquer unidade que necessite dessa aquisição. Inclui insumos ou quentinhas, por exemplo.</t>
  </si>
  <si>
    <t>Uniformes Escolares</t>
  </si>
  <si>
    <t>Compra de uniformes escolares para a rede pública e para distribuição.</t>
  </si>
  <si>
    <t>Material Escolar</t>
  </si>
  <si>
    <t>Aquisição de material escolar para uso na rede pública e para distribuição.</t>
  </si>
  <si>
    <t>Água</t>
  </si>
  <si>
    <t>Aquisição de água para consumo (galões, garrafas e outros).</t>
  </si>
  <si>
    <t>Equipamentos de Climatização</t>
  </si>
  <si>
    <t>Compra de ares-condiciados, ventiladores(teto, parede ou mesa), umidificadores de ar e correlatos</t>
  </si>
  <si>
    <t>Insumos de Obras: Material Elétrico</t>
  </si>
  <si>
    <t>Fios, interruptores, geradores, resistores ou correlatos que se encaixem em compras de material elétrico</t>
  </si>
  <si>
    <t>Insumos de Obras: Material Hidráulico</t>
  </si>
  <si>
    <t>Canos, caixas de água, materiais de esgoto ou correlatos que se encaixem em compras de material hidráulico</t>
  </si>
  <si>
    <t>Insumos de Obras: Concreto, Cimento e Similares</t>
  </si>
  <si>
    <t>Cimento, concreto, pedra, brita, areia ou correlatos que se encaixem em compras de materiais similares</t>
  </si>
  <si>
    <t>Insumos de Obras: Serralheria, Aço e Metais</t>
  </si>
  <si>
    <t>Madeiras, aços, grades, portões, pisos ou correlatos que se encaixem em compras de materiais similiares</t>
  </si>
  <si>
    <t>Insumos de Obras: Material de Pintura</t>
  </si>
  <si>
    <t>Tinta, pincel, spray, rolos ou correlatos que se encaixem em compras de material de pintura</t>
  </si>
  <si>
    <t>Gases</t>
  </si>
  <si>
    <t>Oxigênio, Nitrogênio, gás de cozinha (metâno) ou correlatos, comprados a varejo ou atacado, em tanques ou distribuído em encanamento</t>
  </si>
  <si>
    <t>Peças: Automóveis</t>
  </si>
  <si>
    <t>Amortecedores, câmbio, freios, motor, cabeçotes ou correlatos que se encaixem em compras de peças automotivas</t>
  </si>
  <si>
    <t>Uniformes, Vestuários e Acessórios</t>
  </si>
  <si>
    <t>Uniformes, camisas de eventos, bolsas, ecobag e afins</t>
  </si>
  <si>
    <t>Bandeiras, Plantas e Acessórios de Decoração</t>
  </si>
  <si>
    <t>Bandeiras, plantas ornamentais, quadros, vasos, pinturas e afins</t>
  </si>
  <si>
    <t>Insumos e equipamentos de Jardinagem</t>
  </si>
  <si>
    <t>Roçadeiras, tesouras, aparadores ou correlatos que se encaixem em compras de insumos e equipamentos de jardinagem e paisagismo. Não incluído peças</t>
  </si>
  <si>
    <t>Ferramentas</t>
  </si>
  <si>
    <t>Martelo, furadeira, macaco hidráulico, chaves ou correlatos que se encaixem em compras de ferramentas de uso manual para reparos e obras</t>
  </si>
  <si>
    <t>Monitoramento e Controle</t>
  </si>
  <si>
    <t>Câmeras, catracas, portas automáticas, além de euipamentos de controle de público</t>
  </si>
  <si>
    <t>Limpeza</t>
  </si>
  <si>
    <t>Desifetantes, sanitizantes ou correlatos que se encaixem em compras de material de limpeza e higienização.</t>
  </si>
  <si>
    <t>Mobiliário</t>
  </si>
  <si>
    <t>Mesas, cadeiras, armários e mobiliários afins, não incluído eletrodomésticos e eletroeletrônicos</t>
  </si>
  <si>
    <t>Limpeza Urbana</t>
  </si>
  <si>
    <t>Aquisição de materiais e equipamentos de limpeza urbana (ex.: vassouras, sacos plásticos,...).</t>
  </si>
  <si>
    <t>Peças: Equipamentos de Manutenção e Conservação</t>
  </si>
  <si>
    <t>Exemplos:Equipamentos para Roçadeiras (fios), Motopodas, Motoserras, além de peças para reparos em equipamentos diversos que não sejam automotivos</t>
  </si>
  <si>
    <t>Eletrodomésticos e Eletroeletrônicos</t>
  </si>
  <si>
    <t>Geladeiras, fogões, televisões, microondas</t>
  </si>
  <si>
    <t>Containers Modulares</t>
  </si>
  <si>
    <t>Aquisição de Containers Modulares para uso diverso que não seja de carga</t>
  </si>
  <si>
    <t>EPIs</t>
  </si>
  <si>
    <t>EPIs que não sejam da saúde (como luvas e máscaras de uso hospitalar), mas sim de segurança do trabalho como capacetes e luvas</t>
  </si>
  <si>
    <t>Equipamentos e Utensílios Térmicos</t>
  </si>
  <si>
    <t>Refrigeradores, freezers, caixas térmicas, cooler, gelos, termômetros, aquecedores e afins</t>
  </si>
  <si>
    <t>Máquinas Copiadoras e Impressoras</t>
  </si>
  <si>
    <t>Aquisição de Impressoras, copiadoras, scanners, plotters, trituradores e correlatas ferramentas de uso acessório em escritório que não sejam de informática nem móveis, normalmente de premanentes</t>
  </si>
  <si>
    <t>Controle de Pragas</t>
  </si>
  <si>
    <t>Inclui materiais entomológicos, pesticidas e outros necessários para serviços de controle de pragas diversas (incluindo pragas urbanas)</t>
  </si>
  <si>
    <t>Peças: Materiais e Instrumentos Comuns de Pequeno Porte</t>
  </si>
  <si>
    <t>Peças que não se enquadram em peças automotivas ou de manutenção de equipamentos. Quanto a insumos de obras, apenas pequenas aquisições de valores abaixo de 10 mil reais que exista dúvida quanto ao P.Os de materiais de obras (como elétrico, hidraulico e afins). Fechaduras, chaves, lâmpadas e outros nesse módelo encaixam-se aqui</t>
  </si>
  <si>
    <t>Equipamentos de Sonorização, Iluminação e Projeção</t>
  </si>
  <si>
    <t>Pilhas e Baterias</t>
  </si>
  <si>
    <t>Pilhas e baterias elétricas de pequeno, médio e grande porte, para equipamentos diversos, exceto para veículos (os quais entrarão no PO 004.00022).</t>
  </si>
  <si>
    <t>Instrumentos e Insumos para Necrotérios e Mortuários</t>
  </si>
  <si>
    <t>Itens de Higiene</t>
  </si>
  <si>
    <t>Itens de higiene como sabotes e absorventes, e itens como álcool, álcool 70° e álcool em gel para sanitização das mãos</t>
  </si>
  <si>
    <t>Manutenção de Vias e Pavimentação</t>
  </si>
  <si>
    <t>Aquisição de insumos e equipamentos para  a manutenção do sistema viário</t>
  </si>
  <si>
    <t>Aquisição de Materiais e Equipamentos (Saúde)</t>
  </si>
  <si>
    <t>Agulhas</t>
  </si>
  <si>
    <t>005.00001 - Aquisição de Materiais e Equipamentos (Saúde) - Agulhas</t>
  </si>
  <si>
    <t>Agulhas diversas (retirada de sangue, de injeções etc)</t>
  </si>
  <si>
    <t>005.00002 - Aquisição de Materiais e Equipamentos (Saúde) - EPIs</t>
  </si>
  <si>
    <t>Luvas, Máscaras e outros de proteção específicos da saúde</t>
  </si>
  <si>
    <t>Bolsa de Colostomia</t>
  </si>
  <si>
    <t>005.00003 - Aquisição de Materiais e Equipamentos (Saúde) - Bolsa de Colostomia</t>
  </si>
  <si>
    <t>Bolsa de Colostomia (atas e contratos)</t>
  </si>
  <si>
    <t>Gases Medicinais</t>
  </si>
  <si>
    <t>005.00004 - Aquisição de Materiais e Equipamentos (Saúde) - Gases Medicinais</t>
  </si>
  <si>
    <t>Gás como oxigênio, nitrogênio e afins</t>
  </si>
  <si>
    <t>Dietas Enterais</t>
  </si>
  <si>
    <t>005.00005 - Aquisição de Materiais e Equipamentos (Saúde) - Dietas Enterais</t>
  </si>
  <si>
    <t>Dietas Enterais (atas e contratos)</t>
  </si>
  <si>
    <t>Fórmulas Lácteas</t>
  </si>
  <si>
    <t>005.00006 - Aquisição de Materiais e Equipamentos (Saúde) - Fórmulas Lácteas</t>
  </si>
  <si>
    <t>Fórmulas Lácteas (atas e contratos)</t>
  </si>
  <si>
    <t>Reagentes</t>
  </si>
  <si>
    <t>005.00007 - Aquisição de Materiais e Equipamentos (Saúde) - Reagentes</t>
  </si>
  <si>
    <t>Reagentes de diversos tipos e usos (atas e contratos)</t>
  </si>
  <si>
    <t>Bandagens e Ataduras</t>
  </si>
  <si>
    <t>005.00008 - Aquisição de Materiais e Equipamentos (Saúde) - Bandagens e Ataduras</t>
  </si>
  <si>
    <t>Esparadrapos, ataduras, gesos, gazes (atas e contratos)</t>
  </si>
  <si>
    <t>Fios Cirúrgicos</t>
  </si>
  <si>
    <t>005.00009 - Aquisição de Materiais e Equipamentos (Saúde) - Fios Cirúrgicos</t>
  </si>
  <si>
    <t>Fios diversos usados em cirurgias (atas e contratos)</t>
  </si>
  <si>
    <t>Materiais e Equipamentos para Descarte</t>
  </si>
  <si>
    <t>005.00010 - Aquisição de Materiais e Equipamentos (Saúde) - Materiais e Equipamentos para Descarte</t>
  </si>
  <si>
    <t>Recipientes e materiais para descarte, como lixeiras, sacolas e caixas para descarte biológico (atas e contratos).</t>
  </si>
  <si>
    <t>Seringas, Ampolas e Materiais Acessórios</t>
  </si>
  <si>
    <t>005.00011 - Aquisição de Materiais e Equipamentos (Saúde) - Seringas, Ampolas e Materiais Acessórios</t>
  </si>
  <si>
    <t>Seringas, ampolas e outros equipamentos acessórios (atas e contratos).</t>
  </si>
  <si>
    <t>Materiais para Esterilização</t>
  </si>
  <si>
    <t>005.00012 - Aquisição de Materiais e Equipamentos (Saúde) - Materiais para Esterilização</t>
  </si>
  <si>
    <t>Álcool, iodo e outros materiais de limpeza e esterilização hospitalar e de equipamentos. Inclue equipamentos como autoclave</t>
  </si>
  <si>
    <t>Plano Orçamentário de uso gerencial da saúde</t>
  </si>
  <si>
    <t>Medicamentos: Farmácia Hospitalar</t>
  </si>
  <si>
    <t>Medicamentos: Antibacterianos Injetáveis</t>
  </si>
  <si>
    <t>Medicamentos: Antisépticos e Saneantes</t>
  </si>
  <si>
    <t>Medicamentos: Soluções Injetáveis e Eletrólitos</t>
  </si>
  <si>
    <t>Medicamentos: Farmácia Básica</t>
  </si>
  <si>
    <t>Medicamentos: Insulinas</t>
  </si>
  <si>
    <t>Medicamentos: Saúde Mental</t>
  </si>
  <si>
    <t>Medicamentos: Análogos de Insulina</t>
  </si>
  <si>
    <t>Tubos e Sondas</t>
  </si>
  <si>
    <t>Equipos e Extensores</t>
  </si>
  <si>
    <t>Nutrição Parenteral</t>
  </si>
  <si>
    <t>Fraldas</t>
  </si>
  <si>
    <t>Fraldas de uso infantil, adulto ou geriátrico</t>
  </si>
  <si>
    <t>Equipamentos e Utensílios Laboratoriais</t>
  </si>
  <si>
    <t>Equipamentos de uso geral para laboratórios, desde microscópio até tubo de ensaio. Utilizado para estudos clínicos normalmente</t>
  </si>
  <si>
    <t>Exames e Diagnósticos</t>
  </si>
  <si>
    <t>Aquisição de testes e diagnósticos, além das ferramentas de apoio (i.e, também trata-se dos "kits" de teste) de diversos fins. Esse P.O deve ser utilizado, por exemplo, para testes de Covid, independente do tipo, além dos materiais de diagnósticos necessários para confirmação do exame se esses estiverem atrelados a um kit. Em caso de compra separada de reagentes, por exemplos, deverá usar o P.O adequado para esse fim</t>
  </si>
  <si>
    <t>Mobiliário Hospitalar</t>
  </si>
  <si>
    <t xml:space="preserve">Uso gerencial pela saúde </t>
  </si>
  <si>
    <t>Peças e Acessórios para Respiradores, Monitores e Equipamentos Médicos de Alta Complexidade</t>
  </si>
  <si>
    <t>Insumos Radiológicos e Equipamentos Acessórios</t>
  </si>
  <si>
    <t>Instrumentos Cirúrgicos</t>
  </si>
  <si>
    <t>Instrumentos e Insumos para Consultas e Diagnósticos</t>
  </si>
  <si>
    <t>Instrumentos e Insumos de Higiene Íntima e Vestimentas de Pacientes</t>
  </si>
  <si>
    <t>Vestimentas de pacientes e instrumentos para higiene dos mesmos (como navalhas, absorventes e outros).</t>
  </si>
  <si>
    <t>Incubadoras Neonatal, Peças e Acessórios</t>
  </si>
  <si>
    <t>Equipamentos e Acessórios para Exames de Imagem</t>
  </si>
  <si>
    <t>Equipamentos e acessórios para exames de endoscopia, ultrassonografia e outros.</t>
  </si>
  <si>
    <t>Respiradores, Monitores e Equipamentos Médicos de Alta Complexidade</t>
  </si>
  <si>
    <t>Equipamentos e Acessórios para Exames Cardíacos</t>
  </si>
  <si>
    <t>Equipamentos e acessórios para exames de cardiologia</t>
  </si>
  <si>
    <t>Vacinas e Antígenos</t>
  </si>
  <si>
    <t>Insumos e Instrumentos Odontológicos</t>
  </si>
  <si>
    <t>Aquisição de insumos odontológicos</t>
  </si>
  <si>
    <t>Enxoval Hospitalar e Cobertores Térmicos</t>
  </si>
  <si>
    <t>Lençois, mantas e cobertores térmicos para uso da saúde (não inclui cobertores eletricos)</t>
  </si>
  <si>
    <t>Concessionárias</t>
  </si>
  <si>
    <t>Água e Esgoto</t>
  </si>
  <si>
    <t>006.00001 - Concessionárias - Água e Esgoto</t>
  </si>
  <si>
    <t>Conta de água e esgoto</t>
  </si>
  <si>
    <t>Energia Elétrica</t>
  </si>
  <si>
    <t>006.00002 - Concessionárias - Energia Elétrica</t>
  </si>
  <si>
    <t>Conta de luz</t>
  </si>
  <si>
    <t>Telefonia</t>
  </si>
  <si>
    <t>006.00003 - Concessionárias - Telefonia</t>
  </si>
  <si>
    <t>Conta de telefone fixo ou móvel</t>
  </si>
  <si>
    <t>Gás</t>
  </si>
  <si>
    <t>006.00004 - Concessionárias - Gás</t>
  </si>
  <si>
    <t>Contas de Gás</t>
  </si>
  <si>
    <t>Contratos e Serviços Continuados</t>
  </si>
  <si>
    <t>Fornecimento de Mão de Obra Especializada</t>
  </si>
  <si>
    <t>007.00001 - Contratos e Serviços Continuados - Fornecimento de Mão de Obra Especializada</t>
  </si>
  <si>
    <t>Contratos (continuados) de mão de obra para serviços especializados, não se confundido com "outros serviços". O uso de P.O deve está condicionado à autorização da SEPLAG</t>
  </si>
  <si>
    <t>Manutenção Predial</t>
  </si>
  <si>
    <t>007.00002 - Contratos e Serviços Continuados - Manutenção Predial</t>
  </si>
  <si>
    <t>Manutenção estrutural (inclui manutenção de telhados e qualquer outra estrutura predial)</t>
  </si>
  <si>
    <t>Serviços de Apoio Administrativo e Operacional</t>
  </si>
  <si>
    <t>007.00003 - Contratos e Serviços Continuados - Serviços de Apoio Administrativo e Operacional</t>
  </si>
  <si>
    <t>Serviços de apoio administrativo e também de "mão de obra"</t>
  </si>
  <si>
    <t>Segurança e Monitoramento</t>
  </si>
  <si>
    <t>007.00004 - Contratos e Serviços Continuados - Segurança e Monitoramento</t>
  </si>
  <si>
    <t>Vigilantes, armados ou não. Inclui monitoramento de câmeras de circuito interno</t>
  </si>
  <si>
    <t>Manutenção de Ar Condicionado</t>
  </si>
  <si>
    <t>007.00005 - Contratos e Serviços Continuados - Manutenção de Ar Condicionado</t>
  </si>
  <si>
    <t>Contratos continuados de manutenção de ar condicionado</t>
  </si>
  <si>
    <t>Plataforma Digital da Engenhoca</t>
  </si>
  <si>
    <t>007.00006 - Contratos e Serviços Continuados - Plataforma Digital da Engenhoca</t>
  </si>
  <si>
    <t>Gestão do espaço.</t>
  </si>
  <si>
    <t>Plataforma Digital Viradouro</t>
  </si>
  <si>
    <t>007.00007 - Contratos e Serviços Continuados - Plataforma Digital Viradouro</t>
  </si>
  <si>
    <t>Plataforma Digital Santa Bárbara</t>
  </si>
  <si>
    <t>007.00008 - Contratos e Serviços Continuados - Plataforma Digital Santa Bárbara</t>
  </si>
  <si>
    <t>Parque Rural</t>
  </si>
  <si>
    <t>007.00009 - Contratos e Serviços Continuados - Parque Rural</t>
  </si>
  <si>
    <t>Serviços de Reboque</t>
  </si>
  <si>
    <t>007.00010 - Contratos e Serviços Continuados - Serviços de Reboque</t>
  </si>
  <si>
    <t>Contratos continuados de Reboque e guincho (incluíndo mão de obra)</t>
  </si>
  <si>
    <t>Manutenção de Fibra Óptica</t>
  </si>
  <si>
    <t>007.00011 - Contratos e Serviços Continuados - Manutenção de Fibra Óptica</t>
  </si>
  <si>
    <t>Mnutenção dos fios e da rede</t>
  </si>
  <si>
    <t>Serviços de Limpeza e Higienização</t>
  </si>
  <si>
    <t>007.00012 - Contratos e Serviços Continuados - Serviços de Limpeza e Higienização</t>
  </si>
  <si>
    <t>Asseio e conservação - limpeza</t>
  </si>
  <si>
    <t>Serviços de Consultoria, Assessoria e Apoio</t>
  </si>
  <si>
    <t>007.00013 - Contratos e Serviços Continuados - Serviços de Consultoria, Assessoria e Apoio</t>
  </si>
  <si>
    <t>Contratos de assessoria jurídica, financeira e outras.</t>
  </si>
  <si>
    <t>Sistema de Solução Tecnológica de Inteligência de Governo</t>
  </si>
  <si>
    <t>007.00014 - Contratos e Serviços Continuados - Sistema de Solução Tecnológica de Inteligência de Governo</t>
  </si>
  <si>
    <t>Sistema específico de Inteligência de Governo</t>
  </si>
  <si>
    <t>Sistema Maestro de Tráfego</t>
  </si>
  <si>
    <t>007.00015 - Contratos e Serviços Continuados - Sistema Maestro de Tráfego</t>
  </si>
  <si>
    <t>Sitema de Tráfego, conhecido como "Sistema Maestro"</t>
  </si>
  <si>
    <t>Sistemas Informatizados de Gestão de IFFQN</t>
  </si>
  <si>
    <t>007.00016 - Contratos e Serviços Continuados - Sistemas Informatizados de Gestão de IFFQN</t>
  </si>
  <si>
    <t>Sistema específico de Gestão de IFFQN</t>
  </si>
  <si>
    <t>COLAB</t>
  </si>
  <si>
    <t>007.00017 - Contratos e Serviços Continuados - COLAB</t>
  </si>
  <si>
    <t>Sistema específico para o COLAB</t>
  </si>
  <si>
    <t>Sistemas de Monitoramento e de Engenharia de Tráfego</t>
  </si>
  <si>
    <t>007.00018 - Contratos e Serviços Continuados - Sistemas de Monitoramento e de Engenharia de Tráfego</t>
  </si>
  <si>
    <t>Sistemas relativo ao Maestro do CCO Mobilidade/CISP e do CCO Túnel</t>
  </si>
  <si>
    <t>Serviços de Zeladoria e Equipamentos</t>
  </si>
  <si>
    <t>007.00019 - Contratos e Serviços Continuados - Serviços de Zeladoria e Equipamentos</t>
  </si>
  <si>
    <t>Despesas com contratos combinados de zeladoria, manutenção e limpeza.</t>
  </si>
  <si>
    <t>007.00020 - Contratos e Serviços Continuados - Manutenção de Vias e Pavimentação</t>
  </si>
  <si>
    <t>Despesas com contratos continuados de pavimentação de vias e sua manutençãom não incluindo grandes obras específicas</t>
  </si>
  <si>
    <t>Poda, Paisagismo e Jardinagem</t>
  </si>
  <si>
    <t>007.00021 - Contratos e Serviços Continuados - Poda, Paisagismo e Jardinagem</t>
  </si>
  <si>
    <t>Despesa de Poda, paisagismo e jardinagem em toda cidade</t>
  </si>
  <si>
    <t>Manutenção de Sistemas de Drenagem e Esgoto</t>
  </si>
  <si>
    <t>007.00022 - Contratos e Serviços Continuados - Manutenção de Sistemas de Drenagem e Esgoto</t>
  </si>
  <si>
    <t>Manutenção continuada de drenagem e esgoto, não incluindo grandes obras específicas</t>
  </si>
  <si>
    <t>Manutenção de Campos, Parques e Hortos</t>
  </si>
  <si>
    <t>007.00023 - Contratos e Serviços Continuados - Manutenção de Campos, Parques e Hortos</t>
  </si>
  <si>
    <t>Despesas de Poda, Paisagismo e Jardinagem no Campo de São Bento (CSB), nos Hortos, no Parque da Cidade e no Parque das Águas</t>
  </si>
  <si>
    <t>Gestão de Combustível</t>
  </si>
  <si>
    <t>007.00024 - Contratos e Serviços Continuados - Gestão de Combustível</t>
  </si>
  <si>
    <t>Despesas com a contratação de empresas para a gestão de combustível da UO ou de outras unidades.</t>
  </si>
  <si>
    <t>CISP</t>
  </si>
  <si>
    <t>Gestão do espaço - Centro Integrado de Segurança Pública</t>
  </si>
  <si>
    <t>Sistema de Reconhecimento Facial</t>
  </si>
  <si>
    <t>Sistema específico de Reconhecimento Facial para segurança pública</t>
  </si>
  <si>
    <t>Boletim de Ocorrência Eletrônico</t>
  </si>
  <si>
    <t>Sistema específico de Boletim de Ocorrência Eletrônico</t>
  </si>
  <si>
    <t>Fornecimento e Preparo de Alimentos</t>
  </si>
  <si>
    <t>Preparo e Fornecimento de alimentação de forma continuada</t>
  </si>
  <si>
    <t>Serviços de Abordagem Social</t>
  </si>
  <si>
    <t>Serviço específico de abordagem social, contratado de forma continuada</t>
  </si>
  <si>
    <t>Sistema e-Cidades</t>
  </si>
  <si>
    <t>Gastos de manutenção, aprimoramento e treinamento de pessoal relativos ao Sistema e-Cidades.</t>
  </si>
  <si>
    <t>Serviços de Manutenção, Melhoria e Eficientização da Iluminação Pública</t>
  </si>
  <si>
    <t>Serviços de Manutenção, Melhoria e Eficientização da Iluminação Pública para toda cidade, de forma continuada</t>
  </si>
  <si>
    <t>Manutenção do CISP</t>
  </si>
  <si>
    <t>Manutenção dos equipamentos do Centro Integrado de Segurança Pública</t>
  </si>
  <si>
    <t>Serviços de Preparo de Base e Meio Fio</t>
  </si>
  <si>
    <t>Serviços de Preparo de Base e Meio Fio para toda cidade, de forma contínua</t>
  </si>
  <si>
    <t>FeSaúde</t>
  </si>
  <si>
    <t>Despesas referentes ao contrato de gestão com a FeSaúde</t>
  </si>
  <si>
    <t>Hospital Getúlio Vargas Filho</t>
  </si>
  <si>
    <t>Gestão Hospital "Getulinho"</t>
  </si>
  <si>
    <t>Conservação de Cemitérios</t>
  </si>
  <si>
    <t>Serviço continuado de manutenção específica para cemitérios da cidade</t>
  </si>
  <si>
    <t>Serviço de Exames e Diagnóstico para a rede de saúde de forma contínua</t>
  </si>
  <si>
    <t>Inspeção Robótica e Manutenção dos Sistemas de Drenagem</t>
  </si>
  <si>
    <t>Inspeção robótica e manutenção de estruturas dos sistemas de drenagem</t>
  </si>
  <si>
    <t>Manutenção do Túnel da Transoceânica</t>
  </si>
  <si>
    <t>Manutenção contínua do Túnel da Transoceânica</t>
  </si>
  <si>
    <t>Restaurante Popular do Centro</t>
  </si>
  <si>
    <t>Contrato de gestão do Restaurante Popular do Centro</t>
  </si>
  <si>
    <t>Restaurante Popular do Fonseca</t>
  </si>
  <si>
    <t>Contrato de gestão do Restaurante Popular do Fonseca</t>
  </si>
  <si>
    <t>Limpeza Urbana e Coleta de Lixo</t>
  </si>
  <si>
    <t>Serviço continuado de limpeza urbana e coleta de lixo, terceirizando o serviço da prefeitura</t>
  </si>
  <si>
    <t>Manutenção Preventiva de Ventiladores Pulmonares</t>
  </si>
  <si>
    <t>Serviço específico de manutenção preventiva dos ventiladores pulmonares da rede de saúde do município</t>
  </si>
  <si>
    <t>Hospital Oceânico</t>
  </si>
  <si>
    <t>Contrato de gestão do Hospital Oceânico</t>
  </si>
  <si>
    <t>Serviços de Lavanderia</t>
  </si>
  <si>
    <t>Serviço continuado de lavanderia de forma Geral</t>
  </si>
  <si>
    <t>Fábrica de Software</t>
  </si>
  <si>
    <t>Serviço continuado especifico para contratos conhecidos como "Fábrica de software", normalmente tratando da contratação de uma empresa que cria soluções diversas para unidade enquanto perdurar o contrato</t>
  </si>
  <si>
    <t>Sistema de Monitoramento de Deslizamento e Alagamento</t>
  </si>
  <si>
    <t>Manutenção continuada do sistema de monitoramento de deslizamento, atualmente realizado pela Defesa Civil</t>
  </si>
  <si>
    <t>Digitalização de Arquivos e Livros</t>
  </si>
  <si>
    <t>Serviço de carater continuado de digitalização de documentos diversos, incluindo arquivos, livros (contábil, cemitério), processos.</t>
  </si>
  <si>
    <t>Manutenção de Elevadores</t>
  </si>
  <si>
    <t>Serviço continuado de manutenção de elevadores.</t>
  </si>
  <si>
    <t>Manutenção de Postes e Iluminação Pública</t>
  </si>
  <si>
    <t>Serviço continuado de manutenção de postes de energia elétrica e de iluminação pública.</t>
  </si>
  <si>
    <t>Higienização de Coletes e Uniformes</t>
  </si>
  <si>
    <t>Serviço continuado de limpeza e higienização de coletes e uniformes da prefeitura.</t>
  </si>
  <si>
    <t>Equipamentos de Segurança e Monitoramento</t>
  </si>
  <si>
    <t>Utilizado para serviços continuados de manutenção equipamentos relacionados a segurança, como câmeras e catracas</t>
  </si>
  <si>
    <t>Brigada de Incêndio</t>
  </si>
  <si>
    <t>Serviço continuado de Brigada de Incêndio</t>
  </si>
  <si>
    <t>Manutenção do Caminho Niemeyer</t>
  </si>
  <si>
    <t>Serviço específico de manutenção e conservação do Caminho Niemeyer</t>
  </si>
  <si>
    <t>SISGEO</t>
  </si>
  <si>
    <t>Manutenção de Equipamentos de Sinalização</t>
  </si>
  <si>
    <t>Manutenção de semáforos, sinalizações e afins</t>
  </si>
  <si>
    <t>Operação e Manutenção de Mesa Telefônica</t>
  </si>
  <si>
    <t>Serviço específico de manutenção de Mesa Telefônica (inclui central de atendimento)</t>
  </si>
  <si>
    <t>Sistema de Cercamento Eletrônico</t>
  </si>
  <si>
    <t>Serviço específico de Cercamento Eletrônico</t>
  </si>
  <si>
    <t>Manutenção de Equipamentos de Saúde para Manipulação Biológica e Esterilização</t>
  </si>
  <si>
    <t>Para utilização em contratos de serviço continuado de manutenção de equipamentos de Saúde na forma especificada em seu nome. Poderá ser usado para diferentes empresas caso ocorra em diferentes locais ou de forma muito específica, mas que também se aproximam de esterilização e manipulação biológica.</t>
  </si>
  <si>
    <t>Serviços de Consultoria, Assessoria e Apoio (Contrapartida)</t>
  </si>
  <si>
    <t>Plano Orçamentário de uso gerencial</t>
  </si>
  <si>
    <t>Manutenção de Equipamentos de Informática</t>
  </si>
  <si>
    <t>Manutenção continuada de equipamentos de informática, incluíndo servidores e grandes maquinários de uso TIC</t>
  </si>
  <si>
    <t>Manutenção e Operação de Sistemas</t>
  </si>
  <si>
    <t>Manutenção e operação de sistemas, seja especíifico ou um contrato para diversos sistemas. Pode inclui o suporte e atualização, assim como treinamento e mentoria se esse estiver concomitante aos outros serviços de operação e manutenção do sistema</t>
  </si>
  <si>
    <t>Sistema de Solução Tecnológica Hospitalar</t>
  </si>
  <si>
    <t>Prestação de serviço de solução tecnológica para diversos fins da saúde</t>
  </si>
  <si>
    <t>Mão de Obra Especializada em TIC</t>
  </si>
  <si>
    <t>Contrato de fornecimento de mão de obra especializada em áreas de TIC, não envolvendo licença de software específico.</t>
  </si>
  <si>
    <t>Espaço Nova Geração: Fonseca</t>
  </si>
  <si>
    <t>Gestão do espaço</t>
  </si>
  <si>
    <t>Complexo Esportivo do Caramujo</t>
  </si>
  <si>
    <t>Manutenção de Materiais de Escritório</t>
  </si>
  <si>
    <t>Serviço continuado de manutenção de equipamentos específicos para operacionalização do serviços administrativos da unidade, como por exemplo manutenção de relógio de ponto digital</t>
  </si>
  <si>
    <t>Geradores e Equipamentos Elétricos</t>
  </si>
  <si>
    <t>Inclui subestações. Utilizado para contratos continuados de manutenção de grandes equipamentos elétricos, não sendo postes e afins correlatos a iluminação pública, nem sinalizações viárias</t>
  </si>
  <si>
    <t>Conservação e Manutenção de Equipamentos de Cozinha</t>
  </si>
  <si>
    <t>Serviço continuado de manutenção de equipamentos de cozinha industrial e de preparo. Utilizado para manutenção dos equipamentos das escolas, equipamentos de copa, lanchonetes e também dos de preparo alimentício de restaurantes populares</t>
  </si>
  <si>
    <t>Monitoramento de Animais</t>
  </si>
  <si>
    <t>Serviço continuado, de monitoramento de animais diversos, como serviço de zoopassagem da transoceânica</t>
  </si>
  <si>
    <t>Plataforma Educacional</t>
  </si>
  <si>
    <t>Serviço de Plataforma Digital para ensino</t>
  </si>
  <si>
    <t>Serviços Postais</t>
  </si>
  <si>
    <t>Serviços postais continuados (ou pago por demanda) de diversos fins atrelados à prática postal</t>
  </si>
  <si>
    <t>Serviços de Hemodiálise</t>
  </si>
  <si>
    <t>Serviço terceirizado de Hemodiálise, normalmente se tratando de atuação à beira do leito, mas não exclusivo para esse detalhamento</t>
  </si>
  <si>
    <t>Complexo Esportivo do Barreto</t>
  </si>
  <si>
    <t>Gestão do Espaço</t>
  </si>
  <si>
    <t>Inspeção Robótica</t>
  </si>
  <si>
    <t>Serviços Continuado de identificação robótica, requalificação, estrutural, operacional e urbana</t>
  </si>
  <si>
    <t>Cartão Alimentação: Servidores</t>
  </si>
  <si>
    <t>Contrato de distribuição de cartões alimentação/refeição para servidores da saúde</t>
  </si>
  <si>
    <t>Cartão Alimentação: Pacientes</t>
  </si>
  <si>
    <t>Contrato de distribuição de cartões alimentação/refeição para pacientes da saúde</t>
  </si>
  <si>
    <t>Cartão alimentação: Conselheiros</t>
  </si>
  <si>
    <t>Contrato de distribuição de cartões alimentação/refeição para conselheiros da saúde</t>
  </si>
  <si>
    <t xml:space="preserve"> Manutenção de Equipamentos de Saúde para Exames, Tomografia e Radiologia</t>
  </si>
  <si>
    <t>Manutenções de equipamentos médicos para exames. Inclui serviços de medição de radiação</t>
  </si>
  <si>
    <t>Manutenção de Câmara Mortuária</t>
  </si>
  <si>
    <t>Contratação de empresa especializada na manutenção do sistema de refrigeração de câmara mortuária</t>
  </si>
  <si>
    <t>Gestão do Museu Janete Costa</t>
  </si>
  <si>
    <t>Prestação de Serviços Funerários e Cemiteriais</t>
  </si>
  <si>
    <t>Prestação de Serviços funerários e cemiteriais (cemitérios)</t>
  </si>
  <si>
    <t>Dívidas e Parcelamentos</t>
  </si>
  <si>
    <t>Contrato CEF (Transoceânica)</t>
  </si>
  <si>
    <t>008.00001 - Dívidas e Parcelamentos - Contrato CEF (Transoceânica)</t>
  </si>
  <si>
    <t>Utilizado especificamente para pagamentos a Caixa no que tange a obra da Transoceânica. Inclui juros, amortização e taxas</t>
  </si>
  <si>
    <t>CAF</t>
  </si>
  <si>
    <t>008.00002 - Dívidas e Parcelamentos - CAF</t>
  </si>
  <si>
    <t>Pagamentos diversos a todos contratos junto ao CAF, incluindo juros, amortização e taxas</t>
  </si>
  <si>
    <t>BID</t>
  </si>
  <si>
    <t>008.00003 - Dívidas e Parcelamentos - BID</t>
  </si>
  <si>
    <t>Pagamentos diversos a todos contratos junto ao BID, incluindo juros, amortização e taxas</t>
  </si>
  <si>
    <t>BNDES</t>
  </si>
  <si>
    <t>008.00004 - Dívidas e Parcelamentos - BNDES</t>
  </si>
  <si>
    <t>Pagamentos diversos a todos contratos junto ao BNDES, incluindo juros, amortização e taxas</t>
  </si>
  <si>
    <t>Carteira Habitacional (Banco do Brasil)</t>
  </si>
  <si>
    <t>008.00005 - Dívidas e Parcelamentos - Carteira Habitacional (Banco do Brasil)</t>
  </si>
  <si>
    <t>Pagamentos diversos a todos contratos referentes à Carteira Habitacional com o Banco do Brasil, incluindo juros, amortização e taxas</t>
  </si>
  <si>
    <t>Parcelamento de Débitos Fiscais</t>
  </si>
  <si>
    <t>008.00006 - Dívidas e Parcelamentos - Parcelamento de Débitos Fiscais</t>
  </si>
  <si>
    <t>Pagamentos diversos referentes ao parcelamento de débitos fiscais, incluindo juros, amortização e taxas.</t>
  </si>
  <si>
    <t>Eventos e Estruturas</t>
  </si>
  <si>
    <t>009.00001 - Eventos e Estruturas - Equipamentos de Sonorização, Iluminação e Projeção</t>
  </si>
  <si>
    <t>Contratações pontuais de equipamentos.</t>
  </si>
  <si>
    <t>Buffet e Alimentação</t>
  </si>
  <si>
    <t>009.00002 - Eventos e Estruturas - Buffet e Alimentação</t>
  </si>
  <si>
    <t>Contratação de serviço de buffet para eventos específicos</t>
  </si>
  <si>
    <t>Banheiros Químicos</t>
  </si>
  <si>
    <t>009.00003 - Eventos e Estruturas - Banheiros Químicos</t>
  </si>
  <si>
    <t>Aluguel de banheiros químicos para eventos específicos (como carnaval)</t>
  </si>
  <si>
    <t>Palanques, Arquibancadas e similares</t>
  </si>
  <si>
    <t>009.00004 - Eventos e Estruturas - Palanques, Arquibancadas e similares</t>
  </si>
  <si>
    <t>Alguguel de palanques, arquibancadas e similiares para eventos específicos (como carnaval)</t>
  </si>
  <si>
    <t>Encontro de Gestores</t>
  </si>
  <si>
    <t>009.00005 - Eventos e Estruturas - Encontro de Gestores</t>
  </si>
  <si>
    <t>Estruturas para o evento específico "encontro de gestores"</t>
  </si>
  <si>
    <t>Iluminação Natalina</t>
  </si>
  <si>
    <t>009.00006 - Eventos e Estruturas - Iluminação Natalina</t>
  </si>
  <si>
    <t>Estruturas para iluminação natalina em toda cidade</t>
  </si>
  <si>
    <t>Cerimônia de Posse do Prefeito</t>
  </si>
  <si>
    <t>009.00007 - Eventos e Estruturas - Cerimônia de Posse do Prefeito</t>
  </si>
  <si>
    <t>Estruturas para evento de posse do prefeito</t>
  </si>
  <si>
    <t>Cerimônias Públicas e Reuniões de Gestão</t>
  </si>
  <si>
    <t>009.00008 - Eventos e Estruturas - Cerimônias Públicas e Reuniões de Gestão</t>
  </si>
  <si>
    <t>Cerimoniais públicas, corteis e eventos não especificados</t>
  </si>
  <si>
    <t>Linhas de Crédito</t>
  </si>
  <si>
    <t>Maternidade Municipal Alzira Reis</t>
  </si>
  <si>
    <t>010.00001 - Linhas de Crédito - Maternidade Municipal Alzira Reis</t>
  </si>
  <si>
    <t>Todas aquisições e serviços feitos com a linha de créditos</t>
  </si>
  <si>
    <t>Hospital Municipal Psiquiátrico de Jurujuba</t>
  </si>
  <si>
    <t>010.00002 - Linhas de Crédito - Hospital Municipal Psiquiátrico de Jurujuba</t>
  </si>
  <si>
    <t>Hospital Municipal Carlos Tortely</t>
  </si>
  <si>
    <t>010.00003 - Linhas de Crédito - Hospital Municipal Carlos Tortely</t>
  </si>
  <si>
    <t>Hospital Horêncio de Freitas</t>
  </si>
  <si>
    <t>010.00004 - Linhas de Crédito - Hospital Horêncio de Freitas</t>
  </si>
  <si>
    <t>Policlínica Regional da Engenhoca</t>
  </si>
  <si>
    <t>010.00005 - Linhas de Crédito - Policlínica Regional da Engenhoca</t>
  </si>
  <si>
    <t>Policlínica Comunitária do Largo da Batalha</t>
  </si>
  <si>
    <t>010.00006 - Linhas de Crédito - Policlínica Comunitária do Largo da Batalha</t>
  </si>
  <si>
    <t>Unidade Municipal de Urgência Mário Monteiro</t>
  </si>
  <si>
    <t>010.00007 - Linhas de Crédito - Unidade Municipal de Urgência Mário Monteiro</t>
  </si>
  <si>
    <t>Locações com Serviços Associados</t>
  </si>
  <si>
    <t>Locação e Manutenção de Mamógrafos</t>
  </si>
  <si>
    <t>012.00001 - Locações com Serviços Associados - Locação e Manutenção de Mamógrafos</t>
  </si>
  <si>
    <t>Locação com contratação de serviço de operacionalização dos mamógrafos</t>
  </si>
  <si>
    <t>Locação e Manutenção de Viaturas e Veículos Oficiais</t>
  </si>
  <si>
    <t>012.00002 - Locações com Serviços Associados - Locação e Manutenção de Viaturas e Veículos Oficiais</t>
  </si>
  <si>
    <t>Locação com manutenção de viaturas e carros oficiais</t>
  </si>
  <si>
    <t>Locação e Manutenção Ambulâncias</t>
  </si>
  <si>
    <t>012.00003 - Locações com Serviços Associados - Locação e Manutenção Ambulâncias</t>
  </si>
  <si>
    <t>Locação com manutenção de ambulâncias.</t>
  </si>
  <si>
    <t>Locação e Manutenção Veículos em Geral</t>
  </si>
  <si>
    <t>012.00004 - Locações com Serviços Associados - Locação e Manutenção Veículos em Geral</t>
  </si>
  <si>
    <t>Locação com manutenção de veículos em geral, não cobertos em outras categorias.</t>
  </si>
  <si>
    <t>Veículos Oficiais com Motoristas</t>
  </si>
  <si>
    <t>012.00005 - Locações com Serviços Associados - Veículos Oficiais com Motoristas</t>
  </si>
  <si>
    <t>Locação de veículos oficiais com serviços de motorista.</t>
  </si>
  <si>
    <t>Locação e Manutenção de Máquinas Copiadoras e Impressoras</t>
  </si>
  <si>
    <t>012.00006 - Locações com Serviços Associados - Locação e Manutenção de Máquinas Copiadoras e Impressoras</t>
  </si>
  <si>
    <t>Locação com manutenção contínua de máquinas copiadoras, impressoras e scanners</t>
  </si>
  <si>
    <t>012.00007 - Locações com Serviços Associados - Respiradores, Monitores e Equipamentos Médicos de Alta Complexidade</t>
  </si>
  <si>
    <t>Uso da saúde</t>
  </si>
  <si>
    <t>012.00008 - Locações com Serviços Associados - Equipamentos de Climatização</t>
  </si>
  <si>
    <t>Locação com serviços de manutanção de ar condionados, ventiladores</t>
  </si>
  <si>
    <t>012.00009 - Locações com Serviços Associados - Geradores e Equipamentos Elétricos</t>
  </si>
  <si>
    <t>Locação de geradores e equipamentos elétricos associado ao serviço de manutenção</t>
  </si>
  <si>
    <t>Locações de Equipamentos</t>
  </si>
  <si>
    <t>013.00001 - Locações de Equipamentos - Máquinas Copiadoras e Impressoras</t>
  </si>
  <si>
    <t>Locação contínua de máquinas copiadoras, impressoras e scanners</t>
  </si>
  <si>
    <t>Veículos</t>
  </si>
  <si>
    <t>013.00002 - Locações de Equipamentos - Veículos</t>
  </si>
  <si>
    <t>Locação de veículos diversos (viaturas, pickups, caminhões "munck", caminhões diversos e afins). Não inclui ambulâncias</t>
  </si>
  <si>
    <t>Materiais de Informática</t>
  </si>
  <si>
    <t>013.00003 - Locações de Equipamentos - Materiais de Informática</t>
  </si>
  <si>
    <t>Locação de materiais de informática diversos (periféricos, notebooks, servidores etc)</t>
  </si>
  <si>
    <t>Arte na Rua</t>
  </si>
  <si>
    <t>013.00004 - Locações de Equipamentos - Arte na Rua</t>
  </si>
  <si>
    <t>Equipamentos para funcionamento do "Arte na Rua"</t>
  </si>
  <si>
    <t>Sonorização, Iluminação e Projeção (Teatro Popular de Niterói)</t>
  </si>
  <si>
    <t>013.00005 - Locações de Equipamentos - Sonorização, Iluminação e Projeção (Teatro Popular de Niterói)</t>
  </si>
  <si>
    <t>Equipamentos de sonorização, iluminação e projeção para funcionamento do Teatro Popular</t>
  </si>
  <si>
    <t>Sonorização, Iluminação e Projeção (Teatro Municipal)</t>
  </si>
  <si>
    <t>013.00006 - Locações de Equipamentos - Sonorização, Iluminação e Projeção (Teatro Municipal)</t>
  </si>
  <si>
    <t>Equipamentos de sonorização, iluminação e projeção para funcionamento do Teatro Municipal</t>
  </si>
  <si>
    <t>Tendas para Atendimento</t>
  </si>
  <si>
    <t>013.00007 - Locações de Equipamentos - Tendas para Atendimento</t>
  </si>
  <si>
    <t>Locação de tendas utilizadas para atendimentos diversos</t>
  </si>
  <si>
    <t>Ambulâncias</t>
  </si>
  <si>
    <t>013.00008 - Locações de Equipamentos - Ambulâncias</t>
  </si>
  <si>
    <t>Locação de veículo específico, no caso ambulâncias</t>
  </si>
  <si>
    <t>013.00009 - Locações de Equipamentos - Containers Modulares</t>
  </si>
  <si>
    <t>Containers Modulares para diversos usos, seja administrativo, banheiros ou outros que não sejam uso de Containers de Carga</t>
  </si>
  <si>
    <t>013.00010 - Locações de Equipamentos - Equipamentos de Climatização</t>
  </si>
  <si>
    <t>locação de ar condicionado, ventiladores e afins</t>
  </si>
  <si>
    <t>013.00011 - Locações de Equipamentos - Controle de Pragas</t>
  </si>
  <si>
    <t>Locação de equipamentos para controle de pragas urbanas, como fumacês para campanhas contra dengue</t>
  </si>
  <si>
    <t>013.00012 - Locações de Equipamentos - Mobiliário Hospitalar</t>
  </si>
  <si>
    <t>Uso gerencial da saúde</t>
  </si>
  <si>
    <t>Locações de Imóveis</t>
  </si>
  <si>
    <t>Almoxarifado (NitTrans)</t>
  </si>
  <si>
    <t>014.00001 - Locações de Imóveis - Almoxarifado (NitTrans)</t>
  </si>
  <si>
    <t>Aluguel para almoxarifado da Nittrans</t>
  </si>
  <si>
    <t>Sede da ECOSOL</t>
  </si>
  <si>
    <t>014.00002 - Locações de Imóveis - Sede da ECOSOL</t>
  </si>
  <si>
    <t>Despesa específica de aluguel da FMAS com imóvel localizado na Marques de Olinda, 101.</t>
  </si>
  <si>
    <t>CRAS do Cubango</t>
  </si>
  <si>
    <t>014.00003 - Locações de Imóveis - CRAS do Cubango</t>
  </si>
  <si>
    <t>Locação para funcionamento do CRAS Cubango</t>
  </si>
  <si>
    <t>CRAS do Cafubá</t>
  </si>
  <si>
    <t>014.00004 - Locações de Imóveis - CRAS do Cafubá</t>
  </si>
  <si>
    <t>Locação para funcionamento do CRAS Cafubá</t>
  </si>
  <si>
    <t>Abrigo Feminino para Crianças e Adolescentes</t>
  </si>
  <si>
    <t>014.00005 - Locações de Imóveis - Abrigo Feminino para Crianças e Adolescentes</t>
  </si>
  <si>
    <t>Locação para abrigo de crianças e adolescentes (feminino)</t>
  </si>
  <si>
    <t>Abrigo Masculino para Crianças e Adolescentes</t>
  </si>
  <si>
    <t>014.00006 - Locações de Imóveis - Abrigo Masculino para Crianças e Adolescentes</t>
  </si>
  <si>
    <t>Locação para abrigo de crianças e adolescentes (masculino)</t>
  </si>
  <si>
    <t>Sede da Unidade</t>
  </si>
  <si>
    <t>014.00007 - Locações de Imóveis - Sede da Unidade</t>
  </si>
  <si>
    <t>Locações de Imóveis para funcionamento da unidade</t>
  </si>
  <si>
    <t>Sede do SAMU</t>
  </si>
  <si>
    <t>014.00008 - Locações de Imóveis - Sede do SAMU</t>
  </si>
  <si>
    <t>Locação para sede do SAMU</t>
  </si>
  <si>
    <t>CRAS da Região Oceânica</t>
  </si>
  <si>
    <t>014.00009 - Locações de Imóveis - CRAS da Região Oceânica</t>
  </si>
  <si>
    <t>Locação para funcionamento do CRAS da Região Oceânica.</t>
  </si>
  <si>
    <t>Depósito Público</t>
  </si>
  <si>
    <t>Locação para funcionamento de Depósito Público.</t>
  </si>
  <si>
    <t>Sede Administrativa da Administração Regional de Itaipú</t>
  </si>
  <si>
    <t>Sede da Administração Regional de Itaipú, enquanto parte do orçamento de outra Unidade Orçamentária.</t>
  </si>
  <si>
    <t>Sede Administrativa da Administração Regional de Ponto Cem Réis</t>
  </si>
  <si>
    <t>Sede da Administração Regional de Ponto Cem Réis, enquanto parte do orçamento de outra Unidade Orçamentária.</t>
  </si>
  <si>
    <t>Sede Auxiliar da Unidade</t>
  </si>
  <si>
    <t>Locação de Imóveis para funcionamento de unidades de apoio ou administrativas descentralizadas de um órgão ou entidade maior.</t>
  </si>
  <si>
    <t>Sede Administrativa da Administração Regional do Fonseca</t>
  </si>
  <si>
    <t>Sede da Administração Regional do Fonseca, enquanto parte do orçamento de outra Unidade Orçamentária.</t>
  </si>
  <si>
    <t>Sede da CODIM</t>
  </si>
  <si>
    <t>Sede da Coordenadoria de Políticas e Direitos das Mulheres (CODIM), enquanto parte do orçamento de outra Unidade Orçamentária.</t>
  </si>
  <si>
    <t>Sede da Ouvidoria Municipal</t>
  </si>
  <si>
    <t>Sede da Ouvidoria Municipal, enquanto parte do orçamento de outra Unidade Orçamentária.</t>
  </si>
  <si>
    <t>Sede Administrativa da Administração de São Francisco</t>
  </si>
  <si>
    <t>Específico pra sede de São Francisco</t>
  </si>
  <si>
    <t>Centros de Apoio à Limpeza Urbana</t>
  </si>
  <si>
    <t>DLU, galpões de reciclagem e outros locais necessários para as atividades de limpeza urbana e atividades correlatas</t>
  </si>
  <si>
    <t>Centros de Atenção Psicossocial</t>
  </si>
  <si>
    <t>Sedes dos Centros de Atenção Psicossocial</t>
  </si>
  <si>
    <t>Escolas e UMEIs</t>
  </si>
  <si>
    <t>Inclui creches comunitárias</t>
  </si>
  <si>
    <t>Unidades e Centros de Apoio à Saúde</t>
  </si>
  <si>
    <t>Locações ligadas a saúde que não incluem a sede, como as policlínicas e vigilância sanitária</t>
  </si>
  <si>
    <t>Obras e Reformas</t>
  </si>
  <si>
    <t>Manutenção de Vias, Drenagem e Pavimentação</t>
  </si>
  <si>
    <t>Despesas específicas e singulares de pavimentação de vias e reparos.</t>
  </si>
  <si>
    <t>Remanejamento de Postes</t>
  </si>
  <si>
    <t>Remanejamento de postes de toda cidade</t>
  </si>
  <si>
    <t>Drenagem em Maravista e Serra Grande</t>
  </si>
  <si>
    <t>Execução de drenagem limitado aos bairros de Maravista e Serra Grande</t>
  </si>
  <si>
    <t>Drenagem em Maralegre 01</t>
  </si>
  <si>
    <t>Execução de drenagem limitado ao projeto Maralegre 01</t>
  </si>
  <si>
    <t>Drenagem em Maralegre 02</t>
  </si>
  <si>
    <t>Execução de drenagem limitado ao projeto Maralegre 02</t>
  </si>
  <si>
    <t>Urbanização: Comunidade do Morro da Cocada e Adjacências</t>
  </si>
  <si>
    <t>Urbanização na Comunidade do Morro da Cocada e Adjacências</t>
  </si>
  <si>
    <t>Reforma da Maternidade Alzira Reis</t>
  </si>
  <si>
    <t>Reforma da Capela do Fortim da Ilha de Boa Viagem</t>
  </si>
  <si>
    <t>Área de Risco: Contenção de Encosta no Boa Vista</t>
  </si>
  <si>
    <t>Área de Risco: Contenção de Encosta na Grota do Surucucu</t>
  </si>
  <si>
    <t>Área de Risco: Contenção de Encosta no Caramujo</t>
  </si>
  <si>
    <t>Área de Risco: Contenção de Encosta em Santa Rosa</t>
  </si>
  <si>
    <t>Área de Risco: Contenção de Encosta no Morro dos Marítimos</t>
  </si>
  <si>
    <t>Área de Risco: Contenção de Encosta no Fonseca</t>
  </si>
  <si>
    <t>Construção do Parque das Águas Escondidas</t>
  </si>
  <si>
    <t>Construção de Vestiário e Estacionamento no Capim Melado</t>
  </si>
  <si>
    <t>Centro da Guarda Civil</t>
  </si>
  <si>
    <t>Construção do Centro da Guarda Civil</t>
  </si>
  <si>
    <t>Pavimentação e Drenagem no Jardim Imbuí</t>
  </si>
  <si>
    <t>Pavimentação e drenagem limitado ao bairro Jardim Imbuí</t>
  </si>
  <si>
    <t>Centro Tecnológico Viradouro</t>
  </si>
  <si>
    <t>Construção do Centro Tecnológico do Viradouro</t>
  </si>
  <si>
    <t>Escola Municipal Fagundes Varella</t>
  </si>
  <si>
    <t>Reforma da Escola Municipal Fagundes Varella</t>
  </si>
  <si>
    <t>Área de Risco: Contenção de Encosta na rua N.S. de Lourdes no Maceió</t>
  </si>
  <si>
    <t>Revitalização da Orla do Centro</t>
  </si>
  <si>
    <t>Projeto e execução da revitalização da Orla do Centro</t>
  </si>
  <si>
    <t>Programa Calçada Livre</t>
  </si>
  <si>
    <t>Projeto e execução do programa Calçada Livre</t>
  </si>
  <si>
    <t>Revitalização da Alameda</t>
  </si>
  <si>
    <t>Projeto e execução da revitalização da Alameda São Boaventura</t>
  </si>
  <si>
    <t>Urbanização: Comunidades Viradouro e União</t>
  </si>
  <si>
    <t>Urbanização das Comunidades Viradouro e União</t>
  </si>
  <si>
    <t>Demolição de Edificações</t>
  </si>
  <si>
    <t>Demolições de edificações diversas, pontuais e não continuadas</t>
  </si>
  <si>
    <t>Área de Risco: Contenção de Encosta na Rua Ludovico da Rocha no Maceió</t>
  </si>
  <si>
    <t>Obra em área de risco específica</t>
  </si>
  <si>
    <t>Área de Lazer: Rua Faria no Sapê</t>
  </si>
  <si>
    <t>Construção ou reforma de área de lazer específica</t>
  </si>
  <si>
    <t>Área de Lazer: Fazendinha no Sapê</t>
  </si>
  <si>
    <t>Macrodrenagem do Canal de Santo Antônio (Bacia 2)</t>
  </si>
  <si>
    <t>Obra de macrodrenagem específica</t>
  </si>
  <si>
    <t>Macrodrenagem do Canal de Santo Antônio (Bacia 2 - Contrapartida)</t>
  </si>
  <si>
    <t>Contrapartida do Município para obra específica</t>
  </si>
  <si>
    <t>Revitalização do Calçadão da Praia de Piratininga</t>
  </si>
  <si>
    <t>Projeto e reforma do Calçadão da praia de Piratininga</t>
  </si>
  <si>
    <t>Revitalização do Calçadão da Praia de Piratininga (Contrapartida)</t>
  </si>
  <si>
    <t>Revitalização da Orla de Icaraí a Boa Viagem</t>
  </si>
  <si>
    <t>Projeto e reforma da Orla de Icaraí e Boa Viagem</t>
  </si>
  <si>
    <t>Construção da Plataforma Digital Santa Bárbara</t>
  </si>
  <si>
    <t>Acessos e Servidões: Pequenos Projetos</t>
  </si>
  <si>
    <t>Obras e reformas de acessos ou servidões não incluídas em macroprojeto ou em Pacto Fiscal.</t>
  </si>
  <si>
    <t>Urbanização: Pequenos Projetos</t>
  </si>
  <si>
    <t>Urbanização de Ruas não incluídas em macroprojetos ou em Pacto Fiscal.</t>
  </si>
  <si>
    <t>Macrodrenagem do Canal de Santo Antônio Bacias 2 e 3</t>
  </si>
  <si>
    <t>Macrodrenagem do Canal de Santo Antônio Bacias 2 e 3 (Contrapartida)</t>
  </si>
  <si>
    <t>Área de Lazer: Pequenos Projetos</t>
  </si>
  <si>
    <t>Construções e Reformas de Áreas de Lazer do município não incluídas em macroprojetos ou em Pacto Fiscal.</t>
  </si>
  <si>
    <t>Área de Lazer: Praça Getúlio Vargas</t>
  </si>
  <si>
    <t>Revitalização da Rua Dr. Paulo Alves</t>
  </si>
  <si>
    <t>Revitalização da Paulo Alves</t>
  </si>
  <si>
    <t>Área de Risco: Contenção de Encosta em Cantagalo</t>
  </si>
  <si>
    <t>Instalação de Sistemas de Climatização do CAN</t>
  </si>
  <si>
    <t>Obra específica para o CAN</t>
  </si>
  <si>
    <t>Malha Cicloviária da Região Oceânica</t>
  </si>
  <si>
    <t>Obras de implantação do Sistema Cicloviário da Região Oceânica</t>
  </si>
  <si>
    <t>Urbanização: Comunidade do Vale Verde e Pé Preto</t>
  </si>
  <si>
    <t>Obras de urbanização na Comunidade do Vale Verde e Pé Preto</t>
  </si>
  <si>
    <t>Urbanização: Comunidade Saibreira</t>
  </si>
  <si>
    <t>Obras de urbanização na Comunidade da Saibreira</t>
  </si>
  <si>
    <t>Malha Cicloviária da Região Oceânica (Contrapartida)</t>
  </si>
  <si>
    <t>Urbanização: Comunidade do Vale Verde e Pé Preto (Contrapartida)</t>
  </si>
  <si>
    <t>Urbanização: Comunidade Saibreira (Contrapartida)</t>
  </si>
  <si>
    <t>Urbanização: Favela da Ciclovia (Contrapartida)</t>
  </si>
  <si>
    <t>Urbanização: Favela dos Cabritos</t>
  </si>
  <si>
    <t>Obras de urbanização na Comunidade dos Cabritos</t>
  </si>
  <si>
    <t>Centro de Pequisa e Extensão do Jacaré</t>
  </si>
  <si>
    <t>Construção ou reforma do Centro de Pequisa e Extensão do Jacaré</t>
  </si>
  <si>
    <t>Trilhas PARNIT</t>
  </si>
  <si>
    <t>Para todas e quaisquer obras ou reformas de trilhas no Parnit, independente do bairro</t>
  </si>
  <si>
    <t>Unidade Médico de Família: Jacaré</t>
  </si>
  <si>
    <t>Unidade Médico de Família no Jacaré</t>
  </si>
  <si>
    <t>Renaturalização: Bacia do Rio Jacaré (Contrapartida)</t>
  </si>
  <si>
    <t>Centro de Pequisa e Extensão do Jacaré (Contrapartida)</t>
  </si>
  <si>
    <t>Trilhas PARNIT (Contrapartida)</t>
  </si>
  <si>
    <t>Unidade Médico de Família: Jacaré (Contrapartida)</t>
  </si>
  <si>
    <t>Desobstrução do Túnel do Tibau</t>
  </si>
  <si>
    <t>Todas e qualquer obra necessária para desobstrução do Túnel do Tibau</t>
  </si>
  <si>
    <t>Boulevard do Samba</t>
  </si>
  <si>
    <t>Tanto projeto quanto execução da obra</t>
  </si>
  <si>
    <t>IACS</t>
  </si>
  <si>
    <t>Projeto e obra que envolva o IACS</t>
  </si>
  <si>
    <t>Parque Orla Piratininga (POP)</t>
  </si>
  <si>
    <t>POP 1 e POP 2</t>
  </si>
  <si>
    <t>Parque Orla Piratininga (POP) (Contrapartida)</t>
  </si>
  <si>
    <t>Instalação de Gramados e Gramas Sintéticas</t>
  </si>
  <si>
    <t>Instalação de gramados e gramas sintéticas em diversos campos da cidade</t>
  </si>
  <si>
    <t>Unidade Médico de Família: Matapaca</t>
  </si>
  <si>
    <t>Unidade Médico de Família em Matapaca</t>
  </si>
  <si>
    <t>Urbanização: Rua Carlos Chagas</t>
  </si>
  <si>
    <t>Drenagem na Rua Carlos Chagas, em Piratininga</t>
  </si>
  <si>
    <t>Drenagem em Maralegre 01 (Contrapartida)</t>
  </si>
  <si>
    <t>Área de Lazer: Campo do Dorge</t>
  </si>
  <si>
    <t>Implantação de área de lazer, reforma de campo e vestiário no Campo do Dorge - Ititioca</t>
  </si>
  <si>
    <t>Urbanização: Comunidade de São José</t>
  </si>
  <si>
    <t>Urbanização da comunidade de São José, incluído qualquer obra para seu fim e seus aditivos, se houver</t>
  </si>
  <si>
    <t>Área de Lazer: Quadra na Comunidade de São José</t>
  </si>
  <si>
    <t>SkatePark: São Francisco</t>
  </si>
  <si>
    <t>Obras, reformas e DEAs quanto a obra do Skate Parque em São Fancisco. Por existirem outros skateparks e há possibilidade de novos serem criados no futuro, foi criado a regionalização para usos futuros</t>
  </si>
  <si>
    <t>Área de Risco: Contenção de Encosta na Engenhoca</t>
  </si>
  <si>
    <t>Contenções de encostas e obras correlatas no bairro da Engenhoca</t>
  </si>
  <si>
    <t>Área de Lazer: Calixto</t>
  </si>
  <si>
    <t>Reforma de campo e implantação de outras áreas de lazer no morro do Calixto, em Ititioca</t>
  </si>
  <si>
    <t>Área de Lazer: Rato Molhado</t>
  </si>
  <si>
    <t>Obras diversas de área de lazer na comunidade do Rato Molhado em Piratininga</t>
  </si>
  <si>
    <t>Área de Risco: Pequenos Projetos</t>
  </si>
  <si>
    <t>Utilizado para conteções pontuais, por vezes menores que 100 mil reais, ou que estejam englobados em um grande projeto que inclui várias obras de contenção.</t>
  </si>
  <si>
    <t>Urbanização: Morro do Cavalão</t>
  </si>
  <si>
    <t>Obras diversas no morro do Cavalão</t>
  </si>
  <si>
    <t>Área de Lazer: Morro da Cocada</t>
  </si>
  <si>
    <t>Obras diversas no morro da Cocada</t>
  </si>
  <si>
    <t>Área de Lazer: Caramujo</t>
  </si>
  <si>
    <t>Obras de área de lazer e esporte diversas no morro da Cocada</t>
  </si>
  <si>
    <t>Área de Lazer: Jurujuba</t>
  </si>
  <si>
    <t>Obras de área de lazer e esporte diversas em Jurujuba</t>
  </si>
  <si>
    <t>Acessos e Servidões: Tenente Jardim</t>
  </si>
  <si>
    <t>Obrias em escadarias, servidões e acessos em Tenente Jardim</t>
  </si>
  <si>
    <t>Área de Lazer: Fonseca</t>
  </si>
  <si>
    <t>Obras de área de lazer e esporte diversas no Fonseca</t>
  </si>
  <si>
    <t>Acessos e Servidões: Engenhoca</t>
  </si>
  <si>
    <t>Obrias em escadarias, servidões e acessos na Engenhoca</t>
  </si>
  <si>
    <t>Acessos e Servidões: Ladeira do Bumba</t>
  </si>
  <si>
    <t>Obrias em escadarias, servidões e acessos na Ladeira do Bumba, em Viçosa Jardim</t>
  </si>
  <si>
    <t>Área de Lazer: Ponta d Areia</t>
  </si>
  <si>
    <t>Obras de área de lazer e esporte diversas em Ponta D' Areia</t>
  </si>
  <si>
    <t>Área de Lazer: Cantagalo</t>
  </si>
  <si>
    <t>Obras de área de lazer e esporte diversas em Cantagalo</t>
  </si>
  <si>
    <t>Pequenas Obras em Sedes e Locais de Apoio</t>
  </si>
  <si>
    <t>Reformas e construções, incluindo construções internas como instalações de divisórias, para sedes de unidades e locais de apoio ou correlatos, incluindo construções satélites à administração pública, como centros comunitários, além de outras construções que estejam na responsabilidade de algum ente público.</t>
  </si>
  <si>
    <t>Área de Lazer: Maria Paula</t>
  </si>
  <si>
    <t>Obras de área de lazer e esporte diversas em Maria Paula</t>
  </si>
  <si>
    <t>Urbanização: Preventório</t>
  </si>
  <si>
    <t>Obras diversas no Preventório</t>
  </si>
  <si>
    <t>Área de Risco: Contenção de Encosta no Cubango</t>
  </si>
  <si>
    <t>Avenida Marquês do Paraná</t>
  </si>
  <si>
    <t>Reurbanização e Ampliação da Avenida Marquês do Paraná ou qualquer outra reforma e restauração nesta avenida</t>
  </si>
  <si>
    <t>Casa Norival de Freitas</t>
  </si>
  <si>
    <t>Obras na casa norival de freitas</t>
  </si>
  <si>
    <t>Unidade Médico de Família: Atalaia</t>
  </si>
  <si>
    <t>Patrocínios</t>
  </si>
  <si>
    <t>Escolas de Samba</t>
  </si>
  <si>
    <t>Subvensão para Escolas de Samba de Niterói</t>
  </si>
  <si>
    <t>Blocos de Carnaval</t>
  </si>
  <si>
    <t>Subvensão para Blocos Carnavalescos de Niterói</t>
  </si>
  <si>
    <t>Pessoal e Folha</t>
  </si>
  <si>
    <t>Vencimentos Gerais</t>
  </si>
  <si>
    <t>Salário e correlatos</t>
  </si>
  <si>
    <t>Obrigações Gerais</t>
  </si>
  <si>
    <t>INSS, afins</t>
  </si>
  <si>
    <t>Auxílio Alimentação</t>
  </si>
  <si>
    <t>Auxílio Transporte</t>
  </si>
  <si>
    <t>Temporários</t>
  </si>
  <si>
    <t>Pagamento para Temporários</t>
  </si>
  <si>
    <t>Vencimento de Férias</t>
  </si>
  <si>
    <t>Férias</t>
  </si>
  <si>
    <t>13º Salário</t>
  </si>
  <si>
    <t>13º salário (ambas parcelas)</t>
  </si>
  <si>
    <t>Premiação de Metas</t>
  </si>
  <si>
    <t>Pagamento de premiação de metas</t>
  </si>
  <si>
    <t>Auxílio Maternidade</t>
  </si>
  <si>
    <t>Auxílio Matenidade</t>
  </si>
  <si>
    <t>Salário Família</t>
  </si>
  <si>
    <t>Plano de Saúde</t>
  </si>
  <si>
    <t>Pagamento de plano de saúde imbutido em folha do município</t>
  </si>
  <si>
    <t>Auxílio Natalidade</t>
  </si>
  <si>
    <t>Auxílio natalidade</t>
  </si>
  <si>
    <t>Pensionistas</t>
  </si>
  <si>
    <t>Pagamento de Pensionistas pela NitPrev.</t>
  </si>
  <si>
    <t>Inativos</t>
  </si>
  <si>
    <t>Pagamento de Inativos pela NitPrev.</t>
  </si>
  <si>
    <t>PIS/PASEP</t>
  </si>
  <si>
    <t>Despesas tanto para o PIS quanto PASEP</t>
  </si>
  <si>
    <t>Pecúnias e Indenizações</t>
  </si>
  <si>
    <t>Pecúnias gerais e DEAs indenizatórios antigos</t>
  </si>
  <si>
    <t>Gratificações</t>
  </si>
  <si>
    <t>Gratificações gerais que não sejam auxílios</t>
  </si>
  <si>
    <t>Residentes</t>
  </si>
  <si>
    <t>Médicos (ou outra categoria, se for o caso) Residentes</t>
  </si>
  <si>
    <t>Reembolsos e Restituições</t>
  </si>
  <si>
    <t>Aplicado a reembolso de plano de saúde, DASS a servidor e afins</t>
  </si>
  <si>
    <t>Auxílio Doença</t>
  </si>
  <si>
    <t>Auxílio Doença em geral</t>
  </si>
  <si>
    <t>Prestadores SUS</t>
  </si>
  <si>
    <t>Clínica Nefrológica</t>
  </si>
  <si>
    <t>Prestador SUS específico</t>
  </si>
  <si>
    <t>Centro de Tratamento Urológico</t>
  </si>
  <si>
    <t>Laboratório Dom Bosco</t>
  </si>
  <si>
    <t>Instituto Brasileiro de Assistência e Pesquisa (IBAP)</t>
  </si>
  <si>
    <t>Hospital Oftalmológico Santa Beatriz</t>
  </si>
  <si>
    <t>Gabinete de Radiologia Dr. F. A. Cazes</t>
  </si>
  <si>
    <t>Fresenius Medical Care</t>
  </si>
  <si>
    <t>Davita Serviços de Nefrologia Niterói</t>
  </si>
  <si>
    <t>Davita Brasil Participações e Serviços</t>
  </si>
  <si>
    <t>Associação Pestalozzi de Niterói (APN)</t>
  </si>
  <si>
    <t>Associação Fluminense de Reabilitação (AFR)</t>
  </si>
  <si>
    <t>Associação Fluminense de Amparo aos Cegos (AFAC)</t>
  </si>
  <si>
    <t>Associação de Pais e Amigos dos Excepcionais (APAE)</t>
  </si>
  <si>
    <t>Associação de Pais e Amigos dos Deficientes da Audição (APADA)</t>
  </si>
  <si>
    <t>Associação de Amigos dos Enfermos da Casa Maria de Magdala</t>
  </si>
  <si>
    <t>Clínica de Radioterapia Ingá</t>
  </si>
  <si>
    <t>Clínica de Doenças Renais (CDR)</t>
  </si>
  <si>
    <t>Programas e Projetos</t>
  </si>
  <si>
    <t>Canhotinha de Ouro</t>
  </si>
  <si>
    <t>Despesas do Projeto Canhotinha de Ouro.</t>
  </si>
  <si>
    <t>Poupança Escola</t>
  </si>
  <si>
    <t>Utilizado para o Programa Poupança Escola - Lei 3.363/2018, Decreto 13.267/2019.</t>
  </si>
  <si>
    <t>Transporte Ponto a Ponto</t>
  </si>
  <si>
    <t>Despesas do Programa Transporte Ponto a Ponto.</t>
  </si>
  <si>
    <t>Disque Denúncia</t>
  </si>
  <si>
    <t>Despesas do Programa Disque Denúncia.</t>
  </si>
  <si>
    <t>PDPA</t>
  </si>
  <si>
    <t>Utilizado para o Programa de Desenvolvimento de Projetos Aplicados (PDPA).</t>
  </si>
  <si>
    <t>Niterói Presente</t>
  </si>
  <si>
    <t>Programa Estadual de Integração de Segurança - Efetivo Civil</t>
  </si>
  <si>
    <t>PROEIS</t>
  </si>
  <si>
    <t>Programa Estadual de Integração de Segurança - Efetivo Policial</t>
  </si>
  <si>
    <t>Moeda Social</t>
  </si>
  <si>
    <t>Utilizado para o Programa Moeda Social.</t>
  </si>
  <si>
    <t>IMMUB Projeto Aprendiz: Música Clássica</t>
  </si>
  <si>
    <t>Projeto junto ao Instituto Memória Musical Brasileira para aprendizes, referente ao projeto de Música Clássica.</t>
  </si>
  <si>
    <t>IMMUB Projeto Aprendiz: Música Popular</t>
  </si>
  <si>
    <t>Projeto junto ao Instituto Memória Musical Brasileira para aprendizes, referente ao projeto de Música Popular.</t>
  </si>
  <si>
    <t>Programa Taxista Amigo (COVID)</t>
  </si>
  <si>
    <t>Utilizado para o Programa Taxista Amigo - Lei 3.486/2020, Decreto 13.554/2020</t>
  </si>
  <si>
    <t>Empresa Cidadã</t>
  </si>
  <si>
    <t>Utilizado para o programa Empresa Cidadã (tanto fase 1 quanto fase 2) - Lei 3.482/2020, Decreto 13.538/2020</t>
  </si>
  <si>
    <t>Supera Mais</t>
  </si>
  <si>
    <t xml:space="preserve">Utilizado para o programa Niterói Supera Mais - Lei 3.507/2020, Decreto 13.645/2020  ou Supera Niteroi </t>
  </si>
  <si>
    <t>Criança na Creche</t>
  </si>
  <si>
    <t>Utilizado para o Programa Criança na Creche.</t>
  </si>
  <si>
    <t>Programa Renda Básica Temporária</t>
  </si>
  <si>
    <t>Utilizado para o Programa Renda Básica Temporária - Lei 3.480/2020</t>
  </si>
  <si>
    <t>Acolhimento da População em Situação de Rua</t>
  </si>
  <si>
    <t>Vagas para hospedagem e acolhimento de população em situação de rua, podendo ser extendido para acolhimento emergencial devido à COVID.</t>
  </si>
  <si>
    <t>Programa de Residência Inclusiva</t>
  </si>
  <si>
    <t>Residência Inclusiva - Vagas Institucionais em Abrigos
Serviço de acolhimento institucional e proteção social especial de alta complexidade (entre 18 e 60 anos)</t>
  </si>
  <si>
    <t>Acolhimento de Idosos</t>
  </si>
  <si>
    <t>Vagas para Acolhimento de Idosos.</t>
  </si>
  <si>
    <t>Assistência Social Domiciliar</t>
  </si>
  <si>
    <t>Prestação de Serviço de Proteção Social Básica no Domicílio para Pessoas com Deficiências e Idosas.</t>
  </si>
  <si>
    <t>Recambiamento de Usuários</t>
  </si>
  <si>
    <t>Concessão de Passagem que viabilize o retorno de Usuários em Situação de Rua aos seus municíos.</t>
  </si>
  <si>
    <t>Família Acolhedora</t>
  </si>
  <si>
    <t>Acolhimento Institucional de Crianças e Adolescentes.</t>
  </si>
  <si>
    <t>Castramóvel</t>
  </si>
  <si>
    <t>Pagamentos envolvendo o programa Catramóvel</t>
  </si>
  <si>
    <t>MEIs</t>
  </si>
  <si>
    <t>Benefício para MEIs (covid-19)</t>
  </si>
  <si>
    <t>Busca Ativa</t>
  </si>
  <si>
    <t>Programa Busca ativa (covid-19)</t>
  </si>
  <si>
    <t>Centro de Acolhimento para Mulheres</t>
  </si>
  <si>
    <t>Famílias e crianças</t>
  </si>
  <si>
    <t>Regularização Fundiária: Favela da Ciclovia</t>
  </si>
  <si>
    <t>Inclui trabalho técnico social</t>
  </si>
  <si>
    <t>Regularização Fundiária: Favelas de Piratininga</t>
  </si>
  <si>
    <t>Regularização Fundiária: Favela da Ciclovia (Contrapartida)</t>
  </si>
  <si>
    <t>Regularização Fundiária: Favelas de Piratininga (Contrapartida)</t>
  </si>
  <si>
    <t>Renaturalização: Bacia do Rio Jacaré</t>
  </si>
  <si>
    <t>Renaturalização da Bacia do Rio Jacaré</t>
  </si>
  <si>
    <t>Regularização Fundiária e TTS: Transoceânica</t>
  </si>
  <si>
    <t>Regularização Fundiária ou Trabalho Técnico Social envolvendo a Transoceânica</t>
  </si>
  <si>
    <t>Inclusão Social de PCDs</t>
  </si>
  <si>
    <t>Inclusão Social em programas. empregos e afins com foco em Pessoas Com Deficiência (PCD). Inclui-se, por exemplo, o programa "Câmara Escura" da FMS.</t>
  </si>
  <si>
    <t>Parque Esportivo e Social do Caramujo</t>
  </si>
  <si>
    <t>Termo de Colaboração para o Parque Esportivo e Social na comunidade do Caramujo</t>
  </si>
  <si>
    <t>Regularização Fundiária e TTS: São José e Igrejinha</t>
  </si>
  <si>
    <t>Utilizado, tanto para o Trabalho Técnico Social quanto a regularização fundiária nas comunidades citadas</t>
  </si>
  <si>
    <t>Restauração Ecológica e Inclusão Social</t>
  </si>
  <si>
    <t>Projeto da SMARHS com vinculação ao BNDES</t>
  </si>
  <si>
    <t>Regularização Fundiária e TTS: Comunidade Saibreira</t>
  </si>
  <si>
    <t>Em substituição ao P.O 019.00030 - Programas e Projetos - Regularização Fundiária: Comunidade Saibreira. Regularizações fudiárias e/ou trabalho técnico social, localzado na comunidade Saibreira.</t>
  </si>
  <si>
    <t>Regularização Fundiária e TTS: Cocada I</t>
  </si>
  <si>
    <t>Regularização fundiária do Morro da Cocada</t>
  </si>
  <si>
    <t>Convênio UNESCO</t>
  </si>
  <si>
    <t>?</t>
  </si>
  <si>
    <t>Escola Parceira</t>
  </si>
  <si>
    <t>Convênio com o Corpo de Bombeiros do Estado do Rio de Janeiro  para Prevenção E Combate Ao Incêndio Em Vegetação</t>
  </si>
  <si>
    <t>Regularização Fundiária e TTS: Comunidade do Vale Verde e Pé Preto</t>
  </si>
  <si>
    <t>Retomada Econômica do Setor Cultural</t>
  </si>
  <si>
    <t>Chamada PÚblica Retomada economica do setor cultura</t>
  </si>
  <si>
    <t>Regularização Fundiária e TTS: Favela da Ciclovia</t>
  </si>
  <si>
    <t>Programas e Projetos (Benefícios Assistenciais)</t>
  </si>
  <si>
    <t>Famílias de Jurujuba e do Preventório</t>
  </si>
  <si>
    <t>Benefícios Assistenciais para famílias de Jurujuba e do Preventório.</t>
  </si>
  <si>
    <t>Famílias do Prédio da Caixa</t>
  </si>
  <si>
    <t>Benefícios Assistenciais para famílias do Prédio da Caixa.</t>
  </si>
  <si>
    <t>Famílias do Galpão Extra</t>
  </si>
  <si>
    <t>Benefícios Assistenciais para famílias do Galpão do Extra.</t>
  </si>
  <si>
    <t>Famílias do Boa Esperança</t>
  </si>
  <si>
    <t>Benefícios Assistenciais para famílias do Boa Esperança.</t>
  </si>
  <si>
    <t>Auxilio transporte para medidas socioeducativas</t>
  </si>
  <si>
    <t>Auxilio transporte para adolescentes que cumprem medidas socioeducativas.</t>
  </si>
  <si>
    <t>Gratuidade para Estudantes</t>
  </si>
  <si>
    <t>Pagamentos e transferências de descontos e gratuidades para estudantes no transporte público.</t>
  </si>
  <si>
    <t>Gratuidade para Deficientes</t>
  </si>
  <si>
    <t>Pagamentos e transferências de descontos e gratuidades para deficientes no transporte público.</t>
  </si>
  <si>
    <t>Benefício Emergencial de Cestas Básicas</t>
  </si>
  <si>
    <t>Distribuição de Cestas Básicas de acordo com a Lei 3.489/2020</t>
  </si>
  <si>
    <t>Inclusão de Pacientes da Saúde Mental</t>
  </si>
  <si>
    <t>Em conformidade a Portaria nº 798/93, bolsa auxlíio paga a pacientes da Saúde Mental. A portaria pode ser solicitada a FMS</t>
  </si>
  <si>
    <t>Sentenças Judiciais e Bloqueios</t>
  </si>
  <si>
    <t>Precatórios</t>
  </si>
  <si>
    <t>Pagamento de precatórios diversos.</t>
  </si>
  <si>
    <t>Arrestos</t>
  </si>
  <si>
    <t>Pagamento de arrestos diversos.</t>
  </si>
  <si>
    <t>Guias de Depósito Judicial</t>
  </si>
  <si>
    <t>Pagamento de guias de depósito judicial não contempladas em outras categorias.</t>
  </si>
  <si>
    <t>Ações Trabalhistas</t>
  </si>
  <si>
    <t>Pagamento de sentenças jurídicas diversas.</t>
  </si>
  <si>
    <t>Ações Cíveis</t>
  </si>
  <si>
    <t>Pagamenento de sentenças referente à ações cíveis</t>
  </si>
  <si>
    <t>Serviços (Outros)</t>
  </si>
  <si>
    <t>Topografia</t>
  </si>
  <si>
    <t>Serviço pontual ou apenas não continuado de topografia ou correlatos
ex. análise topográfica da FUHAB</t>
  </si>
  <si>
    <t>Serviço de manutenção preventiva de incêndios</t>
  </si>
  <si>
    <t>Serviço pontual (não continuado) de Higienização de Coletes e Uniformes da Guarda Municipal</t>
  </si>
  <si>
    <t>Dedetização</t>
  </si>
  <si>
    <t>Serviço pontual (não continuado) de detetização e controle de pragas</t>
  </si>
  <si>
    <t>Serviço pontual (não continuado) de exames e diagnósticos de uso da saúde</t>
  </si>
  <si>
    <t>Seguro de Veículos</t>
  </si>
  <si>
    <t>Seguros de veículos diversos</t>
  </si>
  <si>
    <t>Honorários Advocatícios</t>
  </si>
  <si>
    <t>Pagamento por honorários independente do processo ou do que foi decorrente</t>
  </si>
  <si>
    <t>Montagem e Desmontagem de Equipamentos</t>
  </si>
  <si>
    <t>Serviço pontual de montagem e desmontagem de equipamentos</t>
  </si>
  <si>
    <t>Serviço pontual de consultoria, assessoria, apoio ou correlato</t>
  </si>
  <si>
    <t>Catálogos e Bancos de Preços</t>
  </si>
  <si>
    <t>Serviço pontual de acesso ou entrega de catálogos e banco de preços</t>
  </si>
  <si>
    <t>Projetos de Arquitetura e Engenharia</t>
  </si>
  <si>
    <t>Apenas para serviços pontuais</t>
  </si>
  <si>
    <t>Cadastro Socioeconômico</t>
  </si>
  <si>
    <t>serviço pontual de cadastro socieconômico</t>
  </si>
  <si>
    <t>Pesquisa e Inovação</t>
  </si>
  <si>
    <t>Serviço pontual de pesquisa e Inovação. Análises como estudo de solos, praias, estudos sociais e econômicas e outras que não sejam clínica também devem utilizar esse P.O</t>
  </si>
  <si>
    <t>Pesquisa e Inovação (Contrapartida)</t>
  </si>
  <si>
    <t>Cadastro Socioeconômico (Contrapartida)</t>
  </si>
  <si>
    <t>Agenciamento e Gerenciamento de Viagens</t>
  </si>
  <si>
    <t>Agência de Viagem contratada para emissão de passagens por demanda</t>
  </si>
  <si>
    <t>Artísticos e Culturais Individualizados</t>
  </si>
  <si>
    <t>Serviços artísticos e culturais feitos por PJ ou MEI</t>
  </si>
  <si>
    <t>Seguro de Vida</t>
  </si>
  <si>
    <t>Pagamento de seguro de vida, norlamente para estagiários</t>
  </si>
  <si>
    <t>Limpeza, Higienização e Sanitização</t>
  </si>
  <si>
    <t>Limpezas de ambientes específicos e pontuais, ou serviço de sanitização de ruas e calçadas de forma não continuada ou contratada de forma a atender quantidades específicas de sanitizações. Limpezas de galpões ou higienização de ambiente para eventos também está incluído nesse P.O</t>
  </si>
  <si>
    <t>Concursos e Licitações</t>
  </si>
  <si>
    <t>Serviço para concursos, licitações, escritório de projetos e afins. Inclui banca de concuros e editais</t>
  </si>
  <si>
    <t>Fretes, Passagens e Transporte</t>
  </si>
  <si>
    <t>Despesas pontuais, gastas com serviço de transporte ou pagamento de vale transporte para pessoas a serviço da Prefeitura, que não se encaixa nos serviços de diária ou não são contemplados nos suprimento de fundos.</t>
  </si>
  <si>
    <t>Inspeção robótica e manutenção de estruturas dos sistemas de drenagem pontuais (não continuados)</t>
  </si>
  <si>
    <t>Preparo e Fornecimento de alimentação de forma pontual.  Inclui a distribuição de quentinhas</t>
  </si>
  <si>
    <t>Seguros Patrimoniais</t>
  </si>
  <si>
    <t>Seguros para patrimônio (predial, para incêndio, furto e outros).</t>
  </si>
  <si>
    <t>Seguros (Outros)</t>
  </si>
  <si>
    <t>Outros serviços cujo objeto não seja uma vida humana, veículo ou patrimônio público.</t>
  </si>
  <si>
    <t>Serviços de Comunicação</t>
  </si>
  <si>
    <t>Internet</t>
  </si>
  <si>
    <t>Pagamento de internet da unidade, sedes e espaços públicos</t>
  </si>
  <si>
    <t>Publicação de Atos Oficiais e Editais</t>
  </si>
  <si>
    <t>Publicação de atos oficiais em diversos meios</t>
  </si>
  <si>
    <t>Publicidade e Marketing</t>
  </si>
  <si>
    <t>Contrato (continuado ou não) de serviços de propaganda, publicidade e marketing diverso na prefeitura</t>
  </si>
  <si>
    <t>Serviços Gráficos, Papelarias e afins</t>
  </si>
  <si>
    <t>Inclui-se produção de panfletos, banners, contracheques, documentos, livros, folhetins e afins que tratam-se da contratação de uma empresa para "rodar" uma produção gráfica. Inclui placas, de tamanho satisfatório que não seja considerado outdoor</t>
  </si>
  <si>
    <t>Comunicação Especializada</t>
  </si>
  <si>
    <t>Serviços de comunicação bem específica, como locação de telefonia ou um serviço muito diferente do habitual</t>
  </si>
  <si>
    <t>Publicação de Balancetes e Prestações de Contas</t>
  </si>
  <si>
    <t>Registros em Cartórios e Juntas comerciais também entram nesse P.O</t>
  </si>
  <si>
    <t>Publicações em Canais de Terceiros</t>
  </si>
  <si>
    <t>Publicação em sites de terceiros que não seja oficial, como publicação em site que armazena leis municipais. Também se aplica a publicação de informações ou em jornais sem o teor oficial, sim informativo (como propaganda ou informação de utilidade pública em jornais, telejornais e portais)</t>
  </si>
  <si>
    <t>Recorte Digital</t>
  </si>
  <si>
    <t>Leitura de leis, informações e novidades jurídicas ou de interesse de um departamento específico. É um contrato rotineiro em diferentes unidades, usado para atualização utilizando recortes de diferentes portais</t>
  </si>
  <si>
    <t>Telões, Outdoors e Similares</t>
  </si>
  <si>
    <t>Serviço de comunicação utilizando telões, outdoors ou correlatos. Inclui-se contrato de locação.</t>
  </si>
  <si>
    <t>Divulgação Sonora</t>
  </si>
  <si>
    <t>Serviço de comunicação utilizando serviços sonoros, utilizado desde trio elétricos de uso da prefeitura a serviços de comunicação para áreas de risco. Também para comunicações em carros de som</t>
  </si>
  <si>
    <t>Serviços de Estágio, Contratação e Formação Profissional</t>
  </si>
  <si>
    <t>Estagiários</t>
  </si>
  <si>
    <t>Serviço de intermédio para contratação e pagamento de estagiários</t>
  </si>
  <si>
    <t>Exames e Processos Admissionais e Demissionais</t>
  </si>
  <si>
    <t>Serviço continuado ou pontual referente a exames admissionais e demissionais obrigatórios em lei</t>
  </si>
  <si>
    <t>Cursos, Treinamentos e Monitorias</t>
  </si>
  <si>
    <t>cursos de aperfecionamento profissional diversos</t>
  </si>
  <si>
    <t>Serviços de Manutenção e Reparos</t>
  </si>
  <si>
    <t>Ar Condicionado</t>
  </si>
  <si>
    <t>Manutenção e reparos pontuais (não continuados) de ares-condicionados. Inclui instalação</t>
  </si>
  <si>
    <t>Mesa Telefônica</t>
  </si>
  <si>
    <t>Manutenção e reparos pontuais (não continuados) de mesa telefônica (não confundir com "service desk", trata-se de um objeto específico)</t>
  </si>
  <si>
    <t>Viaturas e Veículos Oficiais</t>
  </si>
  <si>
    <t>Manutenção e reparos pontuais (não continuados) de viaturas e veículos oficiais, não incluindo ambulâncias. Trata-se do serviço em si, e não a compra de peças.</t>
  </si>
  <si>
    <t>Manutenção e reparos pontuais (não continuados) de ambulâncias. Trata-se do serviço em si, e não a compra de peças.</t>
  </si>
  <si>
    <t>Veículos em Geral</t>
  </si>
  <si>
    <t>Manutenção e reparos pontuais (não continuados) de outros veículos (caminhões, pickups e afins, que não sejam viaturas, veículos oficiais e ambulâncias. Trata-se do serviço em si, e não a compra de peças.</t>
  </si>
  <si>
    <t>Manutenção de mobílias diversas, mas pontual</t>
  </si>
  <si>
    <t>Pequenas Manutenções e Reparos</t>
  </si>
  <si>
    <t>Manutenção pontual de geradores e equipamentos elétricos, como subestações</t>
  </si>
  <si>
    <t>Serviços de TIC</t>
  </si>
  <si>
    <t>Criação de Software</t>
  </si>
  <si>
    <t>Serviço pontual (não continuado) de criação de software. O contrato em si pode ter duração prolongada, mas esse P.O deve ser utilizado quanto a contratação do serviço de criação de um (ou mais) software específicos. Serviços de melhorias de um existente também podem se encaixar aqui. Contratos do tipo "fábrica de software" devem ser evitados pois, normalmente, são serviços continuados.</t>
  </si>
  <si>
    <t>Licença de Software</t>
  </si>
  <si>
    <t>Licenciamento de software, podendo ser continuado.
Ex. AutoCad, PhotoShop e afins</t>
  </si>
  <si>
    <t>Manutenção de Equipamentos</t>
  </si>
  <si>
    <t>Serviço pontual (não continuado) de equipamentos diversos</t>
  </si>
  <si>
    <t>Sites e Portais</t>
  </si>
  <si>
    <t>Criação e manutenção de sites, portais e páginas oficiais de unidade</t>
  </si>
  <si>
    <t>Certificados, Chaves e Assinaturas Digitais</t>
  </si>
  <si>
    <t>Não inclui o token, que é um material de fato. São certificados e assinaturas digitais, como para CPF e CNPJ (são comuns nomenclaturas como "certificado A1 ou A3"</t>
  </si>
  <si>
    <t>Acesso e Leitura de Banco de Dados</t>
  </si>
  <si>
    <t>Acesso ou permissão de leitura de banco de dados de diversos fins</t>
  </si>
  <si>
    <t>Servidores, Domínios e Correios Eletrônicos</t>
  </si>
  <si>
    <t>Aquisição de licenças de email, licença de servidores e pontos de domínio eletrônico</t>
  </si>
  <si>
    <t>Virtualização de Espaço</t>
  </si>
  <si>
    <t>Virtualização  e escaneamento de espaços com o parque da cidade</t>
  </si>
  <si>
    <t>Serviços Individuais Especializados</t>
  </si>
  <si>
    <t>Serviços Administrativos e Similares</t>
  </si>
  <si>
    <t>Pagamento individual por serviços de mão de obra especializada na área administrativa.</t>
  </si>
  <si>
    <t>Serviços Especializados</t>
  </si>
  <si>
    <t>Pagamento individual por serviços de mão de obra especializada (médicos, contadores, advogados,...).</t>
  </si>
  <si>
    <t>Serviços Artísticos</t>
  </si>
  <si>
    <t>Pagamento individual por serviços artísticos, apresentações e outros, não enquadrados em "Programas e Projetos" específicos.</t>
  </si>
  <si>
    <t>Pagamento de estagiários, quando este se der por contrato indivudial (sem intermediários).</t>
  </si>
  <si>
    <t>Manutenções e Reparos</t>
  </si>
  <si>
    <t>Pagamento por pequenos serviços de manutenção e reparos quando feito de forma individual</t>
  </si>
  <si>
    <t>Biblioteca Municipal</t>
  </si>
  <si>
    <t>Utilizado apenas para funcionários da biblioteca municipal, não apenas bibliotecários</t>
  </si>
  <si>
    <t>Obrigações e Auxílios</t>
  </si>
  <si>
    <t>Obrigações e auxílios diversos para Serviços Individuais Especializados, independente do objeto (administrativo, artírtico ou outros)</t>
  </si>
  <si>
    <t>Suprimento de Fundos e Ajudas de Custo</t>
  </si>
  <si>
    <t>Suprimentos de Fundo</t>
  </si>
  <si>
    <t>Adiantamento, inclusive os de gabinete e uso emergencial</t>
  </si>
  <si>
    <t>Ajudas de Custo</t>
  </si>
  <si>
    <t>Diárias para viagens</t>
  </si>
  <si>
    <t>Passagens e Transportes</t>
  </si>
  <si>
    <t>Passagens e transportes, normalmente concomitante à ajuda de custo</t>
  </si>
  <si>
    <t>Verbas Suplementares da Saúde</t>
  </si>
  <si>
    <t>Adiantamentos através da portaria 253/2018 da FMS</t>
  </si>
  <si>
    <t>Tarifas e Postagens</t>
  </si>
  <si>
    <t>Despesas Bancárias</t>
  </si>
  <si>
    <t>Pagamento de despesas bancárias diversas e sobre serviços bancários.</t>
  </si>
  <si>
    <t>Taxa de Condomínio</t>
  </si>
  <si>
    <t>Pagamento de taxa de condomínio.</t>
  </si>
  <si>
    <t>Taxa de Administração</t>
  </si>
  <si>
    <t>Despesas com pagamento de taxas administrativas (ex.: Taxa Administrativa da NitPrev; Taxa de Fundo de Investimento).</t>
  </si>
  <si>
    <t>Correio, Telegramas e Postagens</t>
  </si>
  <si>
    <t>Despesas gerais de postagem.</t>
  </si>
  <si>
    <t>Anotação de Responsabilidade Técnica</t>
  </si>
  <si>
    <t>Conhecido pela sigla "ARP"</t>
  </si>
  <si>
    <t>Pedágios</t>
  </si>
  <si>
    <t>Pagamento de pedágios</t>
  </si>
  <si>
    <t>Taxas e Impostos</t>
  </si>
  <si>
    <t>Taxa de Incêndio</t>
  </si>
  <si>
    <t>Pagamento de taxa de incêdio</t>
  </si>
  <si>
    <t>Sobre o Patrimônio</t>
  </si>
  <si>
    <t>Despesas com pagamentos de impostos sobre o patrimônio estabelecido (ex.: IPTU).</t>
  </si>
  <si>
    <t>Sobre o Lucro e a Renda</t>
  </si>
  <si>
    <t>Despesas com diversas modalidades de impostos sobre a Renda ou o Lucro (ex.: CSLL).</t>
  </si>
  <si>
    <t>Contribuições Diversas</t>
  </si>
  <si>
    <t>Autos de Infração</t>
  </si>
  <si>
    <t>Despesas com pagamento de autos de infração em suas diversas formas e objetos.</t>
  </si>
  <si>
    <t>Sobre Compras e Serviços contratados</t>
  </si>
  <si>
    <t>Pagamento de impostos decorrentes da compra de bens (ex.: ICMS) ou da contratação de serviços (ex.: ISS)</t>
  </si>
  <si>
    <t>Verbas Escolares</t>
  </si>
  <si>
    <t>EM Adelino Magalhães</t>
  </si>
  <si>
    <t>Unidade Escolar específica recebedora de "Verbas Escolares" para custeio da despesa.</t>
  </si>
  <si>
    <t>EM Alberto Francisco Torres</t>
  </si>
  <si>
    <t>EM Altivo César</t>
  </si>
  <si>
    <t>EM André Trouche</t>
  </si>
  <si>
    <t>EM  Anísio Teixeira</t>
  </si>
  <si>
    <t>EM Antinéia S. Miranda</t>
  </si>
  <si>
    <t>EM Antonio Coutinho</t>
  </si>
  <si>
    <t>EM Ayrton Senna</t>
  </si>
  <si>
    <t>EM Bolívia de L. Gaétho</t>
  </si>
  <si>
    <t>EM Dario de Souza Castello</t>
  </si>
  <si>
    <t>EM Demenciano  Moura</t>
  </si>
  <si>
    <t>EM Diógenes Mendonça</t>
  </si>
  <si>
    <t>EM Djalma Coutinho</t>
  </si>
  <si>
    <t>EM Dom José P. Alves</t>
  </si>
  <si>
    <t>EM Elvira Lúcia</t>
  </si>
  <si>
    <t>EM Ernani M. Franco</t>
  </si>
  <si>
    <t>EM Eulália da S. Bragança</t>
  </si>
  <si>
    <t>EM Felisberto de Carvalho</t>
  </si>
  <si>
    <t>EM Francisco Portugal Neves</t>
  </si>
  <si>
    <t>EM Helena Antipoff</t>
  </si>
  <si>
    <t>EM Heloneida Studart</t>
  </si>
  <si>
    <t>EM Honorina de Carvalho</t>
  </si>
  <si>
    <t>EM Horácio Pacheco</t>
  </si>
  <si>
    <t>EM Infante Dom  Henrique</t>
  </si>
  <si>
    <t>EM Jacinta Medela</t>
  </si>
  <si>
    <t>EM João Brazil</t>
  </si>
  <si>
    <t>EM José de Anchieta</t>
  </si>
  <si>
    <t>EM Júlia Cortines</t>
  </si>
  <si>
    <t>EM Levi Carneiro</t>
  </si>
  <si>
    <t>EM Lucia Maria S. Rocha</t>
  </si>
  <si>
    <t>EM Maestro Heitor Villa-Lobos</t>
  </si>
  <si>
    <t>EM Maralegre</t>
  </si>
  <si>
    <t>EM Marcos Waldemar</t>
  </si>
  <si>
    <t>EM Maria Angela M. Pinto</t>
  </si>
  <si>
    <t>EM Maria de Lourdes B. Santos</t>
  </si>
  <si>
    <t>EM Mestra Fininha</t>
  </si>
  <si>
    <t>EM Noronha Santos</t>
  </si>
  <si>
    <t>EM Nossa Senhora da Penha</t>
  </si>
  <si>
    <t>EM Padre Leonel Franca</t>
  </si>
  <si>
    <t>EM Paulo de Almeida Campos</t>
  </si>
  <si>
    <t>EM Paulo Freire</t>
  </si>
  <si>
    <t>EM Rachide da Glória. S. Saker</t>
  </si>
  <si>
    <t>EM Roberto Silveira</t>
  </si>
  <si>
    <t>EM Santos Dumont</t>
  </si>
  <si>
    <t>EM Sebastiana G. Pinho</t>
  </si>
  <si>
    <t>EM Sítio do Ipê</t>
  </si>
  <si>
    <t>EM Tiradentes</t>
  </si>
  <si>
    <t>EM Vera Lucia Machado</t>
  </si>
  <si>
    <t>EM Vila Costa Monteiro</t>
  </si>
  <si>
    <t>NAEI Angela Fernandes</t>
  </si>
  <si>
    <t>NAEI Sebastião Luiz Tatagiba</t>
  </si>
  <si>
    <t>NAEI Vila Ipiranga</t>
  </si>
  <si>
    <t>UMEI Alberto Brandão</t>
  </si>
  <si>
    <t>UMEI Alberto de Oliveira</t>
  </si>
  <si>
    <t>UMEI Almir Garcia da Silva</t>
  </si>
  <si>
    <t>UMEI Antonio Vieira da Rocha</t>
  </si>
  <si>
    <t>UMEI Áurea Trindade</t>
  </si>
  <si>
    <t>UMEI Darcy Ribeiro</t>
  </si>
  <si>
    <t>UMEI Denise M. Cardia</t>
  </si>
  <si>
    <t>UMEI Eduardo Campos</t>
  </si>
  <si>
    <t>UMEI Elenir R. Meirelles</t>
  </si>
  <si>
    <t>UMEI Gabriela Mistral</t>
  </si>
  <si>
    <t>UMEI Geraldo B. de Menezes</t>
  </si>
  <si>
    <t>UMEI Hermógenes Reis</t>
  </si>
  <si>
    <t>UMEI Hilka de Araújo Peçanha</t>
  </si>
  <si>
    <t>UMEI Iguatemi Coquinot</t>
  </si>
  <si>
    <t>UMEI Irio Molinari</t>
  </si>
  <si>
    <t>UMEI Jacy Pacheco</t>
  </si>
  <si>
    <t>UMEI Julieta Botelho</t>
  </si>
  <si>
    <t>UMEI Lisaura Ruas</t>
  </si>
  <si>
    <t>UMEI Lizete Fernandes Maciel</t>
  </si>
  <si>
    <t>UMEI Luiz EduardoTravassos</t>
  </si>
  <si>
    <t>UMEI Maria José Mansur</t>
  </si>
  <si>
    <t>UMEI Maria Luiza da C. Sampaio</t>
  </si>
  <si>
    <t>UMEI Maria Vitória Ayres Neves</t>
  </si>
  <si>
    <t>UMEI Margareth Flores</t>
  </si>
  <si>
    <t>UMEI Marilza da C. Medina</t>
  </si>
  <si>
    <t>UMEI Marly Sarney</t>
  </si>
  <si>
    <t>UMEI Neusa Brizola</t>
  </si>
  <si>
    <t>UMEI Nilo Neves</t>
  </si>
  <si>
    <t>UMEI Nina Rita Torres</t>
  </si>
  <si>
    <t>UMEI Odete Rosa da Mota</t>
  </si>
  <si>
    <t>UMEI Olga Benário</t>
  </si>
  <si>
    <t>UMEI Paulo César Pimentel</t>
  </si>
  <si>
    <t xml:space="preserve">UMEI Portugal Pequeno </t>
  </si>
  <si>
    <t>UMEI Regina Leite Garcia</t>
  </si>
  <si>
    <t>UMEI Renata Magaldi</t>
  </si>
  <si>
    <t>UMEI Rosalda Paim</t>
  </si>
  <si>
    <t>UMEI Rosalina de A. Costa</t>
  </si>
  <si>
    <t>UMEI Vale Feliz</t>
  </si>
  <si>
    <t>UMEI Vasconcelos Torres</t>
  </si>
  <si>
    <t>UMEI Vinícius de Moraes</t>
  </si>
  <si>
    <t>UMEI Zilda Arns</t>
  </si>
  <si>
    <t>UMEI Jorge Nassim Vieira Najjar</t>
  </si>
  <si>
    <t>Prestadores DASS</t>
  </si>
  <si>
    <t>Laboratório Tostes Análises Clinicas e Anatomia Patológica</t>
  </si>
  <si>
    <t>Prestador DASS específico</t>
  </si>
  <si>
    <t>Laboratório Bittar</t>
  </si>
  <si>
    <t>Clínica de Hemoterapia</t>
  </si>
  <si>
    <t>Centermed Centro Clin Saia Chijner</t>
  </si>
  <si>
    <t>Cancercare Sociedade Simples</t>
  </si>
  <si>
    <t>Assistencial Quimed Quinelatto Endoscopia</t>
  </si>
  <si>
    <t>Sentenças Administrativas</t>
  </si>
  <si>
    <t>Ressarcimento de Danos</t>
  </si>
  <si>
    <t>Ressarcimento de danos não judicializados</t>
  </si>
  <si>
    <t>Despesas Judiciais</t>
  </si>
  <si>
    <t>Despesas e taxas judiciais</t>
  </si>
  <si>
    <t>Projeto Escola da Paz, através do Chamamento Público n° 01/2019, com base na Lei 13.019/14(MROSC)</t>
  </si>
  <si>
    <t>Conectividade para Alunos da Rede Pública</t>
  </si>
  <si>
    <t>Aquisição de equipamentos (como Tablets) e outras despesas (como internet) para a conectividade dos Alunos da rede Pública, principalemente para o desenvolvimento pleno do ensino híbrido</t>
  </si>
  <si>
    <t>Descarte Químico</t>
  </si>
  <si>
    <t>VERIFICAR
Contratos de descarte de material químico e biológico, materiais hospitalares.</t>
  </si>
  <si>
    <t>Réveillon</t>
  </si>
  <si>
    <t>009.00009 - Eventos e Estruturas - Réveillon</t>
  </si>
  <si>
    <t>Despesas referentes aos eventos relacionados ao Réveillon na cidade, inluindo suas estruturas e despesas relacionadas</t>
  </si>
  <si>
    <t>Radares</t>
  </si>
  <si>
    <t>A VERIFICAR. Serviço de manutenção dos radares da cidade. Verificar pois foi criado para linha de pacto</t>
  </si>
  <si>
    <t>Local Público</t>
  </si>
  <si>
    <t>003.00003 - Aquisição de Imóveis e Desapropriações - Local Público</t>
  </si>
  <si>
    <t>A VERIFICAR. P.O Criado para linha de pacto, atendendo a desaproriação de imovel no depósito público da cidade. Esse Plano Orçamentário seria utilizado para desapropriação de imóveis irregulares em locais públicos</t>
  </si>
  <si>
    <t>Manutenção BHLS</t>
  </si>
  <si>
    <t>A VERIFICAR. Manutenção continuada do corredor viário BHLS e despesas relacionadas (não incluindo a sinalização por ter P.O específico</t>
  </si>
  <si>
    <t>Sede da NITTRANS</t>
  </si>
  <si>
    <t>A VERIFICAR. Obra de reforma da sede da NITTRANS, criado para linha do pacto</t>
  </si>
  <si>
    <t>Manipulação e Transporte Biológico</t>
  </si>
  <si>
    <t>Hospital Municipal Carlos Tortelly</t>
  </si>
  <si>
    <t>Obras e reformas no Hospital Municipal Carlos Tortelly (HMCT)</t>
  </si>
  <si>
    <t>Festival Encontro Niterói com Niterói</t>
  </si>
  <si>
    <t>009.00010 - Eventos e Estruturas - Festival Encontro Niterói com Niterói</t>
  </si>
  <si>
    <t>Evento com atividades culturais diversas em todas as áreas da cidade</t>
  </si>
  <si>
    <t>Centro Cultural da Zona Norte</t>
  </si>
  <si>
    <t xml:space="preserve"> Gestão do Espaço do Centro de Convvência da Zona Norte </t>
  </si>
  <si>
    <t>Convênio Biodiversidade</t>
  </si>
  <si>
    <t>A VERIFICAR. convênio junto ao ministério da justiça para ações específicas</t>
  </si>
  <si>
    <t>Regularização Fundiária e TTS: Favelas de Piratininga</t>
  </si>
  <si>
    <t>ANAMMA</t>
  </si>
  <si>
    <t>001.00011 - Anuidades - ANAMMA</t>
  </si>
  <si>
    <t>Pagamento a ANAMMA - Associação Nacional de Órgãos Municipais de Meio Ambiente</t>
  </si>
  <si>
    <t>Cooperação Técnica com a Fiocruz</t>
  </si>
  <si>
    <t>A VERIFICAR. convênio junto a Fiocruz para cooperação técnica</t>
  </si>
  <si>
    <t>Centro de Convivência: Capim Melado</t>
  </si>
  <si>
    <t>Gestão do Espaço do Centro de Convivência para oportunidades no Capim Melado</t>
  </si>
  <si>
    <t>Museu de Arte Moderna</t>
  </si>
  <si>
    <t>Operacionalização de projetos culturais do MAC</t>
  </si>
  <si>
    <t>Companhia de Ballet da Cidade de Niterói</t>
  </si>
  <si>
    <t xml:space="preserve">Operacionalização da Companhia de Ballet </t>
  </si>
  <si>
    <t>Restaurante Popular da Zona Norte</t>
  </si>
  <si>
    <t>003.00004 - Aquisição de Imóveis e Desapropriações - Restaurante Popular da Zona Norte</t>
  </si>
  <si>
    <t>Aquisição de Imóvel para implementação do Restaurante Popular da Zona Norte</t>
  </si>
  <si>
    <t>Gestão do restaurante popular da Zona Norte</t>
  </si>
  <si>
    <t>Obras para implementação do Restaurante Popular da Zona Norte</t>
  </si>
  <si>
    <t>Infraestrutura de Praças e Espaços Públicos</t>
  </si>
  <si>
    <t>Equipamentos de praças e áreas de lazer, como bancos de praça, brinquedos, gols e afins</t>
  </si>
  <si>
    <t>HackNit</t>
  </si>
  <si>
    <t>Despesas relacionadas ao evento HackNit</t>
  </si>
  <si>
    <t>Emissão de Notas Fiscais</t>
  </si>
  <si>
    <t>VERIFICAR Contratos de emissão de notas fiscais (nota fiscal).</t>
  </si>
  <si>
    <t>NitNotas</t>
  </si>
  <si>
    <t>Premiação NitNotas</t>
  </si>
  <si>
    <t>Software de Gestão de Saúde</t>
  </si>
  <si>
    <t>VERIFICAR O NOME
Prestação de serviços especializados na instalação, suporte técnico, manutenção e treinamento no uso de Sistemas de Tecnologia da Informação e Consultoria Técnica em Gestão de Saúde</t>
  </si>
  <si>
    <t>Gestão de Almoxarifado</t>
  </si>
  <si>
    <t>Atividades Físicas</t>
  </si>
  <si>
    <t>Aquisição de equipamentos para atividades físicas e de lazer como halters e equipamento de academia, além de bolas, cones e outros acessórios esportivos</t>
  </si>
  <si>
    <t>Escola da Família</t>
  </si>
  <si>
    <t>Urbanização: Capim Melado</t>
  </si>
  <si>
    <t>CATs</t>
  </si>
  <si>
    <t>Construção e reforma dos CATs (Centro de Atendimento aos Turistas)</t>
  </si>
  <si>
    <t>Acessos e Servidões: Jurujuba</t>
  </si>
  <si>
    <t>Centro Petrobrás de Cinema</t>
  </si>
  <si>
    <t>Urbanização: Boa Viagem</t>
  </si>
  <si>
    <t>Urbanização: Barreto</t>
  </si>
  <si>
    <t>Insumos e Instrumentos fisioterápicos</t>
  </si>
  <si>
    <t>Instrumentos, insumos e equipamentos para fisioterapia</t>
  </si>
  <si>
    <t>Área de Lazer: Largo da Batalha</t>
  </si>
  <si>
    <t>Implementação de Placas e Sinalizações</t>
  </si>
  <si>
    <t>Urbanização: Jacaré</t>
  </si>
  <si>
    <t>Urbanização: Caramujo</t>
  </si>
  <si>
    <t>Reformas para Acessibilidade</t>
  </si>
  <si>
    <t>A VERIFICAR</t>
  </si>
  <si>
    <t>Urbanização: Jurujuba</t>
  </si>
  <si>
    <t>Hospital Orêncio de Freitas</t>
  </si>
  <si>
    <t>Reformas no hospital Orêncio de Freitas</t>
  </si>
  <si>
    <t>Regularização Fundiária e TTS: Vila Ipiranga</t>
  </si>
  <si>
    <t>Área de Risco: São Francisco</t>
  </si>
  <si>
    <t>Urbanização: Fonseca</t>
  </si>
  <si>
    <t>Urbanização: Rio do Ouro</t>
  </si>
  <si>
    <t>Urbanização: Engenhoca</t>
  </si>
  <si>
    <t>Auditório da Delegacia de Homicídios</t>
  </si>
  <si>
    <t xml:space="preserve"> Condomínio Edifício Parque de Gales</t>
  </si>
  <si>
    <t>003.00005 - Aquisição de Imóveis e Desapropriações -  Condomínio Edifício Parque de Gales</t>
  </si>
  <si>
    <t>Desapropriação Parcial do Condomínio do Edifício Príncipe de Gales (Tijolinho)</t>
  </si>
  <si>
    <t>Taxa de Adesão</t>
  </si>
  <si>
    <t>Taxa de adesão ou taxa de inscrição em concursos e eventos, por exemplo</t>
  </si>
  <si>
    <t>Urbanização: Comunidade do Maceió</t>
  </si>
  <si>
    <t>Urbanização: Santa Bárbara</t>
  </si>
  <si>
    <t>Acessos e Servidões: Morro do Cavalão</t>
  </si>
  <si>
    <t>Urbanização: Pendotiba</t>
  </si>
  <si>
    <t>Área de Risco: Icaraí</t>
  </si>
  <si>
    <t>Cemitério São Francisco Xavier</t>
  </si>
  <si>
    <t>SkatePark: Santo Antônio</t>
  </si>
  <si>
    <t>Acessos e Servidões: Fonseca</t>
  </si>
  <si>
    <t>Urbanização: Cantagalo</t>
  </si>
  <si>
    <t>Reforma de Pneus</t>
  </si>
  <si>
    <t>Serviço de Reforma de pneus de automóveis pré moldado a frio</t>
  </si>
  <si>
    <t>Enxovais</t>
  </si>
  <si>
    <t>Artigos como lençois, toalhas e travesseiros para atender abrigos, por exemplo</t>
  </si>
  <si>
    <t>Calibração de Equipamentos e Utensílios Laboratoriais</t>
  </si>
  <si>
    <t xml:space="preserve">Prestação de serviços de calibração e aferição de micropipetas e outros euipamentos laboratoriais </t>
  </si>
  <si>
    <t>Fomento Cultural: Audiovisual</t>
  </si>
  <si>
    <t>Consultório Móvel</t>
  </si>
  <si>
    <t>012.00010 - Locações com Serviços Associados - Consultório Móvel</t>
  </si>
  <si>
    <t>Locação de veículos para adequação ao serviço de consultório médico móvel, para o programa Médico de Família de Niterói.</t>
  </si>
  <si>
    <t>Eventos e Cerimoniais</t>
  </si>
  <si>
    <t>Aquisição de materiais e equipamentos de pequeno porte para eventos e cerimoniais como faixas, tendas, unifilas.</t>
  </si>
  <si>
    <t>Continuada ou COVID</t>
  </si>
  <si>
    <t>001.00001</t>
  </si>
  <si>
    <t>B1:B2</t>
  </si>
  <si>
    <t>Anuidades - Assinatura de Jornais e Periódicos</t>
  </si>
  <si>
    <t>001.00002</t>
  </si>
  <si>
    <t>B1:B3</t>
  </si>
  <si>
    <t>Anuidades - Conselhos e Associações Profissionais</t>
  </si>
  <si>
    <t>001.00003</t>
  </si>
  <si>
    <t>B1:B4</t>
  </si>
  <si>
    <t>Anuidades - CONLESTE</t>
  </si>
  <si>
    <t>001.00004</t>
  </si>
  <si>
    <t>B1:B5</t>
  </si>
  <si>
    <t>Anuidades - Frente Nacional dos Prefeitos</t>
  </si>
  <si>
    <t>001.00005</t>
  </si>
  <si>
    <t>B1:B6</t>
  </si>
  <si>
    <t>Anuidades - AEMERJ</t>
  </si>
  <si>
    <t>001.00006</t>
  </si>
  <si>
    <t>B1:B7</t>
  </si>
  <si>
    <t>Anuidades - Associações e Organizações de Entidades</t>
  </si>
  <si>
    <t>001.00007</t>
  </si>
  <si>
    <t>B1:B8</t>
  </si>
  <si>
    <t>Anuidades - OMPETRO</t>
  </si>
  <si>
    <t>001.00008</t>
  </si>
  <si>
    <t>B1:B9</t>
  </si>
  <si>
    <t>Anuidades - CONASEMS</t>
  </si>
  <si>
    <t>001.00009</t>
  </si>
  <si>
    <t>B1:B10</t>
  </si>
  <si>
    <t>Anuidades - Assinatura de Canais de TV e Serviços de Streaming e Transmissão</t>
  </si>
  <si>
    <t>001.00010</t>
  </si>
  <si>
    <t>B1:B11</t>
  </si>
  <si>
    <t>Anuidades - AEPREMERJ</t>
  </si>
  <si>
    <t>002.00001</t>
  </si>
  <si>
    <t>B1:B12</t>
  </si>
  <si>
    <t>Aportes e Transferências - FER</t>
  </si>
  <si>
    <t>002.00002</t>
  </si>
  <si>
    <t>B1:B13</t>
  </si>
  <si>
    <t>Aportes e Transferências - FCE</t>
  </si>
  <si>
    <t>002.00003</t>
  </si>
  <si>
    <t>B1:B14</t>
  </si>
  <si>
    <t>Aportes e Transferências - NitPrev</t>
  </si>
  <si>
    <t>002.00004</t>
  </si>
  <si>
    <t>B1:B15</t>
  </si>
  <si>
    <t>Aportes e Transferências - Associação de Pais e Amigos dos Excepcionais (Apae)</t>
  </si>
  <si>
    <t>002.00005</t>
  </si>
  <si>
    <t>B1:B16</t>
  </si>
  <si>
    <t>Aportes e Transferências - Compensação Financeira entre os Regimes Previdenciários</t>
  </si>
  <si>
    <t>003.00001</t>
  </si>
  <si>
    <t>B1:B17</t>
  </si>
  <si>
    <t>Aquisição de Imóveis e Desapropriações - Alargamento de Vias</t>
  </si>
  <si>
    <t>003.00002</t>
  </si>
  <si>
    <t>B1:B18</t>
  </si>
  <si>
    <t>Aquisição de Imóveis e Desapropriações - Reassentamento: Comunidade de São José</t>
  </si>
  <si>
    <t>004.00001</t>
  </si>
  <si>
    <t>B1:B19</t>
  </si>
  <si>
    <t>Aquisição de Materiais e Equipamentos - Materiais de Escritório Diversos</t>
  </si>
  <si>
    <t>004.00002</t>
  </si>
  <si>
    <t>B1:B20</t>
  </si>
  <si>
    <t>Aquisição de Materiais e Equipamentos - Materiais de Informática Diversos</t>
  </si>
  <si>
    <t>004.00003</t>
  </si>
  <si>
    <t>B1:B21</t>
  </si>
  <si>
    <t>Aquisição de Materiais e Equipamentos - Asfalto CBUQ</t>
  </si>
  <si>
    <t>004.00004</t>
  </si>
  <si>
    <t>B1:B22</t>
  </si>
  <si>
    <t>Aquisição de Materiais e Equipamentos - Kit Lanche</t>
  </si>
  <si>
    <t>004.00005</t>
  </si>
  <si>
    <t>B1:B23</t>
  </si>
  <si>
    <t>Aquisição de Materiais e Equipamentos - Combustível Automotivo</t>
  </si>
  <si>
    <t>004.00006</t>
  </si>
  <si>
    <t>B1:B24</t>
  </si>
  <si>
    <t>Aquisição de Materiais e Equipamentos - Equipamentos da Guarda</t>
  </si>
  <si>
    <t>004.00007</t>
  </si>
  <si>
    <t>B1:B25</t>
  </si>
  <si>
    <t>Aquisição de Materiais e Equipamentos - Materiais Gráficos Diversos</t>
  </si>
  <si>
    <t>004.00008</t>
  </si>
  <si>
    <t>B1:B26</t>
  </si>
  <si>
    <t>Aquisição de Materiais e Equipamentos - Materiais de Copa e Cozinha</t>
  </si>
  <si>
    <t>004.00008 - Aquisição de Materiais e Equipamentos - Materiais de Copa e Cozinha</t>
  </si>
  <si>
    <t>004.00009</t>
  </si>
  <si>
    <t>B1:B27</t>
  </si>
  <si>
    <t>Aquisição de Materiais e Equipamentos - Prevenção de Incêndio</t>
  </si>
  <si>
    <t>004.00009 - Aquisição de Materiais e Equipamentos - Prevenção de Incêndio</t>
  </si>
  <si>
    <t>004.00010</t>
  </si>
  <si>
    <t>B1:B28</t>
  </si>
  <si>
    <t>Aquisição de Materiais e Equipamentos - Gêneros Alimentícios</t>
  </si>
  <si>
    <t>004.00010 - Aquisição de Materiais e Equipamentos - Gêneros Alimentícios</t>
  </si>
  <si>
    <t>004.00011</t>
  </si>
  <si>
    <t>B1:B29</t>
  </si>
  <si>
    <t>Aquisição de Materiais e Equipamentos - Uniformes Escolares</t>
  </si>
  <si>
    <t>004.00011 - Aquisição de Materiais e Equipamentos - Uniformes Escolares</t>
  </si>
  <si>
    <t>004.00012</t>
  </si>
  <si>
    <t>B1:B30</t>
  </si>
  <si>
    <t>Aquisição de Materiais e Equipamentos - Material Escolar</t>
  </si>
  <si>
    <t>004.00012 - Aquisição de Materiais e Equipamentos - Material Escolar</t>
  </si>
  <si>
    <t>004.00013</t>
  </si>
  <si>
    <t>B1:B31</t>
  </si>
  <si>
    <t>Aquisição de Materiais e Equipamentos - Água</t>
  </si>
  <si>
    <t>004.00013 - Aquisição de Materiais e Equipamentos - Água</t>
  </si>
  <si>
    <t>004.00014</t>
  </si>
  <si>
    <t>B1:B32</t>
  </si>
  <si>
    <t>Aquisição de Materiais e Equipamentos - Insumos de Obras: Material Elétrico</t>
  </si>
  <si>
    <t>004.00014 - Aquisição de Materiais e Equipamentos - Insumos de Obras: Material Elétrico</t>
  </si>
  <si>
    <t>004.00015</t>
  </si>
  <si>
    <t>B1:B33</t>
  </si>
  <si>
    <t>Aquisição de Materiais e Equipamentos - Insumos de Obras: Material Hidráulico</t>
  </si>
  <si>
    <t>004.00015 - Aquisição de Materiais e Equipamentos - Insumos de Obras: Material Hidráulico</t>
  </si>
  <si>
    <t>004.00016</t>
  </si>
  <si>
    <t>B1:B34</t>
  </si>
  <si>
    <t>Aquisição de Materiais e Equipamentos - Insumos de Obras: Concreto, Cimento e Similares</t>
  </si>
  <si>
    <t>004.00016 - Aquisição de Materiais e Equipamentos - Insumos de Obras: Concreto, Cimento e Similares</t>
  </si>
  <si>
    <t>004.00017</t>
  </si>
  <si>
    <t>B1:B35</t>
  </si>
  <si>
    <t>Aquisição de Materiais e Equipamentos - Insumos de Obras: Serralheria, Aço e Metais</t>
  </si>
  <si>
    <t>004.00017 - Aquisição de Materiais e Equipamentos - Insumos de Obras: Serralheria, Aço e Metais</t>
  </si>
  <si>
    <t>004.00018</t>
  </si>
  <si>
    <t>B1:B36</t>
  </si>
  <si>
    <t>Aquisição de Materiais e Equipamentos - Insumos de Obras: Material de Pintura</t>
  </si>
  <si>
    <t>004.00018 - Aquisição de Materiais e Equipamentos - Insumos de Obras: Material de Pintura</t>
  </si>
  <si>
    <t>004.00019</t>
  </si>
  <si>
    <t>B1:B37</t>
  </si>
  <si>
    <t>Aquisição de Materiais e Equipamentos - Gases</t>
  </si>
  <si>
    <t>004.00019 - Aquisição de Materiais e Equipamentos - Gases</t>
  </si>
  <si>
    <t>004.00020</t>
  </si>
  <si>
    <t>B1:B38</t>
  </si>
  <si>
    <t>Aquisição de Materiais e Equipamentos - Peças: Automóveis</t>
  </si>
  <si>
    <t>004.00020 - Aquisição de Materiais e Equipamentos - Peças: Automóveis</t>
  </si>
  <si>
    <t>004.00021</t>
  </si>
  <si>
    <t>B1:B39</t>
  </si>
  <si>
    <t>Aquisição de Materiais e Equipamentos - Uniformes, Vestuários e Acessórios</t>
  </si>
  <si>
    <t>004.00021 - Aquisição de Materiais e Equipamentos - Uniformes, Vestuários e Acessórios</t>
  </si>
  <si>
    <t>004.00022</t>
  </si>
  <si>
    <t>B1:B40</t>
  </si>
  <si>
    <t>Aquisição de Materiais e Equipamentos - Bandeiras, Plantas e Acessórios de Decoração</t>
  </si>
  <si>
    <t>004.00022 - Aquisição de Materiais e Equipamentos - Bandeiras, Plantas e Acessórios de Decoração</t>
  </si>
  <si>
    <t>004.00023</t>
  </si>
  <si>
    <t>B1:B41</t>
  </si>
  <si>
    <t>Aquisição de Materiais e Equipamentos - Insumos e equipamentos de Jardinagem</t>
  </si>
  <si>
    <t>004.00023 - Aquisição de Materiais e Equipamentos - Insumos e equipamentos de Jardinagem</t>
  </si>
  <si>
    <t>004.00024</t>
  </si>
  <si>
    <t>B1:B42</t>
  </si>
  <si>
    <t>Aquisição de Materiais e Equipamentos - Ferramentas</t>
  </si>
  <si>
    <t>004.00024 - Aquisição de Materiais e Equipamentos - Ferramentas</t>
  </si>
  <si>
    <t>004.00025</t>
  </si>
  <si>
    <t>B1:B43</t>
  </si>
  <si>
    <t>Aquisição de Materiais e Equipamentos - Monitoramento e Controle</t>
  </si>
  <si>
    <t>004.00025 - Aquisição de Materiais e Equipamentos - Monitoramento e Controle</t>
  </si>
  <si>
    <t>004.00026</t>
  </si>
  <si>
    <t>B1:B44</t>
  </si>
  <si>
    <t>Aquisição de Materiais e Equipamentos - Limpeza</t>
  </si>
  <si>
    <t>004.00026 - Aquisição de Materiais e Equipamentos - Limpeza</t>
  </si>
  <si>
    <t>004.00027</t>
  </si>
  <si>
    <t>B1:B45</t>
  </si>
  <si>
    <t>Aquisição de Materiais e Equipamentos - Mobiliário</t>
  </si>
  <si>
    <t>004.00027 - Aquisição de Materiais e Equipamentos - Mobiliário</t>
  </si>
  <si>
    <t>004.00028</t>
  </si>
  <si>
    <t>B1:B46</t>
  </si>
  <si>
    <t>Aquisição de Materiais e Equipamentos - Limpeza Urbana</t>
  </si>
  <si>
    <t>004.00028 - Aquisição de Materiais e Equipamentos - Limpeza Urbana</t>
  </si>
  <si>
    <t>004.00029</t>
  </si>
  <si>
    <t>B1:B47</t>
  </si>
  <si>
    <t>Aquisição de Materiais e Equipamentos - Peças: Equipamentos de Manutenção e Conservação</t>
  </si>
  <si>
    <t>004.00029 - Aquisição de Materiais e Equipamentos - Peças: Equipamentos de Manutenção e Conservação</t>
  </si>
  <si>
    <t>004.00030</t>
  </si>
  <si>
    <t>B1:B48</t>
  </si>
  <si>
    <t>Aquisição de Materiais e Equipamentos - Equipamentos de Climatização</t>
  </si>
  <si>
    <t>004.00030 - Aquisição de Materiais e Equipamentos - Equipamentos de Climatização</t>
  </si>
  <si>
    <t>004.00031</t>
  </si>
  <si>
    <t>B1:B49</t>
  </si>
  <si>
    <t>Aquisição de Materiais e Equipamentos - Eletrodomésticos e Eletroeletrônicos</t>
  </si>
  <si>
    <t>004.00031 - Aquisição de Materiais e Equipamentos - Eletrodomésticos e Eletroeletrônicos</t>
  </si>
  <si>
    <t>004.00032</t>
  </si>
  <si>
    <t>B1:B50</t>
  </si>
  <si>
    <t>Aquisição de Materiais e Equipamentos - Containers Modulares</t>
  </si>
  <si>
    <t>004.00032 - Aquisição de Materiais e Equipamentos - Containers Modulares</t>
  </si>
  <si>
    <t>004.00033</t>
  </si>
  <si>
    <t>B1:B51</t>
  </si>
  <si>
    <t>Aquisição de Materiais e Equipamentos - EPIs</t>
  </si>
  <si>
    <t>004.00033 - Aquisição de Materiais e Equipamentos - EPIs</t>
  </si>
  <si>
    <t>004.00034</t>
  </si>
  <si>
    <t>B1:B52</t>
  </si>
  <si>
    <t>Aquisição de Materiais e Equipamentos - Equipamentos e Utensílios Térmicos</t>
  </si>
  <si>
    <t>004.00034 - Aquisição de Materiais e Equipamentos - Equipamentos e Utensílios Térmicos</t>
  </si>
  <si>
    <t>004.00035</t>
  </si>
  <si>
    <t>B1:B53</t>
  </si>
  <si>
    <t>Aquisição de Materiais e Equipamentos - Máquinas Copiadoras e Impressoras</t>
  </si>
  <si>
    <t>004.00035 - Aquisição de Materiais e Equipamentos - Máquinas Copiadoras e Impressoras</t>
  </si>
  <si>
    <t>004.00036</t>
  </si>
  <si>
    <t>B1:B54</t>
  </si>
  <si>
    <t>Aquisição de Materiais e Equipamentos - Controle de Pragas</t>
  </si>
  <si>
    <t>004.00036 - Aquisição de Materiais e Equipamentos - Controle de Pragas</t>
  </si>
  <si>
    <t>004.00037</t>
  </si>
  <si>
    <t>B1:B55</t>
  </si>
  <si>
    <t>Aquisição de Materiais e Equipamentos - Mobiliário Hospitalar</t>
  </si>
  <si>
    <t>004.00037 - Aquisição de Materiais e Equipamentos - Mobiliário Hospitalar</t>
  </si>
  <si>
    <t>Mobiliario hospitalar usados em unidades que não sejam a saúde. Principalmente usado para centros de castração (veterinário)</t>
  </si>
  <si>
    <t>004.00038</t>
  </si>
  <si>
    <t>B1:B56</t>
  </si>
  <si>
    <t>Aquisição de Materiais e Equipamentos - Peças: Materiais e Instrumentos Comuns de Pequeno Porte</t>
  </si>
  <si>
    <t>004.00038 - Aquisição de Materiais e Equipamentos - Peças: Materiais e Instrumentos Comuns de Pequeno Porte</t>
  </si>
  <si>
    <t>004.00039</t>
  </si>
  <si>
    <t>B1:B57</t>
  </si>
  <si>
    <t>Aquisição de Materiais e Equipamentos - Equipamentos de Sonorização, Iluminação e Projeção</t>
  </si>
  <si>
    <t>004.00039 - Aquisição de Materiais e Equipamentos - Equipamentos de Sonorização, Iluminação e Projeção</t>
  </si>
  <si>
    <t>004.00040</t>
  </si>
  <si>
    <t>B1:B58</t>
  </si>
  <si>
    <t>Aquisição de Materiais e Equipamentos - Pilhas e Baterias</t>
  </si>
  <si>
    <t>004.00040 - Aquisição de Materiais e Equipamentos - Pilhas e Baterias</t>
  </si>
  <si>
    <t>004.00041</t>
  </si>
  <si>
    <t>B1:B59</t>
  </si>
  <si>
    <t>Aquisição de Materiais e Equipamentos - Instrumentos e Insumos para Necrotérios e Mortuários</t>
  </si>
  <si>
    <t>004.00041 - Aquisição de Materiais e Equipamentos - Instrumentos e Insumos para Necrotérios e Mortuários</t>
  </si>
  <si>
    <t>004.00042</t>
  </si>
  <si>
    <t>B1:B60</t>
  </si>
  <si>
    <t>Aquisição de Materiais e Equipamentos - Itens de Higiene</t>
  </si>
  <si>
    <t>004.00042 - Aquisição de Materiais e Equipamentos - Itens de Higiene</t>
  </si>
  <si>
    <t>004.00043</t>
  </si>
  <si>
    <t>B1:B61</t>
  </si>
  <si>
    <t>Aquisição de Materiais e Equipamentos - Manutenção de Vias e Pavimentação</t>
  </si>
  <si>
    <t>004.00043 - Aquisição de Materiais e Equipamentos - Manutenção de Vias e Pavimentação</t>
  </si>
  <si>
    <t>005.00001</t>
  </si>
  <si>
    <t>B1:B62</t>
  </si>
  <si>
    <t>Aquisição de Materiais e Equipamentos (Saúde) - Agulhas</t>
  </si>
  <si>
    <t>005.00002</t>
  </si>
  <si>
    <t>B1:B63</t>
  </si>
  <si>
    <t>Aquisição de Materiais e Equipamentos (Saúde) - EPIs</t>
  </si>
  <si>
    <t>005.00003</t>
  </si>
  <si>
    <t>B1:B64</t>
  </si>
  <si>
    <t>Aquisição de Materiais e Equipamentos (Saúde) - Bolsa de Colostomia</t>
  </si>
  <si>
    <t>005.00004</t>
  </si>
  <si>
    <t>B1:B65</t>
  </si>
  <si>
    <t>Aquisição de Materiais e Equipamentos (Saúde) - Gases Medicinais</t>
  </si>
  <si>
    <t>005.00005</t>
  </si>
  <si>
    <t>B1:B66</t>
  </si>
  <si>
    <t>Aquisição de Materiais e Equipamentos (Saúde) - Dietas Enterais</t>
  </si>
  <si>
    <t>005.00006</t>
  </si>
  <si>
    <t>B1:B67</t>
  </si>
  <si>
    <t>Aquisição de Materiais e Equipamentos (Saúde) - Fórmulas Lácteas</t>
  </si>
  <si>
    <t>005.00007</t>
  </si>
  <si>
    <t>B1:B68</t>
  </si>
  <si>
    <t>Aquisição de Materiais e Equipamentos (Saúde) - Reagentes</t>
  </si>
  <si>
    <t>005.00008</t>
  </si>
  <si>
    <t>B1:B69</t>
  </si>
  <si>
    <t>Aquisição de Materiais e Equipamentos (Saúde) - Bandagens e Ataduras</t>
  </si>
  <si>
    <t>005.00009</t>
  </si>
  <si>
    <t>B1:B70</t>
  </si>
  <si>
    <t>Aquisição de Materiais e Equipamentos (Saúde) - Fios Cirúrgicos</t>
  </si>
  <si>
    <t>005.00010</t>
  </si>
  <si>
    <t>B1:B71</t>
  </si>
  <si>
    <t>Aquisição de Materiais e Equipamentos (Saúde) - Materiais e Equipamentos para Descarte</t>
  </si>
  <si>
    <t>005.00011</t>
  </si>
  <si>
    <t>B1:B72</t>
  </si>
  <si>
    <t>Aquisição de Materiais e Equipamentos (Saúde) - Seringas, Ampolas e Materiais Acessórios</t>
  </si>
  <si>
    <t>005.00012</t>
  </si>
  <si>
    <t>B1:B73</t>
  </si>
  <si>
    <t>Aquisição de Materiais e Equipamentos (Saúde) - Materiais para Esterilização</t>
  </si>
  <si>
    <t>005.00013</t>
  </si>
  <si>
    <t>B1:B74</t>
  </si>
  <si>
    <t>Aquisição de Materiais e Equipamentos (Saúde) - Medicamentos: Farmácia Hospitalar</t>
  </si>
  <si>
    <t>005.00013 - Aquisição de Materiais e Equipamentos (Saúde) - Medicamentos: Farmácia Hospitalar</t>
  </si>
  <si>
    <t>005.00014</t>
  </si>
  <si>
    <t>B1:B75</t>
  </si>
  <si>
    <t>Aquisição de Materiais e Equipamentos (Saúde) - Medicamentos: Antibacterianos Injetáveis</t>
  </si>
  <si>
    <t>005.00014 - Aquisição de Materiais e Equipamentos (Saúde) - Medicamentos: Antibacterianos Injetáveis</t>
  </si>
  <si>
    <t>005.00015</t>
  </si>
  <si>
    <t>B1:B76</t>
  </si>
  <si>
    <t>Aquisição de Materiais e Equipamentos (Saúde) - Medicamentos: Antisépticos e Saneantes</t>
  </si>
  <si>
    <t>005.00015 - Aquisição de Materiais e Equipamentos (Saúde) - Medicamentos: Antisépticos e Saneantes</t>
  </si>
  <si>
    <t>005.00016</t>
  </si>
  <si>
    <t>B1:B77</t>
  </si>
  <si>
    <t>Aquisição de Materiais e Equipamentos (Saúde) - Medicamentos: Soluções Injetáveis e Eletrólitos</t>
  </si>
  <si>
    <t>005.00016 - Aquisição de Materiais e Equipamentos (Saúde) - Medicamentos: Soluções Injetáveis e Eletrólitos</t>
  </si>
  <si>
    <t>005.00017</t>
  </si>
  <si>
    <t>B1:B78</t>
  </si>
  <si>
    <t>Aquisição de Materiais e Equipamentos (Saúde) - Medicamentos: Farmácia Básica</t>
  </si>
  <si>
    <t>005.00017 - Aquisição de Materiais e Equipamentos (Saúde) - Medicamentos: Farmácia Básica</t>
  </si>
  <si>
    <t>005.00018</t>
  </si>
  <si>
    <t>B1:B79</t>
  </si>
  <si>
    <t>Aquisição de Materiais e Equipamentos (Saúde) - Medicamentos: Insulinas</t>
  </si>
  <si>
    <t>005.00018 - Aquisição de Materiais e Equipamentos (Saúde) - Medicamentos: Insulinas</t>
  </si>
  <si>
    <t>005.00019</t>
  </si>
  <si>
    <t>B1:B80</t>
  </si>
  <si>
    <t>Aquisição de Materiais e Equipamentos (Saúde) - Medicamentos: Saúde Mental</t>
  </si>
  <si>
    <t>005.00019 - Aquisição de Materiais e Equipamentos (Saúde) - Medicamentos: Saúde Mental</t>
  </si>
  <si>
    <t>005.00020</t>
  </si>
  <si>
    <t>B1:B81</t>
  </si>
  <si>
    <t>Aquisição de Materiais e Equipamentos (Saúde) - Medicamentos: Análogos de Insulina</t>
  </si>
  <si>
    <t>005.00020 - Aquisição de Materiais e Equipamentos (Saúde) - Medicamentos: Análogos de Insulina</t>
  </si>
  <si>
    <t>005.00021</t>
  </si>
  <si>
    <t>B1:B82</t>
  </si>
  <si>
    <t>Aquisição de Materiais e Equipamentos (Saúde) - Tubos e Sondas</t>
  </si>
  <si>
    <t>005.00021 - Aquisição de Materiais e Equipamentos (Saúde) - Tubos e Sondas</t>
  </si>
  <si>
    <t>005.00022</t>
  </si>
  <si>
    <t>B1:B83</t>
  </si>
  <si>
    <t>Aquisição de Materiais e Equipamentos (Saúde) - Equipos e Extensores</t>
  </si>
  <si>
    <t>005.00022 - Aquisição de Materiais e Equipamentos (Saúde) - Equipos e Extensores</t>
  </si>
  <si>
    <t>005.00023</t>
  </si>
  <si>
    <t>B1:B84</t>
  </si>
  <si>
    <t>Aquisição de Materiais e Equipamentos (Saúde) - Nutrição Parenteral</t>
  </si>
  <si>
    <t>005.00023 - Aquisição de Materiais e Equipamentos (Saúde) - Nutrição Parenteral</t>
  </si>
  <si>
    <t>005.00024</t>
  </si>
  <si>
    <t>B1:B85</t>
  </si>
  <si>
    <t>Aquisição de Materiais e Equipamentos (Saúde) - Fraldas</t>
  </si>
  <si>
    <t>005.00024 - Aquisição de Materiais e Equipamentos (Saúde) - Fraldas</t>
  </si>
  <si>
    <t>005.00025</t>
  </si>
  <si>
    <t>B1:B86</t>
  </si>
  <si>
    <t>Aquisição de Materiais e Equipamentos (Saúde) - Equipamentos e Utensílios Laboratoriais</t>
  </si>
  <si>
    <t>005.00025 - Aquisição de Materiais e Equipamentos (Saúde) - Equipamentos e Utensílios Laboratoriais</t>
  </si>
  <si>
    <t>005.00026</t>
  </si>
  <si>
    <t>B1:B87</t>
  </si>
  <si>
    <t>Aquisição de Materiais e Equipamentos (Saúde) - Exames e Diagnósticos</t>
  </si>
  <si>
    <t>005.00026 - Aquisição de Materiais e Equipamentos (Saúde) - Exames e Diagnósticos</t>
  </si>
  <si>
    <t>005.00027</t>
  </si>
  <si>
    <t>B1:B88</t>
  </si>
  <si>
    <t>Aquisição de Materiais e Equipamentos (Saúde) - Mobiliário Hospitalar</t>
  </si>
  <si>
    <t>005.00027 - Aquisição de Materiais e Equipamentos (Saúde) - Mobiliário Hospitalar</t>
  </si>
  <si>
    <t>005.00028</t>
  </si>
  <si>
    <t>B1:B89</t>
  </si>
  <si>
    <t>Aquisição de Materiais e Equipamentos (Saúde) - Peças e Acessórios para Respiradores, Monitores e Equipamentos Médicos de Alta Complexidade</t>
  </si>
  <si>
    <t>005.00028 - Aquisição de Materiais e Equipamentos (Saúde) - Peças e Acessórios para Respiradores, Monitores e Equipamentos Médicos de Alta Complexidade</t>
  </si>
  <si>
    <t>005.00029</t>
  </si>
  <si>
    <t>B1:B90</t>
  </si>
  <si>
    <t>Aquisição de Materiais e Equipamentos (Saúde) - Insumos Radiológicos e Equipamentos Acessórios</t>
  </si>
  <si>
    <t>005.00029 - Aquisição de Materiais e Equipamentos (Saúde) - Insumos Radiológicos e Equipamentos Acessórios</t>
  </si>
  <si>
    <t>005.00030</t>
  </si>
  <si>
    <t>B1:B91</t>
  </si>
  <si>
    <t>Aquisição de Materiais e Equipamentos (Saúde) - Instrumentos Cirúrgicos</t>
  </si>
  <si>
    <t>005.00030 - Aquisição de Materiais e Equipamentos (Saúde) - Instrumentos Cirúrgicos</t>
  </si>
  <si>
    <t>005.00031</t>
  </si>
  <si>
    <t>B1:B92</t>
  </si>
  <si>
    <t>Aquisição de Materiais e Equipamentos (Saúde) - Instrumentos e Insumos para Consultas e Diagnósticos</t>
  </si>
  <si>
    <t>005.00031 - Aquisição de Materiais e Equipamentos (Saúde) - Instrumentos e Insumos para Consultas e Diagnósticos</t>
  </si>
  <si>
    <t>005.00032</t>
  </si>
  <si>
    <t>B1:B93</t>
  </si>
  <si>
    <t>Aquisição de Materiais e Equipamentos (Saúde) - Instrumentos e Insumos de Higiene Íntima e Vestimentas de Pacientes</t>
  </si>
  <si>
    <t>005.00032 - Aquisição de Materiais e Equipamentos (Saúde) - Instrumentos e Insumos de Higiene Íntima e Vestimentas de Pacientes</t>
  </si>
  <si>
    <t>005.00033</t>
  </si>
  <si>
    <t>B1:B94</t>
  </si>
  <si>
    <t>Aquisição de Materiais e Equipamentos (Saúde) - Incubadoras Neonatal, Peças e Acessórios</t>
  </si>
  <si>
    <t>005.00033 - Aquisição de Materiais e Equipamentos (Saúde) - Incubadoras Neonatal, Peças e Acessórios</t>
  </si>
  <si>
    <t>005.00034</t>
  </si>
  <si>
    <t>B1:B95</t>
  </si>
  <si>
    <t>Aquisição de Materiais e Equipamentos (Saúde) - Equipamentos e Acessórios para Exames de Imagem</t>
  </si>
  <si>
    <t>005.00034 - Aquisição de Materiais e Equipamentos (Saúde) - Equipamentos e Acessórios para Exames de Imagem</t>
  </si>
  <si>
    <t>005.00035</t>
  </si>
  <si>
    <t>B1:B96</t>
  </si>
  <si>
    <t>Aquisição de Materiais e Equipamentos (Saúde) - Respiradores, Monitores e Equipamentos Médicos de Alta Complexidade</t>
  </si>
  <si>
    <t>005.00035 - Aquisição de Materiais e Equipamentos (Saúde) - Respiradores, Monitores e Equipamentos Médicos de Alta Complexidade</t>
  </si>
  <si>
    <t>005.00036</t>
  </si>
  <si>
    <t>B1:B97</t>
  </si>
  <si>
    <t>Aquisição de Materiais e Equipamentos (Saúde) - Equipamentos e Acessórios para Exames Cardíacos</t>
  </si>
  <si>
    <t>005.00036 - Aquisição de Materiais e Equipamentos (Saúde) - Equipamentos e Acessórios para Exames Cardíacos</t>
  </si>
  <si>
    <t>005.00037</t>
  </si>
  <si>
    <t>B1:B98</t>
  </si>
  <si>
    <t>Aquisição de Materiais e Equipamentos (Saúde) - Vacinas e Antígenos</t>
  </si>
  <si>
    <t>005.00037 - Aquisição de Materiais e Equipamentos (Saúde) - Vacinas e Antígenos</t>
  </si>
  <si>
    <t>005.00038</t>
  </si>
  <si>
    <t>B1:B99</t>
  </si>
  <si>
    <t>Aquisição de Materiais e Equipamentos (Saúde) - Insumos e Instrumentos Odontológicos</t>
  </si>
  <si>
    <t>005.00038 - Aquisição de Materiais e Equipamentos (Saúde) - Insumos e Instrumentos Odontológicos</t>
  </si>
  <si>
    <t>005.00039</t>
  </si>
  <si>
    <t>B1:B100</t>
  </si>
  <si>
    <t>Aquisição de Materiais e Equipamentos (Saúde) - Enxoval Hospitalar e Cobertores Térmicos</t>
  </si>
  <si>
    <t>005.00039 - Aquisição de Materiais e Equipamentos (Saúde) - Enxoval Hospitalar e Cobertores Térmicos</t>
  </si>
  <si>
    <t>006.00001</t>
  </si>
  <si>
    <t>B1:B101</t>
  </si>
  <si>
    <t>Concessionárias - Água e Esgoto</t>
  </si>
  <si>
    <t>006.00002</t>
  </si>
  <si>
    <t>B1:B102</t>
  </si>
  <si>
    <t>Concessionárias - Energia Elétrica</t>
  </si>
  <si>
    <t>006.00003</t>
  </si>
  <si>
    <t>B1:B103</t>
  </si>
  <si>
    <t>Concessionárias - Telefonia</t>
  </si>
  <si>
    <t>006.00004</t>
  </si>
  <si>
    <t>B1:B104</t>
  </si>
  <si>
    <t>Concessionárias - Gás</t>
  </si>
  <si>
    <t>007.00001</t>
  </si>
  <si>
    <t>B1:B105</t>
  </si>
  <si>
    <t>Contratos e Serviços Continuados - Fornecimento de Mão de Obra Especializada</t>
  </si>
  <si>
    <t>007.00002</t>
  </si>
  <si>
    <t>B1:B106</t>
  </si>
  <si>
    <t>Contratos e Serviços Continuados - Manutenção Predial</t>
  </si>
  <si>
    <t>007.00003</t>
  </si>
  <si>
    <t>B1:B107</t>
  </si>
  <si>
    <t>Contratos e Serviços Continuados - Serviços de Apoio Administrativo e Operacional</t>
  </si>
  <si>
    <t>007.00004</t>
  </si>
  <si>
    <t>B1:B108</t>
  </si>
  <si>
    <t>Contratos e Serviços Continuados - Segurança e Monitoramento</t>
  </si>
  <si>
    <t>007.00005</t>
  </si>
  <si>
    <t>B1:B109</t>
  </si>
  <si>
    <t>Contratos e Serviços Continuados - Manutenção de Ar Condicionado</t>
  </si>
  <si>
    <t>007.00006</t>
  </si>
  <si>
    <t>B1:B110</t>
  </si>
  <si>
    <t>Contratos e Serviços Continuados - Plataforma Digital da Engenhoca</t>
  </si>
  <si>
    <t>007.00007</t>
  </si>
  <si>
    <t>B1:B111</t>
  </si>
  <si>
    <t>Contratos e Serviços Continuados - Plataforma Digital Viradouro</t>
  </si>
  <si>
    <t>007.00008</t>
  </si>
  <si>
    <t>B1:B112</t>
  </si>
  <si>
    <t>Contratos e Serviços Continuados - Plataforma Digital Santa Bárbara</t>
  </si>
  <si>
    <t>007.00009</t>
  </si>
  <si>
    <t>B1:B113</t>
  </si>
  <si>
    <t>Contratos e Serviços Continuados - Parque Rural</t>
  </si>
  <si>
    <t>007.00010</t>
  </si>
  <si>
    <t>B1:B114</t>
  </si>
  <si>
    <t>Contratos e Serviços Continuados - Serviços de Reboque</t>
  </si>
  <si>
    <t>007.00011</t>
  </si>
  <si>
    <t>B1:B115</t>
  </si>
  <si>
    <t>Contratos e Serviços Continuados - Manutenção de Fibra Óptica</t>
  </si>
  <si>
    <t>007.00012</t>
  </si>
  <si>
    <t>B1:B116</t>
  </si>
  <si>
    <t>Contratos e Serviços Continuados - Serviços de Limpeza e Higienização</t>
  </si>
  <si>
    <t>007.00013</t>
  </si>
  <si>
    <t>B1:B117</t>
  </si>
  <si>
    <t>Contratos e Serviços Continuados - Serviços de Consultoria, Assessoria e Apoio</t>
  </si>
  <si>
    <t>007.00014</t>
  </si>
  <si>
    <t>B1:B118</t>
  </si>
  <si>
    <t>Contratos e Serviços Continuados - Sistema de Solução Tecnológica de Inteligência de Governo</t>
  </si>
  <si>
    <t>007.00015</t>
  </si>
  <si>
    <t>B1:B119</t>
  </si>
  <si>
    <t>Contratos e Serviços Continuados - Sistema Maestro de Tráfego</t>
  </si>
  <si>
    <t>007.00016</t>
  </si>
  <si>
    <t>B1:B120</t>
  </si>
  <si>
    <t>Contratos e Serviços Continuados - Sistemas Informatizados de Gestão de IFFQN</t>
  </si>
  <si>
    <t>007.00017</t>
  </si>
  <si>
    <t>B1:B121</t>
  </si>
  <si>
    <t>Contratos e Serviços Continuados - COLAB</t>
  </si>
  <si>
    <t>007.00018</t>
  </si>
  <si>
    <t>B1:B122</t>
  </si>
  <si>
    <t>Contratos e Serviços Continuados - Sistemas de Monitoramento e de Engenharia de Tráfego</t>
  </si>
  <si>
    <t>007.00019</t>
  </si>
  <si>
    <t>B1:B123</t>
  </si>
  <si>
    <t>Contratos e Serviços Continuados - Serviços de Zeladoria e Equipamentos</t>
  </si>
  <si>
    <t>007.00020</t>
  </si>
  <si>
    <t>B1:B124</t>
  </si>
  <si>
    <t>Contratos e Serviços Continuados - Manutenção de Vias e Pavimentação</t>
  </si>
  <si>
    <t>007.00021</t>
  </si>
  <si>
    <t>B1:B125</t>
  </si>
  <si>
    <t>Contratos e Serviços Continuados - Poda, Paisagismo e Jardinagem</t>
  </si>
  <si>
    <t>007.00022</t>
  </si>
  <si>
    <t>B1:B126</t>
  </si>
  <si>
    <t>Contratos e Serviços Continuados - Manutenção de Sistemas de Drenagem e Esgoto</t>
  </si>
  <si>
    <t>007.00023</t>
  </si>
  <si>
    <t>B1:B127</t>
  </si>
  <si>
    <t>Contratos e Serviços Continuados - Manutenção de Campos, Parques e Hortos</t>
  </si>
  <si>
    <t>007.00024</t>
  </si>
  <si>
    <t>B1:B128</t>
  </si>
  <si>
    <t>Contratos e Serviços Continuados - Gestão de Combustível</t>
  </si>
  <si>
    <t>007.00025</t>
  </si>
  <si>
    <t>B1:B129</t>
  </si>
  <si>
    <t>Contratos e Serviços Continuados - CISP</t>
  </si>
  <si>
    <t>007.00025 - Contratos e Serviços Continuados - CISP</t>
  </si>
  <si>
    <t>007.00026</t>
  </si>
  <si>
    <t>B1:B130</t>
  </si>
  <si>
    <t>Contratos e Serviços Continuados - Sistema de Reconhecimento Facial</t>
  </si>
  <si>
    <t>007.00026 - Contratos e Serviços Continuados - Sistema de Reconhecimento Facial</t>
  </si>
  <si>
    <t>007.00027</t>
  </si>
  <si>
    <t>B1:B131</t>
  </si>
  <si>
    <t>Contratos e Serviços Continuados - Boletim de Ocorrência Eletrônico</t>
  </si>
  <si>
    <t>007.00027 - Contratos e Serviços Continuados - Boletim de Ocorrência Eletrônico</t>
  </si>
  <si>
    <t>007.00028</t>
  </si>
  <si>
    <t>B1:B132</t>
  </si>
  <si>
    <t>Contratos e Serviços Continuados - Fornecimento e Preparo de Alimentos</t>
  </si>
  <si>
    <t>007.00028 - Contratos e Serviços Continuados - Fornecimento e Preparo de Alimentos</t>
  </si>
  <si>
    <t>007.00029</t>
  </si>
  <si>
    <t>B1:B133</t>
  </si>
  <si>
    <t>Contratos e Serviços Continuados - Serviços de Abordagem Social</t>
  </si>
  <si>
    <t>007.00029 - Contratos e Serviços Continuados - Serviços de Abordagem Social</t>
  </si>
  <si>
    <t>007.00030</t>
  </si>
  <si>
    <t>B1:B134</t>
  </si>
  <si>
    <t>Contratos e Serviços Continuados - Sistema e-Cidades</t>
  </si>
  <si>
    <t>007.00030 - Contratos e Serviços Continuados - Sistema e-Cidades</t>
  </si>
  <si>
    <t>007.00031</t>
  </si>
  <si>
    <t>B1:B135</t>
  </si>
  <si>
    <t>Contratos e Serviços Continuados - Serviços de Manutenção, Melhoria e Eficientização da Iluminação Pública</t>
  </si>
  <si>
    <t>007.00031 - Contratos e Serviços Continuados - Serviços de Manutenção, Melhoria e Eficientização da Iluminação Pública</t>
  </si>
  <si>
    <t>007.00032</t>
  </si>
  <si>
    <t>B1:B136</t>
  </si>
  <si>
    <t>Contratos e Serviços Continuados - Manutenção do CISP</t>
  </si>
  <si>
    <t>007.00032 - Contratos e Serviços Continuados - Manutenção do CISP</t>
  </si>
  <si>
    <t>007.00033</t>
  </si>
  <si>
    <t>B1:B137</t>
  </si>
  <si>
    <t>Contratos e Serviços Continuados - Serviços de Preparo de Base e Meio Fio</t>
  </si>
  <si>
    <t>007.00033 - Contratos e Serviços Continuados - Serviços de Preparo de Base e Meio Fio</t>
  </si>
  <si>
    <t>007.00034</t>
  </si>
  <si>
    <t>B1:B138</t>
  </si>
  <si>
    <t>Contratos e Serviços Continuados - FeSaúde</t>
  </si>
  <si>
    <t>007.00034 - Contratos e Serviços Continuados - FeSaúde</t>
  </si>
  <si>
    <t>007.00035</t>
  </si>
  <si>
    <t>B1:B139</t>
  </si>
  <si>
    <t>Contratos e Serviços Continuados - Hospital Getúlio Vargas Filho</t>
  </si>
  <si>
    <t>007.00035 - Contratos e Serviços Continuados - Hospital Getúlio Vargas Filho</t>
  </si>
  <si>
    <t>007.00036</t>
  </si>
  <si>
    <t>B1:B140</t>
  </si>
  <si>
    <t>Contratos e Serviços Continuados - Conservação de Cemitérios</t>
  </si>
  <si>
    <t>007.00036 - Contratos e Serviços Continuados - Conservação de Cemitérios</t>
  </si>
  <si>
    <t>007.00037</t>
  </si>
  <si>
    <t>B1:B141</t>
  </si>
  <si>
    <t>Contratos e Serviços Continuados - Exames e Diagnósticos</t>
  </si>
  <si>
    <t>007.00037 - Contratos e Serviços Continuados - Exames e Diagnósticos</t>
  </si>
  <si>
    <t>007.00038</t>
  </si>
  <si>
    <t>B1:B142</t>
  </si>
  <si>
    <t>Contratos e Serviços Continuados - Inspeção Robótica e Manutenção dos Sistemas de Drenagem</t>
  </si>
  <si>
    <t>007.00038 - Contratos e Serviços Continuados - Inspeção Robótica e Manutenção dos Sistemas de Drenagem</t>
  </si>
  <si>
    <t>007.00039</t>
  </si>
  <si>
    <t>B1:B143</t>
  </si>
  <si>
    <t>Contratos e Serviços Continuados - Manutenção do Túnel da Transoceânica</t>
  </si>
  <si>
    <t>007.00039 - Contratos e Serviços Continuados - Manutenção do Túnel da Transoceânica</t>
  </si>
  <si>
    <t>007.00040</t>
  </si>
  <si>
    <t>B1:B144</t>
  </si>
  <si>
    <t>Contratos e Serviços Continuados - Restaurante Popular do Centro</t>
  </si>
  <si>
    <t>007.00040 - Contratos e Serviços Continuados - Restaurante Popular do Centro</t>
  </si>
  <si>
    <t>007.00041</t>
  </si>
  <si>
    <t>B1:B145</t>
  </si>
  <si>
    <t>Contratos e Serviços Continuados - Restaurante Popular do Fonseca</t>
  </si>
  <si>
    <t>007.00041 - Contratos e Serviços Continuados - Restaurante Popular do Fonseca</t>
  </si>
  <si>
    <t>007.00042</t>
  </si>
  <si>
    <t>B1:B146</t>
  </si>
  <si>
    <t>Contratos e Serviços Continuados - Limpeza Urbana e Coleta de Lixo</t>
  </si>
  <si>
    <t>007.00042 - Contratos e Serviços Continuados - Limpeza Urbana e Coleta de Lixo</t>
  </si>
  <si>
    <t>007.00043</t>
  </si>
  <si>
    <t>B1:B147</t>
  </si>
  <si>
    <t>Contratos e Serviços Continuados - Manutenção Preventiva de Ventiladores Pulmonares</t>
  </si>
  <si>
    <t>007.00043 - Contratos e Serviços Continuados - Manutenção Preventiva de Ventiladores Pulmonares</t>
  </si>
  <si>
    <t>007.00044</t>
  </si>
  <si>
    <t>B1:B148</t>
  </si>
  <si>
    <t>Contratos e Serviços Continuados - Hospital Oceânico</t>
  </si>
  <si>
    <t>007.00044 - Contratos e Serviços Continuados - Hospital Oceânico</t>
  </si>
  <si>
    <t>007.00045</t>
  </si>
  <si>
    <t>B1:B149</t>
  </si>
  <si>
    <t>Contratos e Serviços Continuados - Serviços de Lavanderia</t>
  </si>
  <si>
    <t>007.00045 - Contratos e Serviços Continuados - Serviços de Lavanderia</t>
  </si>
  <si>
    <t>007.00046</t>
  </si>
  <si>
    <t>B1:B150</t>
  </si>
  <si>
    <t>Contratos e Serviços Continuados - Fábrica de Software</t>
  </si>
  <si>
    <t>007.00046 - Contratos e Serviços Continuados - Fábrica de Software</t>
  </si>
  <si>
    <t>007.00047</t>
  </si>
  <si>
    <t>B1:B151</t>
  </si>
  <si>
    <t>Contratos e Serviços Continuados - Sistema de Monitoramento de Deslizamento e Alagamento</t>
  </si>
  <si>
    <t>007.00047 - Contratos e Serviços Continuados - Sistema de Monitoramento de Deslizamento e Alagamento</t>
  </si>
  <si>
    <t>007.00048</t>
  </si>
  <si>
    <t>B1:B152</t>
  </si>
  <si>
    <t>Contratos e Serviços Continuados - Digitalização de Arquivos e Livros</t>
  </si>
  <si>
    <t>007.00048 - Contratos e Serviços Continuados - Digitalização de Arquivos e Livros</t>
  </si>
  <si>
    <t>007.00049</t>
  </si>
  <si>
    <t>B1:B153</t>
  </si>
  <si>
    <t>Contratos e Serviços Continuados - Manutenção de Elevadores</t>
  </si>
  <si>
    <t>007.00049 - Contratos e Serviços Continuados - Manutenção de Elevadores</t>
  </si>
  <si>
    <t>007.00050</t>
  </si>
  <si>
    <t>B1:B154</t>
  </si>
  <si>
    <t>Contratos e Serviços Continuados - Manutenção de Postes e Iluminação Pública</t>
  </si>
  <si>
    <t>007.00050 - Contratos e Serviços Continuados - Manutenção de Postes e Iluminação Pública</t>
  </si>
  <si>
    <t>007.00051</t>
  </si>
  <si>
    <t>B1:B155</t>
  </si>
  <si>
    <t>Contratos e Serviços Continuados - Higienização de Coletes e Uniformes</t>
  </si>
  <si>
    <t>007.00051 - Contratos e Serviços Continuados - Higienização de Coletes e Uniformes</t>
  </si>
  <si>
    <t>007.00052</t>
  </si>
  <si>
    <t>B1:B156</t>
  </si>
  <si>
    <t>Contratos e Serviços Continuados - Equipamentos de Segurança e Monitoramento</t>
  </si>
  <si>
    <t>007.00052 - Contratos e Serviços Continuados - Equipamentos de Segurança e Monitoramento</t>
  </si>
  <si>
    <t>007.00053</t>
  </si>
  <si>
    <t>B1:B157</t>
  </si>
  <si>
    <t>Contratos e Serviços Continuados - Brigada de Incêndio</t>
  </si>
  <si>
    <t>007.00053 - Contratos e Serviços Continuados - Brigada de Incêndio</t>
  </si>
  <si>
    <t>007.00054</t>
  </si>
  <si>
    <t>B1:B158</t>
  </si>
  <si>
    <t>Contratos e Serviços Continuados - Manutenção do Caminho Niemeyer</t>
  </si>
  <si>
    <t>007.00054 - Contratos e Serviços Continuados - Manutenção do Caminho Niemeyer</t>
  </si>
  <si>
    <t>007.00055</t>
  </si>
  <si>
    <t>B1:B159</t>
  </si>
  <si>
    <t>Contratos e Serviços Continuados - SISGEO</t>
  </si>
  <si>
    <t>007.00055 - Contratos e Serviços Continuados - SISGEO</t>
  </si>
  <si>
    <t>007.00056</t>
  </si>
  <si>
    <t>B1:B160</t>
  </si>
  <si>
    <t>Contratos e Serviços Continuados - Manutenção de Equipamentos de Sinalização</t>
  </si>
  <si>
    <t>007.00056 - Contratos e Serviços Continuados - Manutenção de Equipamentos de Sinalização</t>
  </si>
  <si>
    <t>007.00057</t>
  </si>
  <si>
    <t>B1:B161</t>
  </si>
  <si>
    <t>Contratos e Serviços Continuados - Operação e Manutenção de Mesa Telefônica</t>
  </si>
  <si>
    <t>007.00057 - Contratos e Serviços Continuados - Operação e Manutenção de Mesa Telefônica</t>
  </si>
  <si>
    <t>007.00058</t>
  </si>
  <si>
    <t>B1:B162</t>
  </si>
  <si>
    <t>Contratos e Serviços Continuados - Sistema de Cercamento Eletrônico</t>
  </si>
  <si>
    <t>007.00058 - Contratos e Serviços Continuados - Sistema de Cercamento Eletrônico</t>
  </si>
  <si>
    <t>007.00059</t>
  </si>
  <si>
    <t>B1:B163</t>
  </si>
  <si>
    <t>Contratos e Serviços Continuados - Manutenção de Equipamentos de Saúde para Manipulação Biológica e Esterilização</t>
  </si>
  <si>
    <t>007.00059 - Contratos e Serviços Continuados - Manutenção de Equipamentos de Saúde para Manipulação Biológica e Esterilização</t>
  </si>
  <si>
    <t>007.00060</t>
  </si>
  <si>
    <t>B1:B164</t>
  </si>
  <si>
    <t>Contratos e Serviços Continuados - Serviços de Consultoria, Assessoria e Apoio (Contrapartida)</t>
  </si>
  <si>
    <t>007.00060 - Contratos e Serviços Continuados - Serviços de Consultoria, Assessoria e Apoio (Contrapartida)</t>
  </si>
  <si>
    <t>007.00061</t>
  </si>
  <si>
    <t>B1:B165</t>
  </si>
  <si>
    <t>Contratos e Serviços Continuados - Manutenção de Equipamentos de Informática</t>
  </si>
  <si>
    <t>007.00061 - Contratos e Serviços Continuados - Manutenção de Equipamentos de Informática</t>
  </si>
  <si>
    <t>007.00062</t>
  </si>
  <si>
    <t>B1:B166</t>
  </si>
  <si>
    <t>Contratos e Serviços Continuados - Manutenção e Operação de Sistemas</t>
  </si>
  <si>
    <t>007.00062 - Contratos e Serviços Continuados - Manutenção e Operação de Sistemas</t>
  </si>
  <si>
    <t>007.00063</t>
  </si>
  <si>
    <t>B1:B167</t>
  </si>
  <si>
    <t>Contratos e Serviços Continuados - Sistema de Solução Tecnológica Hospitalar</t>
  </si>
  <si>
    <t>007.00064</t>
  </si>
  <si>
    <t>B1:B168</t>
  </si>
  <si>
    <t>Contratos e Serviços Continuados - Mão de Obra Especializada em TIC</t>
  </si>
  <si>
    <t>007.00064 - Contratos e Serviços Continuados - Mão de Obra Especializada em TIC</t>
  </si>
  <si>
    <t>007.00065</t>
  </si>
  <si>
    <t>B1:B169</t>
  </si>
  <si>
    <t>Contratos e Serviços Continuados - Espaço Nova Geração: Fonseca</t>
  </si>
  <si>
    <t>007.00065 - Contratos e Serviços Continuados - Espaço Nova Geração: Fonseca</t>
  </si>
  <si>
    <t>007.00066</t>
  </si>
  <si>
    <t>B1:B170</t>
  </si>
  <si>
    <t>Contratos e Serviços Continuados - Complexo Esportivo do Caramujo</t>
  </si>
  <si>
    <t>007.00066 - Contratos e Serviços Continuados - Complexo Esportivo do Caramujo</t>
  </si>
  <si>
    <t>007.00067</t>
  </si>
  <si>
    <t>B1:B171</t>
  </si>
  <si>
    <t>Contratos e Serviços Continuados - Manutenção de Materiais de Escritório</t>
  </si>
  <si>
    <t>007.00067 - Contratos e Serviços Continuados - Manutenção de Materiais de Escritório</t>
  </si>
  <si>
    <t>007.00068</t>
  </si>
  <si>
    <t>B1:B172</t>
  </si>
  <si>
    <t>Contratos e Serviços Continuados - Geradores e Equipamentos Elétricos</t>
  </si>
  <si>
    <t>007.00068 - Contratos e Serviços Continuados - Geradores e Equipamentos Elétricos</t>
  </si>
  <si>
    <t>007.00069</t>
  </si>
  <si>
    <t>B1:B173</t>
  </si>
  <si>
    <t>Contratos e Serviços Continuados - Conservação e Manutenção de Equipamentos de Cozinha</t>
  </si>
  <si>
    <t>007.00069 - Contratos e Serviços Continuados - Conservação e Manutenção de Equipamentos de Cozinha</t>
  </si>
  <si>
    <t>007.00070</t>
  </si>
  <si>
    <t>B1:B174</t>
  </si>
  <si>
    <t>Contratos e Serviços Continuados - Monitoramento de Animais</t>
  </si>
  <si>
    <t>007.00070 - Contratos e Serviços Continuados - Monitoramento de Animais</t>
  </si>
  <si>
    <t>007.00071</t>
  </si>
  <si>
    <t>B1:B175</t>
  </si>
  <si>
    <t>Contratos e Serviços Continuados - Plataforma Educacional</t>
  </si>
  <si>
    <t>007.00071 - Contratos e Serviços Continuados - Plataforma Educacional</t>
  </si>
  <si>
    <t>007.00072</t>
  </si>
  <si>
    <t>B1:B176</t>
  </si>
  <si>
    <t>Contratos e Serviços Continuados - Serviços Postais</t>
  </si>
  <si>
    <t>007.00072 - Contratos e Serviços Continuados - Serviços Postais</t>
  </si>
  <si>
    <t>007.00073</t>
  </si>
  <si>
    <t>B1:B177</t>
  </si>
  <si>
    <t>Contratos e Serviços Continuados - Serviços de Hemodiálise</t>
  </si>
  <si>
    <t>007.00073 - Contratos e Serviços Continuados - Serviços de Hemodiálise</t>
  </si>
  <si>
    <t>007.00074</t>
  </si>
  <si>
    <t>B1:B178</t>
  </si>
  <si>
    <t>Contratos e Serviços Continuados - Complexo Esportivo do Barreto</t>
  </si>
  <si>
    <t>007.00074 - Contratos e Serviços Continuados - Complexo Esportivo do Barreto</t>
  </si>
  <si>
    <t>007.00075</t>
  </si>
  <si>
    <t>B1:B179</t>
  </si>
  <si>
    <t>Contratos e Serviços Continuados - Inspeção Robótica</t>
  </si>
  <si>
    <t>007.00075 - Contratos e Serviços Continuados - Inspeção Robótica</t>
  </si>
  <si>
    <t>007.00076</t>
  </si>
  <si>
    <t>B1:B180</t>
  </si>
  <si>
    <t>Contratos e Serviços Continuados - Cartão Alimentação: Servidores</t>
  </si>
  <si>
    <t>007.00076 - Contratos e Serviços Continuados - Cartão Alimentação: Servidores</t>
  </si>
  <si>
    <t>007.00077</t>
  </si>
  <si>
    <t>B1:B181</t>
  </si>
  <si>
    <t>Contratos e Serviços Continuados - Cartão Alimentação: Pacientes</t>
  </si>
  <si>
    <t>007.00077 - Contratos e Serviços Continuados - Cartão Alimentação: Pacientes</t>
  </si>
  <si>
    <t>007.00078</t>
  </si>
  <si>
    <t>B1:B182</t>
  </si>
  <si>
    <t>Contratos e Serviços Continuados - Cartão alimentação: Conselheiros</t>
  </si>
  <si>
    <t>007.00078 - Contratos e Serviços Continuados - Cartão alimentação: Conselheiros</t>
  </si>
  <si>
    <t>007.00079</t>
  </si>
  <si>
    <t>B1:B183</t>
  </si>
  <si>
    <t>Contratos e Serviços Continuados -  Manutenção de Equipamentos de Saúde para Exames, Tomografia e Radiologia</t>
  </si>
  <si>
    <t>007.00079 - Contratos e Serviços Continuados -  Manutenção de Equipamentos de Saúde para Exames, Tomografia e Radiologia</t>
  </si>
  <si>
    <t>007.00080</t>
  </si>
  <si>
    <t>B1:B184</t>
  </si>
  <si>
    <t>Contratos e Serviços Continuados - Manutenção de Câmara Mortuária</t>
  </si>
  <si>
    <t>007.00080 - Contratos e Serviços Continuados - Manutenção de Câmara Mortuária</t>
  </si>
  <si>
    <t>007.00081</t>
  </si>
  <si>
    <t>B1:B185</t>
  </si>
  <si>
    <t>Contratos e Serviços Continuados - Gestão do Museu Janete Costa</t>
  </si>
  <si>
    <t>007.00081 - Contratos e Serviços Continuados - Gestão do Museu Janete Costa</t>
  </si>
  <si>
    <t>007.00082</t>
  </si>
  <si>
    <t>B1:B186</t>
  </si>
  <si>
    <t>Contratos e Serviços Continuados - Prestação de Serviços Funerários e Cemiteriais</t>
  </si>
  <si>
    <t>007.00082 - Contratos e Serviços Continuados - Prestação de Serviços Funerários e Cemiteriais</t>
  </si>
  <si>
    <t>008.00001</t>
  </si>
  <si>
    <t>B1:B187</t>
  </si>
  <si>
    <t>Dívidas e Parcelamentos - Contrato CEF (Transoceânica)</t>
  </si>
  <si>
    <t>008.00002</t>
  </si>
  <si>
    <t>B1:B188</t>
  </si>
  <si>
    <t>Dívidas e Parcelamentos - CAF</t>
  </si>
  <si>
    <t>008.00003</t>
  </si>
  <si>
    <t>B1:B189</t>
  </si>
  <si>
    <t>Dívidas e Parcelamentos - BID</t>
  </si>
  <si>
    <t>008.00004</t>
  </si>
  <si>
    <t>B1:B190</t>
  </si>
  <si>
    <t>Dívidas e Parcelamentos - BNDES</t>
  </si>
  <si>
    <t>008.00005</t>
  </si>
  <si>
    <t>B1:B191</t>
  </si>
  <si>
    <t>Dívidas e Parcelamentos - Carteira Habitacional (Banco do Brasil)</t>
  </si>
  <si>
    <t>008.00006</t>
  </si>
  <si>
    <t>B1:B192</t>
  </si>
  <si>
    <t>Dívidas e Parcelamentos - Parcelamento de Débitos Fiscais</t>
  </si>
  <si>
    <t>009.00001</t>
  </si>
  <si>
    <t>B1:B193</t>
  </si>
  <si>
    <t>Eventos e Estruturas - Equipamentos de Sonorização, Iluminação e Projeção</t>
  </si>
  <si>
    <t>009.00002</t>
  </si>
  <si>
    <t>B1:B194</t>
  </si>
  <si>
    <t>Eventos e Estruturas - Buffet e Alimentação</t>
  </si>
  <si>
    <t>009.00003</t>
  </si>
  <si>
    <t>B1:B195</t>
  </si>
  <si>
    <t>Eventos e Estruturas - Banheiros Químicos</t>
  </si>
  <si>
    <t>009.00004</t>
  </si>
  <si>
    <t>B1:B196</t>
  </si>
  <si>
    <t>Eventos e Estruturas - Palanques, Arquibancadas e similares</t>
  </si>
  <si>
    <t>009.00005</t>
  </si>
  <si>
    <t>B1:B197</t>
  </si>
  <si>
    <t>Eventos e Estruturas - Encontro de Gestores</t>
  </si>
  <si>
    <t>009.00006</t>
  </si>
  <si>
    <t>B1:B198</t>
  </si>
  <si>
    <t>Eventos e Estruturas - Iluminação Natalina</t>
  </si>
  <si>
    <t>009.00007</t>
  </si>
  <si>
    <t>B1:B199</t>
  </si>
  <si>
    <t>Eventos e Estruturas - Cerimônia de Posse do Prefeito</t>
  </si>
  <si>
    <t>009.00008</t>
  </si>
  <si>
    <t>B1:B200</t>
  </si>
  <si>
    <t>Eventos e Estruturas - Cerimônias Públicas e Reuniões de Gestão</t>
  </si>
  <si>
    <t>010.00001</t>
  </si>
  <si>
    <t>B1:B201</t>
  </si>
  <si>
    <t>Linhas de Crédito - Maternidade Municipal Alzira Reis</t>
  </si>
  <si>
    <t>010.00002</t>
  </si>
  <si>
    <t>B1:B202</t>
  </si>
  <si>
    <t>Linhas de Crédito - Hospital Municipal Psiquiátrico de Jurujuba</t>
  </si>
  <si>
    <t>010.00003</t>
  </si>
  <si>
    <t>B1:B203</t>
  </si>
  <si>
    <t>Linhas de Crédito - Hospital Municipal Carlos Tortely</t>
  </si>
  <si>
    <t>010.00004</t>
  </si>
  <si>
    <t>B1:B204</t>
  </si>
  <si>
    <t>Linhas de Crédito - Hospital Horêncio de Freitas</t>
  </si>
  <si>
    <t>010.00005</t>
  </si>
  <si>
    <t>B1:B205</t>
  </si>
  <si>
    <t>Linhas de Crédito - Policlínica Regional da Engenhoca</t>
  </si>
  <si>
    <t>010.00006</t>
  </si>
  <si>
    <t>B1:B206</t>
  </si>
  <si>
    <t>Linhas de Crédito - Policlínica Comunitária do Largo da Batalha</t>
  </si>
  <si>
    <t>010.00007</t>
  </si>
  <si>
    <t>B1:B207</t>
  </si>
  <si>
    <t>Linhas de Crédito - Unidade Municipal de Urgência Mário Monteiro</t>
  </si>
  <si>
    <t>012.00001</t>
  </si>
  <si>
    <t>B1:B208</t>
  </si>
  <si>
    <t>Locações com Serviços Associados - Locação e Manutenção de Mamógrafos</t>
  </si>
  <si>
    <t>012.00002</t>
  </si>
  <si>
    <t>B1:B209</t>
  </si>
  <si>
    <t>Locações com Serviços Associados - Locação e Manutenção de Viaturas e Veículos Oficiais</t>
  </si>
  <si>
    <t>012.00003</t>
  </si>
  <si>
    <t>B1:B210</t>
  </si>
  <si>
    <t>Locações com Serviços Associados - Locação e Manutenção Ambulâncias</t>
  </si>
  <si>
    <t>012.00004</t>
  </si>
  <si>
    <t>B1:B211</t>
  </si>
  <si>
    <t>Locações com Serviços Associados - Locação e Manutenção Veículos em Geral</t>
  </si>
  <si>
    <t>012.00005</t>
  </si>
  <si>
    <t>B1:B212</t>
  </si>
  <si>
    <t>Locações com Serviços Associados - Veículos Oficiais com Motoristas</t>
  </si>
  <si>
    <t>012.00006</t>
  </si>
  <si>
    <t>B1:B213</t>
  </si>
  <si>
    <t>Locações com Serviços Associados - Locação e Manutenção de Máquinas Copiadoras e Impressoras</t>
  </si>
  <si>
    <t>012.00007</t>
  </si>
  <si>
    <t>B1:B214</t>
  </si>
  <si>
    <t>Locações com Serviços Associados - Respiradores, Monitores e Equipamentos Médicos de Alta Complexidade</t>
  </si>
  <si>
    <t>012.00008</t>
  </si>
  <si>
    <t>B1:B215</t>
  </si>
  <si>
    <t>Locações com Serviços Associados - Equipamentos de Climatização</t>
  </si>
  <si>
    <t>012.00009</t>
  </si>
  <si>
    <t>B1:B216</t>
  </si>
  <si>
    <t>Locações com Serviços Associados - Geradores e Equipamentos Elétricos</t>
  </si>
  <si>
    <t>013.00001</t>
  </si>
  <si>
    <t>B1:B217</t>
  </si>
  <si>
    <t>Locações de Equipamentos - Máquinas Copiadoras e Impressoras</t>
  </si>
  <si>
    <t>013.00002</t>
  </si>
  <si>
    <t>B1:B218</t>
  </si>
  <si>
    <t>Locações de Equipamentos - Veículos</t>
  </si>
  <si>
    <t>013.00003</t>
  </si>
  <si>
    <t>B1:B219</t>
  </si>
  <si>
    <t>Locações de Equipamentos - Materiais de Informática</t>
  </si>
  <si>
    <t>013.00004</t>
  </si>
  <si>
    <t>B1:B220</t>
  </si>
  <si>
    <t>Locações de Equipamentos - Arte na Rua</t>
  </si>
  <si>
    <t>013.00005</t>
  </si>
  <si>
    <t>B1:B221</t>
  </si>
  <si>
    <t>Locações de Equipamentos - Sonorização, Iluminação e Projeção (Teatro Popular de Niterói)</t>
  </si>
  <si>
    <t>013.00006</t>
  </si>
  <si>
    <t>B1:B222</t>
  </si>
  <si>
    <t>Locações de Equipamentos - Sonorização, Iluminação e Projeção (Teatro Municipal)</t>
  </si>
  <si>
    <t>013.00007</t>
  </si>
  <si>
    <t>B1:B223</t>
  </si>
  <si>
    <t>Locações de Equipamentos - Tendas para Atendimento</t>
  </si>
  <si>
    <t>013.00008</t>
  </si>
  <si>
    <t>B1:B224</t>
  </si>
  <si>
    <t>Locações de Equipamentos - Ambulâncias</t>
  </si>
  <si>
    <t>013.00009</t>
  </si>
  <si>
    <t>B1:B225</t>
  </si>
  <si>
    <t>Locações de Equipamentos - Containers Modulares</t>
  </si>
  <si>
    <t>013.00010</t>
  </si>
  <si>
    <t>B1:B226</t>
  </si>
  <si>
    <t>Locações de Equipamentos - Equipamentos de Climatização</t>
  </si>
  <si>
    <t>013.00011</t>
  </si>
  <si>
    <t>B1:B227</t>
  </si>
  <si>
    <t>Locações de Equipamentos - Controle de Pragas</t>
  </si>
  <si>
    <t>013.00012</t>
  </si>
  <si>
    <t>B1:B228</t>
  </si>
  <si>
    <t>Locações de Equipamentos - Mobiliário Hospitalar</t>
  </si>
  <si>
    <t>014.00001</t>
  </si>
  <si>
    <t>B1:B229</t>
  </si>
  <si>
    <t>Locações de Imóveis - Almoxarifado (NitTrans)</t>
  </si>
  <si>
    <t>014.00002</t>
  </si>
  <si>
    <t>B1:B230</t>
  </si>
  <si>
    <t>Locações de Imóveis - Sede da ECOSOL</t>
  </si>
  <si>
    <t>014.00003</t>
  </si>
  <si>
    <t>B1:B231</t>
  </si>
  <si>
    <t>Locações de Imóveis - CRAS do Cubango</t>
  </si>
  <si>
    <t>014.00004</t>
  </si>
  <si>
    <t>B1:B232</t>
  </si>
  <si>
    <t>Locações de Imóveis - CRAS do Cafubá</t>
  </si>
  <si>
    <t>014.00005</t>
  </si>
  <si>
    <t>B1:B233</t>
  </si>
  <si>
    <t>Locações de Imóveis - Abrigo Feminino para Crianças e Adolescentes</t>
  </si>
  <si>
    <t>014.00006</t>
  </si>
  <si>
    <t>B1:B234</t>
  </si>
  <si>
    <t>Locações de Imóveis - Abrigo Masculino para Crianças e Adolescentes</t>
  </si>
  <si>
    <t>014.00007</t>
  </si>
  <si>
    <t>B1:B235</t>
  </si>
  <si>
    <t>Locações de Imóveis - Sede da Unidade</t>
  </si>
  <si>
    <t>014.00008</t>
  </si>
  <si>
    <t>B1:B236</t>
  </si>
  <si>
    <t>Locações de Imóveis - Sede do SAMU</t>
  </si>
  <si>
    <t>014.00009</t>
  </si>
  <si>
    <t>B1:B237</t>
  </si>
  <si>
    <t>Locações de Imóveis - CRAS da Região Oceânica</t>
  </si>
  <si>
    <t>B1:B238</t>
  </si>
  <si>
    <t>B1:B239</t>
  </si>
  <si>
    <t>B1:B240</t>
  </si>
  <si>
    <t>B1:B241</t>
  </si>
  <si>
    <t>B1:B242</t>
  </si>
  <si>
    <t>B1:B243</t>
  </si>
  <si>
    <t>B1:B244</t>
  </si>
  <si>
    <t>B1:B245</t>
  </si>
  <si>
    <t>B1:B246</t>
  </si>
  <si>
    <t>B1:B247</t>
  </si>
  <si>
    <t>B1:B248</t>
  </si>
  <si>
    <t>B1:B249</t>
  </si>
  <si>
    <t>B1:B250</t>
  </si>
  <si>
    <t>B1:B251</t>
  </si>
  <si>
    <t>B1:B252</t>
  </si>
  <si>
    <t>B1:B253</t>
  </si>
  <si>
    <t>B1:B254</t>
  </si>
  <si>
    <t>B1:B255</t>
  </si>
  <si>
    <t>B1:B256</t>
  </si>
  <si>
    <t>B1:B257</t>
  </si>
  <si>
    <t>B1:B258</t>
  </si>
  <si>
    <t>B1:B259</t>
  </si>
  <si>
    <t>B1:B260</t>
  </si>
  <si>
    <t>B1:B261</t>
  </si>
  <si>
    <t>B1:B262</t>
  </si>
  <si>
    <t>B1:B263</t>
  </si>
  <si>
    <t>B1:B264</t>
  </si>
  <si>
    <t>B1:B265</t>
  </si>
  <si>
    <t>B1:B266</t>
  </si>
  <si>
    <t>B1:B267</t>
  </si>
  <si>
    <t>B1:B268</t>
  </si>
  <si>
    <t>B1:B269</t>
  </si>
  <si>
    <t>B1:B270</t>
  </si>
  <si>
    <t>B1:B271</t>
  </si>
  <si>
    <t>B1:B272</t>
  </si>
  <si>
    <t>B1:B273</t>
  </si>
  <si>
    <t>Não utilizar como "outros serviços", mas sim manutenções, instalções e reparos pontuais feitos por PJ ou MEI</t>
  </si>
  <si>
    <t>007.00083</t>
  </si>
  <si>
    <t>Contratos e Serviços Continuados - Descarte Químico</t>
  </si>
  <si>
    <t>007.00083 - Contratos e Serviços Continuados - Descarte Químico</t>
  </si>
  <si>
    <t>009.00009</t>
  </si>
  <si>
    <t>Eventos e Estruturas - Réveillon</t>
  </si>
  <si>
    <t>007.00084</t>
  </si>
  <si>
    <t>Contratos e Serviços Continuados - Radares</t>
  </si>
  <si>
    <t>007.00084 - Contratos e Serviços Continuados - Radares</t>
  </si>
  <si>
    <t>003.00003</t>
  </si>
  <si>
    <t>Aquisição de Imóveis e Desapropriações - Local Público</t>
  </si>
  <si>
    <t>007.00085</t>
  </si>
  <si>
    <t>Contratos e Serviços Continuados - Manutenção BHLS</t>
  </si>
  <si>
    <t>007.00085 - Contratos e Serviços Continuados - Manutenção BHLS</t>
  </si>
  <si>
    <t>007.00086</t>
  </si>
  <si>
    <t>Contratos e Serviços Continuados - Manipulação e Transporte Biológico</t>
  </si>
  <si>
    <t>007.00086 - Contratos e Serviços Continuados - Manipulação e Transporte Biológico</t>
  </si>
  <si>
    <t>Contratos continuados de manipulação biológica e transporte dE material biológico</t>
  </si>
  <si>
    <t>009.00010</t>
  </si>
  <si>
    <t>Eventos e Estruturas - Festival Encontro Niterói com Niterói</t>
  </si>
  <si>
    <t>007.00087</t>
  </si>
  <si>
    <t>Contratos e Serviços Continuados - Centro Cultural da Zona Norte</t>
  </si>
  <si>
    <t>007.00087 - Contratos e Serviços Continuados - Centro Cultural da Zona Norte</t>
  </si>
  <si>
    <t>001.00011</t>
  </si>
  <si>
    <t>Anuidades - ANAMMA</t>
  </si>
  <si>
    <t>007.00088</t>
  </si>
  <si>
    <t>Contratos e Serviços Continuados - Centro de Convivência: Capim Melado</t>
  </si>
  <si>
    <t>007.00088 - Contratos e Serviços Continuados - Centro de Convivência: Capim Melado</t>
  </si>
  <si>
    <t>007.00089</t>
  </si>
  <si>
    <t>Contratos e Serviços Continuados - Museu de Arte Moderna</t>
  </si>
  <si>
    <t>007.00089 - Contratos e Serviços Continuados - Museu de Arte Moderna</t>
  </si>
  <si>
    <t>007.00090</t>
  </si>
  <si>
    <t>Contratos e Serviços Continuados - Companhia de Ballet da Cidade de Niterói</t>
  </si>
  <si>
    <t>007.00090 - Contratos e Serviços Continuados - Companhia de Ballet da Cidade de Niterói</t>
  </si>
  <si>
    <t>003.00004</t>
  </si>
  <si>
    <t>Aquisição de Imóveis e Desapropriações - Restaurante Popular da Zona Norte</t>
  </si>
  <si>
    <t>007.00091</t>
  </si>
  <si>
    <t>Contratos e Serviços Continuados - Restaurante Popular da Zona Norte</t>
  </si>
  <si>
    <t>007.00091 - Contratos e Serviços Continuados - Restaurante Popular da Zona Norte</t>
  </si>
  <si>
    <t>004.00044</t>
  </si>
  <si>
    <t>Aquisição de Materiais e Equipamentos - Infraestrutura de Praças e Espaços Públicos</t>
  </si>
  <si>
    <t>004.00044 - Aquisição de Materiais e Equipamentos - Infraestrutura de Praças e Espaços Públicos</t>
  </si>
  <si>
    <t>007.00092</t>
  </si>
  <si>
    <t>Contratos e Serviços Continuados - Emissão de Notas Fiscais</t>
  </si>
  <si>
    <t>007.00092 - Contratos e Serviços Continuados - Emissão de Notas Fiscais</t>
  </si>
  <si>
    <t>007.00093</t>
  </si>
  <si>
    <t>Contratos e Serviços Continuados - Software de Gestão de Saúde</t>
  </si>
  <si>
    <t>007.00093 - Contratos e Serviços Continuados - Software de Gestão de Saúde</t>
  </si>
  <si>
    <t>007.00094</t>
  </si>
  <si>
    <t>Contratos e Serviços Continuados - Gestão de Almoxarifado</t>
  </si>
  <si>
    <t>007.00094 - Contratos e Serviços Continuados - Gestão de Almoxarifado</t>
  </si>
  <si>
    <t>004.00045</t>
  </si>
  <si>
    <t>Aquisição de Materiais e Equipamentos - Atividades Físicas</t>
  </si>
  <si>
    <t>004.00045 - Aquisição de Materiais e Equipamentos - Atividades Físicas</t>
  </si>
  <si>
    <t>005.00040</t>
  </si>
  <si>
    <t>Aquisição de Materiais e Equipamentos (Saúde) - Insumos e Instrumentos fisioterápicos</t>
  </si>
  <si>
    <t>005.00040 - Aquisição de Materiais e Equipamentos (Saúde) - Insumos e Instrumentos fisioterápicos</t>
  </si>
  <si>
    <t>003.00005</t>
  </si>
  <si>
    <t>Aquisição de Imóveis e Desapropriações -  Condomínio Edifício Parque de Gales</t>
  </si>
  <si>
    <t>004.00046</t>
  </si>
  <si>
    <t>Aquisição de Materiais e Equipamentos - Enxovais</t>
  </si>
  <si>
    <t>004.00046 - Aquisição de Materiais e Equipamentos - Enxovais</t>
  </si>
  <si>
    <t>012.00010</t>
  </si>
  <si>
    <t>Locações com Serviços Associados - Consultório Móvel</t>
  </si>
  <si>
    <t>004.00047</t>
  </si>
  <si>
    <t>Aquisição de Materiais e Equipamentos - Eventos e Cerimoniais</t>
  </si>
  <si>
    <t>004.00047 - Aquisição de Materiais e Equipamentos - Eventos e Cerimoniais</t>
  </si>
  <si>
    <t>013.00013</t>
  </si>
  <si>
    <t>Incubadoras Neonatal</t>
  </si>
  <si>
    <t>Locações de Equipamentos - Incubadoras Neonatal</t>
  </si>
  <si>
    <t>013.00013 - Locações de Equipamentos - Incubadoras Neonatal</t>
  </si>
  <si>
    <t>001.00012</t>
  </si>
  <si>
    <t>ICLEI</t>
  </si>
  <si>
    <t>Anuidades - ICLEI</t>
  </si>
  <si>
    <t>001.00012 - Anuidades - ICLEI</t>
  </si>
  <si>
    <t>Anuidade paga pela SMARHS a ICLEI - Governos Locais pela Sustentabilidade (International Council for Local Environmental Initiatives)</t>
  </si>
  <si>
    <t>004.00048</t>
  </si>
  <si>
    <t>Sinalizações de trânsito</t>
  </si>
  <si>
    <t>Aquisição de Materiais e Equipamentos - Sinalizações de trânsito</t>
  </si>
  <si>
    <t>004.00048 - Aquisição de Materiais e Equipamentos - Sinalizações de trânsito</t>
  </si>
  <si>
    <t xml:space="preserve">Sinalizações de trânsito, cones </t>
  </si>
  <si>
    <t>005.00041</t>
  </si>
  <si>
    <t>Peças e Equipamentos para Manipulação Biológica e Esterilização</t>
  </si>
  <si>
    <t>Aquisição de Materiais e Equipamentos (Saúde) - Peças e Equipamentos para Manipulação Biológica e Esterilização</t>
  </si>
  <si>
    <t>005.00041 - Aquisição de Materiais e Equipamentos (Saúde) - Peças e Equipamentos para Manipulação Biológica e Esterilização</t>
  </si>
  <si>
    <t>ALTERAR NOME -&gt; PEÇAS E ACESSÓRIO
Aquisição de Peças e acessórios para Manipulação Biológica e esterilização</t>
  </si>
  <si>
    <t>007.00095</t>
  </si>
  <si>
    <t>Contratos e Serviços Continuados - Catálogos e Bancos de Preços</t>
  </si>
  <si>
    <t>007.00095 - Contratos e Serviços Continuados - Catálogos e Bancos de Preços</t>
  </si>
  <si>
    <t>Serviço continuado de acesso ou entrega de catálogos e banco de preços</t>
  </si>
  <si>
    <t>Evento Corpo em Movimento</t>
  </si>
  <si>
    <t xml:space="preserve">Refere-se ao termo de compromisso de patricínio para a realização do evento CORPO EM MOVIMENTO a ser realizado na Orla da praia da Praia de São Francisco </t>
  </si>
  <si>
    <t>004.00049</t>
  </si>
  <si>
    <t>Rações e outros insumos de uso animal</t>
  </si>
  <si>
    <t>Aquisição de Materiais e Equipamentos - Rações e outros insumos de uso animal</t>
  </si>
  <si>
    <t>004.00049 - Aquisição de Materiais e Equipamentos - Rações e outros insumos de uso animal</t>
  </si>
  <si>
    <t>VERIFICAR NOME</t>
  </si>
  <si>
    <t>004.00050</t>
  </si>
  <si>
    <t>Insumos Cirúrgicos</t>
  </si>
  <si>
    <t>Aquisição de Materiais e Equipamentos - Insumos Cirúrgicos</t>
  </si>
  <si>
    <t>004.00050 - Aquisição de Materiais e Equipamentos - Insumos Cirúrgicos</t>
  </si>
  <si>
    <t>Insumos cirurgicos como gases, curativos, fios e agulhas para uso de unidades que não sejam a saúde</t>
  </si>
  <si>
    <t>Operacionalização Das Atividades De Ações Em Atenção Básica</t>
  </si>
  <si>
    <t>Atividade Ambulatorial, Emergencial e Hospitalar na Rede Municipal</t>
  </si>
  <si>
    <t>Administração Do Fundo</t>
  </si>
  <si>
    <t>Operacionalização Da Vigilância Sanitária</t>
  </si>
  <si>
    <t>Realizar distribuição de kit com protetores solares e repelentes</t>
  </si>
  <si>
    <t>Adquirir Equipamento Hospitalar De Aparelho De Densiometria Óssea</t>
  </si>
  <si>
    <t>Reforma da Policlínica Médica Comunitária de Jurujuba</t>
  </si>
  <si>
    <t>Modernização Da Rede Municipal Para A Atenção Básica</t>
  </si>
  <si>
    <t>Modernização da Rede Municipal para a Assistência Hospitalar</t>
  </si>
  <si>
    <t>Criação do Portal da Transparência do SUS Niterói com a lista de espera de pacientes</t>
  </si>
  <si>
    <t>Realizar convênio com a Associação de Pais e Amigos dos Deficientes da Audição (APADA) de Niterói</t>
  </si>
  <si>
    <t>Operacionalização Da Assistência Farmacêutica Básica</t>
  </si>
  <si>
    <t>Ampliação e Reestruturação da Policlínica Regional de Piratininga Dom Luís Orione</t>
  </si>
  <si>
    <t>Operacionalização do Hospital Oceânico</t>
  </si>
  <si>
    <t>Ampliação Do Programa Médico De Familía</t>
  </si>
  <si>
    <t>Ampliação do Médico de Família para a Comunidade do Juca Branco</t>
  </si>
  <si>
    <t>Ampliação/Reestruturação do Ambulatório Atenção à Saúde População Travesti e Transexual João W. Nery</t>
  </si>
  <si>
    <t>Ampliar sistema de testagem para Covid-19</t>
  </si>
  <si>
    <t>Atividade Ambulatorial, Emergencial e Hospitalar Complementar a Rede Municipal</t>
  </si>
  <si>
    <t>Realizar o Dia Municipal de Combate à Sífilis e à Sífilis Congênita</t>
  </si>
  <si>
    <t>Operacionalização Da Vigilância Epidemiológica Em Saúde</t>
  </si>
  <si>
    <t>Informatização e Publicação Internet Lista de Espera SISREG</t>
  </si>
  <si>
    <t>Adquirir equipamento hospitalar Colposcópio</t>
  </si>
  <si>
    <t>Manutenção De Conselhos</t>
  </si>
  <si>
    <t>Criação de Iniciativas de Combate à Violência Obstétrica e apoio a gestantes</t>
  </si>
  <si>
    <t>Campanha Setembro Amarelo - Atenção à Problemática do Suicídio</t>
  </si>
  <si>
    <t>Operacionalização Da Rede De Laboratórios Municipais</t>
  </si>
  <si>
    <t>Realizar a Semana Municipal de conscientização sobre a Síndrome de Guillain-Barré</t>
  </si>
  <si>
    <t>Ampliação do Médico de Família para a comunidade da Palmeira</t>
  </si>
  <si>
    <t>Adquirir equipamento hospitalar Cintilografia</t>
  </si>
  <si>
    <t>Adquirir equipamento hospitalar de Endoscopia</t>
  </si>
  <si>
    <t>Adquirir equipo Odontológico</t>
  </si>
  <si>
    <t>Encargos Com Sentenças Judiciais</t>
  </si>
  <si>
    <t>Realizar campanha educativa sobre direitos reprodutivos e a saúde da gestante</t>
  </si>
  <si>
    <t>Construção de Clínica Escola Especializada em pessoas com TEA (Transtorno do Espectro Autista)</t>
  </si>
  <si>
    <t>Compra e distribuição de absorventes íntimos para as mulheres em situação de vulnerabilidade social</t>
  </si>
  <si>
    <t>Compra de medicamentos para rede de saúde mental</t>
  </si>
  <si>
    <t>Campanha de Conscientização sobre o Câncer de Próstata Novembro Azul</t>
  </si>
  <si>
    <t>Adquirir equipamento hospitalar de Colonoscopia</t>
  </si>
  <si>
    <t>Implantação de Unidade Básica de Saúde em Tenente Jardim</t>
  </si>
  <si>
    <t>Incluir, no Protocolo Padrão de Pré-Natal, a suplementação de Vitamina D</t>
  </si>
  <si>
    <t>Implantação Programa Atendimento Odontológico e Ortodôntico a pessoas em vulnerabilidade social</t>
  </si>
  <si>
    <t>Ampliação e Reforma da Policlícnica Regional da Engenhoca</t>
  </si>
  <si>
    <t>Campanha Educativa sobre direitos reprodutivos e a saúde da gestante com base no Estatuto da Gestant</t>
  </si>
  <si>
    <t>Planilha Pré-LOA 2022</t>
  </si>
  <si>
    <t>corresponde à ação orçamentária. Nessa coluna, só podem ser preenchidos o código de ações já existentes, e, para a solicitação de inclusão de uma nova ação (ainda não existente nos cadastros), será necessário o preenchimento na aba "Planilha Auxiliar" (a ser detalhado mais à frente).</t>
  </si>
  <si>
    <t>Ação (Coluna B)</t>
  </si>
  <si>
    <t>Descrição da Ação (Coluna C)</t>
  </si>
  <si>
    <t>corresponde à nomenclatura propriamente dita da ação. Trata-se de um campo bloqueado para a edição, contendo fórmula que traz a nomenclatura reclacionada ao código informado na Coluna B. Para novas ações (ainda não existentes nos cadastros), será necessário o preenchimento na aba "Planilha Auxiliar" (a ser detalhado mais à frente).</t>
  </si>
  <si>
    <t>Natureza de Despesa (Coluna D)</t>
  </si>
  <si>
    <t>corresponde ao estrutural do Grupo de Natureza de Despesa, sendo: 
1º dígito - Necessariamente 3, pois indica que trata-se de uma Despesa;
2º dígito - Corresponde ao Grupo de Natureza de Despesa;
3º e 4º dígitos - Corresponde à Modalidade de Aplicação;
5º e 6º dígitos - Corresponde ao Elemento de Despesa.</t>
  </si>
  <si>
    <t>Descrição da Natureza de Despesa (Coluna E)</t>
  </si>
  <si>
    <t xml:space="preserve">corresponde à nomenclatura dos Elementos de Despesa. </t>
  </si>
  <si>
    <t>Planilha Auxiliar</t>
  </si>
  <si>
    <t>Catálogo de PO</t>
  </si>
  <si>
    <t xml:space="preserve">Categoria (Coluna E) </t>
  </si>
  <si>
    <t>Coluna que reúne a categorização dos Planos Orçamentários referente ao tipo da despesa em questão.</t>
  </si>
  <si>
    <t>Objeto (Coluna F)</t>
  </si>
  <si>
    <t xml:space="preserve">corresponde à nomenclatura propriamente dita da ação. Nessa colua estão listadas as descrições referentes às ações enumeradas na coluna B. Ao incluir uma nova ação será preciso descrevê-la nesta coluna, para fins de especificação do gasto em questão. </t>
  </si>
  <si>
    <t xml:space="preserve">Coluna que contém as informações referentes ao objeto do gasto contemplado pelo PO. </t>
  </si>
  <si>
    <t>Geral (G), Geral da Unidade (GU) ou Específico (E)? (Coluna G)</t>
  </si>
  <si>
    <t xml:space="preserve">corresponde ao estrutural do Grupo de Natureza de Despesa, sendo: 
1º dígito - Necessariamente 3, pois indica que trata-se de uma Despesa;
2º dígito - Corresponde ao Grupo de Natureza de Despesa;
3º e 4º dígitos - Corresponde à Modalidade de Aplicação;
5º e 6º dígitos - Corresponde ao Elemento de Despesa. Neste campo há uma lista suspensa com todos as classificações de Naturea de Despesa existentes no município. Ao criar uma nova ação, é preciso selecionar a classificação mais adequada quanto a despesa incluída. </t>
  </si>
  <si>
    <t>P.O Completo (Coluna I)</t>
  </si>
  <si>
    <t>corresponde à nomenclatura dos Elementos de Despesa. Coluna preenchida automaticamente a partir da seleção do código estrutural na coluna D. A descrição visa auxiliar no processo de classificação de novas ações.</t>
  </si>
  <si>
    <t>Credor (Coluna F)</t>
  </si>
  <si>
    <t>Fonte (Coluna F)</t>
  </si>
  <si>
    <t>Descrição do P.O (Coluna J)</t>
  </si>
  <si>
    <t>corresponde à identificação da Fonte de Recurso que será utilizada para o pagamento da despesa em questão. No caso de inclusão de ações, será preciso atribuir uma Fonte de Recurso para a despesa em questão. Há uma lista suspensa elencando todas as Fontes que compõem o orçamento municipal e, portanto, a Fonte utilizada deve constar nesta lista.</t>
  </si>
  <si>
    <t>Coluna que reúne a descrição e o detalhamento do Plano Orçamentário em questão.</t>
  </si>
  <si>
    <t xml:space="preserve">GND - Grupo de Natureza de Despesa (Coluna G) </t>
  </si>
  <si>
    <t xml:space="preserve">Descrição da Fonte (Coluna G) </t>
  </si>
  <si>
    <t xml:space="preserve">Fonte sugerida (Coluna H) </t>
  </si>
  <si>
    <t xml:space="preserve">Credor(Coluna H) </t>
  </si>
  <si>
    <t xml:space="preserve">Plano Orçamentário (Coluna I) </t>
  </si>
  <si>
    <t xml:space="preserve">Despesa Continuada (Sim/Não) (Coluna J) </t>
  </si>
  <si>
    <t>corresponde à classificação de despesa quanto ao caráter de continuidade, informando se a despesa é contínua (despesa executada por mais de 2 anos) ou não.</t>
  </si>
  <si>
    <t xml:space="preserve">Nº de Contrato (Coluna K) </t>
  </si>
  <si>
    <t>corresponde ao número do contrato associado à despesa, quando houver.</t>
  </si>
  <si>
    <t xml:space="preserve">Vigência do Contrato (Coluna L) </t>
  </si>
  <si>
    <t xml:space="preserve">corresponde à informação da data de início do contrato, bem como seu período de duração. </t>
  </si>
  <si>
    <t xml:space="preserve">F/C/T/O (Coluna M) </t>
  </si>
  <si>
    <t>corresponde à classificação da despesa referente a folha de pagamento, concessionária, terceirizada ou outros.</t>
  </si>
  <si>
    <t xml:space="preserve">COVID(Sim/Não) (Coluna N) </t>
  </si>
  <si>
    <t xml:space="preserve">Previsão da Unidade (Coluna O) </t>
  </si>
  <si>
    <t xml:space="preserve">Memória de Cálculo (Coluna R) </t>
  </si>
  <si>
    <t xml:space="preserve">Pacto(Sim/Não) (Coluna T) </t>
  </si>
  <si>
    <t xml:space="preserve">Linha de Pacto (Coluna U) </t>
  </si>
  <si>
    <t>corresponde à informação a respeito da Linha de Pacto à qual a despesa está associada, conferindo maior detalhamento ao gasto em questão.</t>
  </si>
  <si>
    <t xml:space="preserve">Obs (Coluna V) </t>
  </si>
  <si>
    <t>corresponde à ponderação de informações relevantes associadas à despesa em questão, quando necessário.</t>
  </si>
  <si>
    <t>SEPLAG</t>
  </si>
  <si>
    <t>DESCRIÇÃO ND</t>
  </si>
  <si>
    <t>PADRÃO - TODA A PMN</t>
  </si>
  <si>
    <t>CREDOR - POR UO</t>
  </si>
  <si>
    <t>AÇÃO</t>
  </si>
  <si>
    <t>DESCRIÇÃO AÇÃO</t>
  </si>
  <si>
    <t>Plano Municipal de Arborização Urbana de Niterói</t>
  </si>
  <si>
    <t>Administração Da Unidade</t>
  </si>
  <si>
    <t>Aquisição de material didático</t>
  </si>
  <si>
    <t>Realização do mapeamento e cadastramento das áreas de preservação permanente a serem recuperadas ou</t>
  </si>
  <si>
    <t>Aquisição de livros em Braille</t>
  </si>
  <si>
    <t>Drenagem  e Pavimentação da Rua das Orquídeas – Itacoatiara</t>
  </si>
  <si>
    <t>Construção de Contenção de Encosta na Comunidade do Juca Branco</t>
  </si>
  <si>
    <t>Pavimentação em paralepípedos da Rua dos Gerâneos – Itacoatiara</t>
  </si>
  <si>
    <t>Revitalização do Cine Icaraí</t>
  </si>
  <si>
    <t>Instalação de Playground de Madeira no campinho da Rua 03 de outubro – Cubango</t>
  </si>
  <si>
    <t>Manutenções De Túneis, Mergulhões E Viadutos</t>
  </si>
  <si>
    <t>Implantação Da Iluminação Pública</t>
  </si>
  <si>
    <t>Colocação de Brinquedos para crianças e Academia da Terceira Idade na Praça da rua Dr. Péricles, Cor</t>
  </si>
  <si>
    <t>Serviços Da Dívida Interna</t>
  </si>
  <si>
    <t>Realizar obra de conservação e revitalização do prédio do Conservatório de Música de Niterói</t>
  </si>
  <si>
    <t>Operacionalização De Obras E Reformas</t>
  </si>
  <si>
    <t>Manutenção Do Caminho Niemeyer</t>
  </si>
  <si>
    <t>Recuperação De Imóveis Públicos</t>
  </si>
  <si>
    <t>Pavimentação em paralepípedos da Rua das Rosas– Itacoatiara</t>
  </si>
  <si>
    <t>Construção De Praças E Áreas De Lazer</t>
  </si>
  <si>
    <t>Reforma do Centro Comunitário do Preventório</t>
  </si>
  <si>
    <t>Implantação E Melhoria Da Macrodrenagem</t>
  </si>
  <si>
    <t>Construção de Contenção de Encosta no Caramujo</t>
  </si>
  <si>
    <t>Pavimentação em paralepípedos da Rua das Camelias – Itacoatiara</t>
  </si>
  <si>
    <t>Intervenção Em Áreas De Risco</t>
  </si>
  <si>
    <t>Construção de Quadra Esportiva na Comunidade do Juca Branco</t>
  </si>
  <si>
    <t>Pavimentação em paralepípedos da Rua dos Cravos – Itacoatiara</t>
  </si>
  <si>
    <t>Construção da Praça Leandro Mota (Lei Municipal 3.468/2020)</t>
  </si>
  <si>
    <t>Pavimentação em paralepípedos da Rua das Perpétuas– Itacoatiara</t>
  </si>
  <si>
    <t>Implementação Do Programa Calçada Livre</t>
  </si>
  <si>
    <t>Drenagem E Pavimentação De Ruas E Logradouros</t>
  </si>
  <si>
    <t>Implementação do Plano Emergencial de Calçadas</t>
  </si>
  <si>
    <t>Implantação De Obras De Urbanização E Infraestrutura Do Pro Sustentável</t>
  </si>
  <si>
    <t>Revitalizações De Praças E Áreas De Lazer</t>
  </si>
  <si>
    <t>Revitalização da Pista Velha de Skate na Avenida Quintino Bocaiuva</t>
  </si>
  <si>
    <t>Reforma E Reestruturação Dos Cemitérios Municipais</t>
  </si>
  <si>
    <t>Construção de Píer público na Praça Rádio Amador</t>
  </si>
  <si>
    <t>Implementação Do Programa Comunidade Cidadã</t>
  </si>
  <si>
    <t>Terminal Pesqueiro</t>
  </si>
  <si>
    <t>Macrodrenagem na Entrada do Bairro de Itacoatiara</t>
  </si>
  <si>
    <t>Dragagem do Canal de São Lourenço</t>
  </si>
  <si>
    <t>Construção de contenção de encosta na Rua XV de Novembro, nº 260</t>
  </si>
  <si>
    <t>Recuperação E Manutenção Das Orlas</t>
  </si>
  <si>
    <t>Recuperação do calçadão da praia de Piratininga</t>
  </si>
  <si>
    <t>Implementação de Centro de Convivência do Idoso no Bairro do Fonseca</t>
  </si>
  <si>
    <t>Pavimentação em paralepípedos da Rua das Azaléas – Itacoatiara</t>
  </si>
  <si>
    <t>Revitalização da Praça situada na Trav. Magnólia Brasil - Fonseca</t>
  </si>
  <si>
    <t>Obrigações Tributárias E Contributivas</t>
  </si>
  <si>
    <t>Pavimentação em paralepípedos da Rua dos Jasmins – Itacoatiara</t>
  </si>
  <si>
    <t>Implantar Projeto de Saneamento Básico na Comunidade do Abacaxi – Cubango</t>
  </si>
  <si>
    <t>Drenagem E Pavimentação De Ruas Na Região Oceânica</t>
  </si>
  <si>
    <t>Pavimentação em paralepípedos da Rua das Petúnias – Itacoatiara</t>
  </si>
  <si>
    <t>Revitalização do Instituto de Artes e Comunicação Social (IACS)</t>
  </si>
  <si>
    <t>Capacitação De Recursos Humanos</t>
  </si>
  <si>
    <t>Transparência Do Canal Legislativo</t>
  </si>
  <si>
    <t>Operac A Câmara Municipal De Niiteroi</t>
  </si>
  <si>
    <t>Divulgação Do Trabalho Legislativo</t>
  </si>
  <si>
    <t>Garantir do direito à acessibilidade na Câmara Municipal</t>
  </si>
  <si>
    <t>Manutenção Da Escola Da Democracia</t>
  </si>
  <si>
    <t>Informatização Da Câmara De Vereadores</t>
  </si>
  <si>
    <t>Manutenção Do Canal Legislativo</t>
  </si>
  <si>
    <t>Programa de Estágio a Estudantes na Câmara Municipal de Niterói</t>
  </si>
  <si>
    <t>Implementar Programa Legislativo ao Alcance de Todos</t>
  </si>
  <si>
    <t>Publicidade em Jornais Comunitários e Alternativos</t>
  </si>
  <si>
    <t>Manutenção Do Gabinete Integrado De Prevenção À Violência</t>
  </si>
  <si>
    <t>Criar Programa de investimentos em pesquisa no setor audiovisual</t>
  </si>
  <si>
    <t>Manutenção De Equipamentos Culturais</t>
  </si>
  <si>
    <t>Realizar processo de escolha unificado dos conselheiros tutelares</t>
  </si>
  <si>
    <t>Fomento Ao Reaproveitamento E Captação De Águas Pluviais</t>
  </si>
  <si>
    <t>Cria o Centro Comunitário Social Cultural no Bairro Martins Torres</t>
  </si>
  <si>
    <t>Prevenção Às Drogas</t>
  </si>
  <si>
    <t>Plano Mun Cons e Recup Áreas Prestadoras Serv Ambientais</t>
  </si>
  <si>
    <t>Promover campanha para economia de água</t>
  </si>
  <si>
    <t>Promoção Da Proteção Das Mulheres</t>
  </si>
  <si>
    <t>Desapropriação E Aquisição De Imóveis</t>
  </si>
  <si>
    <t>Programa de estágio da Secretaria Municipal de Educação, Ciência e Tecnologia</t>
  </si>
  <si>
    <t>Realização de Campeonato de CrossFit</t>
  </si>
  <si>
    <t>Implementação Da Educação Ambiental</t>
  </si>
  <si>
    <t>Promoção Da Proteção Animal</t>
  </si>
  <si>
    <t>Realizar Mapeamento de grupos Étnicos, Raciais e Comunidades Tradicionais em Niterói</t>
  </si>
  <si>
    <t>Capacitação dos agentes da defesa civil</t>
  </si>
  <si>
    <t>Legislação de Parcelamento, Uso e Ocupação do Solo</t>
  </si>
  <si>
    <t>Criar local para implementação e alocação para implementação do arquivo público municipal</t>
  </si>
  <si>
    <t>Fortalecimento da Gestão Operacional do Parque Natural Municipal de Niterói</t>
  </si>
  <si>
    <t>Manutenção do Banco Comunitário</t>
  </si>
  <si>
    <t>Conservação E Recuperação De Córregos, Rios E Nascentes</t>
  </si>
  <si>
    <t>Operacionalização De Financiamentos Nacionais E Internacionais</t>
  </si>
  <si>
    <t>Campanha de Conscientização do Uso de Equipamentos de Proteção para a Prática de Skate</t>
  </si>
  <si>
    <t>Criar edital de fomento direto</t>
  </si>
  <si>
    <t>Prevenção E Combate Ao Incêndio Em Vegetação</t>
  </si>
  <si>
    <t>Apoio À Realização Dos Jogos Escolares De Niterói</t>
  </si>
  <si>
    <t>FUNDO DE EQUALIZAÇÃO DA RECEITA (FER)</t>
  </si>
  <si>
    <t>Realização do festival Mama África</t>
  </si>
  <si>
    <t>Fomento Ao Desenvolvimento Do Comércio E Serviços</t>
  </si>
  <si>
    <t>Implementaçao Do Pro Sustentável Sustentabilidade</t>
  </si>
  <si>
    <t>Fomento E Incentivo À Cultura</t>
  </si>
  <si>
    <t>Reserva De Contingência</t>
  </si>
  <si>
    <t>Implementar programa de Educação Financeira nível intermediário para Jovens e Idosos</t>
  </si>
  <si>
    <t>Plano Municipal de Gestão Integrada de Resíduos Sólidos</t>
  </si>
  <si>
    <t>Implantação De Fiscalização Eletrônica Viária E De Transporte</t>
  </si>
  <si>
    <t>Implantação de Fibra Óptica para interligação do Fonseca ao CISP</t>
  </si>
  <si>
    <t>Realizar Mostra de Dança de Niterói</t>
  </si>
  <si>
    <t>Criar o Parque Natural Municipal no Morro do Castro</t>
  </si>
  <si>
    <t>Implantaçao da Plataforma Digital no Barreto</t>
  </si>
  <si>
    <t>Manutenção Do Sistema De Monitoramento De Alagamentos E Deslizamentos</t>
  </si>
  <si>
    <t>Implementação De Ações De Empregababilidade</t>
  </si>
  <si>
    <t>Ampliação Do Sistema Nacional De Emprego Municipal</t>
  </si>
  <si>
    <t>Recuperação Asfáltica</t>
  </si>
  <si>
    <t>Realização De Atividades E Eventos</t>
  </si>
  <si>
    <t>Implantação Do Plano De Resiliência Frente Às Mudanças Do Clima</t>
  </si>
  <si>
    <t>Realizar circuito de samba de Niterói</t>
  </si>
  <si>
    <t>Fomento Ao Desenvolvimento Da Indústria</t>
  </si>
  <si>
    <t>Promoção De Políticas Públicas Para A Juventude</t>
  </si>
  <si>
    <t>Implementação do programa de assistência técnica e social para melhoria das unidades habitacionais d</t>
  </si>
  <si>
    <t>Manter Projeto de Qualidade de Vida para Idosos</t>
  </si>
  <si>
    <t>Implementaçao Do Pro Sustentável Urbanização</t>
  </si>
  <si>
    <t>Campeonato municipal de Jiu-Jitsu inclusivo</t>
  </si>
  <si>
    <t>Conservação Da Drenagem Urbana</t>
  </si>
  <si>
    <t>Apoio ao Parque Estadual da Serra da Tiririca</t>
  </si>
  <si>
    <t>Implementar Programa de Tecnologia da Informação (políticas de segurança)</t>
  </si>
  <si>
    <t>Criação de Reservatórios de captação de água da chuva em unidades residenciais sustentáveis</t>
  </si>
  <si>
    <t>Manutenção dos Conselhos Tutelares</t>
  </si>
  <si>
    <t>Manutenção Da Central De Libras</t>
  </si>
  <si>
    <t>Implementação de Cozinha nas Casas de Acolhimento do Município</t>
  </si>
  <si>
    <t>Implantação De Centro De Referência Da Juventude</t>
  </si>
  <si>
    <t>Niterói mais ativa</t>
  </si>
  <si>
    <t>Evento Ocupa TRANS</t>
  </si>
  <si>
    <t>Capacitação da Guarda Municipal em Assistência Social e Direitos Humanos</t>
  </si>
  <si>
    <t>Promover programas e projetos de prevenção à violência intrafamiliar no âmbito do Município de Niter</t>
  </si>
  <si>
    <t>Implantar O Centro De Oportunidade Jovem Na Vila Ipiranga</t>
  </si>
  <si>
    <t>Plano Municipal de Habitação de Interesse Social</t>
  </si>
  <si>
    <t>Realização da Corrida de São Judas Tadeu(Lei Municipal nº 3414/2019)</t>
  </si>
  <si>
    <t>Criar o Parque Natural Municipal no Morro da Antena</t>
  </si>
  <si>
    <t>Promoção Do Planejamento Estratégico Do Município</t>
  </si>
  <si>
    <t>Reflorestamento De Encostas E Áreas Estratégicas</t>
  </si>
  <si>
    <t>Operacionalização Da Guarda Municipal</t>
  </si>
  <si>
    <t>Ampliação Da Rede De Iluminação</t>
  </si>
  <si>
    <t>Implementar Detran Cidadania</t>
  </si>
  <si>
    <t>Modernização Da Administração Tributária</t>
  </si>
  <si>
    <t>Realização de caminhadas ecológicas ambientais</t>
  </si>
  <si>
    <t>Instalação de piso podotátil na cidade e regularização segundo as normas da ABNT</t>
  </si>
  <si>
    <t>Apoio a projetos de uso de jogos educativos</t>
  </si>
  <si>
    <t>Manutenção Do Centro De Arte, Cultura E Lazer Da Juventude</t>
  </si>
  <si>
    <t>Implementar O Jardim Sensorial</t>
  </si>
  <si>
    <t>Atendimento psicossocial para as vítimas de violência policial e suas famílias</t>
  </si>
  <si>
    <t>Serviços Da Dívida Externa</t>
  </si>
  <si>
    <t>Realizar Convênio com Instituição para Atividades Físicas da Terceira Idade</t>
  </si>
  <si>
    <t>Criar o Parque Natural Municipal no Morro da Boa Vista</t>
  </si>
  <si>
    <t>Realização De Conferencias Tematicas</t>
  </si>
  <si>
    <t>Realização De Eventos E Projetos Esportivos E De Lazer</t>
  </si>
  <si>
    <t>Conservação E Recuperação De Logradouros</t>
  </si>
  <si>
    <t>Plano Municipal da Mata Atlântica</t>
  </si>
  <si>
    <t>Investir em equipamentos no barracão para pescadores artesanais</t>
  </si>
  <si>
    <t>Projeto Din Down Down – inclusão na capoeira</t>
  </si>
  <si>
    <t>Pagamento De Salário Família</t>
  </si>
  <si>
    <t>Implantação De Bicicletário</t>
  </si>
  <si>
    <t>Realizar Censo de Portadores em TEA na cidade de Niterói</t>
  </si>
  <si>
    <t>Criação do centro municipal de atendimento ao Consumidor</t>
  </si>
  <si>
    <t>Promoção de Políticas Públicas para o Empreendedorismo e Empregabilidade</t>
  </si>
  <si>
    <t>Dia da Capoeira</t>
  </si>
  <si>
    <t>Implantação da política anual da vacinação contra a Cinomose em cães no Município</t>
  </si>
  <si>
    <t>Realização de Campeonato de Beachboxing</t>
  </si>
  <si>
    <t>Programa Popular de Habitação e Regularização Fundiária nas Comunidades</t>
  </si>
  <si>
    <t>Oficina Cuidador de Idosos Nível Intermediário</t>
  </si>
  <si>
    <t>Programa de Fomento à Formação e à Profissionalização Pelo Esporte</t>
  </si>
  <si>
    <t>Implantação Do Programa De Inclusão Produtiva</t>
  </si>
  <si>
    <t>Gestão do Programa Niterói Mais Segura</t>
  </si>
  <si>
    <t>Manutenção dos Veículos dos conselhos tutelares</t>
  </si>
  <si>
    <t>Apoio ao Instituto Mar de Conhecimento</t>
  </si>
  <si>
    <t>Implementar Programa de Gestão de Documentos Públicos</t>
  </si>
  <si>
    <t>Reurbanização De Ruas E Áreas De Lazer</t>
  </si>
  <si>
    <t>Fundo de Crédito Emergencial (FCE)</t>
  </si>
  <si>
    <t>Ações para operacionalização do Fundo de Crédito Emergencial (FCE)</t>
  </si>
  <si>
    <t>Elaboração Do Plano De Arborização Urbana De Niterói</t>
  </si>
  <si>
    <t>Conservação E Recuperação Das Unidades De Conservação</t>
  </si>
  <si>
    <t>Implantar sinalização de locais de interesse ecológico</t>
  </si>
  <si>
    <t>Identificação das Nascentes</t>
  </si>
  <si>
    <t>Implementação De Áreas De Proteção Ambiental</t>
  </si>
  <si>
    <t>Implementação da Educação Ambiental</t>
  </si>
  <si>
    <t>Implementação Do Projeto Água Escondida</t>
  </si>
  <si>
    <t>Fomento À Agenda 21 Municipal</t>
  </si>
  <si>
    <t>Incentivo À Inovação De Práticas Sustentáveis</t>
  </si>
  <si>
    <t>Limpeza E Conservação Dos Logradouros Públicos</t>
  </si>
  <si>
    <t>Tratamento De Resíduos Sólidos Urbanos</t>
  </si>
  <si>
    <t>Efetuar coleta/separação de material de reciclagem em equipamentos públicos/privados-ECOSOL</t>
  </si>
  <si>
    <t>Realizar campanha Reciclagem participativa ao alcance de todos</t>
  </si>
  <si>
    <t>Coleta Seletiva Em Grandes Geradores De Resíduos</t>
  </si>
  <si>
    <t>Programa de transparência dos contratos</t>
  </si>
  <si>
    <t>Copa Jiu-jitsu Interprojetos Sociais de Niterói</t>
  </si>
  <si>
    <t>Implementar Sensores No Espaço Urbano</t>
  </si>
  <si>
    <t>Realização De Poda Preventiva</t>
  </si>
  <si>
    <t>Realizar a festividade Dia do Rock Niterói</t>
  </si>
  <si>
    <t>Realização do Circuito das Rodas de Rima e Slam de Niterói</t>
  </si>
  <si>
    <t>Implantação de Estúdio Público de Música e Dança na Zona Norte</t>
  </si>
  <si>
    <t>Manutenção Da Companhia De Ballet De Niterói</t>
  </si>
  <si>
    <t>Promoção Da Inicialização Musical Nas Escolas - Aprendiz</t>
  </si>
  <si>
    <t>Realizar convênio com a Orquestra de Cordas da Grota - Espaço Cultural da Grota - São Francisco</t>
  </si>
  <si>
    <t>Concessão De Gratuidade A Estudantes E Acompanhantes</t>
  </si>
  <si>
    <t>Concessão De Gratuidade A Deficientes Físicos</t>
  </si>
  <si>
    <t>Operacionalizar Bilhete Único</t>
  </si>
  <si>
    <t>Integração De Ciclovias À Malha Viária</t>
  </si>
  <si>
    <t>Eventos e Camp Educ sobre Trânsito/Impl mês de maio amarelo</t>
  </si>
  <si>
    <t>Criação de aplicativos para localizar ônibus</t>
  </si>
  <si>
    <t>Manutenção Do Sistema Viário</t>
  </si>
  <si>
    <t>Programa Praia Sem Barreiras</t>
  </si>
  <si>
    <t>Convênio com o Corpo de Bombeiros do Estado do Rio de Janeiro</t>
  </si>
  <si>
    <t>Combate Ao Trabalho Infantil</t>
  </si>
  <si>
    <t>Implementação De Programa De Combate À Homofobia</t>
  </si>
  <si>
    <t>Mapear vazios urbanos em regiões infraestruturadas para  empreendimentos habitação interesse social</t>
  </si>
  <si>
    <t>Manutenção De Banco De Alimentos</t>
  </si>
  <si>
    <t>Implantação de Programa Cultural em eventos do Circuito Araribóia</t>
  </si>
  <si>
    <t>Criar programa de acompanhamento e monitoramento da expansão fundiária</t>
  </si>
  <si>
    <t>Realizar feira de ambulantes</t>
  </si>
  <si>
    <t>Aquisição de prod. alim. fornecidos por agricultores familiares e/ou prod. agroecológicos locais</t>
  </si>
  <si>
    <t>Implantação  da Casa do Artesão (casa do catador)</t>
  </si>
  <si>
    <t>Apoio à Companhia de Ballet de Niterói</t>
  </si>
  <si>
    <t>Implementação De Ações De Promoção Da Defesa Do Consumidor</t>
  </si>
  <si>
    <t>Realizar feiras de Cultura, Arte e Gastronomia de Matriz Africana</t>
  </si>
  <si>
    <t>Convênio com UNESCO</t>
  </si>
  <si>
    <t>Mordernização Do Sistema Viário</t>
  </si>
  <si>
    <t>Encargos Com Restituições E Indenizações</t>
  </si>
  <si>
    <t>Campanha Educativa Sobre Segurança No Trânsito</t>
  </si>
  <si>
    <t>Realizar Atividades da Semana do Orgulho LGBT</t>
  </si>
  <si>
    <t>Realizar Semana de Enfrentamento à Intolerância Religiosa</t>
  </si>
  <si>
    <t>Implementar OdontoMóvel Niterói</t>
  </si>
  <si>
    <t>Formação Continuada para os Educadores Sociais</t>
  </si>
  <si>
    <t>Manter o Centro de Oportunidade  Jovem na Vila Ipiranga</t>
  </si>
  <si>
    <t>Implantar programa de Reflorestamento Comunitário</t>
  </si>
  <si>
    <t>Veterinário Municipal</t>
  </si>
  <si>
    <t>Festival de Fotografia</t>
  </si>
  <si>
    <t>Realizar levantamento de dados dos portadores de TEA inseridos em projetos esportivos</t>
  </si>
  <si>
    <t>Atendimento Ágil Das Solicitações Da Comunidade</t>
  </si>
  <si>
    <t>Corrida e Caminhada pela Inclusão Social</t>
  </si>
  <si>
    <t>Compra de instrumentos para Banda Santa Cecília</t>
  </si>
  <si>
    <t>Operacionalização Da Assistência Médica Hospitalar Ao Servidor Municipal</t>
  </si>
  <si>
    <t>Implementação De Ações De Regularização Fundiária</t>
  </si>
  <si>
    <t>Inclusão de Alimentos Orgânicos no cardápio das escolas municipais</t>
  </si>
  <si>
    <t>Manutenção E Desenvolvimento Do Ensino Fundamental</t>
  </si>
  <si>
    <t>Instalar brinquedos adaptados na rede de educação municipal</t>
  </si>
  <si>
    <t>Implantação De Projetos Especiais E Campanhas Educativas</t>
  </si>
  <si>
    <t>Instalação de pontos de internet nas escolas municipais</t>
  </si>
  <si>
    <t>Fomento à Educação Ambiental</t>
  </si>
  <si>
    <t>Manutenção E Desenvolvimento Do Ensino Infantil</t>
  </si>
  <si>
    <t>Manutenção e aquisição de livros para as Bibliotecas Populares</t>
  </si>
  <si>
    <t>Manutenção Do Programa Da Alimentação Escolar</t>
  </si>
  <si>
    <t>Realizar convênio com a Associação de Pais e Amigos dos Excepcionais (APAE) de Niterói</t>
  </si>
  <si>
    <t>Implementação De Bibliotecas Escolares</t>
  </si>
  <si>
    <t>Projeto Escola de Lutas, na Rede Municipal de Ensino</t>
  </si>
  <si>
    <t>Manutenção E Melhoria Da Rede Escolar</t>
  </si>
  <si>
    <t>Construção E Ampliação De Unidades Do Ensino Fundamental</t>
  </si>
  <si>
    <t>Conservação E Limpeza Da Rede Escolar</t>
  </si>
  <si>
    <t>Construção de quadras esportivas escolares</t>
  </si>
  <si>
    <t>Fomento À Educação Especial E Inclusiva</t>
  </si>
  <si>
    <t>Realizar convênio com a Associação Pestalozzi de Niterói</t>
  </si>
  <si>
    <t>Criar atividades ligadas a destacar a importância da inclusão do Autismo</t>
  </si>
  <si>
    <t>Promover curso de capacitação em libras</t>
  </si>
  <si>
    <t>Implantação Centro de Estimulação Integral para Pessoas com deficiência intelectual e com  TEA</t>
  </si>
  <si>
    <t>Programa Escola Parceira</t>
  </si>
  <si>
    <t>Acolhimento À População Em Situação De Rua</t>
  </si>
  <si>
    <t>Serviço de Convivência e Fortalecimento dos Vínculos</t>
  </si>
  <si>
    <t>Acolhimento Para Idosos</t>
  </si>
  <si>
    <t>Acolhimento Para Crianças E Adolescentes</t>
  </si>
  <si>
    <t>Realização De Atendimento Especializado Familiar</t>
  </si>
  <si>
    <t>Proteção a Idosos</t>
  </si>
  <si>
    <t>Proteção a Adolescentes</t>
  </si>
  <si>
    <t>Benefício Assistencial</t>
  </si>
  <si>
    <t>Proteção a Pessoas Com Deficiência</t>
  </si>
  <si>
    <t>Realização De Acompanhamento Familiar</t>
  </si>
  <si>
    <t>Promoção de próteses odontológicas para população de rua</t>
  </si>
  <si>
    <t>Adequação de Centro de Atenção Psicossocial</t>
  </si>
  <si>
    <t>Aq onibus modificado atendimento itinerante populacao de rua</t>
  </si>
  <si>
    <t>Gestão De Benefícios</t>
  </si>
  <si>
    <t>Implantar CAPS III</t>
  </si>
  <si>
    <t>Reserva Do Regime Próprio De Previdência Do Servidor</t>
  </si>
  <si>
    <t>Encargos com Pensionistas da NiteróiPrev</t>
  </si>
  <si>
    <t>Encargos Com Inativos Da Niteróiprev</t>
  </si>
  <si>
    <t>Encargos Com Pensionistas Do Município</t>
  </si>
  <si>
    <t>Encargos Com Inativos Do Município</t>
  </si>
  <si>
    <t>Criação da Feira de artesanato e gastronomia da Região Oceânica</t>
  </si>
  <si>
    <t>Incentivo Ao Trade Turístico</t>
  </si>
  <si>
    <t>Instalação de mapas do município em pontos estratégicos</t>
  </si>
  <si>
    <t>Realizar Procissão Festejos Relig Corpus Christi</t>
  </si>
  <si>
    <t>Realização De Festividades Do Município</t>
  </si>
  <si>
    <t>Implementar programa Turismo acessível</t>
  </si>
  <si>
    <t>Manutenção De Centros De Atendimento Ao Turista</t>
  </si>
  <si>
    <t>Estruturar Caminho de Darwin no Engenho do Mato</t>
  </si>
  <si>
    <t>Participação Em Feiras</t>
  </si>
  <si>
    <t>Promoção E Marketing Turístico</t>
  </si>
  <si>
    <t>Desenvolvimento do Roteiro Histórico da Cidade</t>
  </si>
  <si>
    <t>Apoiar a Banda da APAE</t>
  </si>
  <si>
    <t>Promoção Da Linha Niterói Turismo</t>
  </si>
  <si>
    <t>Implantação do Skatepark da Engenhoca</t>
  </si>
  <si>
    <t>Instalação estruturas de apoio às atividades coletores de mariscos Prainha do Lazareto - Jurujuba</t>
  </si>
  <si>
    <t>Dia Municipal da Visibilidade Lésbica</t>
  </si>
  <si>
    <t>Mapeamento E Monitoramento De Áreas De Risco</t>
  </si>
  <si>
    <t>Realizar Campanhas Permanentes de Combate ao Machismo, racismo e a LGBT fobia</t>
  </si>
  <si>
    <t>Criar programa de proteção às mulheres vítimas de violência</t>
  </si>
  <si>
    <t>Feiras Orgânicas</t>
  </si>
  <si>
    <t>Disponibilizar os dados abertos para app. que monitore o serviço de transporte público do município.</t>
  </si>
  <si>
    <t>Reforçar os educativos dos equipamentos municipais de cultura para visitação</t>
  </si>
  <si>
    <t>REALIZAÇÃO DE CONVÊNIO OU ESTRUTURAÇÃO/CRIAÇÃO DE CENTROS DE TRATAMENTO PÓS COVID-19</t>
  </si>
  <si>
    <t>Recomposição de equipamentos no Centro ECOSOL Itaipu</t>
  </si>
  <si>
    <t>Implantação de projeto pré-vestibular social para adolescentes e jovens de baixa renda</t>
  </si>
  <si>
    <t>Implementação do Veterinário Municipal</t>
  </si>
  <si>
    <t>Aquisição de veículo para os CAPs</t>
  </si>
  <si>
    <t>Publicidade Institucional</t>
  </si>
  <si>
    <t>Proteção De Animais Silvestres</t>
  </si>
  <si>
    <t>Realização de eventos, projetos esportivos, campeonatos, seminários, torneios</t>
  </si>
  <si>
    <t>Realizar A Semana Da Consciência Negra</t>
  </si>
  <si>
    <t>Preparar As Unidades De Emergência Para Atuação Em Caso De Desastre</t>
  </si>
  <si>
    <t>Marcha para Jesus</t>
  </si>
  <si>
    <t>Criar espaço para reciclagem</t>
  </si>
  <si>
    <t>Criar Centro de Cidadania LGBT</t>
  </si>
  <si>
    <t>Construção de um centro laboratorial de diagnóstico de doenças infectocontagiosa</t>
  </si>
  <si>
    <t>Criação de Calendário Municipal de Economia Solidária</t>
  </si>
  <si>
    <t>Implantação Do Núcleo Da Defesa Civil</t>
  </si>
  <si>
    <t>Aquisição de quadrículos para a Guarda Civil Municipal</t>
  </si>
  <si>
    <t>Realização de cursos de qualificação profissional  sobre o enfrentamento  ao racismo institucional</t>
  </si>
  <si>
    <t>Operacionalização Da Escola De Governo E Gestão</t>
  </si>
  <si>
    <t>Manutenção Da Ouvidoria Do Município</t>
  </si>
  <si>
    <t>Apoio Às Cooperativas De Catadores</t>
  </si>
  <si>
    <t>Manutenção da Cidade de Ordem Pública</t>
  </si>
  <si>
    <t>Operação E Manutenção Da Rede De Iluminação</t>
  </si>
  <si>
    <t>Capacitar gestores da pesca e da atividade pesqueira</t>
  </si>
  <si>
    <t>Estimulo a Agricultura Familiar, Hortas Comunitárias, Feiras E Pescadores Artesanais</t>
  </si>
  <si>
    <t>Operacionalizar Poupança Escola</t>
  </si>
  <si>
    <t>Promoção do Envelhecimento Saudável e Direitos Idosos</t>
  </si>
  <si>
    <t>Oferecer Condições para Cumprimento de Penas Restritivas e Socioeducativas em Meio Aberto</t>
  </si>
  <si>
    <t>Manutenção Do Transporte Ponto A Ponto</t>
  </si>
  <si>
    <t>Manter o Conselho LGBT-Niterói</t>
  </si>
  <si>
    <t>Realização de Feiras de Economia Solidária</t>
  </si>
  <si>
    <t>Operacionalizar EcoSocial</t>
  </si>
  <si>
    <t>Apoio a Projetos de Promoção da Cidade como Polo de Criação e Consumo de Jogos Eletrônicos</t>
  </si>
  <si>
    <t>Implementação De Projetos De Cunho Social</t>
  </si>
  <si>
    <t>Fortalecer a Moeda Social do Preventório(Prevê), e Aplicar Metodologia Digital Avançada</t>
  </si>
  <si>
    <t>Aulas Gratuitas de Lian Gong</t>
  </si>
  <si>
    <t>Realizar Festival de Cultura Urbana</t>
  </si>
  <si>
    <t>Ofertar Cursos De Educação Financeira</t>
  </si>
  <si>
    <t>Apoio À Reciclagem De Resíduos</t>
  </si>
  <si>
    <t>Gestão Das Câmeras De Segurança Pública</t>
  </si>
  <si>
    <t>Implantação de sistemas de serviços web e informatização e digitalização dos processos</t>
  </si>
  <si>
    <t>Realizar ações temáticas e eventos de valorização regional</t>
  </si>
  <si>
    <t>Manutenção Da Casa Do Artesão (casa do catador)</t>
  </si>
  <si>
    <t>Plano Mun Áreas Protegidas, Áreas Verdes e Espaços Livres</t>
  </si>
  <si>
    <t>Georreferenciar Platio De Mudas Provenientes De Medidas Compensatórias</t>
  </si>
  <si>
    <t>Colocação de placas identificadoras em braile nos prédios públicos</t>
  </si>
  <si>
    <t>Plano Dir Manejo Águas Pluviais e Dren Urb e Gestão Int Res Sólidos</t>
  </si>
  <si>
    <t>Realização De Obras Viárias</t>
  </si>
  <si>
    <t>Fomento a empreendimentos científicos e tecnológicos</t>
  </si>
  <si>
    <t>Implantação de Fibra Óptica para interligação da Engenhoca ao CISP</t>
  </si>
  <si>
    <t>Instalação de sinalização semafórica com sinal sonoro e botoeira sonora</t>
  </si>
  <si>
    <t>Construção de casas para Famílias da Praia do Sossego</t>
  </si>
  <si>
    <t>Promoção Da Igualdade Racial</t>
  </si>
  <si>
    <t>Criação de Programa de Monitoramento das Águas das Lagoas de Itaipu e Piratininga</t>
  </si>
  <si>
    <t>Rever os perímetros dos Parques Urbanos</t>
  </si>
  <si>
    <t>Recuperação da escadaria de Mosaico de Charitas</t>
  </si>
  <si>
    <t>Ordenamento Do Espaço Público De Mobilidade Urbana</t>
  </si>
  <si>
    <t>Realizar programação de equipamento público permanente de cultura da Zona Norte</t>
  </si>
  <si>
    <t>Criação de Sacolão Itinerante</t>
  </si>
  <si>
    <t>Manutenção De Espaço Para Reciclagem</t>
  </si>
  <si>
    <t>Oficina de cuidador de idosos nível básico</t>
  </si>
  <si>
    <t>Unidade de Acolhimento Institucional para mulheres vítimas de violência doméstica</t>
  </si>
  <si>
    <t>Implementação de políticas públicas de valorização da cultura da região de Pendotiba</t>
  </si>
  <si>
    <t>Cadastro georreferenciado das praças</t>
  </si>
  <si>
    <t>Programa de Desenvolvimento do Encontro Cultural do Baile das Antigas</t>
  </si>
  <si>
    <t>Campanhas educativas visando fortalecer o setor audiovisual</t>
  </si>
  <si>
    <t>Implantar Serviços Inteligentes Para Cidadania</t>
  </si>
  <si>
    <t>Fortalecimento da Gestão Ambiental das Lagoas de Piratininga e Itaipu</t>
  </si>
  <si>
    <t>Desenvolvimento das Atividades de Inteligência na Guarda Municipal</t>
  </si>
  <si>
    <t>Formulação e implementação do Plano Municipal de Segurança Pública</t>
  </si>
  <si>
    <t>Recuperação De Áreas De Interesse Histórico Ou Cultural</t>
  </si>
  <si>
    <t>Realização de eventos, proj. esport., seminários, torneios,visando o fomento do esporte paralímpico</t>
  </si>
  <si>
    <t>Ampliar a Rede Cultura Viva</t>
  </si>
  <si>
    <t>Implementação de políticas públicas de valorização da cultura da Região Oceânica</t>
  </si>
  <si>
    <t>Implementar projeto de aulas de skateboarding nas pistas</t>
  </si>
  <si>
    <t>Criação de Canal Municipal Telefônico e Virtual de Denúncias de Violências Cometidas Contra à Crianç</t>
  </si>
  <si>
    <t>Realizar acolhimento de volta pra casa</t>
  </si>
  <si>
    <t>Realização de Campanha de prevenção à violência contra a mulher</t>
  </si>
  <si>
    <t>Implementação do programa de encaminhamento e orientação de dependentes químicos</t>
  </si>
  <si>
    <t>Monitoramento Da Qualidade Do Ar</t>
  </si>
  <si>
    <t>Criação de incentivos fiscais no setor ambiental</t>
  </si>
  <si>
    <t>Implementação da Agricultura Urbana</t>
  </si>
  <si>
    <t>Manutenção e Operacionalização do Restaurante Popular</t>
  </si>
  <si>
    <t>Ampliar Rede Municipal de Abrigos</t>
  </si>
  <si>
    <t>Agricultura e Pecuária Urbana e Horta Comunitária</t>
  </si>
  <si>
    <t>Implantação de Fibra Óptica para interligação do Barreto ao CISP</t>
  </si>
  <si>
    <t>Realizar Festival da Cultura Popular - Dia Municipal do Rock</t>
  </si>
  <si>
    <t>Realizar oficinas de capacitação em audiovisual em Zonas de Especial Interesse Social (ZEIS)</t>
  </si>
  <si>
    <t>Realizar atividades culturais de dia das crianças nas comunidades de Niterói</t>
  </si>
  <si>
    <t>Convênio com a Confederação Brasileira de Vôlei</t>
  </si>
  <si>
    <t>Promoção De Políticas Públicas Para A Acessibilidade</t>
  </si>
  <si>
    <t>Projeto Kata Inclusivo</t>
  </si>
  <si>
    <t>Capacitação De Conselheiros</t>
  </si>
  <si>
    <t>Criação do Centro Municipal do Primeiro Emprego</t>
  </si>
  <si>
    <t>Revitalizar e ordenar os cais de descarga de pescado</t>
  </si>
  <si>
    <t>Mapear e cadastrar áreas de preservação permanente a serem recuperadas ou restauradas</t>
  </si>
  <si>
    <t>Feira de Emprego e Trabalho</t>
  </si>
  <si>
    <t>Fomentar a dança de salão em Niterói</t>
  </si>
  <si>
    <t>Implantar Sistemas De Atendimento</t>
  </si>
  <si>
    <t>Implementação do Estatuto da Igualdade Racial</t>
  </si>
  <si>
    <t>Ações de Fomento à Pesca</t>
  </si>
  <si>
    <t>Realização de Campeonato de Surfe</t>
  </si>
  <si>
    <t>Criação de mapa com as trilhas ecológicas do município</t>
  </si>
  <si>
    <t>Ampliação da casa do empreendedor</t>
  </si>
  <si>
    <t>Oficina de Resgate Comunitário – Projeto Arraia</t>
  </si>
  <si>
    <t>Feira da Diversidade LGBTQI+</t>
  </si>
  <si>
    <t>Modernização de Equipamentos da Guarda</t>
  </si>
  <si>
    <t>Realizar a feira das Culturas do Povo Preto</t>
  </si>
  <si>
    <t>Plano de Saneamento Ambiental Integrado</t>
  </si>
  <si>
    <t>Realizar a Niterói Beatles Week</t>
  </si>
  <si>
    <t>Implementação de políticas públicas de valorização da cultura da Zona Norte</t>
  </si>
  <si>
    <t>Instalação Cabine de Segurança, esquina das ruas General Andrade Neves e José Bonifácio – S.Domingos</t>
  </si>
  <si>
    <t>Plano Municipal de Redução de Riscos</t>
  </si>
  <si>
    <t>Realização do Festival do Peixe em celebração ao Dia do Pescador</t>
  </si>
  <si>
    <t>Qualificação e formação profissional</t>
  </si>
  <si>
    <t>Manutenção Do Centro Público de Referência Em Economia Solidária</t>
  </si>
  <si>
    <t>Realização do Campeonato Amador de Skate do Município de Niterói</t>
  </si>
  <si>
    <t>Marcha pela União Inter-religiosa</t>
  </si>
  <si>
    <t>Conservação E Recuperação De Parques Urbanos</t>
  </si>
  <si>
    <t>Criação de censo para identificação e territorialização da população em situação de rua</t>
  </si>
  <si>
    <t>Realizar eleições de conselhos de direitos</t>
  </si>
  <si>
    <t>Fomentar atividades esportivas paraolímpicas para atletas profissionais e amadores</t>
  </si>
  <si>
    <t>Aprimorar O Portal Da Transparência</t>
  </si>
  <si>
    <t>Realizar Semana da Verdade, Memória e Justiça</t>
  </si>
  <si>
    <t>Arborização De Praças E Ruas</t>
  </si>
  <si>
    <t>Realizar encontro nacional de RPG em Niterói</t>
  </si>
  <si>
    <t>Realização De Eventos Para Participação Popular</t>
  </si>
  <si>
    <t>Fomentar o desenvolvimento técnico-profissional de atividades ligadas ao artesanato</t>
  </si>
  <si>
    <t>Fomento A Captação De Energia Alternativa E Renovável</t>
  </si>
  <si>
    <t>Implantação De Corredores Ecológicos</t>
  </si>
  <si>
    <t>Criação de equipamento público permanente de cultura na Zona Norte</t>
  </si>
  <si>
    <t>Atualização do Plano de Habitação de Interesse Social</t>
  </si>
  <si>
    <t>Formar Agentes De Desenvolvimento Solidário</t>
  </si>
  <si>
    <t>Realizar  Concursos Públicos</t>
  </si>
  <si>
    <t>Criação da Caravana Cultural das Comunidades</t>
  </si>
  <si>
    <t>MUNICIPIO DE NITEROI</t>
  </si>
  <si>
    <t>CTBC MULTIMIDIA DATA NET S/A ALGAR TELEC</t>
  </si>
  <si>
    <t>OI MOVEL S.A</t>
  </si>
  <si>
    <t>ANGELA CRISTINA DA SILVA ASSUMPCAO</t>
  </si>
  <si>
    <t>M.I.- RJ PARTICIPACOES LTDA</t>
  </si>
  <si>
    <t>STRAICK CENTRO DE TREINAMENTO E INFORMAT</t>
  </si>
  <si>
    <t>MTM SERVICOS DE INFORMATICA LTDA</t>
  </si>
  <si>
    <t>DBSELLER SERVIÇOS DE INFORMÁTICA LTDA</t>
  </si>
  <si>
    <t>LESTE RIO SERVICOS DE INFORMAT.INTERNET</t>
  </si>
  <si>
    <t>SPEED WEB NET TELECOMUNICACOES LTDA</t>
  </si>
  <si>
    <t>IRANETH RODRIGUES MONTEIRO 29009707504</t>
  </si>
  <si>
    <t>TRES CONSULTORIA EM POLIT. PUBLICAS LTDA</t>
  </si>
  <si>
    <t>7LAN COMERCIO E SERVICOS EIRELI</t>
  </si>
  <si>
    <t>Despesa com Tecnologia da Informação?</t>
  </si>
  <si>
    <t>SECRETARIA MUNICIPAL DE PLANEJAMENTO, ORÇAMENTO E MODERNIZAÇÃO DA GESTÃO</t>
  </si>
  <si>
    <t>Instrumentos e Insumos para atendimento veterinário</t>
  </si>
  <si>
    <t>Instrumentos e insumos para consultas de medicina veterinaria</t>
  </si>
  <si>
    <t>Manutenção do sistema de refrigeração</t>
  </si>
  <si>
    <t>Contrato de manutenção do sistema de refrigeração das unidades escolares, englobando manutenção de ar condicionado, frezzer, geladeiras e bebedourosa</t>
  </si>
  <si>
    <t>Manutenção de Veículos</t>
  </si>
  <si>
    <t>Contratação de Empresa Especializada na prestação de Serviço continuo de manutenção de veículos automotores</t>
  </si>
  <si>
    <t>Fórum de Mudanças Climáticas de Niterói</t>
  </si>
  <si>
    <t>Todas despesas relacionadas ao Fórum de Mudanças Climáticas de Niterói</t>
  </si>
  <si>
    <t>Exposições artíticas</t>
  </si>
  <si>
    <t>Eventos de exposições de arte ou fotografia</t>
  </si>
  <si>
    <t>[</t>
  </si>
  <si>
    <t>A VERIFICAR. Que não sejam Unidade Médico da Família. Sugestão de unir os P.Os em um único. Novos sendo colocados nesse.</t>
  </si>
  <si>
    <t>Parque da Cidade</t>
  </si>
  <si>
    <t>Melhoria da Infraestrutura Turística do Parque Natural Municipal (Antigo Parque da Cidade)</t>
  </si>
  <si>
    <t>Canto de Itaipu</t>
  </si>
  <si>
    <t>Obras a serem realizadas no Canto de Itaipu (canto dos pescadores)</t>
  </si>
  <si>
    <t>Itacoatiara Big Wave</t>
  </si>
  <si>
    <t>Evento Itacoatiaria Big Wave</t>
  </si>
  <si>
    <t>Niterói em Equilíbrio</t>
  </si>
  <si>
    <t>Evento Niteroi em equilibio (YOGA LEGAL)</t>
  </si>
  <si>
    <t>Simpósios de Canoagem</t>
  </si>
  <si>
    <t xml:space="preserve">Patrocionio para evntos como 1° simpósio de va'a </t>
  </si>
  <si>
    <t>Torneio Artístico de Patinação</t>
  </si>
  <si>
    <t xml:space="preserve">Patrocínio para a realização do eventos como o Torneio Artístico de Patinação a ser realizado na AABB - CLUBE SÃO FRANCISCO </t>
  </si>
  <si>
    <t>Projeto Escola da Paz</t>
  </si>
  <si>
    <t>Residencial Parque Caramujo</t>
  </si>
  <si>
    <t>Execução do Projeto Técnico Social dos condomínios Parque Açú, Abaré e Araxá</t>
  </si>
  <si>
    <t>Praia Sem Barreiras</t>
  </si>
  <si>
    <t>Projeto de inclusão e acessibilidade nas praias</t>
  </si>
  <si>
    <t>EcoSocial</t>
  </si>
  <si>
    <t xml:space="preserve">Projeto Jovem EcoSocial, parte do pacto niterói contra a violência </t>
  </si>
  <si>
    <t>Programa de Reflorestamento em São Francisco, Charitas e Jurujuba</t>
  </si>
  <si>
    <t>Reflorestamento em aréa especifica, podendo estar relacionado a contrapartida pelas obras da transocêanica</t>
  </si>
  <si>
    <t>Contribuições diversas (Ex.: COSIP; COFINS). Não inclui contribuição ao INSS e outras patronais da folha da prefeitura</t>
  </si>
  <si>
    <t>Conectividade para Professores da Rede Pública</t>
  </si>
  <si>
    <t>Ressarcimento a professores da rede pública para a aaquisição de computadores, através do pagamento de auxilio em folha</t>
  </si>
  <si>
    <t>Centro de Informação ao Turista</t>
  </si>
  <si>
    <t xml:space="preserve">obras de construção e/ou reformas dos centros de integração ao turista </t>
  </si>
  <si>
    <t>Reformas em unidades escolares</t>
  </si>
  <si>
    <t>Reformas e pequenas construções em unidades escolares, escolas e UMEIs</t>
  </si>
  <si>
    <t>Embalagens</t>
  </si>
  <si>
    <t>Aquisição de sacolas plasticas, caixas, isopores e outros materiais para embalagens e acondicionamentos</t>
  </si>
  <si>
    <t>Sinalizações de Espaços Públicos</t>
  </si>
  <si>
    <t>Placas e outras sinalizações que não sejam de trânsito, como em parques, praias ou locais públicos</t>
  </si>
  <si>
    <t>Equipes esportivas</t>
  </si>
  <si>
    <t>Patrocionio a Equipes espoertivas em campeonatos e atividades. Não se confunde com o patrocionio ao campeonato em si</t>
  </si>
  <si>
    <t>Avaliação de Imóveis</t>
  </si>
  <si>
    <t>Contrato continuado de Avaliação de Imóveis (podendo ou não ser um contrato de consultoria, mas para esse específico será usado em casos desse objeto ocorrer de forma continuada)</t>
  </si>
  <si>
    <t xml:space="preserve"> Contratação de mesas, cadeiras e similares para eventos</t>
  </si>
  <si>
    <t>004.00051</t>
  </si>
  <si>
    <t>Aquisição de Materiais e Equipamentos - Instrumentos e Insumos para atendimento veterinário</t>
  </si>
  <si>
    <t>004.00051 - Aquisição de Materiais e Equipamentos - Instrumentos e Insumos para atendimento veterinário</t>
  </si>
  <si>
    <t>007.00063 - Contratos e Serviços Continuados - Sistema de Solução Tecnológica Hospitalar</t>
  </si>
  <si>
    <t>007.00096</t>
  </si>
  <si>
    <t>Contratos e Serviços Continuados - Manutenção do sistema de refrigeração</t>
  </si>
  <si>
    <t>007.00096 - Contratos e Serviços Continuados - Manutenção do sistema de refrigeração</t>
  </si>
  <si>
    <t>007.00097</t>
  </si>
  <si>
    <t>Contratos e Serviços Continuados - Manutenção de Veículos</t>
  </si>
  <si>
    <t>007.00097 - Contratos e Serviços Continuados - Manutenção de Veículos</t>
  </si>
  <si>
    <t>009.00011</t>
  </si>
  <si>
    <t>Eventos e Estruturas - Fórum de Mudanças Climáticas de Niterói</t>
  </si>
  <si>
    <t>009.00011 - Eventos e Estruturas - Fórum de Mudanças Climáticas de Niterói</t>
  </si>
  <si>
    <t>009.00012</t>
  </si>
  <si>
    <t>Eventos e Estruturas - Exposições artíticas</t>
  </si>
  <si>
    <t>009.00012 - Eventos e Estruturas - Exposições artíticas</t>
  </si>
  <si>
    <t>ID do Pacto Fiscal 2021</t>
  </si>
  <si>
    <t>Explicações para preenchimento das planilhas</t>
  </si>
  <si>
    <t>corresponde à identificação do credor da despesa.</t>
  </si>
  <si>
    <t xml:space="preserve">corresponde à identificação quanto à Natureza de Despesa do gasto em questão, o qual pode ser classificado em:                     
Dígito 1 – Pessoal e Encargos Sociais;                                                                                                                                                                             
Dígito 2 – Juros e Encargos da Dívida;                                                                                                                                                                            
Dígito 3 – Outras Despesas Correntes;                                                                                                                                                       
Dígito 4 – Investimentos;                                                                                                                                                                                              
Dígito 5 – Inversões Financeiras;                                                                                                                                                                
Dígito 6 – Amortização da Dívida. </t>
  </si>
  <si>
    <t xml:space="preserve">corresponde à identificação da Fonte de Recurso sugerida para o pagamento da despesa em questão. Nesta coluna há uma lista suspensa contendo todas as Fontes de Recurso que compõem o orçamento do município e, portanto, a coluna só pode ser preenchida a partir da seleção de uma das Fontes contidas na lista.  </t>
  </si>
  <si>
    <t>corresponde ao Plano Orçamentário ao qual a despesa está associada, de modo a facilitar sua identificação. Na planilha "Catálogo de PO's" é possível observar todos os Planos Orçamentários existentes no sistema, de modo a nortear a escolha do PO adequado para cada despesa classificada.</t>
  </si>
  <si>
    <t>corresponde à identificação do gasto em questão no que se refere a relação com o combate a Covid-19.</t>
  </si>
  <si>
    <t>corresponde à previsão do montante que será gasto com determinada despesa, elaborada pela Unidade. Ao final do preenchimento desta coluna, deve-se observar a aba "Evolução Despesas - GND" para verificar a conformidade com os montantes gastos anteriormente.</t>
  </si>
  <si>
    <t>corresponde à descrição da metodologia utilizada para o cálculo da despesa.</t>
  </si>
  <si>
    <t xml:space="preserve">corresponde à informação a respeito da inclusão (ou não) da despesa no Pacto Fiscal atual, caso já esteja prevista em 2021. </t>
  </si>
  <si>
    <t xml:space="preserve">corresponde à ação orçamentária. Nessa coluna estão listados os códigos das ações já existentes. Para a inclusão de novas ações, deve-se enumerá-las a partir do Nº 1000 após a última linha preenchida. É fundamental ressaltar que a criação de novas ações só deve ser realizada em caso de extrema necessidade, quando as ações já existentes não contemplarem a despesa em questão. </t>
  </si>
  <si>
    <t>corresponde a descrição da Fonte de Recursos atribuída a despesa na coluna F. O detalhamento do tipo de Fonte utilizada visa facilitar a escolha da Fonte a ser definida  no processo de inclusão de uma nova ação. Essa coluna é preenchida automaticamente a partir da especificação numérica da Fonte na coluna F.</t>
  </si>
  <si>
    <t>corresponde à identificação do Credor da despesa. A coluna contém todos os Credores que já estão associados à execução de alguma despesa em sua unidade. Ao incluir uma nova ação na planilha, caso a ação esteja associada à um credor, é preciso inserir o nome do credor, o qual pode ser um anteriormente cadastrado (nesse caso é só copiar o nome já contido na coluna) ou inserir um novo credor.</t>
  </si>
  <si>
    <t>Coluna que apresenta as classíficações quanto a abrangência do Plano Orçamentário. O P.O classificado como "Geral" apresenta caráter mais abrangente, a classificação "Geral da Unidade" ainda é abrangente mas restringe a utiliação do P.O para determinada Unidade, e, por fim, a classificação "Específico" é restrita a determinada despesa.</t>
  </si>
  <si>
    <t>Coluna qua apresenta o nome completo do Plano Orçamentário em questão, associando a Categoria (Coluna E) ao Objeto (Coluna F).</t>
  </si>
  <si>
    <t>Manutenção e Operação de Sistemas de Informação e Comunicação</t>
  </si>
  <si>
    <t>Estudos e Projetos de Gestão e Inovação</t>
  </si>
  <si>
    <t>Expansão da conectividade</t>
  </si>
  <si>
    <t>Implantação da Plataforma Multicanal</t>
  </si>
  <si>
    <t>Concurso APPGG</t>
  </si>
  <si>
    <t>BRASOFTWARE</t>
  </si>
  <si>
    <t>Transparência a ser transferida para a CGM</t>
  </si>
  <si>
    <t>Sistema de Gestão de Dados</t>
  </si>
  <si>
    <t xml:space="preserve">Nuvem para a PMN </t>
  </si>
  <si>
    <t>Contratação de projeto de conectividade (expansão da rede de fibra óptica)</t>
  </si>
  <si>
    <t>Consultoria para Política e Segurança da Informação</t>
  </si>
  <si>
    <t>Revisão da Política de Governança</t>
  </si>
  <si>
    <t>Contratação do Aconselhamento da GARTNER DO BRASIL SERVIÇOS DE PESQUISAS LTDA por 800.000 a.a., totalizando 1.600.000 (2022 e 2023)</t>
  </si>
  <si>
    <t>Consultoria de Gestão de Dados</t>
  </si>
  <si>
    <t>Consultoria de LGPD</t>
  </si>
  <si>
    <t>Aquisição, contratação e desenvolvimento de sistemas de tecnologia da informação e comunicação</t>
  </si>
  <si>
    <t>Aquisição ou contratação de equipamentos e serviços de tecnologia da informação e comunicação</t>
  </si>
  <si>
    <t xml:space="preserve">Custo total de produção para o HACKNIT 2022 edição presencial, considerando despesas com a contratação de uma empresa especializada (produtora de eventos) referentes à: Produção - ambientação, equipamentos, material gráfico, produção e impostos por R$152.512,44; Estrutura por R$7.050; Serviço médico por R$5.700; Imagem por R$31.000; Recursos humanos por R$33.310; Alimentação por R$41.400; E sonorização/iluminação/gerador por R$36.900, totalizando R$ 307.872,44 </t>
  </si>
  <si>
    <t>019.00049 - Programas e Projetos - HackNit</t>
  </si>
  <si>
    <t>022.00009 - Serviços (Outros) - Serviços de Consultoria, Assessoria e Apoio</t>
  </si>
  <si>
    <t>022.00011 - Serviços (Outros) - Projetos de Arquitetura e Engenharia</t>
  </si>
  <si>
    <t>022.00020 - Serviços (Outros) - Concursos e Licitações</t>
  </si>
  <si>
    <t>023.00001 - Serviços de Comunicação - Internet</t>
  </si>
  <si>
    <t>023.00004 - Serviços de Comunicação - Serviços Gráficos, Papelarias e afins</t>
  </si>
  <si>
    <t>024.00003 - Serviços de Estágio, Contratação e Formação Profissional - Cursos, Treinamentos e Monitorias</t>
  </si>
  <si>
    <t>028.00002 - Suprimento de Fundos e Ajudas de Custo - Ajudas de Custo</t>
  </si>
  <si>
    <t>028.00003 - Suprimento de Fundos e Ajudas de Custo - Passagens e Transportes</t>
  </si>
  <si>
    <t>026.00002 - Serviços de TIC - Licença de Software</t>
  </si>
  <si>
    <t>026.00007 - Serviços de TIC - Servidores, Domínios e Correios Eletrônicos</t>
  </si>
  <si>
    <t>026.00005 - Serviços de TIC - Certificados, Chaves e Assinaturas Digitais</t>
  </si>
  <si>
    <t>026.00004 - Serviços de TIC - Sites e Portais</t>
  </si>
  <si>
    <t>Contrato 02/2021</t>
  </si>
  <si>
    <t xml:space="preserve">Valor do contrato: R$1.990,00 mensais
Previsão de reajuste pelo IGPM (30%) a partir de abril de 2022. Valor reajustado a partir de abril: R$2.587,00 3 X R$1.990,00 + 9 X R$2.587,00 = R$29.253,00                                                                                                                                                                  </t>
  </si>
  <si>
    <t>Contrato 01/2021</t>
  </si>
  <si>
    <t xml:space="preserve">Valor do contrato: R$920,00 mensais
Previsão de reajuste pelo IGPM (30%) a partir de abril de 2022
Valor reajustado a partir de abril: R$2.110,00
3 X R$920,00 + 9 X R$1.196,00 = R$13.524,00                                                                                                                                                  </t>
  </si>
  <si>
    <t>Contrato 13/2020</t>
  </si>
  <si>
    <t> 05/05/2022 (a ser renovado por mais 12 meses)</t>
  </si>
  <si>
    <t>Contrato 01/2019</t>
  </si>
  <si>
    <t>12/02/2022 (a ser renovado por mais 12 meses)</t>
  </si>
  <si>
    <t xml:space="preserve">Valor do contrato: R$ 1.645.087,94 = R$ 137.090,66 mensais
Previsão de reajuste pelo IGPM (30%) a partir de fevereiro de 2022
Valor reajustado a partir de fevereiro: R$ 178.217,86 mensais
R$ 137.090,66 + 11 X R$ 178.217,86 = R$ 2.097.487,12                                                                                    </t>
  </si>
  <si>
    <t>FATTO (FÁBRICA DE MÉTRICAS)</t>
  </si>
  <si>
    <t>Contrato a ser assinado</t>
  </si>
  <si>
    <t>Agosto de 2022 (a ser renovado por mais 12 meses)</t>
  </si>
  <si>
    <t xml:space="preserve">Valor do contrato: R$ 84.915,00 = R$ 7.076,25 mensais
Previsão de reajuste pelo IGPM (30%) a partir de agosto de 2022
Valor reajustado a partir de fevereiro: R$ 9.199,13 mensais
7 X R$ 7.076,25 + 5 X R$ 9.199,13 = R$ 95.529,38                                                                                               </t>
  </si>
  <si>
    <t>007.00047 - Contratos e Serviços Continuados - Manutenção de Software</t>
  </si>
  <si>
    <t>026-SEPLAG</t>
  </si>
  <si>
    <t>025-SEPLAG</t>
  </si>
  <si>
    <t>013-SEPLAG</t>
  </si>
  <si>
    <t>017-SEPLAG</t>
  </si>
  <si>
    <t>014-SEPLAG</t>
  </si>
  <si>
    <t>012-SEPLAG</t>
  </si>
  <si>
    <t>027-SEPLAG</t>
  </si>
  <si>
    <t>015-SEPLAG</t>
  </si>
  <si>
    <t>004-SEPLAG</t>
  </si>
  <si>
    <t>022-SEPLAG</t>
  </si>
  <si>
    <t>021-SEPLAG</t>
  </si>
  <si>
    <t>003-SEPLAG</t>
  </si>
  <si>
    <t>024-SEPLAG</t>
  </si>
  <si>
    <t>007-SEPLAG</t>
  </si>
  <si>
    <t>Consórcio CIGA</t>
  </si>
  <si>
    <t>Valor mensal de R$ 3.725 por 12 meses para a solução de processo eletrônico e-CIGA e Diário Oficial online também por R$ 3.725 por 12 meses.</t>
  </si>
  <si>
    <t>Coluna1</t>
  </si>
  <si>
    <t>Coluna2</t>
  </si>
  <si>
    <t>Coluna3</t>
  </si>
  <si>
    <t>Coluna4</t>
  </si>
  <si>
    <t>Coluna5</t>
  </si>
  <si>
    <t>Coluna6</t>
  </si>
  <si>
    <t>Coluna7</t>
  </si>
  <si>
    <t>Coluna8</t>
  </si>
  <si>
    <t>Coluna9</t>
  </si>
  <si>
    <t>Coluna10</t>
  </si>
  <si>
    <t>Coluna11</t>
  </si>
  <si>
    <t>Coluna12</t>
  </si>
  <si>
    <t>Coluna13</t>
  </si>
  <si>
    <t>Coluna14</t>
  </si>
  <si>
    <t>Coluna15</t>
  </si>
  <si>
    <t>Coluna16</t>
  </si>
  <si>
    <t>Coluna17</t>
  </si>
  <si>
    <t>Coluna18</t>
  </si>
  <si>
    <t>Coluna19</t>
  </si>
  <si>
    <t>Coluna20</t>
  </si>
  <si>
    <t>Coluna21</t>
  </si>
  <si>
    <t>Coluna22</t>
  </si>
  <si>
    <t>Coluna23</t>
  </si>
  <si>
    <t>Coluna24</t>
  </si>
  <si>
    <t>Coluna25</t>
  </si>
  <si>
    <t>Coluna26</t>
  </si>
  <si>
    <t>Coluna27</t>
  </si>
  <si>
    <t>Coluna28</t>
  </si>
  <si>
    <t>Coluna29</t>
  </si>
  <si>
    <t>Coluna30</t>
  </si>
  <si>
    <t>Coluna31</t>
  </si>
  <si>
    <t>Coluna32</t>
  </si>
  <si>
    <t>Coluna33</t>
  </si>
  <si>
    <t>Coluna34</t>
  </si>
  <si>
    <t>Coluna35</t>
  </si>
  <si>
    <t>Coluna36</t>
  </si>
  <si>
    <t>Coluna37</t>
  </si>
  <si>
    <t>Coluna38</t>
  </si>
  <si>
    <t>Coluna39</t>
  </si>
  <si>
    <t>Coluna40</t>
  </si>
  <si>
    <t>Coluna41</t>
  </si>
  <si>
    <t>Coluna42</t>
  </si>
  <si>
    <t>Coluna43</t>
  </si>
  <si>
    <t>Coluna44</t>
  </si>
  <si>
    <t>Coluna45</t>
  </si>
  <si>
    <t>Coluna46</t>
  </si>
  <si>
    <t>Coluna47</t>
  </si>
  <si>
    <t>Coluna48</t>
  </si>
  <si>
    <t>Coluna49</t>
  </si>
  <si>
    <t>Coluna50</t>
  </si>
  <si>
    <t>Coluna51</t>
  </si>
  <si>
    <t>Coluna52</t>
  </si>
  <si>
    <t>Coluna53</t>
  </si>
  <si>
    <t>Coluna54</t>
  </si>
  <si>
    <t>Coluna55</t>
  </si>
  <si>
    <t>Coluna56</t>
  </si>
  <si>
    <t>Coluna57</t>
  </si>
  <si>
    <t>Coluna58</t>
  </si>
  <si>
    <t>Coluna59</t>
  </si>
  <si>
    <t>Coluna60</t>
  </si>
  <si>
    <t>Coluna61</t>
  </si>
  <si>
    <t>Coluna62</t>
  </si>
  <si>
    <t>Coluna63</t>
  </si>
  <si>
    <t>Coluna64</t>
  </si>
  <si>
    <t>Coluna65</t>
  </si>
  <si>
    <t>Coluna66</t>
  </si>
  <si>
    <t>Coluna67</t>
  </si>
  <si>
    <t>Coluna68</t>
  </si>
  <si>
    <t>Coluna69</t>
  </si>
  <si>
    <t>Coluna70</t>
  </si>
  <si>
    <t>Coluna71</t>
  </si>
  <si>
    <t>Coluna72</t>
  </si>
  <si>
    <t>Coluna73</t>
  </si>
  <si>
    <t>Coluna74</t>
  </si>
  <si>
    <t>Coluna75</t>
  </si>
  <si>
    <t>Coluna76</t>
  </si>
  <si>
    <t>Coluna77</t>
  </si>
  <si>
    <t>Coluna78</t>
  </si>
  <si>
    <t>Coluna79</t>
  </si>
  <si>
    <t>Coluna80</t>
  </si>
  <si>
    <t>Coluna81</t>
  </si>
  <si>
    <t>Coluna82</t>
  </si>
  <si>
    <t>Coluna83</t>
  </si>
  <si>
    <t>Coluna84</t>
  </si>
  <si>
    <t>Coluna85</t>
  </si>
  <si>
    <t>Coluna86</t>
  </si>
  <si>
    <t>Coluna87</t>
  </si>
  <si>
    <t>Coluna88</t>
  </si>
  <si>
    <t>Coluna89</t>
  </si>
  <si>
    <t>Coluna90</t>
  </si>
  <si>
    <t>Coluna91</t>
  </si>
  <si>
    <t>Coluna92</t>
  </si>
  <si>
    <t>Coluna93</t>
  </si>
  <si>
    <t>Coluna94</t>
  </si>
  <si>
    <t>Coluna95</t>
  </si>
  <si>
    <t>Coluna96</t>
  </si>
  <si>
    <t>Coluna97</t>
  </si>
  <si>
    <t>Coluna98</t>
  </si>
  <si>
    <t>Coluna99</t>
  </si>
  <si>
    <t>Coluna100</t>
  </si>
  <si>
    <t>Coluna101</t>
  </si>
  <si>
    <t>Coluna102</t>
  </si>
  <si>
    <t>Coluna103</t>
  </si>
  <si>
    <t>Coluna104</t>
  </si>
  <si>
    <t>Coluna105</t>
  </si>
  <si>
    <t>Coluna106</t>
  </si>
  <si>
    <t>Coluna107</t>
  </si>
  <si>
    <t>Coluna108</t>
  </si>
  <si>
    <t>Coluna109</t>
  </si>
  <si>
    <t>Coluna110</t>
  </si>
  <si>
    <t>Coluna111</t>
  </si>
  <si>
    <t>Coluna112</t>
  </si>
  <si>
    <t>Coluna113</t>
  </si>
  <si>
    <t>Coluna114</t>
  </si>
  <si>
    <t>Coluna115</t>
  </si>
  <si>
    <t>Coluna116</t>
  </si>
  <si>
    <t>Coluna117</t>
  </si>
  <si>
    <t>Coluna118</t>
  </si>
  <si>
    <t>Coluna119</t>
  </si>
  <si>
    <t>Coluna120</t>
  </si>
  <si>
    <t>Coluna121</t>
  </si>
  <si>
    <t>Coluna122</t>
  </si>
  <si>
    <t>Coluna123</t>
  </si>
  <si>
    <t>Coluna124</t>
  </si>
  <si>
    <t>Coluna125</t>
  </si>
  <si>
    <t>Coluna126</t>
  </si>
  <si>
    <t>Coluna127</t>
  </si>
  <si>
    <t>Coluna128</t>
  </si>
  <si>
    <t>Coluna129</t>
  </si>
  <si>
    <t>Coluna130</t>
  </si>
  <si>
    <t>Coluna131</t>
  </si>
  <si>
    <t>Coluna132</t>
  </si>
  <si>
    <t>Coluna133</t>
  </si>
  <si>
    <t>Coluna134</t>
  </si>
  <si>
    <t>Coluna135</t>
  </si>
  <si>
    <t>Coluna136</t>
  </si>
  <si>
    <t>Coluna137</t>
  </si>
  <si>
    <t>Coluna138</t>
  </si>
  <si>
    <t>Coluna139</t>
  </si>
  <si>
    <t>Coluna140</t>
  </si>
  <si>
    <t>Coluna141</t>
  </si>
  <si>
    <t>Coluna142</t>
  </si>
  <si>
    <t>Coluna143</t>
  </si>
  <si>
    <t>Coluna144</t>
  </si>
  <si>
    <t>Coluna145</t>
  </si>
  <si>
    <t>Coluna146</t>
  </si>
  <si>
    <t>Coluna147</t>
  </si>
  <si>
    <t>Coluna148</t>
  </si>
  <si>
    <t>Coluna149</t>
  </si>
  <si>
    <t>Coluna150</t>
  </si>
  <si>
    <t>Coluna151</t>
  </si>
  <si>
    <t>Coluna152</t>
  </si>
  <si>
    <t>Coluna153</t>
  </si>
  <si>
    <t>Coluna154</t>
  </si>
  <si>
    <t>Coluna155</t>
  </si>
  <si>
    <t>Coluna156</t>
  </si>
  <si>
    <t>Coluna157</t>
  </si>
  <si>
    <t>Coluna158</t>
  </si>
  <si>
    <t>Coluna159</t>
  </si>
  <si>
    <t>Coluna160</t>
  </si>
  <si>
    <t>Coluna161</t>
  </si>
  <si>
    <t>Coluna162</t>
  </si>
  <si>
    <t>Coluna163</t>
  </si>
  <si>
    <t>Coluna164</t>
  </si>
  <si>
    <t>Coluna165</t>
  </si>
  <si>
    <t>Coluna166</t>
  </si>
  <si>
    <t>Coluna167</t>
  </si>
  <si>
    <t>Coluna168</t>
  </si>
  <si>
    <t>Coluna169</t>
  </si>
  <si>
    <t>Coluna170</t>
  </si>
  <si>
    <t>Coluna171</t>
  </si>
  <si>
    <t>Coluna172</t>
  </si>
  <si>
    <t>Coluna173</t>
  </si>
  <si>
    <t>Coluna174</t>
  </si>
  <si>
    <t>Coluna175</t>
  </si>
  <si>
    <t>Coluna176</t>
  </si>
  <si>
    <t>Coluna177</t>
  </si>
  <si>
    <t>Coluna178</t>
  </si>
  <si>
    <t>Coluna179</t>
  </si>
  <si>
    <t>Coluna180</t>
  </si>
  <si>
    <t>Coluna181</t>
  </si>
  <si>
    <t>Coluna182</t>
  </si>
  <si>
    <t>Coluna183</t>
  </si>
  <si>
    <t>Coluna184</t>
  </si>
  <si>
    <t>Coluna185</t>
  </si>
  <si>
    <t>Coluna186</t>
  </si>
  <si>
    <t>Coluna187</t>
  </si>
  <si>
    <t>Coluna188</t>
  </si>
  <si>
    <t>Coluna189</t>
  </si>
  <si>
    <t>Coluna190</t>
  </si>
  <si>
    <t>Coluna191</t>
  </si>
  <si>
    <t>Coluna192</t>
  </si>
  <si>
    <t>Coluna193</t>
  </si>
  <si>
    <t>Coluna194</t>
  </si>
  <si>
    <t>Coluna195</t>
  </si>
  <si>
    <t>Coluna196</t>
  </si>
  <si>
    <t>Coluna197</t>
  </si>
  <si>
    <t>Coluna198</t>
  </si>
  <si>
    <t>Coluna199</t>
  </si>
  <si>
    <t>Coluna200</t>
  </si>
  <si>
    <t>Coluna201</t>
  </si>
  <si>
    <t>Coluna202</t>
  </si>
  <si>
    <t>Coluna203</t>
  </si>
  <si>
    <t>Coluna204</t>
  </si>
  <si>
    <t>Coluna205</t>
  </si>
  <si>
    <t>Coluna206</t>
  </si>
  <si>
    <t>Coluna207</t>
  </si>
  <si>
    <t>Coluna208</t>
  </si>
  <si>
    <t>Coluna209</t>
  </si>
  <si>
    <t>Coluna210</t>
  </si>
  <si>
    <t>Coluna211</t>
  </si>
  <si>
    <t>Coluna212</t>
  </si>
  <si>
    <t>Coluna213</t>
  </si>
  <si>
    <t>Coluna214</t>
  </si>
  <si>
    <t>Coluna215</t>
  </si>
  <si>
    <t>Coluna216</t>
  </si>
  <si>
    <t>Coluna217</t>
  </si>
  <si>
    <t>Coluna218</t>
  </si>
  <si>
    <t>Coluna219</t>
  </si>
  <si>
    <t>Coluna220</t>
  </si>
  <si>
    <t>Coluna221</t>
  </si>
  <si>
    <t>Coluna222</t>
  </si>
  <si>
    <t>Coluna223</t>
  </si>
  <si>
    <t>Coluna224</t>
  </si>
  <si>
    <t>Coluna225</t>
  </si>
  <si>
    <t>Coluna226</t>
  </si>
  <si>
    <t>Coluna227</t>
  </si>
  <si>
    <t>Coluna228</t>
  </si>
  <si>
    <t>Coluna229</t>
  </si>
  <si>
    <t>Coluna230</t>
  </si>
  <si>
    <t>Coluna231</t>
  </si>
  <si>
    <t>Coluna232</t>
  </si>
  <si>
    <t>Coluna233</t>
  </si>
  <si>
    <t>Coluna234</t>
  </si>
  <si>
    <t>Coluna235</t>
  </si>
  <si>
    <t>Coluna236</t>
  </si>
  <si>
    <t>Coluna237</t>
  </si>
  <si>
    <t>Coluna238</t>
  </si>
  <si>
    <t>Coluna239</t>
  </si>
  <si>
    <t>Coluna240</t>
  </si>
  <si>
    <t>Coluna241</t>
  </si>
  <si>
    <t>Coluna242</t>
  </si>
  <si>
    <t>Coluna243</t>
  </si>
  <si>
    <t>Coluna244</t>
  </si>
  <si>
    <t>Coluna245</t>
  </si>
  <si>
    <t>Coluna246</t>
  </si>
  <si>
    <t>Coluna247</t>
  </si>
  <si>
    <t>Coluna248</t>
  </si>
  <si>
    <t>Coluna249</t>
  </si>
  <si>
    <t>Coluna250</t>
  </si>
  <si>
    <t>Coluna251</t>
  </si>
  <si>
    <t>Coluna252</t>
  </si>
  <si>
    <t>Coluna253</t>
  </si>
  <si>
    <t>Coluna254</t>
  </si>
  <si>
    <t>Coluna255</t>
  </si>
  <si>
    <t>Coluna256</t>
  </si>
  <si>
    <t>Coluna257</t>
  </si>
  <si>
    <t>Coluna258</t>
  </si>
  <si>
    <t>Coluna259</t>
  </si>
  <si>
    <t>Coluna260</t>
  </si>
  <si>
    <t>Coluna261</t>
  </si>
  <si>
    <t>Coluna262</t>
  </si>
  <si>
    <t>Coluna263</t>
  </si>
  <si>
    <t>Coluna264</t>
  </si>
  <si>
    <t>Coluna265</t>
  </si>
  <si>
    <t>Coluna266</t>
  </si>
  <si>
    <t>Coluna267</t>
  </si>
  <si>
    <t>Coluna268</t>
  </si>
  <si>
    <t>Coluna269</t>
  </si>
  <si>
    <t>Coluna270</t>
  </si>
  <si>
    <t>Coluna271</t>
  </si>
  <si>
    <t>Coluna272</t>
  </si>
  <si>
    <t>Coluna273</t>
  </si>
  <si>
    <t>Coluna274</t>
  </si>
  <si>
    <t>Coluna275</t>
  </si>
  <si>
    <t>Coluna276</t>
  </si>
  <si>
    <t>Coluna277</t>
  </si>
  <si>
    <t>Coluna278</t>
  </si>
  <si>
    <t>Coluna279</t>
  </si>
  <si>
    <t>Coluna280</t>
  </si>
  <si>
    <t>Coluna281</t>
  </si>
  <si>
    <t>Coluna282</t>
  </si>
  <si>
    <t>Coluna283</t>
  </si>
  <si>
    <t>Coluna284</t>
  </si>
  <si>
    <t>Coluna285</t>
  </si>
  <si>
    <t>Coluna286</t>
  </si>
  <si>
    <t>Coluna287</t>
  </si>
  <si>
    <t>Coluna288</t>
  </si>
  <si>
    <t>Coluna289</t>
  </si>
  <si>
    <t>Coluna290</t>
  </si>
  <si>
    <t>Coluna291</t>
  </si>
  <si>
    <t>Coluna292</t>
  </si>
  <si>
    <t>Coluna293</t>
  </si>
  <si>
    <t>Coluna294</t>
  </si>
  <si>
    <t>Coluna295</t>
  </si>
  <si>
    <t>Coluna296</t>
  </si>
  <si>
    <t>Coluna297</t>
  </si>
  <si>
    <t>Coluna298</t>
  </si>
  <si>
    <t>Coluna299</t>
  </si>
  <si>
    <t>Coluna300</t>
  </si>
  <si>
    <t>Coluna301</t>
  </si>
  <si>
    <t>Coluna302</t>
  </si>
  <si>
    <t>Coluna303</t>
  </si>
  <si>
    <t>Coluna304</t>
  </si>
  <si>
    <t>Coluna305</t>
  </si>
  <si>
    <t>Coluna306</t>
  </si>
  <si>
    <t>Coluna307</t>
  </si>
  <si>
    <t>Coluna308</t>
  </si>
  <si>
    <t>Coluna309</t>
  </si>
  <si>
    <t>Coluna310</t>
  </si>
  <si>
    <t>Coluna311</t>
  </si>
  <si>
    <t>Coluna312</t>
  </si>
  <si>
    <t>Coluna313</t>
  </si>
  <si>
    <t>Coluna314</t>
  </si>
  <si>
    <t>Coluna315</t>
  </si>
  <si>
    <t>Coluna316</t>
  </si>
  <si>
    <t>Coluna317</t>
  </si>
  <si>
    <t>Coluna318</t>
  </si>
  <si>
    <t>Coluna319</t>
  </si>
  <si>
    <t>Coluna320</t>
  </si>
  <si>
    <t>Coluna321</t>
  </si>
  <si>
    <t>Coluna322</t>
  </si>
  <si>
    <t>Coluna323</t>
  </si>
  <si>
    <t>Coluna324</t>
  </si>
  <si>
    <t>Coluna325</t>
  </si>
  <si>
    <t>Coluna326</t>
  </si>
  <si>
    <t>Coluna327</t>
  </si>
  <si>
    <t>Coluna328</t>
  </si>
  <si>
    <t>Coluna329</t>
  </si>
  <si>
    <t>Coluna330</t>
  </si>
  <si>
    <t>Coluna331</t>
  </si>
  <si>
    <t>Coluna332</t>
  </si>
  <si>
    <t>Coluna333</t>
  </si>
  <si>
    <t>Coluna334</t>
  </si>
  <si>
    <t>Coluna335</t>
  </si>
  <si>
    <t>Coluna336</t>
  </si>
  <si>
    <t>Coluna337</t>
  </si>
  <si>
    <t>Coluna338</t>
  </si>
  <si>
    <t>Coluna339</t>
  </si>
  <si>
    <t>Coluna340</t>
  </si>
  <si>
    <t>Coluna341</t>
  </si>
  <si>
    <t>Coluna342</t>
  </si>
  <si>
    <t>Coluna343</t>
  </si>
  <si>
    <t>Coluna344</t>
  </si>
  <si>
    <t>Coluna345</t>
  </si>
  <si>
    <t>Coluna346</t>
  </si>
  <si>
    <t>Coluna347</t>
  </si>
  <si>
    <t>Coluna348</t>
  </si>
  <si>
    <t>Coluna349</t>
  </si>
  <si>
    <t>Coluna350</t>
  </si>
  <si>
    <t>Coluna351</t>
  </si>
  <si>
    <t>Coluna352</t>
  </si>
  <si>
    <t>Coluna353</t>
  </si>
  <si>
    <t>Coluna354</t>
  </si>
  <si>
    <t>Coluna355</t>
  </si>
  <si>
    <t>Coluna356</t>
  </si>
  <si>
    <t>Coluna357</t>
  </si>
  <si>
    <t>Coluna358</t>
  </si>
  <si>
    <t>Coluna359</t>
  </si>
  <si>
    <t>Coluna360</t>
  </si>
  <si>
    <t>Coluna361</t>
  </si>
  <si>
    <t>Coluna362</t>
  </si>
  <si>
    <t>Coluna363</t>
  </si>
  <si>
    <t>Coluna364</t>
  </si>
  <si>
    <t>Coluna365</t>
  </si>
  <si>
    <t>Coluna366</t>
  </si>
  <si>
    <t>Coluna367</t>
  </si>
  <si>
    <t>Coluna368</t>
  </si>
  <si>
    <t>Coluna369</t>
  </si>
  <si>
    <t>Coluna370</t>
  </si>
  <si>
    <t>Coluna371</t>
  </si>
  <si>
    <t>Coluna372</t>
  </si>
  <si>
    <t>Coluna373</t>
  </si>
  <si>
    <t>Coluna374</t>
  </si>
  <si>
    <t>Coluna375</t>
  </si>
  <si>
    <t>Coluna376</t>
  </si>
  <si>
    <t>Coluna377</t>
  </si>
  <si>
    <t>Coluna378</t>
  </si>
  <si>
    <t>Coluna379</t>
  </si>
  <si>
    <t>Coluna380</t>
  </si>
  <si>
    <t>Coluna381</t>
  </si>
  <si>
    <t>Coluna382</t>
  </si>
  <si>
    <t>Coluna383</t>
  </si>
  <si>
    <t>Coluna384</t>
  </si>
  <si>
    <t>Coluna385</t>
  </si>
  <si>
    <t>Coluna386</t>
  </si>
  <si>
    <t>Coluna387</t>
  </si>
  <si>
    <t>Coluna388</t>
  </si>
  <si>
    <t>Coluna389</t>
  </si>
  <si>
    <t>Coluna390</t>
  </si>
  <si>
    <t>Coluna391</t>
  </si>
  <si>
    <t>Coluna392</t>
  </si>
  <si>
    <t>Coluna393</t>
  </si>
  <si>
    <t>Coluna394</t>
  </si>
  <si>
    <t>Coluna395</t>
  </si>
  <si>
    <t>Coluna396</t>
  </si>
  <si>
    <t>Coluna397</t>
  </si>
  <si>
    <t>Coluna398</t>
  </si>
  <si>
    <t>Coluna399</t>
  </si>
  <si>
    <t>Coluna400</t>
  </si>
  <si>
    <t>Coluna401</t>
  </si>
  <si>
    <t>Coluna402</t>
  </si>
  <si>
    <t>Coluna403</t>
  </si>
  <si>
    <t>Coluna404</t>
  </si>
  <si>
    <t>Coluna405</t>
  </si>
  <si>
    <t>Coluna406</t>
  </si>
  <si>
    <t>Coluna407</t>
  </si>
  <si>
    <t>Coluna408</t>
  </si>
  <si>
    <t>Coluna409</t>
  </si>
  <si>
    <t>Coluna410</t>
  </si>
  <si>
    <t>Coluna411</t>
  </si>
  <si>
    <t>Coluna412</t>
  </si>
  <si>
    <t>Coluna413</t>
  </si>
  <si>
    <t>Coluna414</t>
  </si>
  <si>
    <t>Coluna415</t>
  </si>
  <si>
    <t>Coluna416</t>
  </si>
  <si>
    <t>Coluna417</t>
  </si>
  <si>
    <t>Coluna418</t>
  </si>
  <si>
    <t>Coluna419</t>
  </si>
  <si>
    <t>Coluna420</t>
  </si>
  <si>
    <t>Coluna421</t>
  </si>
  <si>
    <t>Coluna422</t>
  </si>
  <si>
    <t>Coluna423</t>
  </si>
  <si>
    <t>Coluna424</t>
  </si>
  <si>
    <t>Coluna425</t>
  </si>
  <si>
    <t>Coluna426</t>
  </si>
  <si>
    <t>Coluna427</t>
  </si>
  <si>
    <t>Coluna428</t>
  </si>
  <si>
    <t>Coluna429</t>
  </si>
  <si>
    <t>Coluna430</t>
  </si>
  <si>
    <t>Coluna431</t>
  </si>
  <si>
    <t>Coluna432</t>
  </si>
  <si>
    <t>Coluna433</t>
  </si>
  <si>
    <t>Coluna434</t>
  </si>
  <si>
    <t>Coluna435</t>
  </si>
  <si>
    <t>Coluna436</t>
  </si>
  <si>
    <t>Coluna437</t>
  </si>
  <si>
    <t>Coluna438</t>
  </si>
  <si>
    <t>Coluna439</t>
  </si>
  <si>
    <t>Coluna440</t>
  </si>
  <si>
    <t>Coluna441</t>
  </si>
  <si>
    <t>Coluna442</t>
  </si>
  <si>
    <t>Coluna443</t>
  </si>
  <si>
    <t>Coluna444</t>
  </si>
  <si>
    <t>Coluna445</t>
  </si>
  <si>
    <t>Coluna446</t>
  </si>
  <si>
    <t>Coluna447</t>
  </si>
  <si>
    <t>Coluna448</t>
  </si>
  <si>
    <t>Coluna449</t>
  </si>
  <si>
    <t>Coluna450</t>
  </si>
  <si>
    <t>Coluna451</t>
  </si>
  <si>
    <t>Coluna452</t>
  </si>
  <si>
    <t>Coluna453</t>
  </si>
  <si>
    <t>Coluna454</t>
  </si>
  <si>
    <t>Coluna455</t>
  </si>
  <si>
    <t>Coluna456</t>
  </si>
  <si>
    <t>Coluna457</t>
  </si>
  <si>
    <t>Coluna458</t>
  </si>
  <si>
    <t>Coluna459</t>
  </si>
  <si>
    <t>Coluna460</t>
  </si>
  <si>
    <t>Coluna461</t>
  </si>
  <si>
    <t>Coluna462</t>
  </si>
  <si>
    <t>Coluna463</t>
  </si>
  <si>
    <t>Coluna464</t>
  </si>
  <si>
    <t>Coluna465</t>
  </si>
  <si>
    <t>Coluna466</t>
  </si>
  <si>
    <t>Coluna467</t>
  </si>
  <si>
    <t>Coluna468</t>
  </si>
  <si>
    <t>Coluna469</t>
  </si>
  <si>
    <t>Coluna470</t>
  </si>
  <si>
    <t>Coluna471</t>
  </si>
  <si>
    <t>Coluna472</t>
  </si>
  <si>
    <t>Coluna473</t>
  </si>
  <si>
    <t>Coluna474</t>
  </si>
  <si>
    <t>Coluna475</t>
  </si>
  <si>
    <t>Coluna476</t>
  </si>
  <si>
    <t>Coluna477</t>
  </si>
  <si>
    <t>Coluna478</t>
  </si>
  <si>
    <t>Coluna479</t>
  </si>
  <si>
    <t>Coluna480</t>
  </si>
  <si>
    <t>Coluna481</t>
  </si>
  <si>
    <t>Coluna482</t>
  </si>
  <si>
    <t>Coluna483</t>
  </si>
  <si>
    <t>Coluna484</t>
  </si>
  <si>
    <t>Coluna485</t>
  </si>
  <si>
    <t>Coluna486</t>
  </si>
  <si>
    <t>Coluna487</t>
  </si>
  <si>
    <t>Coluna488</t>
  </si>
  <si>
    <t>Coluna489</t>
  </si>
  <si>
    <t>Coluna490</t>
  </si>
  <si>
    <t>Coluna491</t>
  </si>
  <si>
    <t>Coluna492</t>
  </si>
  <si>
    <t>Coluna493</t>
  </si>
  <si>
    <t>Coluna494</t>
  </si>
  <si>
    <t>Coluna495</t>
  </si>
  <si>
    <t>Coluna496</t>
  </si>
  <si>
    <t>Coluna497</t>
  </si>
  <si>
    <t>Coluna498</t>
  </si>
  <si>
    <t>Coluna499</t>
  </si>
  <si>
    <t>Coluna500</t>
  </si>
  <si>
    <t>Coluna501</t>
  </si>
  <si>
    <t>Coluna502</t>
  </si>
  <si>
    <t>Coluna503</t>
  </si>
  <si>
    <t>Coluna504</t>
  </si>
  <si>
    <t>Coluna505</t>
  </si>
  <si>
    <t>Coluna506</t>
  </si>
  <si>
    <t>Coluna507</t>
  </si>
  <si>
    <t>Coluna508</t>
  </si>
  <si>
    <t>Coluna509</t>
  </si>
  <si>
    <t>Coluna510</t>
  </si>
  <si>
    <t>Coluna511</t>
  </si>
  <si>
    <t>Coluna512</t>
  </si>
  <si>
    <t>Coluna513</t>
  </si>
  <si>
    <t>Coluna514</t>
  </si>
  <si>
    <t>Coluna515</t>
  </si>
  <si>
    <t>Coluna516</t>
  </si>
  <si>
    <t>Coluna517</t>
  </si>
  <si>
    <t>Coluna518</t>
  </si>
  <si>
    <t>Coluna519</t>
  </si>
  <si>
    <t>Coluna520</t>
  </si>
  <si>
    <t>Coluna521</t>
  </si>
  <si>
    <t>Coluna522</t>
  </si>
  <si>
    <t>Coluna523</t>
  </si>
  <si>
    <t>Coluna524</t>
  </si>
  <si>
    <t>Coluna525</t>
  </si>
  <si>
    <t>Coluna526</t>
  </si>
  <si>
    <t>Coluna527</t>
  </si>
  <si>
    <t>Coluna528</t>
  </si>
  <si>
    <t>Coluna529</t>
  </si>
  <si>
    <t>Coluna530</t>
  </si>
  <si>
    <t>Coluna531</t>
  </si>
  <si>
    <t>Coluna532</t>
  </si>
  <si>
    <t>Coluna533</t>
  </si>
  <si>
    <t>Coluna534</t>
  </si>
  <si>
    <t>Coluna535</t>
  </si>
  <si>
    <t>Coluna536</t>
  </si>
  <si>
    <t>Coluna537</t>
  </si>
  <si>
    <t>Coluna538</t>
  </si>
  <si>
    <t>Coluna539</t>
  </si>
  <si>
    <t>Coluna540</t>
  </si>
  <si>
    <t>Coluna541</t>
  </si>
  <si>
    <t>Coluna542</t>
  </si>
  <si>
    <t>Coluna543</t>
  </si>
  <si>
    <t>Coluna544</t>
  </si>
  <si>
    <t>Coluna545</t>
  </si>
  <si>
    <t>Coluna546</t>
  </si>
  <si>
    <t>Coluna547</t>
  </si>
  <si>
    <t>Coluna548</t>
  </si>
  <si>
    <t>Coluna549</t>
  </si>
  <si>
    <t>Coluna550</t>
  </si>
  <si>
    <t>Coluna551</t>
  </si>
  <si>
    <t>Coluna552</t>
  </si>
  <si>
    <t>Coluna553</t>
  </si>
  <si>
    <t>Coluna554</t>
  </si>
  <si>
    <t>Coluna555</t>
  </si>
  <si>
    <t>Coluna556</t>
  </si>
  <si>
    <t>Coluna557</t>
  </si>
  <si>
    <t>Coluna558</t>
  </si>
  <si>
    <t>Coluna559</t>
  </si>
  <si>
    <t>Coluna560</t>
  </si>
  <si>
    <t>Coluna561</t>
  </si>
  <si>
    <t>Coluna562</t>
  </si>
  <si>
    <t>Coluna563</t>
  </si>
  <si>
    <t>Coluna564</t>
  </si>
  <si>
    <t>Coluna565</t>
  </si>
  <si>
    <t>Coluna566</t>
  </si>
  <si>
    <t>Coluna567</t>
  </si>
  <si>
    <t>Coluna568</t>
  </si>
  <si>
    <t>Coluna569</t>
  </si>
  <si>
    <t>Coluna570</t>
  </si>
  <si>
    <t>Coluna571</t>
  </si>
  <si>
    <t>Coluna572</t>
  </si>
  <si>
    <t>Coluna573</t>
  </si>
  <si>
    <t>Coluna574</t>
  </si>
  <si>
    <t>Coluna575</t>
  </si>
  <si>
    <t>Coluna576</t>
  </si>
  <si>
    <t>Coluna577</t>
  </si>
  <si>
    <t>Coluna578</t>
  </si>
  <si>
    <t>Coluna579</t>
  </si>
  <si>
    <t>Coluna580</t>
  </si>
  <si>
    <t>Coluna581</t>
  </si>
  <si>
    <t>Coluna582</t>
  </si>
  <si>
    <t>Coluna583</t>
  </si>
  <si>
    <t>Coluna584</t>
  </si>
  <si>
    <t>Coluna585</t>
  </si>
  <si>
    <t>Coluna586</t>
  </si>
  <si>
    <t>Coluna587</t>
  </si>
  <si>
    <t>Coluna588</t>
  </si>
  <si>
    <t>Coluna589</t>
  </si>
  <si>
    <t>Coluna590</t>
  </si>
  <si>
    <t>Coluna591</t>
  </si>
  <si>
    <t>Coluna592</t>
  </si>
  <si>
    <t>Coluna593</t>
  </si>
  <si>
    <t>Coluna594</t>
  </si>
  <si>
    <t>Coluna595</t>
  </si>
  <si>
    <t>Coluna596</t>
  </si>
  <si>
    <t>Coluna597</t>
  </si>
  <si>
    <t>Coluna598</t>
  </si>
  <si>
    <t>Coluna599</t>
  </si>
  <si>
    <t>Coluna600</t>
  </si>
  <si>
    <t>Coluna601</t>
  </si>
  <si>
    <t>Coluna602</t>
  </si>
  <si>
    <t>Coluna603</t>
  </si>
  <si>
    <t>Coluna604</t>
  </si>
  <si>
    <t>Coluna605</t>
  </si>
  <si>
    <t>Coluna606</t>
  </si>
  <si>
    <t>Coluna607</t>
  </si>
  <si>
    <t>Coluna608</t>
  </si>
  <si>
    <t>Coluna609</t>
  </si>
  <si>
    <t>Coluna610</t>
  </si>
  <si>
    <t>Coluna611</t>
  </si>
  <si>
    <t>Coluna612</t>
  </si>
  <si>
    <t>Coluna613</t>
  </si>
  <si>
    <t>Coluna614</t>
  </si>
  <si>
    <t>Coluna615</t>
  </si>
  <si>
    <t>Coluna616</t>
  </si>
  <si>
    <t>Coluna617</t>
  </si>
  <si>
    <t>Coluna618</t>
  </si>
  <si>
    <t>Coluna619</t>
  </si>
  <si>
    <t>Coluna620</t>
  </si>
  <si>
    <t>Coluna621</t>
  </si>
  <si>
    <t>Coluna622</t>
  </si>
  <si>
    <t>Coluna623</t>
  </si>
  <si>
    <t>Coluna624</t>
  </si>
  <si>
    <t>Coluna625</t>
  </si>
  <si>
    <t>Coluna626</t>
  </si>
  <si>
    <t>Coluna627</t>
  </si>
  <si>
    <t>Coluna628</t>
  </si>
  <si>
    <t>Coluna629</t>
  </si>
  <si>
    <t>Coluna630</t>
  </si>
  <si>
    <t>Coluna631</t>
  </si>
  <si>
    <t>Coluna632</t>
  </si>
  <si>
    <t>Coluna633</t>
  </si>
  <si>
    <t>Coluna634</t>
  </si>
  <si>
    <t>Coluna635</t>
  </si>
  <si>
    <t>Coluna636</t>
  </si>
  <si>
    <t>Coluna637</t>
  </si>
  <si>
    <t>Coluna638</t>
  </si>
  <si>
    <t>Coluna639</t>
  </si>
  <si>
    <t>Coluna640</t>
  </si>
  <si>
    <t>Coluna641</t>
  </si>
  <si>
    <t>Coluna642</t>
  </si>
  <si>
    <t>Coluna643</t>
  </si>
  <si>
    <t>Coluna644</t>
  </si>
  <si>
    <t>Coluna645</t>
  </si>
  <si>
    <t>Coluna646</t>
  </si>
  <si>
    <t>Coluna647</t>
  </si>
  <si>
    <t>Coluna648</t>
  </si>
  <si>
    <t>Coluna649</t>
  </si>
  <si>
    <t>Coluna650</t>
  </si>
  <si>
    <t>Coluna651</t>
  </si>
  <si>
    <t>Coluna652</t>
  </si>
  <si>
    <t>Coluna653</t>
  </si>
  <si>
    <t>Coluna654</t>
  </si>
  <si>
    <t>Coluna655</t>
  </si>
  <si>
    <t>Coluna656</t>
  </si>
  <si>
    <t>Coluna657</t>
  </si>
  <si>
    <t>Coluna658</t>
  </si>
  <si>
    <t>Coluna659</t>
  </si>
  <si>
    <t>Coluna660</t>
  </si>
  <si>
    <t>Coluna661</t>
  </si>
  <si>
    <t>Coluna662</t>
  </si>
  <si>
    <t>Coluna663</t>
  </si>
  <si>
    <t>Coluna664</t>
  </si>
  <si>
    <t>Coluna665</t>
  </si>
  <si>
    <t>Coluna666</t>
  </si>
  <si>
    <t>Coluna667</t>
  </si>
  <si>
    <t>Coluna668</t>
  </si>
  <si>
    <t>Coluna669</t>
  </si>
  <si>
    <t>Coluna670</t>
  </si>
  <si>
    <t>Coluna671</t>
  </si>
  <si>
    <t>Coluna672</t>
  </si>
  <si>
    <t>Coluna673</t>
  </si>
  <si>
    <t>Coluna674</t>
  </si>
  <si>
    <t>Coluna675</t>
  </si>
  <si>
    <t>Coluna676</t>
  </si>
  <si>
    <t>Coluna677</t>
  </si>
  <si>
    <t>Coluna678</t>
  </si>
  <si>
    <t>Coluna679</t>
  </si>
  <si>
    <t>Coluna680</t>
  </si>
  <si>
    <t>Coluna681</t>
  </si>
  <si>
    <t>Coluna682</t>
  </si>
  <si>
    <t>Coluna683</t>
  </si>
  <si>
    <t>Coluna684</t>
  </si>
  <si>
    <t>Coluna685</t>
  </si>
  <si>
    <t>Coluna686</t>
  </si>
  <si>
    <t>Coluna687</t>
  </si>
  <si>
    <t>Coluna688</t>
  </si>
  <si>
    <t>Coluna689</t>
  </si>
  <si>
    <t>Coluna690</t>
  </si>
  <si>
    <t>Coluna691</t>
  </si>
  <si>
    <t>Coluna692</t>
  </si>
  <si>
    <t>Coluna693</t>
  </si>
  <si>
    <t>Coluna694</t>
  </si>
  <si>
    <t>Coluna695</t>
  </si>
  <si>
    <t>Coluna696</t>
  </si>
  <si>
    <t>Coluna697</t>
  </si>
  <si>
    <t>Coluna698</t>
  </si>
  <si>
    <t>Coluna699</t>
  </si>
  <si>
    <t>Coluna700</t>
  </si>
  <si>
    <t>Coluna701</t>
  </si>
  <si>
    <t>Coluna702</t>
  </si>
  <si>
    <t>Coluna703</t>
  </si>
  <si>
    <t>Coluna704</t>
  </si>
  <si>
    <t>Coluna705</t>
  </si>
  <si>
    <t>Coluna706</t>
  </si>
  <si>
    <t>Coluna707</t>
  </si>
  <si>
    <t>Coluna708</t>
  </si>
  <si>
    <t>Coluna709</t>
  </si>
  <si>
    <t>Coluna710</t>
  </si>
  <si>
    <t>Coluna711</t>
  </si>
  <si>
    <t>Coluna712</t>
  </si>
  <si>
    <t>Coluna713</t>
  </si>
  <si>
    <t>Coluna714</t>
  </si>
  <si>
    <t>Coluna715</t>
  </si>
  <si>
    <t>Coluna716</t>
  </si>
  <si>
    <t>Coluna717</t>
  </si>
  <si>
    <t>Coluna718</t>
  </si>
  <si>
    <t>Coluna719</t>
  </si>
  <si>
    <t>Coluna720</t>
  </si>
  <si>
    <t>Coluna721</t>
  </si>
  <si>
    <t>Coluna722</t>
  </si>
  <si>
    <t>Coluna723</t>
  </si>
  <si>
    <t>Coluna724</t>
  </si>
  <si>
    <t>Coluna725</t>
  </si>
  <si>
    <t>Coluna726</t>
  </si>
  <si>
    <t>Coluna727</t>
  </si>
  <si>
    <t>Coluna728</t>
  </si>
  <si>
    <t>Coluna729</t>
  </si>
  <si>
    <t>Coluna730</t>
  </si>
  <si>
    <t>Coluna731</t>
  </si>
  <si>
    <t>Coluna732</t>
  </si>
  <si>
    <t>Coluna733</t>
  </si>
  <si>
    <t>Coluna734</t>
  </si>
  <si>
    <t>Coluna735</t>
  </si>
  <si>
    <t>Coluna736</t>
  </si>
  <si>
    <t>Coluna737</t>
  </si>
  <si>
    <t>Coluna738</t>
  </si>
  <si>
    <t>Coluna739</t>
  </si>
  <si>
    <t>Coluna740</t>
  </si>
  <si>
    <t>Coluna741</t>
  </si>
  <si>
    <t>Coluna742</t>
  </si>
  <si>
    <t>Coluna743</t>
  </si>
  <si>
    <t>Coluna744</t>
  </si>
  <si>
    <t>Coluna745</t>
  </si>
  <si>
    <t>Coluna746</t>
  </si>
  <si>
    <t>Coluna747</t>
  </si>
  <si>
    <t>Coluna748</t>
  </si>
  <si>
    <t>Coluna749</t>
  </si>
  <si>
    <t>Coluna750</t>
  </si>
  <si>
    <t>Coluna751</t>
  </si>
  <si>
    <t>Coluna752</t>
  </si>
  <si>
    <t>Coluna753</t>
  </si>
  <si>
    <t>Coluna754</t>
  </si>
  <si>
    <t>Coluna755</t>
  </si>
  <si>
    <t>Coluna756</t>
  </si>
  <si>
    <t>Coluna757</t>
  </si>
  <si>
    <t>Coluna758</t>
  </si>
  <si>
    <t>Coluna759</t>
  </si>
  <si>
    <t>Coluna760</t>
  </si>
  <si>
    <t>Coluna761</t>
  </si>
  <si>
    <t>Coluna762</t>
  </si>
  <si>
    <t>Coluna763</t>
  </si>
  <si>
    <t>Coluna764</t>
  </si>
  <si>
    <t>Coluna765</t>
  </si>
  <si>
    <t>Coluna766</t>
  </si>
  <si>
    <t>Coluna767</t>
  </si>
  <si>
    <t>Coluna768</t>
  </si>
  <si>
    <t>Coluna769</t>
  </si>
  <si>
    <t>Coluna770</t>
  </si>
  <si>
    <t>Coluna771</t>
  </si>
  <si>
    <t>Coluna772</t>
  </si>
  <si>
    <t>Coluna773</t>
  </si>
  <si>
    <t>Coluna774</t>
  </si>
  <si>
    <t>Coluna775</t>
  </si>
  <si>
    <t>Coluna776</t>
  </si>
  <si>
    <t>Coluna777</t>
  </si>
  <si>
    <t>Coluna778</t>
  </si>
  <si>
    <t>Coluna779</t>
  </si>
  <si>
    <t>Coluna780</t>
  </si>
  <si>
    <t>Coluna781</t>
  </si>
  <si>
    <t>Coluna782</t>
  </si>
  <si>
    <t>Coluna783</t>
  </si>
  <si>
    <t>Coluna784</t>
  </si>
  <si>
    <t>Coluna785</t>
  </si>
  <si>
    <t>Coluna786</t>
  </si>
  <si>
    <t>Coluna787</t>
  </si>
  <si>
    <t>Coluna788</t>
  </si>
  <si>
    <t>Coluna789</t>
  </si>
  <si>
    <t>Coluna790</t>
  </si>
  <si>
    <t>Coluna791</t>
  </si>
  <si>
    <t>Coluna792</t>
  </si>
  <si>
    <t>Coluna793</t>
  </si>
  <si>
    <t>Coluna794</t>
  </si>
  <si>
    <t>Coluna795</t>
  </si>
  <si>
    <t>Coluna796</t>
  </si>
  <si>
    <t>Coluna797</t>
  </si>
  <si>
    <t>Coluna798</t>
  </si>
  <si>
    <t>Coluna799</t>
  </si>
  <si>
    <t>Coluna800</t>
  </si>
  <si>
    <t>Coluna801</t>
  </si>
  <si>
    <t>Coluna802</t>
  </si>
  <si>
    <t>Coluna803</t>
  </si>
  <si>
    <t>Coluna804</t>
  </si>
  <si>
    <t>Coluna805</t>
  </si>
  <si>
    <t>Coluna806</t>
  </si>
  <si>
    <t>Coluna807</t>
  </si>
  <si>
    <t>Coluna808</t>
  </si>
  <si>
    <t>Coluna809</t>
  </si>
  <si>
    <t>Coluna810</t>
  </si>
  <si>
    <t>Coluna811</t>
  </si>
  <si>
    <t>Coluna812</t>
  </si>
  <si>
    <t>Coluna813</t>
  </si>
  <si>
    <t>Coluna814</t>
  </si>
  <si>
    <t>Coluna815</t>
  </si>
  <si>
    <t>Coluna816</t>
  </si>
  <si>
    <t>Coluna817</t>
  </si>
  <si>
    <t>Coluna818</t>
  </si>
  <si>
    <t>Coluna819</t>
  </si>
  <si>
    <t>Coluna820</t>
  </si>
  <si>
    <t>Coluna821</t>
  </si>
  <si>
    <t>Coluna822</t>
  </si>
  <si>
    <t>Coluna823</t>
  </si>
  <si>
    <t>Coluna824</t>
  </si>
  <si>
    <t>Coluna825</t>
  </si>
  <si>
    <t>Coluna826</t>
  </si>
  <si>
    <t>Coluna827</t>
  </si>
  <si>
    <t>Coluna828</t>
  </si>
  <si>
    <t>Coluna829</t>
  </si>
  <si>
    <t>Coluna830</t>
  </si>
  <si>
    <t>Coluna831</t>
  </si>
  <si>
    <t>Coluna832</t>
  </si>
  <si>
    <t>Coluna833</t>
  </si>
  <si>
    <t>Coluna834</t>
  </si>
  <si>
    <t>Coluna835</t>
  </si>
  <si>
    <t>Coluna836</t>
  </si>
  <si>
    <t>Coluna837</t>
  </si>
  <si>
    <t>Coluna838</t>
  </si>
  <si>
    <t>Coluna839</t>
  </si>
  <si>
    <t>Coluna840</t>
  </si>
  <si>
    <t>Coluna841</t>
  </si>
  <si>
    <t>Coluna842</t>
  </si>
  <si>
    <t>Coluna843</t>
  </si>
  <si>
    <t>Coluna844</t>
  </si>
  <si>
    <t>Coluna845</t>
  </si>
  <si>
    <t>Coluna846</t>
  </si>
  <si>
    <t>Coluna847</t>
  </si>
  <si>
    <t>Coluna848</t>
  </si>
  <si>
    <t>Coluna849</t>
  </si>
  <si>
    <t>Coluna850</t>
  </si>
  <si>
    <t>Coluna851</t>
  </si>
  <si>
    <t>Coluna852</t>
  </si>
  <si>
    <t>Coluna853</t>
  </si>
  <si>
    <t>Coluna854</t>
  </si>
  <si>
    <t>Coluna855</t>
  </si>
  <si>
    <t>Coluna856</t>
  </si>
  <si>
    <t>Coluna857</t>
  </si>
  <si>
    <t>Coluna858</t>
  </si>
  <si>
    <t>Coluna859</t>
  </si>
  <si>
    <t>Coluna860</t>
  </si>
  <si>
    <t>Coluna861</t>
  </si>
  <si>
    <t>Coluna862</t>
  </si>
  <si>
    <t>Coluna863</t>
  </si>
  <si>
    <t>Coluna864</t>
  </si>
  <si>
    <t>Coluna865</t>
  </si>
  <si>
    <t>Coluna866</t>
  </si>
  <si>
    <t>Coluna867</t>
  </si>
  <si>
    <t>Coluna868</t>
  </si>
  <si>
    <t>Coluna869</t>
  </si>
  <si>
    <t>Coluna870</t>
  </si>
  <si>
    <t>Coluna871</t>
  </si>
  <si>
    <t>Coluna872</t>
  </si>
  <si>
    <t>Coluna873</t>
  </si>
  <si>
    <t>Coluna874</t>
  </si>
  <si>
    <t>Coluna875</t>
  </si>
  <si>
    <t>Coluna876</t>
  </si>
  <si>
    <t>Coluna877</t>
  </si>
  <si>
    <t>Coluna878</t>
  </si>
  <si>
    <t>Coluna879</t>
  </si>
  <si>
    <t>Coluna880</t>
  </si>
  <si>
    <t>Coluna881</t>
  </si>
  <si>
    <t>Coluna882</t>
  </si>
  <si>
    <t>Coluna883</t>
  </si>
  <si>
    <t>Coluna884</t>
  </si>
  <si>
    <t>Coluna885</t>
  </si>
  <si>
    <t>Coluna886</t>
  </si>
  <si>
    <t>Coluna887</t>
  </si>
  <si>
    <t>Coluna888</t>
  </si>
  <si>
    <t>Coluna889</t>
  </si>
  <si>
    <t>Coluna890</t>
  </si>
  <si>
    <t>Coluna891</t>
  </si>
  <si>
    <t>Coluna892</t>
  </si>
  <si>
    <t>Coluna893</t>
  </si>
  <si>
    <t>Coluna894</t>
  </si>
  <si>
    <t>Coluna895</t>
  </si>
  <si>
    <t>Coluna896</t>
  </si>
  <si>
    <t>Coluna897</t>
  </si>
  <si>
    <t>Coluna898</t>
  </si>
  <si>
    <t>Coluna899</t>
  </si>
  <si>
    <t>Coluna900</t>
  </si>
  <si>
    <t>Coluna901</t>
  </si>
  <si>
    <t>Coluna902</t>
  </si>
  <si>
    <t>Coluna903</t>
  </si>
  <si>
    <t>Coluna904</t>
  </si>
  <si>
    <t>Coluna905</t>
  </si>
  <si>
    <t>Coluna906</t>
  </si>
  <si>
    <t>Coluna907</t>
  </si>
  <si>
    <t>Coluna908</t>
  </si>
  <si>
    <t>Coluna909</t>
  </si>
  <si>
    <t>Coluna910</t>
  </si>
  <si>
    <t>Coluna911</t>
  </si>
  <si>
    <t>Coluna912</t>
  </si>
  <si>
    <t>Coluna913</t>
  </si>
  <si>
    <t>Coluna914</t>
  </si>
  <si>
    <t>Coluna915</t>
  </si>
  <si>
    <t>Coluna916</t>
  </si>
  <si>
    <t>Coluna917</t>
  </si>
  <si>
    <t>Coluna918</t>
  </si>
  <si>
    <t>Coluna919</t>
  </si>
  <si>
    <t>Coluna920</t>
  </si>
  <si>
    <t>Coluna921</t>
  </si>
  <si>
    <t>Coluna922</t>
  </si>
  <si>
    <t>Coluna923</t>
  </si>
  <si>
    <t>Coluna924</t>
  </si>
  <si>
    <t>Coluna925</t>
  </si>
  <si>
    <t>Coluna926</t>
  </si>
  <si>
    <t>Coluna927</t>
  </si>
  <si>
    <t>Coluna928</t>
  </si>
  <si>
    <t>Coluna929</t>
  </si>
  <si>
    <t>Coluna930</t>
  </si>
  <si>
    <t>Coluna931</t>
  </si>
  <si>
    <t>Coluna932</t>
  </si>
  <si>
    <t>Coluna933</t>
  </si>
  <si>
    <t>Coluna934</t>
  </si>
  <si>
    <t>Coluna935</t>
  </si>
  <si>
    <t>Coluna936</t>
  </si>
  <si>
    <t>Coluna937</t>
  </si>
  <si>
    <t>Coluna938</t>
  </si>
  <si>
    <t>Coluna939</t>
  </si>
  <si>
    <t>Coluna940</t>
  </si>
  <si>
    <t>Coluna941</t>
  </si>
  <si>
    <t>Coluna942</t>
  </si>
  <si>
    <t>Coluna943</t>
  </si>
  <si>
    <t>Coluna944</t>
  </si>
  <si>
    <t>Coluna945</t>
  </si>
  <si>
    <t>Coluna946</t>
  </si>
  <si>
    <t>Coluna947</t>
  </si>
  <si>
    <t>Coluna948</t>
  </si>
  <si>
    <t>Coluna949</t>
  </si>
  <si>
    <t>Coluna950</t>
  </si>
  <si>
    <t>Coluna951</t>
  </si>
  <si>
    <t>Coluna952</t>
  </si>
  <si>
    <t>Coluna953</t>
  </si>
  <si>
    <t>Coluna954</t>
  </si>
  <si>
    <t>Coluna955</t>
  </si>
  <si>
    <t>Coluna956</t>
  </si>
  <si>
    <t>Coluna957</t>
  </si>
  <si>
    <t>Coluna958</t>
  </si>
  <si>
    <t>Coluna959</t>
  </si>
  <si>
    <t>Coluna960</t>
  </si>
  <si>
    <t>Coluna961</t>
  </si>
  <si>
    <t>Coluna962</t>
  </si>
  <si>
    <t>Coluna963</t>
  </si>
  <si>
    <t>Coluna964</t>
  </si>
  <si>
    <t>Coluna965</t>
  </si>
  <si>
    <t>Coluna966</t>
  </si>
  <si>
    <t>Coluna967</t>
  </si>
  <si>
    <t>Coluna968</t>
  </si>
  <si>
    <t>Coluna969</t>
  </si>
  <si>
    <t>Coluna970</t>
  </si>
  <si>
    <t>Coluna971</t>
  </si>
  <si>
    <t>Coluna972</t>
  </si>
  <si>
    <t>Coluna973</t>
  </si>
  <si>
    <t>Coluna974</t>
  </si>
  <si>
    <t>Coluna975</t>
  </si>
  <si>
    <t>Coluna976</t>
  </si>
  <si>
    <t>Coluna977</t>
  </si>
  <si>
    <t>Coluna978</t>
  </si>
  <si>
    <t>Coluna979</t>
  </si>
  <si>
    <t>Coluna980</t>
  </si>
  <si>
    <t>Coluna981</t>
  </si>
  <si>
    <t>Coluna982</t>
  </si>
  <si>
    <t>Coluna983</t>
  </si>
  <si>
    <t>Coluna984</t>
  </si>
  <si>
    <t>Coluna985</t>
  </si>
  <si>
    <t>Coluna986</t>
  </si>
  <si>
    <t>Coluna987</t>
  </si>
  <si>
    <t>Coluna988</t>
  </si>
  <si>
    <t>Coluna989</t>
  </si>
  <si>
    <t>Coluna990</t>
  </si>
  <si>
    <t>Coluna991</t>
  </si>
  <si>
    <t>Coluna992</t>
  </si>
  <si>
    <t>Coluna993</t>
  </si>
  <si>
    <t>Coluna994</t>
  </si>
  <si>
    <t>Coluna995</t>
  </si>
  <si>
    <t>Coluna996</t>
  </si>
  <si>
    <t>Coluna997</t>
  </si>
  <si>
    <t>Coluna998</t>
  </si>
  <si>
    <t>Coluna999</t>
  </si>
  <si>
    <t>Coluna1000</t>
  </si>
  <si>
    <t>Coluna1001</t>
  </si>
  <si>
    <t>Coluna1002</t>
  </si>
  <si>
    <t>Coluna1003</t>
  </si>
  <si>
    <t>Coluna1004</t>
  </si>
  <si>
    <t>Coluna1005</t>
  </si>
  <si>
    <t>Coluna1006</t>
  </si>
  <si>
    <t>Coluna1007</t>
  </si>
  <si>
    <t>Coluna1008</t>
  </si>
  <si>
    <t>Coluna1009</t>
  </si>
  <si>
    <t>Coluna1010</t>
  </si>
  <si>
    <t>Coluna1011</t>
  </si>
  <si>
    <t>Coluna1012</t>
  </si>
  <si>
    <t>Coluna1013</t>
  </si>
  <si>
    <t>Coluna1014</t>
  </si>
  <si>
    <t>Coluna1015</t>
  </si>
  <si>
    <t>Coluna1016</t>
  </si>
  <si>
    <t>Coluna1017</t>
  </si>
  <si>
    <t>Coluna1018</t>
  </si>
  <si>
    <t>Coluna1019</t>
  </si>
  <si>
    <t>Coluna1020</t>
  </si>
  <si>
    <t>Coluna1021</t>
  </si>
  <si>
    <t>Coluna1022</t>
  </si>
  <si>
    <t>Coluna1023</t>
  </si>
  <si>
    <t>Coluna1024</t>
  </si>
  <si>
    <t>Coluna1025</t>
  </si>
  <si>
    <t>Coluna1026</t>
  </si>
  <si>
    <t>Coluna1027</t>
  </si>
  <si>
    <t>Coluna1028</t>
  </si>
  <si>
    <t>Coluna1029</t>
  </si>
  <si>
    <t>Coluna1030</t>
  </si>
  <si>
    <t>Coluna1031</t>
  </si>
  <si>
    <t>Coluna1032</t>
  </si>
  <si>
    <t>Coluna1033</t>
  </si>
  <si>
    <t>Coluna1034</t>
  </si>
  <si>
    <t>Coluna1035</t>
  </si>
  <si>
    <t>Coluna1036</t>
  </si>
  <si>
    <t>Coluna1037</t>
  </si>
  <si>
    <t>Coluna1038</t>
  </si>
  <si>
    <t>Coluna1039</t>
  </si>
  <si>
    <t>Coluna1040</t>
  </si>
  <si>
    <t>Coluna1041</t>
  </si>
  <si>
    <t>Coluna1042</t>
  </si>
  <si>
    <t>Coluna1043</t>
  </si>
  <si>
    <t>Coluna1044</t>
  </si>
  <si>
    <t>Coluna1045</t>
  </si>
  <si>
    <t>Coluna1046</t>
  </si>
  <si>
    <t>Coluna1047</t>
  </si>
  <si>
    <t>Coluna1048</t>
  </si>
  <si>
    <t>Coluna1049</t>
  </si>
  <si>
    <t>Coluna1050</t>
  </si>
  <si>
    <t>Coluna1051</t>
  </si>
  <si>
    <t>Coluna1052</t>
  </si>
  <si>
    <t>Coluna1053</t>
  </si>
  <si>
    <t>Coluna1054</t>
  </si>
  <si>
    <t>Coluna1055</t>
  </si>
  <si>
    <t>Coluna1056</t>
  </si>
  <si>
    <t>Coluna1057</t>
  </si>
  <si>
    <t>Coluna1058</t>
  </si>
  <si>
    <t>Coluna1059</t>
  </si>
  <si>
    <t>Coluna1060</t>
  </si>
  <si>
    <t>Coluna1061</t>
  </si>
  <si>
    <t>Coluna1062</t>
  </si>
  <si>
    <t>Coluna1063</t>
  </si>
  <si>
    <t>Coluna1064</t>
  </si>
  <si>
    <t>Coluna1065</t>
  </si>
  <si>
    <t>Coluna1066</t>
  </si>
  <si>
    <t>Coluna1067</t>
  </si>
  <si>
    <t>Coluna1068</t>
  </si>
  <si>
    <t>Coluna1069</t>
  </si>
  <si>
    <t>Coluna1070</t>
  </si>
  <si>
    <t>Coluna1071</t>
  </si>
  <si>
    <t>Coluna1072</t>
  </si>
  <si>
    <t>Coluna1073</t>
  </si>
  <si>
    <t>Coluna1074</t>
  </si>
  <si>
    <t>Coluna1075</t>
  </si>
  <si>
    <t>Coluna1076</t>
  </si>
  <si>
    <t>Coluna1077</t>
  </si>
  <si>
    <t>Coluna1078</t>
  </si>
  <si>
    <t>Coluna1079</t>
  </si>
  <si>
    <t>Coluna1080</t>
  </si>
  <si>
    <t>Coluna1081</t>
  </si>
  <si>
    <t>Coluna1082</t>
  </si>
  <si>
    <t>Coluna1083</t>
  </si>
  <si>
    <t>Coluna1084</t>
  </si>
  <si>
    <t>Coluna1085</t>
  </si>
  <si>
    <t>Coluna1086</t>
  </si>
  <si>
    <t>Coluna1087</t>
  </si>
  <si>
    <t>Coluna1088</t>
  </si>
  <si>
    <t>Coluna1089</t>
  </si>
  <si>
    <t>Coluna1090</t>
  </si>
  <si>
    <t>Coluna1091</t>
  </si>
  <si>
    <t>Coluna1092</t>
  </si>
  <si>
    <t>Coluna1093</t>
  </si>
  <si>
    <t>Coluna1094</t>
  </si>
  <si>
    <t>Coluna1095</t>
  </si>
  <si>
    <t>Coluna1096</t>
  </si>
  <si>
    <t>Coluna1097</t>
  </si>
  <si>
    <t>Coluna1098</t>
  </si>
  <si>
    <t>Coluna1099</t>
  </si>
  <si>
    <t>Coluna1100</t>
  </si>
  <si>
    <t>Coluna1101</t>
  </si>
  <si>
    <t>Coluna1102</t>
  </si>
  <si>
    <t>Coluna1103</t>
  </si>
  <si>
    <t>Coluna1104</t>
  </si>
  <si>
    <t>Coluna1105</t>
  </si>
  <si>
    <t>Coluna1106</t>
  </si>
  <si>
    <t>Coluna1107</t>
  </si>
  <si>
    <t>Coluna1108</t>
  </si>
  <si>
    <t>Coluna1109</t>
  </si>
  <si>
    <t>Coluna1110</t>
  </si>
  <si>
    <t>Coluna1111</t>
  </si>
  <si>
    <t>Coluna1112</t>
  </si>
  <si>
    <t>Coluna1113</t>
  </si>
  <si>
    <t>Coluna1114</t>
  </si>
  <si>
    <t>Coluna1115</t>
  </si>
  <si>
    <t>Coluna1116</t>
  </si>
  <si>
    <t>Coluna1117</t>
  </si>
  <si>
    <t>Coluna1118</t>
  </si>
  <si>
    <t>Coluna1119</t>
  </si>
  <si>
    <t>Coluna1120</t>
  </si>
  <si>
    <t>Coluna1121</t>
  </si>
  <si>
    <t>Coluna1122</t>
  </si>
  <si>
    <t>Coluna1123</t>
  </si>
  <si>
    <t>Coluna1124</t>
  </si>
  <si>
    <t>Coluna1125</t>
  </si>
  <si>
    <t>Coluna1126</t>
  </si>
  <si>
    <t>Coluna1127</t>
  </si>
  <si>
    <t>Coluna1128</t>
  </si>
  <si>
    <t>Coluna1129</t>
  </si>
  <si>
    <t>Coluna1130</t>
  </si>
  <si>
    <t>Coluna1131</t>
  </si>
  <si>
    <t>Coluna1132</t>
  </si>
  <si>
    <t>Coluna1133</t>
  </si>
  <si>
    <t>Coluna1134</t>
  </si>
  <si>
    <t>Coluna1135</t>
  </si>
  <si>
    <t>Coluna1136</t>
  </si>
  <si>
    <t>Coluna1137</t>
  </si>
  <si>
    <t>Coluna1138</t>
  </si>
  <si>
    <t>Coluna1139</t>
  </si>
  <si>
    <t>Coluna1140</t>
  </si>
  <si>
    <t>Coluna1141</t>
  </si>
  <si>
    <t>Coluna1142</t>
  </si>
  <si>
    <t>Coluna1143</t>
  </si>
  <si>
    <t>Coluna1144</t>
  </si>
  <si>
    <t>Coluna1145</t>
  </si>
  <si>
    <t>Coluna1146</t>
  </si>
  <si>
    <t>Coluna1147</t>
  </si>
  <si>
    <t>Coluna1148</t>
  </si>
  <si>
    <t>Coluna1149</t>
  </si>
  <si>
    <t>Coluna1150</t>
  </si>
  <si>
    <t>Coluna1151</t>
  </si>
  <si>
    <t>Coluna1152</t>
  </si>
  <si>
    <t>Coluna1153</t>
  </si>
  <si>
    <t>Coluna1154</t>
  </si>
  <si>
    <t>Coluna1155</t>
  </si>
  <si>
    <t>Coluna1156</t>
  </si>
  <si>
    <t>Coluna1157</t>
  </si>
  <si>
    <t>Coluna1158</t>
  </si>
  <si>
    <t>Coluna1159</t>
  </si>
  <si>
    <t>Coluna1160</t>
  </si>
  <si>
    <t>Coluna1161</t>
  </si>
  <si>
    <t>Coluna1162</t>
  </si>
  <si>
    <t>Coluna1163</t>
  </si>
  <si>
    <t>Coluna1164</t>
  </si>
  <si>
    <t>Coluna1165</t>
  </si>
  <si>
    <t>Coluna1166</t>
  </si>
  <si>
    <t>Coluna1167</t>
  </si>
  <si>
    <t>Coluna1168</t>
  </si>
  <si>
    <t>Coluna1169</t>
  </si>
  <si>
    <t>Coluna1170</t>
  </si>
  <si>
    <t>Coluna1171</t>
  </si>
  <si>
    <t>Coluna1172</t>
  </si>
  <si>
    <t>Coluna1173</t>
  </si>
  <si>
    <t>Coluna1174</t>
  </si>
  <si>
    <t>Coluna1175</t>
  </si>
  <si>
    <t>Coluna1176</t>
  </si>
  <si>
    <t>Coluna1177</t>
  </si>
  <si>
    <t>Coluna1178</t>
  </si>
  <si>
    <t>Coluna1179</t>
  </si>
  <si>
    <t>Coluna1180</t>
  </si>
  <si>
    <t>Coluna1181</t>
  </si>
  <si>
    <t>Coluna1182</t>
  </si>
  <si>
    <t>Coluna1183</t>
  </si>
  <si>
    <t>Coluna1184</t>
  </si>
  <si>
    <t>Coluna1185</t>
  </si>
  <si>
    <t>Coluna1186</t>
  </si>
  <si>
    <t>Coluna1187</t>
  </si>
  <si>
    <t>Coluna1188</t>
  </si>
  <si>
    <t>Coluna1189</t>
  </si>
  <si>
    <t>Coluna1190</t>
  </si>
  <si>
    <t>Coluna1191</t>
  </si>
  <si>
    <t>Coluna1192</t>
  </si>
  <si>
    <t>Coluna1193</t>
  </si>
  <si>
    <t>Coluna1194</t>
  </si>
  <si>
    <t>Coluna1195</t>
  </si>
  <si>
    <t>Coluna1196</t>
  </si>
  <si>
    <t>Coluna1197</t>
  </si>
  <si>
    <t>Coluna1198</t>
  </si>
  <si>
    <t>Coluna1199</t>
  </si>
  <si>
    <t>Coluna1200</t>
  </si>
  <si>
    <t>Coluna1201</t>
  </si>
  <si>
    <t>Coluna1202</t>
  </si>
  <si>
    <t>Coluna1203</t>
  </si>
  <si>
    <t>Coluna1204</t>
  </si>
  <si>
    <t>Coluna1205</t>
  </si>
  <si>
    <t>Coluna1206</t>
  </si>
  <si>
    <t>Coluna1207</t>
  </si>
  <si>
    <t>Coluna1208</t>
  </si>
  <si>
    <t>Coluna1209</t>
  </si>
  <si>
    <t>Coluna1210</t>
  </si>
  <si>
    <t>Coluna1211</t>
  </si>
  <si>
    <t>Coluna1212</t>
  </si>
  <si>
    <t>Coluna1213</t>
  </si>
  <si>
    <t>Coluna1214</t>
  </si>
  <si>
    <t>Coluna1215</t>
  </si>
  <si>
    <t>Coluna1216</t>
  </si>
  <si>
    <t>Coluna1217</t>
  </si>
  <si>
    <t>Coluna1218</t>
  </si>
  <si>
    <t>Coluna1219</t>
  </si>
  <si>
    <t>Coluna1220</t>
  </si>
  <si>
    <t>Coluna1221</t>
  </si>
  <si>
    <t>Coluna1222</t>
  </si>
  <si>
    <t>Coluna1223</t>
  </si>
  <si>
    <t>Coluna1224</t>
  </si>
  <si>
    <t>Coluna1225</t>
  </si>
  <si>
    <t>Coluna1226</t>
  </si>
  <si>
    <t>Coluna1227</t>
  </si>
  <si>
    <t>Coluna1228</t>
  </si>
  <si>
    <t>Coluna1229</t>
  </si>
  <si>
    <t>Coluna1230</t>
  </si>
  <si>
    <t>Coluna1231</t>
  </si>
  <si>
    <t>Coluna1232</t>
  </si>
  <si>
    <t>Coluna1233</t>
  </si>
  <si>
    <t>Coluna1234</t>
  </si>
  <si>
    <t>Coluna1235</t>
  </si>
  <si>
    <t>Coluna1236</t>
  </si>
  <si>
    <t>Coluna1237</t>
  </si>
  <si>
    <t>Coluna1238</t>
  </si>
  <si>
    <t>Coluna1239</t>
  </si>
  <si>
    <t>Coluna1240</t>
  </si>
  <si>
    <t>Coluna1241</t>
  </si>
  <si>
    <t>Coluna1242</t>
  </si>
  <si>
    <t>Coluna1243</t>
  </si>
  <si>
    <t>Coluna1244</t>
  </si>
  <si>
    <t>Coluna1245</t>
  </si>
  <si>
    <t>Coluna1246</t>
  </si>
  <si>
    <t>Coluna1247</t>
  </si>
  <si>
    <t>Coluna1248</t>
  </si>
  <si>
    <t>Coluna1249</t>
  </si>
  <si>
    <t>Coluna1250</t>
  </si>
  <si>
    <t>Coluna1251</t>
  </si>
  <si>
    <t>Coluna1252</t>
  </si>
  <si>
    <t>Coluna1253</t>
  </si>
  <si>
    <t>Coluna1254</t>
  </si>
  <si>
    <t>Coluna1255</t>
  </si>
  <si>
    <t>Coluna1256</t>
  </si>
  <si>
    <t>Coluna1257</t>
  </si>
  <si>
    <t>Coluna1258</t>
  </si>
  <si>
    <t>Coluna1259</t>
  </si>
  <si>
    <t>Coluna1260</t>
  </si>
  <si>
    <t>Coluna1261</t>
  </si>
  <si>
    <t>Coluna1262</t>
  </si>
  <si>
    <t>Coluna1263</t>
  </si>
  <si>
    <t>Coluna1264</t>
  </si>
  <si>
    <t>Coluna1265</t>
  </si>
  <si>
    <t>Coluna1266</t>
  </si>
  <si>
    <t>Coluna1267</t>
  </si>
  <si>
    <t>Coluna1268</t>
  </si>
  <si>
    <t>Coluna1269</t>
  </si>
  <si>
    <t>Coluna1270</t>
  </si>
  <si>
    <t>Coluna1271</t>
  </si>
  <si>
    <t>Coluna1272</t>
  </si>
  <si>
    <t>Coluna1273</t>
  </si>
  <si>
    <t>Coluna1274</t>
  </si>
  <si>
    <t>Coluna1275</t>
  </si>
  <si>
    <t>Coluna1276</t>
  </si>
  <si>
    <t>Coluna1277</t>
  </si>
  <si>
    <t>Coluna1278</t>
  </si>
  <si>
    <t>Coluna1279</t>
  </si>
  <si>
    <t>Coluna1280</t>
  </si>
  <si>
    <t>Coluna1281</t>
  </si>
  <si>
    <t>Coluna1282</t>
  </si>
  <si>
    <t>Coluna1283</t>
  </si>
  <si>
    <t>Coluna1284</t>
  </si>
  <si>
    <t>Coluna1285</t>
  </si>
  <si>
    <t>Coluna1286</t>
  </si>
  <si>
    <t>Coluna1287</t>
  </si>
  <si>
    <t>Coluna1288</t>
  </si>
  <si>
    <t>Coluna1289</t>
  </si>
  <si>
    <t>Coluna1290</t>
  </si>
  <si>
    <t>Coluna1291</t>
  </si>
  <si>
    <t>Coluna1292</t>
  </si>
  <si>
    <t>Coluna1293</t>
  </si>
  <si>
    <t>Coluna1294</t>
  </si>
  <si>
    <t>Coluna1295</t>
  </si>
  <si>
    <t>Coluna1296</t>
  </si>
  <si>
    <t>Coluna1297</t>
  </si>
  <si>
    <t>Coluna1298</t>
  </si>
  <si>
    <t>Coluna1299</t>
  </si>
  <si>
    <t>Coluna1300</t>
  </si>
  <si>
    <t>Coluna1301</t>
  </si>
  <si>
    <t>Coluna1302</t>
  </si>
  <si>
    <t>Coluna1303</t>
  </si>
  <si>
    <t>Coluna1304</t>
  </si>
  <si>
    <t>Coluna1305</t>
  </si>
  <si>
    <t>Coluna1306</t>
  </si>
  <si>
    <t>Coluna1307</t>
  </si>
  <si>
    <t>Coluna1308</t>
  </si>
  <si>
    <t>Coluna1309</t>
  </si>
  <si>
    <t>Coluna1310</t>
  </si>
  <si>
    <t>Coluna1311</t>
  </si>
  <si>
    <t>Coluna1312</t>
  </si>
  <si>
    <t>Coluna1313</t>
  </si>
  <si>
    <t>Coluna1314</t>
  </si>
  <si>
    <t>Coluna1315</t>
  </si>
  <si>
    <t>Coluna1316</t>
  </si>
  <si>
    <t>Coluna1317</t>
  </si>
  <si>
    <t>Coluna1318</t>
  </si>
  <si>
    <t>Coluna1319</t>
  </si>
  <si>
    <t>Coluna1320</t>
  </si>
  <si>
    <t>Coluna1321</t>
  </si>
  <si>
    <t>Coluna1322</t>
  </si>
  <si>
    <t>Coluna1323</t>
  </si>
  <si>
    <t>Coluna1324</t>
  </si>
  <si>
    <t>Coluna1325</t>
  </si>
  <si>
    <t>Coluna1326</t>
  </si>
  <si>
    <t>Coluna1327</t>
  </si>
  <si>
    <t>Coluna1328</t>
  </si>
  <si>
    <t>Coluna1329</t>
  </si>
  <si>
    <t>Coluna1330</t>
  </si>
  <si>
    <t>Coluna1331</t>
  </si>
  <si>
    <t>Coluna1332</t>
  </si>
  <si>
    <t>Coluna1333</t>
  </si>
  <si>
    <t>Coluna1334</t>
  </si>
  <si>
    <t>Coluna1335</t>
  </si>
  <si>
    <t>Coluna1336</t>
  </si>
  <si>
    <t>Coluna1337</t>
  </si>
  <si>
    <t>Coluna1338</t>
  </si>
  <si>
    <t>Coluna1339</t>
  </si>
  <si>
    <t>Coluna1340</t>
  </si>
  <si>
    <t>Coluna1341</t>
  </si>
  <si>
    <t>Coluna1342</t>
  </si>
  <si>
    <t>Coluna1343</t>
  </si>
  <si>
    <t>Coluna1344</t>
  </si>
  <si>
    <t>Coluna1345</t>
  </si>
  <si>
    <t>Coluna1346</t>
  </si>
  <si>
    <t>Coluna1347</t>
  </si>
  <si>
    <t>Coluna1348</t>
  </si>
  <si>
    <t>Coluna1349</t>
  </si>
  <si>
    <t>Coluna1350</t>
  </si>
  <si>
    <t>Coluna1351</t>
  </si>
  <si>
    <t>Coluna1352</t>
  </si>
  <si>
    <t>Coluna1353</t>
  </si>
  <si>
    <t>Coluna1354</t>
  </si>
  <si>
    <t>Coluna1355</t>
  </si>
  <si>
    <t>Coluna1356</t>
  </si>
  <si>
    <t>Coluna1357</t>
  </si>
  <si>
    <t>Coluna1358</t>
  </si>
  <si>
    <t>Coluna1359</t>
  </si>
  <si>
    <t>Coluna1360</t>
  </si>
  <si>
    <t>Coluna1361</t>
  </si>
  <si>
    <t>Coluna1362</t>
  </si>
  <si>
    <t>Coluna1363</t>
  </si>
  <si>
    <t>Coluna1364</t>
  </si>
  <si>
    <t>Coluna1365</t>
  </si>
  <si>
    <t>Coluna1366</t>
  </si>
  <si>
    <t>Coluna1367</t>
  </si>
  <si>
    <t>Coluna1368</t>
  </si>
  <si>
    <t>Coluna1369</t>
  </si>
  <si>
    <t>Coluna1370</t>
  </si>
  <si>
    <t>Coluna1371</t>
  </si>
  <si>
    <t>Coluna1372</t>
  </si>
  <si>
    <t>Coluna1373</t>
  </si>
  <si>
    <t>Coluna1374</t>
  </si>
  <si>
    <t>Coluna1375</t>
  </si>
  <si>
    <t>Coluna1376</t>
  </si>
  <si>
    <t>Coluna1377</t>
  </si>
  <si>
    <t>Coluna1378</t>
  </si>
  <si>
    <t>Coluna1379</t>
  </si>
  <si>
    <t>Coluna1380</t>
  </si>
  <si>
    <t>Coluna1381</t>
  </si>
  <si>
    <t>Coluna1382</t>
  </si>
  <si>
    <t>Coluna1383</t>
  </si>
  <si>
    <t>Coluna1384</t>
  </si>
  <si>
    <t>Coluna1385</t>
  </si>
  <si>
    <t>Coluna1386</t>
  </si>
  <si>
    <t>Coluna1387</t>
  </si>
  <si>
    <t>Coluna1388</t>
  </si>
  <si>
    <t>Coluna1389</t>
  </si>
  <si>
    <t>Coluna1390</t>
  </si>
  <si>
    <t>Coluna1391</t>
  </si>
  <si>
    <t>Coluna1392</t>
  </si>
  <si>
    <t>Coluna1393</t>
  </si>
  <si>
    <t>Coluna1394</t>
  </si>
  <si>
    <t>Coluna1395</t>
  </si>
  <si>
    <t>Coluna1396</t>
  </si>
  <si>
    <t>Coluna1397</t>
  </si>
  <si>
    <t>Coluna1398</t>
  </si>
  <si>
    <t>Coluna1399</t>
  </si>
  <si>
    <t>Coluna1400</t>
  </si>
  <si>
    <t>Coluna1401</t>
  </si>
  <si>
    <t>Coluna1402</t>
  </si>
  <si>
    <t>Coluna1403</t>
  </si>
  <si>
    <t>Coluna1404</t>
  </si>
  <si>
    <t>Coluna1405</t>
  </si>
  <si>
    <t>Coluna1406</t>
  </si>
  <si>
    <t>Coluna1407</t>
  </si>
  <si>
    <t>Coluna1408</t>
  </si>
  <si>
    <t>Coluna1409</t>
  </si>
  <si>
    <t>Coluna1410</t>
  </si>
  <si>
    <t>Coluna1411</t>
  </si>
  <si>
    <t>Coluna1412</t>
  </si>
  <si>
    <t>Coluna1413</t>
  </si>
  <si>
    <t>Coluna1414</t>
  </si>
  <si>
    <t>Coluna1415</t>
  </si>
  <si>
    <t>Coluna1416</t>
  </si>
  <si>
    <t>Coluna1417</t>
  </si>
  <si>
    <t>Coluna1418</t>
  </si>
  <si>
    <t>Coluna1419</t>
  </si>
  <si>
    <t>Coluna1420</t>
  </si>
  <si>
    <t>Coluna1421</t>
  </si>
  <si>
    <t>Coluna1422</t>
  </si>
  <si>
    <t>Coluna1423</t>
  </si>
  <si>
    <t>Coluna1424</t>
  </si>
  <si>
    <t>Coluna1425</t>
  </si>
  <si>
    <t>Coluna1426</t>
  </si>
  <si>
    <t>Coluna1427</t>
  </si>
  <si>
    <t>Coluna1428</t>
  </si>
  <si>
    <t>Coluna1429</t>
  </si>
  <si>
    <t>Coluna1430</t>
  </si>
  <si>
    <t>Coluna1431</t>
  </si>
  <si>
    <t>Coluna1432</t>
  </si>
  <si>
    <t>Coluna1433</t>
  </si>
  <si>
    <t>Coluna1434</t>
  </si>
  <si>
    <t>Coluna1435</t>
  </si>
  <si>
    <t>Coluna1436</t>
  </si>
  <si>
    <t>Coluna1437</t>
  </si>
  <si>
    <t>Coluna1438</t>
  </si>
  <si>
    <t>Coluna1439</t>
  </si>
  <si>
    <t>Coluna1440</t>
  </si>
  <si>
    <t>Coluna1441</t>
  </si>
  <si>
    <t>Coluna1442</t>
  </si>
  <si>
    <t>Coluna1443</t>
  </si>
  <si>
    <t>Coluna1444</t>
  </si>
  <si>
    <t>Coluna1445</t>
  </si>
  <si>
    <t>Coluna1446</t>
  </si>
  <si>
    <t>Coluna1447</t>
  </si>
  <si>
    <t>Coluna1448</t>
  </si>
  <si>
    <t>Coluna1449</t>
  </si>
  <si>
    <t>Coluna1450</t>
  </si>
  <si>
    <t>Coluna1451</t>
  </si>
  <si>
    <t>Coluna1452</t>
  </si>
  <si>
    <t>Coluna1453</t>
  </si>
  <si>
    <t>Coluna1454</t>
  </si>
  <si>
    <t>Coluna1455</t>
  </si>
  <si>
    <t>Coluna1456</t>
  </si>
  <si>
    <t>Coluna1457</t>
  </si>
  <si>
    <t>Coluna1458</t>
  </si>
  <si>
    <t>Coluna1459</t>
  </si>
  <si>
    <t>Coluna1460</t>
  </si>
  <si>
    <t>Coluna1461</t>
  </si>
  <si>
    <t>Coluna1462</t>
  </si>
  <si>
    <t>Coluna1463</t>
  </si>
  <si>
    <t>Coluna1464</t>
  </si>
  <si>
    <t>Coluna1465</t>
  </si>
  <si>
    <t>Coluna1466</t>
  </si>
  <si>
    <t>Coluna1467</t>
  </si>
  <si>
    <t>Coluna1468</t>
  </si>
  <si>
    <t>Coluna1469</t>
  </si>
  <si>
    <t>Coluna1470</t>
  </si>
  <si>
    <t>Coluna1471</t>
  </si>
  <si>
    <t>Coluna1472</t>
  </si>
  <si>
    <t>Coluna1473</t>
  </si>
  <si>
    <t>Coluna1474</t>
  </si>
  <si>
    <t>Coluna1475</t>
  </si>
  <si>
    <t>Coluna1476</t>
  </si>
  <si>
    <t>Coluna1477</t>
  </si>
  <si>
    <t>Coluna1478</t>
  </si>
  <si>
    <t>Coluna1479</t>
  </si>
  <si>
    <t>Coluna1480</t>
  </si>
  <si>
    <t>Coluna1481</t>
  </si>
  <si>
    <t>Coluna1482</t>
  </si>
  <si>
    <t>Coluna1483</t>
  </si>
  <si>
    <t>Coluna1484</t>
  </si>
  <si>
    <t>Coluna1485</t>
  </si>
  <si>
    <t>Coluna1486</t>
  </si>
  <si>
    <t>Coluna1487</t>
  </si>
  <si>
    <t>Coluna1488</t>
  </si>
  <si>
    <t>Coluna1489</t>
  </si>
  <si>
    <t>Coluna1490</t>
  </si>
  <si>
    <t>Coluna1491</t>
  </si>
  <si>
    <t>Coluna1492</t>
  </si>
  <si>
    <t>Coluna1493</t>
  </si>
  <si>
    <t>Coluna1494</t>
  </si>
  <si>
    <t>Coluna1495</t>
  </si>
  <si>
    <t>Coluna1496</t>
  </si>
  <si>
    <t>Coluna1497</t>
  </si>
  <si>
    <t>Coluna1498</t>
  </si>
  <si>
    <t>Coluna1499</t>
  </si>
  <si>
    <t>Coluna1500</t>
  </si>
  <si>
    <t>Coluna1501</t>
  </si>
  <si>
    <t>Coluna1502</t>
  </si>
  <si>
    <t>Coluna1503</t>
  </si>
  <si>
    <t>Coluna1504</t>
  </si>
  <si>
    <t>Coluna1505</t>
  </si>
  <si>
    <t>Coluna1506</t>
  </si>
  <si>
    <t>Coluna1507</t>
  </si>
  <si>
    <t>Coluna1508</t>
  </si>
  <si>
    <t>Coluna1509</t>
  </si>
  <si>
    <t>Coluna1510</t>
  </si>
  <si>
    <t>Coluna1511</t>
  </si>
  <si>
    <t>Coluna1512</t>
  </si>
  <si>
    <t>Coluna1513</t>
  </si>
  <si>
    <t>Coluna1514</t>
  </si>
  <si>
    <t>Coluna1515</t>
  </si>
  <si>
    <t>Coluna1516</t>
  </si>
  <si>
    <t>Coluna1517</t>
  </si>
  <si>
    <t>Coluna1518</t>
  </si>
  <si>
    <t>Coluna1519</t>
  </si>
  <si>
    <t>Coluna1520</t>
  </si>
  <si>
    <t>Coluna1521</t>
  </si>
  <si>
    <t>Coluna1522</t>
  </si>
  <si>
    <t>Coluna1523</t>
  </si>
  <si>
    <t>Coluna1524</t>
  </si>
  <si>
    <t>Coluna1525</t>
  </si>
  <si>
    <t>Coluna1526</t>
  </si>
  <si>
    <t>Coluna1527</t>
  </si>
  <si>
    <t>Coluna1528</t>
  </si>
  <si>
    <t>Coluna1529</t>
  </si>
  <si>
    <t>Coluna1530</t>
  </si>
  <si>
    <t>Coluna1531</t>
  </si>
  <si>
    <t>Coluna1532</t>
  </si>
  <si>
    <t>Coluna1533</t>
  </si>
  <si>
    <t>Coluna1534</t>
  </si>
  <si>
    <t>Coluna1535</t>
  </si>
  <si>
    <t>Coluna1536</t>
  </si>
  <si>
    <t>Coluna1537</t>
  </si>
  <si>
    <t>Coluna1538</t>
  </si>
  <si>
    <t>Coluna1539</t>
  </si>
  <si>
    <t>Coluna1540</t>
  </si>
  <si>
    <t>Coluna1541</t>
  </si>
  <si>
    <t>Coluna1542</t>
  </si>
  <si>
    <t>Coluna1543</t>
  </si>
  <si>
    <t>Coluna1544</t>
  </si>
  <si>
    <t>Coluna1545</t>
  </si>
  <si>
    <t>Coluna1546</t>
  </si>
  <si>
    <t>Coluna1547</t>
  </si>
  <si>
    <t>Coluna1548</t>
  </si>
  <si>
    <t>Coluna1549</t>
  </si>
  <si>
    <t>Coluna1550</t>
  </si>
  <si>
    <t>Coluna1551</t>
  </si>
  <si>
    <t>Coluna1552</t>
  </si>
  <si>
    <t>Coluna1553</t>
  </si>
  <si>
    <t>Coluna1554</t>
  </si>
  <si>
    <t>Coluna1555</t>
  </si>
  <si>
    <t>Coluna1556</t>
  </si>
  <si>
    <t>Coluna1557</t>
  </si>
  <si>
    <t>Coluna1558</t>
  </si>
  <si>
    <t>Coluna1559</t>
  </si>
  <si>
    <t>Coluna1560</t>
  </si>
  <si>
    <t>Coluna1561</t>
  </si>
  <si>
    <t>Coluna1562</t>
  </si>
  <si>
    <t>Coluna1563</t>
  </si>
  <si>
    <t>Coluna1564</t>
  </si>
  <si>
    <t>Coluna1565</t>
  </si>
  <si>
    <t>Coluna1566</t>
  </si>
  <si>
    <t>Coluna1567</t>
  </si>
  <si>
    <t>Coluna1568</t>
  </si>
  <si>
    <t>Coluna1569</t>
  </si>
  <si>
    <t>Coluna1570</t>
  </si>
  <si>
    <t>Coluna1571</t>
  </si>
  <si>
    <t>Coluna1572</t>
  </si>
  <si>
    <t>Coluna1573</t>
  </si>
  <si>
    <t>Coluna1574</t>
  </si>
  <si>
    <t>Coluna1575</t>
  </si>
  <si>
    <t>Coluna1576</t>
  </si>
  <si>
    <t>Coluna1577</t>
  </si>
  <si>
    <t>Coluna1578</t>
  </si>
  <si>
    <t>Coluna1579</t>
  </si>
  <si>
    <t>Coluna1580</t>
  </si>
  <si>
    <t>Coluna1581</t>
  </si>
  <si>
    <t>Coluna1582</t>
  </si>
  <si>
    <t>Coluna1583</t>
  </si>
  <si>
    <t>Coluna1584</t>
  </si>
  <si>
    <t>Coluna1585</t>
  </si>
  <si>
    <t>Coluna1586</t>
  </si>
  <si>
    <t>Coluna1587</t>
  </si>
  <si>
    <t>Coluna1588</t>
  </si>
  <si>
    <t>Coluna1589</t>
  </si>
  <si>
    <t>Coluna1590</t>
  </si>
  <si>
    <t>Coluna1591</t>
  </si>
  <si>
    <t>Coluna1592</t>
  </si>
  <si>
    <t>Coluna1593</t>
  </si>
  <si>
    <t>Coluna1594</t>
  </si>
  <si>
    <t>Coluna1595</t>
  </si>
  <si>
    <t>Coluna1596</t>
  </si>
  <si>
    <t>Coluna1597</t>
  </si>
  <si>
    <t>Coluna1598</t>
  </si>
  <si>
    <t>Coluna1599</t>
  </si>
  <si>
    <t>Coluna1600</t>
  </si>
  <si>
    <t>Coluna1601</t>
  </si>
  <si>
    <t>Coluna1602</t>
  </si>
  <si>
    <t>Coluna1603</t>
  </si>
  <si>
    <t>Coluna1604</t>
  </si>
  <si>
    <t>Coluna1605</t>
  </si>
  <si>
    <t>Coluna1606</t>
  </si>
  <si>
    <t>Coluna1607</t>
  </si>
  <si>
    <t>Coluna1608</t>
  </si>
  <si>
    <t>Coluna1609</t>
  </si>
  <si>
    <t>Coluna1610</t>
  </si>
  <si>
    <t>Coluna1611</t>
  </si>
  <si>
    <t>Coluna1612</t>
  </si>
  <si>
    <t>Coluna1613</t>
  </si>
  <si>
    <t>Coluna1614</t>
  </si>
  <si>
    <t>Coluna1615</t>
  </si>
  <si>
    <t>Coluna1616</t>
  </si>
  <si>
    <t>Coluna1617</t>
  </si>
  <si>
    <t>Coluna1618</t>
  </si>
  <si>
    <t>Coluna1619</t>
  </si>
  <si>
    <t>Coluna1620</t>
  </si>
  <si>
    <t>Coluna1621</t>
  </si>
  <si>
    <t>Coluna1622</t>
  </si>
  <si>
    <t>Coluna1623</t>
  </si>
  <si>
    <t>Coluna1624</t>
  </si>
  <si>
    <t>Coluna1625</t>
  </si>
  <si>
    <t>Coluna1626</t>
  </si>
  <si>
    <t>Coluna1627</t>
  </si>
  <si>
    <t>Coluna1628</t>
  </si>
  <si>
    <t>Coluna1629</t>
  </si>
  <si>
    <t>Coluna1630</t>
  </si>
  <si>
    <t>Coluna1631</t>
  </si>
  <si>
    <t>Coluna1632</t>
  </si>
  <si>
    <t>Coluna1633</t>
  </si>
  <si>
    <t>Coluna1634</t>
  </si>
  <si>
    <t>Coluna1635</t>
  </si>
  <si>
    <t>Coluna1636</t>
  </si>
  <si>
    <t>Coluna1637</t>
  </si>
  <si>
    <t>Coluna1638</t>
  </si>
  <si>
    <t>Coluna1639</t>
  </si>
  <si>
    <t>Coluna1640</t>
  </si>
  <si>
    <t>Coluna1641</t>
  </si>
  <si>
    <t>Coluna1642</t>
  </si>
  <si>
    <t>Coluna1643</t>
  </si>
  <si>
    <t>Coluna1644</t>
  </si>
  <si>
    <t>Coluna1645</t>
  </si>
  <si>
    <t>Coluna1646</t>
  </si>
  <si>
    <t>Coluna1647</t>
  </si>
  <si>
    <t>Coluna1648</t>
  </si>
  <si>
    <t>Coluna1649</t>
  </si>
  <si>
    <t>Coluna1650</t>
  </si>
  <si>
    <t>Coluna1651</t>
  </si>
  <si>
    <t>Coluna1652</t>
  </si>
  <si>
    <t>Coluna1653</t>
  </si>
  <si>
    <t>Coluna1654</t>
  </si>
  <si>
    <t>Coluna1655</t>
  </si>
  <si>
    <t>Coluna1656</t>
  </si>
  <si>
    <t>Coluna1657</t>
  </si>
  <si>
    <t>Coluna1658</t>
  </si>
  <si>
    <t>Coluna1659</t>
  </si>
  <si>
    <t>Coluna1660</t>
  </si>
  <si>
    <t>Coluna1661</t>
  </si>
  <si>
    <t>Coluna1662</t>
  </si>
  <si>
    <t>Coluna1663</t>
  </si>
  <si>
    <t>Coluna1664</t>
  </si>
  <si>
    <t>Coluna1665</t>
  </si>
  <si>
    <t>Coluna1666</t>
  </si>
  <si>
    <t>Coluna1667</t>
  </si>
  <si>
    <t>Coluna1668</t>
  </si>
  <si>
    <t>Coluna1669</t>
  </si>
  <si>
    <t>Coluna1670</t>
  </si>
  <si>
    <t>Coluna1671</t>
  </si>
  <si>
    <t>Coluna1672</t>
  </si>
  <si>
    <t>Coluna1673</t>
  </si>
  <si>
    <t>Coluna1674</t>
  </si>
  <si>
    <t>Coluna1675</t>
  </si>
  <si>
    <t>Coluna1676</t>
  </si>
  <si>
    <t>Coluna1677</t>
  </si>
  <si>
    <t>Coluna1678</t>
  </si>
  <si>
    <t>Coluna1679</t>
  </si>
  <si>
    <t>Coluna1680</t>
  </si>
  <si>
    <t>Coluna1681</t>
  </si>
  <si>
    <t>Coluna1682</t>
  </si>
  <si>
    <t>Coluna1683</t>
  </si>
  <si>
    <t>Coluna1684</t>
  </si>
  <si>
    <t>Coluna1685</t>
  </si>
  <si>
    <t>Coluna1686</t>
  </si>
  <si>
    <t>Coluna1687</t>
  </si>
  <si>
    <t>Coluna1688</t>
  </si>
  <si>
    <t>Coluna1689</t>
  </si>
  <si>
    <t>Coluna1690</t>
  </si>
  <si>
    <t>Coluna1691</t>
  </si>
  <si>
    <t>Coluna1692</t>
  </si>
  <si>
    <t>Coluna1693</t>
  </si>
  <si>
    <t>Coluna1694</t>
  </si>
  <si>
    <t>Coluna1695</t>
  </si>
  <si>
    <t>Coluna1696</t>
  </si>
  <si>
    <t>Coluna1697</t>
  </si>
  <si>
    <t>Coluna1698</t>
  </si>
  <si>
    <t>Coluna1699</t>
  </si>
  <si>
    <t>Coluna1700</t>
  </si>
  <si>
    <t>Coluna1701</t>
  </si>
  <si>
    <t>Coluna1702</t>
  </si>
  <si>
    <t>Coluna1703</t>
  </si>
  <si>
    <t>Coluna1704</t>
  </si>
  <si>
    <t>Coluna1705</t>
  </si>
  <si>
    <t>Coluna1706</t>
  </si>
  <si>
    <t>Coluna1707</t>
  </si>
  <si>
    <t>Coluna1708</t>
  </si>
  <si>
    <t>Coluna1709</t>
  </si>
  <si>
    <t>Coluna1710</t>
  </si>
  <si>
    <t>Coluna1711</t>
  </si>
  <si>
    <t>Coluna1712</t>
  </si>
  <si>
    <t>Coluna1713</t>
  </si>
  <si>
    <t>Coluna1714</t>
  </si>
  <si>
    <t>Coluna1715</t>
  </si>
  <si>
    <t>Coluna1716</t>
  </si>
  <si>
    <t>Coluna1717</t>
  </si>
  <si>
    <t>Coluna1718</t>
  </si>
  <si>
    <t>Coluna1719</t>
  </si>
  <si>
    <t>Coluna1720</t>
  </si>
  <si>
    <t>Coluna1721</t>
  </si>
  <si>
    <t>Coluna1722</t>
  </si>
  <si>
    <t>Coluna1723</t>
  </si>
  <si>
    <t>Coluna1724</t>
  </si>
  <si>
    <t>Coluna1725</t>
  </si>
  <si>
    <t>Coluna1726</t>
  </si>
  <si>
    <t>Coluna1727</t>
  </si>
  <si>
    <t>Coluna1728</t>
  </si>
  <si>
    <t>Coluna1729</t>
  </si>
  <si>
    <t>Coluna1730</t>
  </si>
  <si>
    <t>Coluna1731</t>
  </si>
  <si>
    <t>Coluna1732</t>
  </si>
  <si>
    <t>Coluna1733</t>
  </si>
  <si>
    <t>Coluna1734</t>
  </si>
  <si>
    <t>Coluna1735</t>
  </si>
  <si>
    <t>Coluna1736</t>
  </si>
  <si>
    <t>Coluna1737</t>
  </si>
  <si>
    <t>Coluna1738</t>
  </si>
  <si>
    <t>Coluna1739</t>
  </si>
  <si>
    <t>Coluna1740</t>
  </si>
  <si>
    <t>Coluna1741</t>
  </si>
  <si>
    <t>Coluna1742</t>
  </si>
  <si>
    <t>Coluna1743</t>
  </si>
  <si>
    <t>Coluna1744</t>
  </si>
  <si>
    <t>Coluna1745</t>
  </si>
  <si>
    <t>Coluna1746</t>
  </si>
  <si>
    <t>Coluna1747</t>
  </si>
  <si>
    <t>Coluna1748</t>
  </si>
  <si>
    <t>Coluna1749</t>
  </si>
  <si>
    <t>Coluna1750</t>
  </si>
  <si>
    <t>Coluna1751</t>
  </si>
  <si>
    <t>Coluna1752</t>
  </si>
  <si>
    <t>Coluna1753</t>
  </si>
  <si>
    <t>Coluna1754</t>
  </si>
  <si>
    <t>Coluna1755</t>
  </si>
  <si>
    <t>Coluna1756</t>
  </si>
  <si>
    <t>Coluna1757</t>
  </si>
  <si>
    <t>Coluna1758</t>
  </si>
  <si>
    <t>Coluna1759</t>
  </si>
  <si>
    <t>Coluna1760</t>
  </si>
  <si>
    <t>Coluna1761</t>
  </si>
  <si>
    <t>Coluna1762</t>
  </si>
  <si>
    <t>Coluna1763</t>
  </si>
  <si>
    <t>Coluna1764</t>
  </si>
  <si>
    <t>Coluna1765</t>
  </si>
  <si>
    <t>Coluna1766</t>
  </si>
  <si>
    <t>Coluna1767</t>
  </si>
  <si>
    <t>Coluna1768</t>
  </si>
  <si>
    <t>Coluna1769</t>
  </si>
  <si>
    <t>Coluna1770</t>
  </si>
  <si>
    <t>Coluna1771</t>
  </si>
  <si>
    <t>Coluna1772</t>
  </si>
  <si>
    <t>Coluna1773</t>
  </si>
  <si>
    <t>Coluna1774</t>
  </si>
  <si>
    <t>Coluna1775</t>
  </si>
  <si>
    <t>Coluna1776</t>
  </si>
  <si>
    <t>Coluna1777</t>
  </si>
  <si>
    <t>Coluna1778</t>
  </si>
  <si>
    <t>Coluna1779</t>
  </si>
  <si>
    <t>Coluna1780</t>
  </si>
  <si>
    <t>Coluna1781</t>
  </si>
  <si>
    <t>Coluna1782</t>
  </si>
  <si>
    <t>Coluna1783</t>
  </si>
  <si>
    <t>Coluna1784</t>
  </si>
  <si>
    <t>Coluna1785</t>
  </si>
  <si>
    <t>Coluna1786</t>
  </si>
  <si>
    <t>Coluna1787</t>
  </si>
  <si>
    <t>Coluna1788</t>
  </si>
  <si>
    <t>Coluna1789</t>
  </si>
  <si>
    <t>Coluna1790</t>
  </si>
  <si>
    <t>Coluna1791</t>
  </si>
  <si>
    <t>Coluna1792</t>
  </si>
  <si>
    <t>Coluna1793</t>
  </si>
  <si>
    <t>Coluna1794</t>
  </si>
  <si>
    <t>Coluna1795</t>
  </si>
  <si>
    <t>Coluna1796</t>
  </si>
  <si>
    <t>Coluna1797</t>
  </si>
  <si>
    <t>Coluna1798</t>
  </si>
  <si>
    <t>Coluna1799</t>
  </si>
  <si>
    <t>Coluna1800</t>
  </si>
  <si>
    <t>Coluna1801</t>
  </si>
  <si>
    <t>Coluna1802</t>
  </si>
  <si>
    <t>Coluna1803</t>
  </si>
  <si>
    <t>Coluna1804</t>
  </si>
  <si>
    <t>Coluna1805</t>
  </si>
  <si>
    <t>Coluna1806</t>
  </si>
  <si>
    <t>Coluna1807</t>
  </si>
  <si>
    <t>Coluna1808</t>
  </si>
  <si>
    <t>Coluna1809</t>
  </si>
  <si>
    <t>Coluna1810</t>
  </si>
  <si>
    <t>Coluna1811</t>
  </si>
  <si>
    <t>Coluna1812</t>
  </si>
  <si>
    <t>Coluna1813</t>
  </si>
  <si>
    <t>Coluna1814</t>
  </si>
  <si>
    <t>Coluna1815</t>
  </si>
  <si>
    <t>Coluna1816</t>
  </si>
  <si>
    <t>Coluna1817</t>
  </si>
  <si>
    <t>Coluna1818</t>
  </si>
  <si>
    <t>Coluna1819</t>
  </si>
  <si>
    <t>Coluna1820</t>
  </si>
  <si>
    <t>Coluna1821</t>
  </si>
  <si>
    <t>Coluna1822</t>
  </si>
  <si>
    <t>Coluna1823</t>
  </si>
  <si>
    <t>Coluna1824</t>
  </si>
  <si>
    <t>Coluna1825</t>
  </si>
  <si>
    <t>Coluna1826</t>
  </si>
  <si>
    <t>Coluna1827</t>
  </si>
  <si>
    <t>Coluna1828</t>
  </si>
  <si>
    <t>Coluna1829</t>
  </si>
  <si>
    <t>Coluna1830</t>
  </si>
  <si>
    <t>Coluna1831</t>
  </si>
  <si>
    <t>Coluna1832</t>
  </si>
  <si>
    <t>Coluna1833</t>
  </si>
  <si>
    <t>Coluna1834</t>
  </si>
  <si>
    <t>Coluna1835</t>
  </si>
  <si>
    <t>Coluna1836</t>
  </si>
  <si>
    <t>Coluna1837</t>
  </si>
  <si>
    <t>Coluna1838</t>
  </si>
  <si>
    <t>Coluna1839</t>
  </si>
  <si>
    <t>Coluna1840</t>
  </si>
  <si>
    <t>Coluna1841</t>
  </si>
  <si>
    <t>Coluna1842</t>
  </si>
  <si>
    <t>Coluna1843</t>
  </si>
  <si>
    <t>Coluna1844</t>
  </si>
  <si>
    <t>Coluna1845</t>
  </si>
  <si>
    <t>Coluna1846</t>
  </si>
  <si>
    <t>Coluna1847</t>
  </si>
  <si>
    <t>Coluna1848</t>
  </si>
  <si>
    <t>Coluna1849</t>
  </si>
  <si>
    <t>Coluna1850</t>
  </si>
  <si>
    <t>Coluna1851</t>
  </si>
  <si>
    <t>Coluna1852</t>
  </si>
  <si>
    <t>Coluna1853</t>
  </si>
  <si>
    <t>Coluna1854</t>
  </si>
  <si>
    <t>Coluna1855</t>
  </si>
  <si>
    <t>Coluna1856</t>
  </si>
  <si>
    <t>Coluna1857</t>
  </si>
  <si>
    <t>Coluna1858</t>
  </si>
  <si>
    <t>Coluna1859</t>
  </si>
  <si>
    <t>Coluna1860</t>
  </si>
  <si>
    <t>Coluna1861</t>
  </si>
  <si>
    <t>Coluna1862</t>
  </si>
  <si>
    <t>Coluna1863</t>
  </si>
  <si>
    <t>Coluna1864</t>
  </si>
  <si>
    <t>Coluna1865</t>
  </si>
  <si>
    <t>Coluna1866</t>
  </si>
  <si>
    <t>Coluna1867</t>
  </si>
  <si>
    <t>Coluna1868</t>
  </si>
  <si>
    <t>Coluna1869</t>
  </si>
  <si>
    <t>Coluna1870</t>
  </si>
  <si>
    <t>Coluna1871</t>
  </si>
  <si>
    <t>Coluna1872</t>
  </si>
  <si>
    <t>Coluna1873</t>
  </si>
  <si>
    <t>Coluna1874</t>
  </si>
  <si>
    <t>Coluna1875</t>
  </si>
  <si>
    <t>Coluna1876</t>
  </si>
  <si>
    <t>Coluna1877</t>
  </si>
  <si>
    <t>Coluna1878</t>
  </si>
  <si>
    <t>Coluna1879</t>
  </si>
  <si>
    <t>Coluna1880</t>
  </si>
  <si>
    <t>Coluna1881</t>
  </si>
  <si>
    <t>Coluna1882</t>
  </si>
  <si>
    <t>Coluna1883</t>
  </si>
  <si>
    <t>Coluna1884</t>
  </si>
  <si>
    <t>Coluna1885</t>
  </si>
  <si>
    <t>Coluna1886</t>
  </si>
  <si>
    <t>Coluna1887</t>
  </si>
  <si>
    <t>Coluna1888</t>
  </si>
  <si>
    <t>Coluna1889</t>
  </si>
  <si>
    <t>Coluna1890</t>
  </si>
  <si>
    <t>Coluna1891</t>
  </si>
  <si>
    <t>Coluna1892</t>
  </si>
  <si>
    <t>Coluna1893</t>
  </si>
  <si>
    <t>Coluna1894</t>
  </si>
  <si>
    <t>Coluna1895</t>
  </si>
  <si>
    <t>Coluna1896</t>
  </si>
  <si>
    <t>Coluna1897</t>
  </si>
  <si>
    <t>Coluna1898</t>
  </si>
  <si>
    <t>Coluna1899</t>
  </si>
  <si>
    <t>Coluna1900</t>
  </si>
  <si>
    <t>Coluna1901</t>
  </si>
  <si>
    <t>Coluna1902</t>
  </si>
  <si>
    <t>Coluna1903</t>
  </si>
  <si>
    <t>Coluna1904</t>
  </si>
  <si>
    <t>Coluna1905</t>
  </si>
  <si>
    <t>Coluna1906</t>
  </si>
  <si>
    <t>Coluna1907</t>
  </si>
  <si>
    <t>Coluna1908</t>
  </si>
  <si>
    <t>Coluna1909</t>
  </si>
  <si>
    <t>Coluna1910</t>
  </si>
  <si>
    <t>Coluna1911</t>
  </si>
  <si>
    <t>Coluna1912</t>
  </si>
  <si>
    <t>Coluna1913</t>
  </si>
  <si>
    <t>Coluna1914</t>
  </si>
  <si>
    <t>Coluna1915</t>
  </si>
  <si>
    <t>Coluna1916</t>
  </si>
  <si>
    <t>Coluna1917</t>
  </si>
  <si>
    <t>Coluna1918</t>
  </si>
  <si>
    <t>Coluna1919</t>
  </si>
  <si>
    <t>Coluna1920</t>
  </si>
  <si>
    <t>Coluna1921</t>
  </si>
  <si>
    <t>Coluna1922</t>
  </si>
  <si>
    <t>Coluna1923</t>
  </si>
  <si>
    <t>Coluna1924</t>
  </si>
  <si>
    <t>Coluna1925</t>
  </si>
  <si>
    <t>Coluna1926</t>
  </si>
  <si>
    <t>Coluna1927</t>
  </si>
  <si>
    <t>Coluna1928</t>
  </si>
  <si>
    <t>Coluna1929</t>
  </si>
  <si>
    <t>Coluna1930</t>
  </si>
  <si>
    <t>Coluna1931</t>
  </si>
  <si>
    <t>Coluna1932</t>
  </si>
  <si>
    <t>Coluna1933</t>
  </si>
  <si>
    <t>Coluna1934</t>
  </si>
  <si>
    <t>Coluna1935</t>
  </si>
  <si>
    <t>Coluna1936</t>
  </si>
  <si>
    <t>Coluna1937</t>
  </si>
  <si>
    <t>Coluna1938</t>
  </si>
  <si>
    <t>Coluna1939</t>
  </si>
  <si>
    <t>Coluna1940</t>
  </si>
  <si>
    <t>Coluna1941</t>
  </si>
  <si>
    <t>Coluna1942</t>
  </si>
  <si>
    <t>Coluna1943</t>
  </si>
  <si>
    <t>Coluna1944</t>
  </si>
  <si>
    <t>Coluna1945</t>
  </si>
  <si>
    <t>Coluna1946</t>
  </si>
  <si>
    <t>Coluna1947</t>
  </si>
  <si>
    <t>Coluna1948</t>
  </si>
  <si>
    <t>Coluna1949</t>
  </si>
  <si>
    <t>Coluna1950</t>
  </si>
  <si>
    <t>Coluna1951</t>
  </si>
  <si>
    <t>Coluna1952</t>
  </si>
  <si>
    <t>Coluna1953</t>
  </si>
  <si>
    <t>Coluna1954</t>
  </si>
  <si>
    <t>Coluna1955</t>
  </si>
  <si>
    <t>Coluna1956</t>
  </si>
  <si>
    <t>Coluna1957</t>
  </si>
  <si>
    <t>Coluna1958</t>
  </si>
  <si>
    <t>Coluna1959</t>
  </si>
  <si>
    <t>Coluna1960</t>
  </si>
  <si>
    <t>Coluna1961</t>
  </si>
  <si>
    <t>Coluna1962</t>
  </si>
  <si>
    <t>Coluna1963</t>
  </si>
  <si>
    <t>Coluna1964</t>
  </si>
  <si>
    <t>Coluna1965</t>
  </si>
  <si>
    <t>Coluna1966</t>
  </si>
  <si>
    <t>Coluna1967</t>
  </si>
  <si>
    <t>Coluna1968</t>
  </si>
  <si>
    <t>Coluna1969</t>
  </si>
  <si>
    <t>Coluna1970</t>
  </si>
  <si>
    <t>Coluna1971</t>
  </si>
  <si>
    <t>Coluna1972</t>
  </si>
  <si>
    <t>Coluna1973</t>
  </si>
  <si>
    <t>Coluna1974</t>
  </si>
  <si>
    <t>Coluna1975</t>
  </si>
  <si>
    <t>Coluna1976</t>
  </si>
  <si>
    <t>Coluna1977</t>
  </si>
  <si>
    <t>Coluna1978</t>
  </si>
  <si>
    <t>Coluna1979</t>
  </si>
  <si>
    <t>Coluna1980</t>
  </si>
  <si>
    <t>Coluna1981</t>
  </si>
  <si>
    <t>Coluna1982</t>
  </si>
  <si>
    <t>Coluna1983</t>
  </si>
  <si>
    <t>Coluna1984</t>
  </si>
  <si>
    <t>Coluna1985</t>
  </si>
  <si>
    <t>Coluna1986</t>
  </si>
  <si>
    <t>Coluna1987</t>
  </si>
  <si>
    <t>Coluna1988</t>
  </si>
  <si>
    <t>Coluna1989</t>
  </si>
  <si>
    <t>Coluna1990</t>
  </si>
  <si>
    <t>Coluna1991</t>
  </si>
  <si>
    <t>Coluna1992</t>
  </si>
  <si>
    <t>Coluna1993</t>
  </si>
  <si>
    <t>Coluna1994</t>
  </si>
  <si>
    <t>Coluna1995</t>
  </si>
  <si>
    <t>Coluna1996</t>
  </si>
  <si>
    <t>Coluna1997</t>
  </si>
  <si>
    <t>Coluna1998</t>
  </si>
  <si>
    <t>Coluna1999</t>
  </si>
  <si>
    <t>Coluna2000</t>
  </si>
  <si>
    <t>Coluna2001</t>
  </si>
  <si>
    <t>Coluna2002</t>
  </si>
  <si>
    <t>Coluna2003</t>
  </si>
  <si>
    <t>Coluna2004</t>
  </si>
  <si>
    <t>Coluna2005</t>
  </si>
  <si>
    <t>Coluna2006</t>
  </si>
  <si>
    <t>Coluna2007</t>
  </si>
  <si>
    <t>Coluna2008</t>
  </si>
  <si>
    <t>Coluna2009</t>
  </si>
  <si>
    <t>Coluna2010</t>
  </si>
  <si>
    <t>Coluna2011</t>
  </si>
  <si>
    <t>Coluna2012</t>
  </si>
  <si>
    <t>Coluna2013</t>
  </si>
  <si>
    <t>Coluna2014</t>
  </si>
  <si>
    <t>Coluna2015</t>
  </si>
  <si>
    <t>Coluna2016</t>
  </si>
  <si>
    <t>Coluna2017</t>
  </si>
  <si>
    <t>Coluna2018</t>
  </si>
  <si>
    <t>Coluna2019</t>
  </si>
  <si>
    <t>Coluna2020</t>
  </si>
  <si>
    <t>Coluna2021</t>
  </si>
  <si>
    <t>Coluna2022</t>
  </si>
  <si>
    <t>Coluna2023</t>
  </si>
  <si>
    <t>Coluna2024</t>
  </si>
  <si>
    <t>Coluna2025</t>
  </si>
  <si>
    <t>Coluna2026</t>
  </si>
  <si>
    <t>Coluna2027</t>
  </si>
  <si>
    <t>Coluna2028</t>
  </si>
  <si>
    <t>Coluna2029</t>
  </si>
  <si>
    <t>Coluna2030</t>
  </si>
  <si>
    <t>Coluna2031</t>
  </si>
  <si>
    <t>Coluna2032</t>
  </si>
  <si>
    <t>Coluna2033</t>
  </si>
  <si>
    <t>Coluna2034</t>
  </si>
  <si>
    <t>Coluna2035</t>
  </si>
  <si>
    <t>Coluna2036</t>
  </si>
  <si>
    <t>Coluna2037</t>
  </si>
  <si>
    <t>Coluna2038</t>
  </si>
  <si>
    <t>Coluna2039</t>
  </si>
  <si>
    <t>Coluna2040</t>
  </si>
  <si>
    <t>Coluna2041</t>
  </si>
  <si>
    <t>Coluna2042</t>
  </si>
  <si>
    <t>Coluna2043</t>
  </si>
  <si>
    <t>Coluna2044</t>
  </si>
  <si>
    <t>Coluna2045</t>
  </si>
  <si>
    <t>Coluna2046</t>
  </si>
  <si>
    <t>Coluna2047</t>
  </si>
  <si>
    <t>Coluna2048</t>
  </si>
  <si>
    <t>Coluna2049</t>
  </si>
  <si>
    <t>Coluna2050</t>
  </si>
  <si>
    <t>Coluna2051</t>
  </si>
  <si>
    <t>Coluna2052</t>
  </si>
  <si>
    <t>Coluna2053</t>
  </si>
  <si>
    <t>Coluna2054</t>
  </si>
  <si>
    <t>Coluna2055</t>
  </si>
  <si>
    <t>Coluna2056</t>
  </si>
  <si>
    <t>Coluna2057</t>
  </si>
  <si>
    <t>Coluna2058</t>
  </si>
  <si>
    <t>Coluna2059</t>
  </si>
  <si>
    <t>Coluna2060</t>
  </si>
  <si>
    <t>Coluna2061</t>
  </si>
  <si>
    <t>Coluna2062</t>
  </si>
  <si>
    <t>Coluna2063</t>
  </si>
  <si>
    <t>Coluna2064</t>
  </si>
  <si>
    <t>Coluna2065</t>
  </si>
  <si>
    <t>Coluna2066</t>
  </si>
  <si>
    <t>Coluna2067</t>
  </si>
  <si>
    <t>Coluna2068</t>
  </si>
  <si>
    <t>Coluna2069</t>
  </si>
  <si>
    <t>Coluna2070</t>
  </si>
  <si>
    <t>Coluna2071</t>
  </si>
  <si>
    <t>Coluna2072</t>
  </si>
  <si>
    <t>Coluna2073</t>
  </si>
  <si>
    <t>Coluna2074</t>
  </si>
  <si>
    <t>Coluna2075</t>
  </si>
  <si>
    <t>Coluna2076</t>
  </si>
  <si>
    <t>Coluna2077</t>
  </si>
  <si>
    <t>Coluna2078</t>
  </si>
  <si>
    <t>Coluna2079</t>
  </si>
  <si>
    <t>Coluna2080</t>
  </si>
  <si>
    <t>Coluna2081</t>
  </si>
  <si>
    <t>Coluna2082</t>
  </si>
  <si>
    <t>Coluna2083</t>
  </si>
  <si>
    <t>Coluna2084</t>
  </si>
  <si>
    <t>Coluna2085</t>
  </si>
  <si>
    <t>Coluna2086</t>
  </si>
  <si>
    <t>Coluna2087</t>
  </si>
  <si>
    <t>Coluna2088</t>
  </si>
  <si>
    <t>Coluna2089</t>
  </si>
  <si>
    <t>Coluna2090</t>
  </si>
  <si>
    <t>Coluna2091</t>
  </si>
  <si>
    <t>Coluna2092</t>
  </si>
  <si>
    <t>Coluna2093</t>
  </si>
  <si>
    <t>Coluna2094</t>
  </si>
  <si>
    <t>Coluna2095</t>
  </si>
  <si>
    <t>Coluna2096</t>
  </si>
  <si>
    <t>Coluna2097</t>
  </si>
  <si>
    <t>Coluna2098</t>
  </si>
  <si>
    <t>Coluna2099</t>
  </si>
  <si>
    <t>Coluna2100</t>
  </si>
  <si>
    <t>Coluna2101</t>
  </si>
  <si>
    <t>Coluna2102</t>
  </si>
  <si>
    <t>Coluna2103</t>
  </si>
  <si>
    <t>Coluna2104</t>
  </si>
  <si>
    <t>Coluna2105</t>
  </si>
  <si>
    <t>Coluna2106</t>
  </si>
  <si>
    <t>Coluna2107</t>
  </si>
  <si>
    <t>Coluna2108</t>
  </si>
  <si>
    <t>Coluna2109</t>
  </si>
  <si>
    <t>Coluna2110</t>
  </si>
  <si>
    <t>Coluna2111</t>
  </si>
  <si>
    <t>Coluna2112</t>
  </si>
  <si>
    <t>Coluna2113</t>
  </si>
  <si>
    <t>Coluna2114</t>
  </si>
  <si>
    <t>Coluna2115</t>
  </si>
  <si>
    <t>Coluna2116</t>
  </si>
  <si>
    <t>Coluna2117</t>
  </si>
  <si>
    <t>Coluna2118</t>
  </si>
  <si>
    <t>Coluna2119</t>
  </si>
  <si>
    <t>Coluna2120</t>
  </si>
  <si>
    <t>Coluna2121</t>
  </si>
  <si>
    <t>Coluna2122</t>
  </si>
  <si>
    <t>Coluna2123</t>
  </si>
  <si>
    <t>Coluna2124</t>
  </si>
  <si>
    <t>Coluna2125</t>
  </si>
  <si>
    <t>Coluna2126</t>
  </si>
  <si>
    <t>Coluna2127</t>
  </si>
  <si>
    <t>Coluna2128</t>
  </si>
  <si>
    <t>Coluna2129</t>
  </si>
  <si>
    <t>Coluna2130</t>
  </si>
  <si>
    <t>Coluna2131</t>
  </si>
  <si>
    <t>Coluna2132</t>
  </si>
  <si>
    <t>Coluna2133</t>
  </si>
  <si>
    <t>Coluna2134</t>
  </si>
  <si>
    <t>Coluna2135</t>
  </si>
  <si>
    <t>Coluna2136</t>
  </si>
  <si>
    <t>Coluna2137</t>
  </si>
  <si>
    <t>Coluna2138</t>
  </si>
  <si>
    <t>Coluna2139</t>
  </si>
  <si>
    <t>Coluna2140</t>
  </si>
  <si>
    <t>Coluna2141</t>
  </si>
  <si>
    <t>Coluna2142</t>
  </si>
  <si>
    <t>Coluna2143</t>
  </si>
  <si>
    <t>Coluna2144</t>
  </si>
  <si>
    <t>Coluna2145</t>
  </si>
  <si>
    <t>Coluna2146</t>
  </si>
  <si>
    <t>Coluna2147</t>
  </si>
  <si>
    <t>Coluna2148</t>
  </si>
  <si>
    <t>Coluna2149</t>
  </si>
  <si>
    <t>Coluna2150</t>
  </si>
  <si>
    <t>Coluna2151</t>
  </si>
  <si>
    <t>Coluna2152</t>
  </si>
  <si>
    <t>Coluna2153</t>
  </si>
  <si>
    <t>Coluna2154</t>
  </si>
  <si>
    <t>Coluna2155</t>
  </si>
  <si>
    <t>Coluna2156</t>
  </si>
  <si>
    <t>Coluna2157</t>
  </si>
  <si>
    <t>Coluna2158</t>
  </si>
  <si>
    <t>Coluna2159</t>
  </si>
  <si>
    <t>Coluna2160</t>
  </si>
  <si>
    <t>Coluna2161</t>
  </si>
  <si>
    <t>Coluna2162</t>
  </si>
  <si>
    <t>Coluna2163</t>
  </si>
  <si>
    <t>Coluna2164</t>
  </si>
  <si>
    <t>Coluna2165</t>
  </si>
  <si>
    <t>Coluna2166</t>
  </si>
  <si>
    <t>Coluna2167</t>
  </si>
  <si>
    <t>Coluna2168</t>
  </si>
  <si>
    <t>Coluna2169</t>
  </si>
  <si>
    <t>Coluna2170</t>
  </si>
  <si>
    <t>Coluna2171</t>
  </si>
  <si>
    <t>Coluna2172</t>
  </si>
  <si>
    <t>Coluna2173</t>
  </si>
  <si>
    <t>Coluna2174</t>
  </si>
  <si>
    <t>Coluna2175</t>
  </si>
  <si>
    <t>Coluna2176</t>
  </si>
  <si>
    <t>Coluna2177</t>
  </si>
  <si>
    <t>Coluna2178</t>
  </si>
  <si>
    <t>Coluna2179</t>
  </si>
  <si>
    <t>Coluna2180</t>
  </si>
  <si>
    <t>Coluna2181</t>
  </si>
  <si>
    <t>Coluna2182</t>
  </si>
  <si>
    <t>Coluna2183</t>
  </si>
  <si>
    <t>Coluna2184</t>
  </si>
  <si>
    <t>Coluna2185</t>
  </si>
  <si>
    <t>Coluna2186</t>
  </si>
  <si>
    <t>Coluna2187</t>
  </si>
  <si>
    <t>Coluna2188</t>
  </si>
  <si>
    <t>Coluna2189</t>
  </si>
  <si>
    <t>Coluna2190</t>
  </si>
  <si>
    <t>Coluna2191</t>
  </si>
  <si>
    <t>Coluna2192</t>
  </si>
  <si>
    <t>Coluna2193</t>
  </si>
  <si>
    <t>Coluna2194</t>
  </si>
  <si>
    <t>Coluna2195</t>
  </si>
  <si>
    <t>Coluna2196</t>
  </si>
  <si>
    <t>Coluna2197</t>
  </si>
  <si>
    <t>Coluna2198</t>
  </si>
  <si>
    <t>Coluna2199</t>
  </si>
  <si>
    <t>Coluna2200</t>
  </si>
  <si>
    <t>Coluna2201</t>
  </si>
  <si>
    <t>Coluna2202</t>
  </si>
  <si>
    <t>Coluna2203</t>
  </si>
  <si>
    <t>Coluna2204</t>
  </si>
  <si>
    <t>Coluna2205</t>
  </si>
  <si>
    <t>Coluna2206</t>
  </si>
  <si>
    <t>Coluna2207</t>
  </si>
  <si>
    <t>Coluna2208</t>
  </si>
  <si>
    <t>Coluna2209</t>
  </si>
  <si>
    <t>Coluna2210</t>
  </si>
  <si>
    <t>Coluna2211</t>
  </si>
  <si>
    <t>Coluna2212</t>
  </si>
  <si>
    <t>Coluna2213</t>
  </si>
  <si>
    <t>Coluna2214</t>
  </si>
  <si>
    <t>Coluna2215</t>
  </si>
  <si>
    <t>Coluna2216</t>
  </si>
  <si>
    <t>Coluna2217</t>
  </si>
  <si>
    <t>Coluna2218</t>
  </si>
  <si>
    <t>Coluna2219</t>
  </si>
  <si>
    <t>Coluna2220</t>
  </si>
  <si>
    <t>Coluna2221</t>
  </si>
  <si>
    <t>Coluna2222</t>
  </si>
  <si>
    <t>Coluna2223</t>
  </si>
  <si>
    <t>Coluna2224</t>
  </si>
  <si>
    <t>Coluna2225</t>
  </si>
  <si>
    <t>Coluna2226</t>
  </si>
  <si>
    <t>Coluna2227</t>
  </si>
  <si>
    <t>Coluna2228</t>
  </si>
  <si>
    <t>Coluna2229</t>
  </si>
  <si>
    <t>Coluna2230</t>
  </si>
  <si>
    <t>Coluna2231</t>
  </si>
  <si>
    <t>Coluna2232</t>
  </si>
  <si>
    <t>Coluna2233</t>
  </si>
  <si>
    <t>Coluna2234</t>
  </si>
  <si>
    <t>Coluna2235</t>
  </si>
  <si>
    <t>Coluna2236</t>
  </si>
  <si>
    <t>Coluna2237</t>
  </si>
  <si>
    <t>Coluna2238</t>
  </si>
  <si>
    <t>Coluna2239</t>
  </si>
  <si>
    <t>Coluna2240</t>
  </si>
  <si>
    <t>Coluna2241</t>
  </si>
  <si>
    <t>Coluna2242</t>
  </si>
  <si>
    <t>Coluna2243</t>
  </si>
  <si>
    <t>Coluna2244</t>
  </si>
  <si>
    <t>Coluna2245</t>
  </si>
  <si>
    <t>Coluna2246</t>
  </si>
  <si>
    <t>Coluna2247</t>
  </si>
  <si>
    <t>Coluna2248</t>
  </si>
  <si>
    <t>Coluna2249</t>
  </si>
  <si>
    <t>Coluna2250</t>
  </si>
  <si>
    <t>Coluna2251</t>
  </si>
  <si>
    <t>Coluna2252</t>
  </si>
  <si>
    <t>Coluna2253</t>
  </si>
  <si>
    <t>Coluna2254</t>
  </si>
  <si>
    <t>Coluna2255</t>
  </si>
  <si>
    <t>Coluna2256</t>
  </si>
  <si>
    <t>Coluna2257</t>
  </si>
  <si>
    <t>Coluna2258</t>
  </si>
  <si>
    <t>Coluna2259</t>
  </si>
  <si>
    <t>Coluna2260</t>
  </si>
  <si>
    <t>Coluna2261</t>
  </si>
  <si>
    <t>Coluna2262</t>
  </si>
  <si>
    <t>Coluna2263</t>
  </si>
  <si>
    <t>Coluna2264</t>
  </si>
  <si>
    <t>Coluna2265</t>
  </si>
  <si>
    <t>Coluna2266</t>
  </si>
  <si>
    <t>Coluna2267</t>
  </si>
  <si>
    <t>Coluna2268</t>
  </si>
  <si>
    <t>Coluna2269</t>
  </si>
  <si>
    <t>Coluna2270</t>
  </si>
  <si>
    <t>Coluna2271</t>
  </si>
  <si>
    <t>Coluna2272</t>
  </si>
  <si>
    <t>Coluna2273</t>
  </si>
  <si>
    <t>Coluna2274</t>
  </si>
  <si>
    <t>Coluna2275</t>
  </si>
  <si>
    <t>Coluna2276</t>
  </si>
  <si>
    <t>Coluna2277</t>
  </si>
  <si>
    <t>Coluna2278</t>
  </si>
  <si>
    <t>Coluna2279</t>
  </si>
  <si>
    <t>Coluna2280</t>
  </si>
  <si>
    <t>Coluna2281</t>
  </si>
  <si>
    <t>Coluna2282</t>
  </si>
  <si>
    <t>Coluna2283</t>
  </si>
  <si>
    <t>Coluna2284</t>
  </si>
  <si>
    <t>Coluna2285</t>
  </si>
  <si>
    <t>Coluna2286</t>
  </si>
  <si>
    <t>Coluna2287</t>
  </si>
  <si>
    <t>Coluna2288</t>
  </si>
  <si>
    <t>Coluna2289</t>
  </si>
  <si>
    <t>Coluna2290</t>
  </si>
  <si>
    <t>Coluna2291</t>
  </si>
  <si>
    <t>Coluna2292</t>
  </si>
  <si>
    <t>Coluna2293</t>
  </si>
  <si>
    <t>Coluna2294</t>
  </si>
  <si>
    <t>Coluna2295</t>
  </si>
  <si>
    <t>Coluna2296</t>
  </si>
  <si>
    <t>Coluna2297</t>
  </si>
  <si>
    <t>Coluna2298</t>
  </si>
  <si>
    <t>Coluna2299</t>
  </si>
  <si>
    <t>Coluna2300</t>
  </si>
  <si>
    <t>Coluna2301</t>
  </si>
  <si>
    <t>Coluna2302</t>
  </si>
  <si>
    <t>Coluna2303</t>
  </si>
  <si>
    <t>Coluna2304</t>
  </si>
  <si>
    <t>Coluna2305</t>
  </si>
  <si>
    <t>Coluna2306</t>
  </si>
  <si>
    <t>Coluna2307</t>
  </si>
  <si>
    <t>Coluna2308</t>
  </si>
  <si>
    <t>Coluna2309</t>
  </si>
  <si>
    <t>Coluna2310</t>
  </si>
  <si>
    <t>Coluna2311</t>
  </si>
  <si>
    <t>Coluna2312</t>
  </si>
  <si>
    <t>Coluna2313</t>
  </si>
  <si>
    <t>Coluna2314</t>
  </si>
  <si>
    <t>Coluna2315</t>
  </si>
  <si>
    <t>Coluna2316</t>
  </si>
  <si>
    <t>Coluna2317</t>
  </si>
  <si>
    <t>Coluna2318</t>
  </si>
  <si>
    <t>Coluna2319</t>
  </si>
  <si>
    <t>Coluna2320</t>
  </si>
  <si>
    <t>Coluna2321</t>
  </si>
  <si>
    <t>Coluna2322</t>
  </si>
  <si>
    <t>Coluna2323</t>
  </si>
  <si>
    <t>Coluna2324</t>
  </si>
  <si>
    <t>Coluna2325</t>
  </si>
  <si>
    <t>Coluna2326</t>
  </si>
  <si>
    <t>Coluna2327</t>
  </si>
  <si>
    <t>Coluna2328</t>
  </si>
  <si>
    <t>Coluna2329</t>
  </si>
  <si>
    <t>Coluna2330</t>
  </si>
  <si>
    <t>Coluna2331</t>
  </si>
  <si>
    <t>Coluna2332</t>
  </si>
  <si>
    <t>Coluna2333</t>
  </si>
  <si>
    <t>Coluna2334</t>
  </si>
  <si>
    <t>Coluna2335</t>
  </si>
  <si>
    <t>Coluna2336</t>
  </si>
  <si>
    <t>Coluna2337</t>
  </si>
  <si>
    <t>Coluna2338</t>
  </si>
  <si>
    <t>Coluna2339</t>
  </si>
  <si>
    <t>Coluna2340</t>
  </si>
  <si>
    <t>Coluna2341</t>
  </si>
  <si>
    <t>Coluna2342</t>
  </si>
  <si>
    <t>Coluna2343</t>
  </si>
  <si>
    <t>Coluna2344</t>
  </si>
  <si>
    <t>Coluna2345</t>
  </si>
  <si>
    <t>Coluna2346</t>
  </si>
  <si>
    <t>Coluna2347</t>
  </si>
  <si>
    <t>Coluna2348</t>
  </si>
  <si>
    <t>Coluna2349</t>
  </si>
  <si>
    <t>Coluna2350</t>
  </si>
  <si>
    <t>Coluna2351</t>
  </si>
  <si>
    <t>Coluna2352</t>
  </si>
  <si>
    <t>Coluna2353</t>
  </si>
  <si>
    <t>Coluna2354</t>
  </si>
  <si>
    <t>Coluna2355</t>
  </si>
  <si>
    <t>Coluna2356</t>
  </si>
  <si>
    <t>Coluna2357</t>
  </si>
  <si>
    <t>Coluna2358</t>
  </si>
  <si>
    <t>Coluna2359</t>
  </si>
  <si>
    <t>Coluna2360</t>
  </si>
  <si>
    <t>Coluna2361</t>
  </si>
  <si>
    <t>Coluna2362</t>
  </si>
  <si>
    <t>Coluna2363</t>
  </si>
  <si>
    <t>Coluna2364</t>
  </si>
  <si>
    <t>Coluna2365</t>
  </si>
  <si>
    <t>Coluna2366</t>
  </si>
  <si>
    <t>Coluna2367</t>
  </si>
  <si>
    <t>Coluna2368</t>
  </si>
  <si>
    <t>Coluna2369</t>
  </si>
  <si>
    <t>Coluna2370</t>
  </si>
  <si>
    <t>Coluna2371</t>
  </si>
  <si>
    <t>Coluna2372</t>
  </si>
  <si>
    <t>Coluna2373</t>
  </si>
  <si>
    <t>Coluna2374</t>
  </si>
  <si>
    <t>Coluna2375</t>
  </si>
  <si>
    <t>Coluna2376</t>
  </si>
  <si>
    <t>Coluna2377</t>
  </si>
  <si>
    <t>Coluna2378</t>
  </si>
  <si>
    <t>Coluna2379</t>
  </si>
  <si>
    <t>Coluna2380</t>
  </si>
  <si>
    <t>Coluna2381</t>
  </si>
  <si>
    <t>Coluna2382</t>
  </si>
  <si>
    <t>Coluna2383</t>
  </si>
  <si>
    <t>Coluna2384</t>
  </si>
  <si>
    <t>Coluna2385</t>
  </si>
  <si>
    <t>Coluna2386</t>
  </si>
  <si>
    <t>Coluna2387</t>
  </si>
  <si>
    <t>Coluna2388</t>
  </si>
  <si>
    <t>Coluna2389</t>
  </si>
  <si>
    <t>Coluna2390</t>
  </si>
  <si>
    <t>Coluna2391</t>
  </si>
  <si>
    <t>Coluna2392</t>
  </si>
  <si>
    <t>Coluna2393</t>
  </si>
  <si>
    <t>Coluna2394</t>
  </si>
  <si>
    <t>Coluna2395</t>
  </si>
  <si>
    <t>Coluna2396</t>
  </si>
  <si>
    <t>Coluna2397</t>
  </si>
  <si>
    <t>Coluna2398</t>
  </si>
  <si>
    <t>Coluna2399</t>
  </si>
  <si>
    <t>Coluna2400</t>
  </si>
  <si>
    <t>Coluna2401</t>
  </si>
  <si>
    <t>Coluna2402</t>
  </si>
  <si>
    <t>Coluna2403</t>
  </si>
  <si>
    <t>Coluna2404</t>
  </si>
  <si>
    <t>Coluna2405</t>
  </si>
  <si>
    <t>Coluna2406</t>
  </si>
  <si>
    <t>Coluna2407</t>
  </si>
  <si>
    <t>Coluna2408</t>
  </si>
  <si>
    <t>Coluna2409</t>
  </si>
  <si>
    <t>Coluna2410</t>
  </si>
  <si>
    <t>Coluna2411</t>
  </si>
  <si>
    <t>Coluna2412</t>
  </si>
  <si>
    <t>Coluna2413</t>
  </si>
  <si>
    <t>Coluna2414</t>
  </si>
  <si>
    <t>Coluna2415</t>
  </si>
  <si>
    <t>Coluna2416</t>
  </si>
  <si>
    <t>Coluna2417</t>
  </si>
  <si>
    <t>Coluna2418</t>
  </si>
  <si>
    <t>Coluna2419</t>
  </si>
  <si>
    <t>Coluna2420</t>
  </si>
  <si>
    <t>Coluna2421</t>
  </si>
  <si>
    <t>Coluna2422</t>
  </si>
  <si>
    <t>Coluna2423</t>
  </si>
  <si>
    <t>Coluna2424</t>
  </si>
  <si>
    <t>Coluna2425</t>
  </si>
  <si>
    <t>Coluna2426</t>
  </si>
  <si>
    <t>Coluna2427</t>
  </si>
  <si>
    <t>Coluna2428</t>
  </si>
  <si>
    <t>Coluna2429</t>
  </si>
  <si>
    <t>Coluna2430</t>
  </si>
  <si>
    <t>Coluna2431</t>
  </si>
  <si>
    <t>Coluna2432</t>
  </si>
  <si>
    <t>Coluna2433</t>
  </si>
  <si>
    <t>Coluna2434</t>
  </si>
  <si>
    <t>Coluna2435</t>
  </si>
  <si>
    <t>Coluna2436</t>
  </si>
  <si>
    <t>Coluna2437</t>
  </si>
  <si>
    <t>Coluna2438</t>
  </si>
  <si>
    <t>Coluna2439</t>
  </si>
  <si>
    <t>Coluna2440</t>
  </si>
  <si>
    <t>Coluna2441</t>
  </si>
  <si>
    <t>Coluna2442</t>
  </si>
  <si>
    <t>Coluna2443</t>
  </si>
  <si>
    <t>Coluna2444</t>
  </si>
  <si>
    <t>Coluna2445</t>
  </si>
  <si>
    <t>Coluna2446</t>
  </si>
  <si>
    <t>Coluna2447</t>
  </si>
  <si>
    <t>Coluna2448</t>
  </si>
  <si>
    <t>Coluna2449</t>
  </si>
  <si>
    <t>Coluna2450</t>
  </si>
  <si>
    <t>Coluna2451</t>
  </si>
  <si>
    <t>Coluna2452</t>
  </si>
  <si>
    <t>Coluna2453</t>
  </si>
  <si>
    <t>Coluna2454</t>
  </si>
  <si>
    <t>Coluna2455</t>
  </si>
  <si>
    <t>Coluna2456</t>
  </si>
  <si>
    <t>Coluna2457</t>
  </si>
  <si>
    <t>Coluna2458</t>
  </si>
  <si>
    <t>Coluna2459</t>
  </si>
  <si>
    <t>Coluna2460</t>
  </si>
  <si>
    <t>Coluna2461</t>
  </si>
  <si>
    <t>Coluna2462</t>
  </si>
  <si>
    <t>Coluna2463</t>
  </si>
  <si>
    <t>Coluna2464</t>
  </si>
  <si>
    <t>Coluna2465</t>
  </si>
  <si>
    <t>Coluna2466</t>
  </si>
  <si>
    <t>Coluna2467</t>
  </si>
  <si>
    <t>Coluna2468</t>
  </si>
  <si>
    <t>Coluna2469</t>
  </si>
  <si>
    <t>Coluna2470</t>
  </si>
  <si>
    <t>Coluna2471</t>
  </si>
  <si>
    <t>Coluna2472</t>
  </si>
  <si>
    <t>Coluna2473</t>
  </si>
  <si>
    <t>Coluna2474</t>
  </si>
  <si>
    <t>Coluna2475</t>
  </si>
  <si>
    <t>Coluna2476</t>
  </si>
  <si>
    <t>Coluna2477</t>
  </si>
  <si>
    <t>Coluna2478</t>
  </si>
  <si>
    <t>Coluna2479</t>
  </si>
  <si>
    <t>Coluna2480</t>
  </si>
  <si>
    <t>Coluna2481</t>
  </si>
  <si>
    <t>Coluna2482</t>
  </si>
  <si>
    <t>Coluna2483</t>
  </si>
  <si>
    <t>Coluna2484</t>
  </si>
  <si>
    <t>Coluna2485</t>
  </si>
  <si>
    <t>Coluna2486</t>
  </si>
  <si>
    <t>Coluna2487</t>
  </si>
  <si>
    <t>Coluna2488</t>
  </si>
  <si>
    <t>Coluna2489</t>
  </si>
  <si>
    <t>Coluna2490</t>
  </si>
  <si>
    <t>Coluna2491</t>
  </si>
  <si>
    <t>Coluna2492</t>
  </si>
  <si>
    <t>Coluna2493</t>
  </si>
  <si>
    <t>Coluna2494</t>
  </si>
  <si>
    <t>Coluna2495</t>
  </si>
  <si>
    <t>Coluna2496</t>
  </si>
  <si>
    <t>Coluna2497</t>
  </si>
  <si>
    <t>Coluna2498</t>
  </si>
  <si>
    <t>Coluna2499</t>
  </si>
  <si>
    <t>Coluna2500</t>
  </si>
  <si>
    <t>Coluna2501</t>
  </si>
  <si>
    <t>Coluna2502</t>
  </si>
  <si>
    <t>Coluna2503</t>
  </si>
  <si>
    <t>Coluna2504</t>
  </si>
  <si>
    <t>Coluna2505</t>
  </si>
  <si>
    <t>Coluna2506</t>
  </si>
  <si>
    <t>Coluna2507</t>
  </si>
  <si>
    <t>Coluna2508</t>
  </si>
  <si>
    <t>Coluna2509</t>
  </si>
  <si>
    <t>Coluna2510</t>
  </si>
  <si>
    <t>Coluna2511</t>
  </si>
  <si>
    <t>Coluna2512</t>
  </si>
  <si>
    <t>Coluna2513</t>
  </si>
  <si>
    <t>Coluna2514</t>
  </si>
  <si>
    <t>Coluna2515</t>
  </si>
  <si>
    <t>Coluna2516</t>
  </si>
  <si>
    <t>Coluna2517</t>
  </si>
  <si>
    <t>Coluna2518</t>
  </si>
  <si>
    <t>Coluna2519</t>
  </si>
  <si>
    <t>Coluna2520</t>
  </si>
  <si>
    <t>Coluna2521</t>
  </si>
  <si>
    <t>Coluna2522</t>
  </si>
  <si>
    <t>Coluna2523</t>
  </si>
  <si>
    <t>Coluna2524</t>
  </si>
  <si>
    <t>Coluna2525</t>
  </si>
  <si>
    <t>Coluna2526</t>
  </si>
  <si>
    <t>Coluna2527</t>
  </si>
  <si>
    <t>Coluna2528</t>
  </si>
  <si>
    <t>Coluna2529</t>
  </si>
  <si>
    <t>Coluna2530</t>
  </si>
  <si>
    <t>Coluna2531</t>
  </si>
  <si>
    <t>Coluna2532</t>
  </si>
  <si>
    <t>Coluna2533</t>
  </si>
  <si>
    <t>Coluna2534</t>
  </si>
  <si>
    <t>Coluna2535</t>
  </si>
  <si>
    <t>Coluna2536</t>
  </si>
  <si>
    <t>Coluna2537</t>
  </si>
  <si>
    <t>Coluna2538</t>
  </si>
  <si>
    <t>Coluna2539</t>
  </si>
  <si>
    <t>Coluna2540</t>
  </si>
  <si>
    <t>Coluna2541</t>
  </si>
  <si>
    <t>Coluna2542</t>
  </si>
  <si>
    <t>Coluna2543</t>
  </si>
  <si>
    <t>Coluna2544</t>
  </si>
  <si>
    <t>Coluna2545</t>
  </si>
  <si>
    <t>Coluna2546</t>
  </si>
  <si>
    <t>Coluna2547</t>
  </si>
  <si>
    <t>Coluna2548</t>
  </si>
  <si>
    <t>Coluna2549</t>
  </si>
  <si>
    <t>Coluna2550</t>
  </si>
  <si>
    <t>Coluna2551</t>
  </si>
  <si>
    <t>Coluna2552</t>
  </si>
  <si>
    <t>Coluna2553</t>
  </si>
  <si>
    <t>Coluna2554</t>
  </si>
  <si>
    <t>Coluna2555</t>
  </si>
  <si>
    <t>Coluna2556</t>
  </si>
  <si>
    <t>Coluna2557</t>
  </si>
  <si>
    <t>Coluna2558</t>
  </si>
  <si>
    <t>Coluna2559</t>
  </si>
  <si>
    <t>Coluna2560</t>
  </si>
  <si>
    <t>Coluna2561</t>
  </si>
  <si>
    <t>Coluna2562</t>
  </si>
  <si>
    <t>Coluna2563</t>
  </si>
  <si>
    <t>Coluna2564</t>
  </si>
  <si>
    <t>Coluna2565</t>
  </si>
  <si>
    <t>Coluna2566</t>
  </si>
  <si>
    <t>Coluna2567</t>
  </si>
  <si>
    <t>Coluna2568</t>
  </si>
  <si>
    <t>Coluna2569</t>
  </si>
  <si>
    <t>Coluna2570</t>
  </si>
  <si>
    <t>Coluna2571</t>
  </si>
  <si>
    <t>Coluna2572</t>
  </si>
  <si>
    <t>Coluna2573</t>
  </si>
  <si>
    <t>Coluna2574</t>
  </si>
  <si>
    <t>Coluna2575</t>
  </si>
  <si>
    <t>Coluna2576</t>
  </si>
  <si>
    <t>Coluna2577</t>
  </si>
  <si>
    <t>Coluna2578</t>
  </si>
  <si>
    <t>Coluna2579</t>
  </si>
  <si>
    <t>Coluna2580</t>
  </si>
  <si>
    <t>Coluna2581</t>
  </si>
  <si>
    <t>Coluna2582</t>
  </si>
  <si>
    <t>Coluna2583</t>
  </si>
  <si>
    <t>Coluna2584</t>
  </si>
  <si>
    <t>Coluna2585</t>
  </si>
  <si>
    <t>Coluna2586</t>
  </si>
  <si>
    <t>Coluna2587</t>
  </si>
  <si>
    <t>Coluna2588</t>
  </si>
  <si>
    <t>Coluna2589</t>
  </si>
  <si>
    <t>Coluna2590</t>
  </si>
  <si>
    <t>Coluna2591</t>
  </si>
  <si>
    <t>Coluna2592</t>
  </si>
  <si>
    <t>Coluna2593</t>
  </si>
  <si>
    <t>Coluna2594</t>
  </si>
  <si>
    <t>Coluna2595</t>
  </si>
  <si>
    <t>Coluna2596</t>
  </si>
  <si>
    <t>Coluna2597</t>
  </si>
  <si>
    <t>Coluna2598</t>
  </si>
  <si>
    <t>Coluna2599</t>
  </si>
  <si>
    <t>Coluna2600</t>
  </si>
  <si>
    <t>Coluna2601</t>
  </si>
  <si>
    <t>Coluna2602</t>
  </si>
  <si>
    <t>Coluna2603</t>
  </si>
  <si>
    <t>Coluna2604</t>
  </si>
  <si>
    <t>Coluna2605</t>
  </si>
  <si>
    <t>Coluna2606</t>
  </si>
  <si>
    <t>Coluna2607</t>
  </si>
  <si>
    <t>Coluna2608</t>
  </si>
  <si>
    <t>Coluna2609</t>
  </si>
  <si>
    <t>Coluna2610</t>
  </si>
  <si>
    <t>Coluna2611</t>
  </si>
  <si>
    <t>Coluna2612</t>
  </si>
  <si>
    <t>Coluna2613</t>
  </si>
  <si>
    <t>Coluna2614</t>
  </si>
  <si>
    <t>Coluna2615</t>
  </si>
  <si>
    <t>Coluna2616</t>
  </si>
  <si>
    <t>Coluna2617</t>
  </si>
  <si>
    <t>Coluna2618</t>
  </si>
  <si>
    <t>Coluna2619</t>
  </si>
  <si>
    <t>Coluna2620</t>
  </si>
  <si>
    <t>Coluna2621</t>
  </si>
  <si>
    <t>Coluna2622</t>
  </si>
  <si>
    <t>Coluna2623</t>
  </si>
  <si>
    <t>Coluna2624</t>
  </si>
  <si>
    <t>Coluna2625</t>
  </si>
  <si>
    <t>Coluna2626</t>
  </si>
  <si>
    <t>Coluna2627</t>
  </si>
  <si>
    <t>Coluna2628</t>
  </si>
  <si>
    <t>Coluna2629</t>
  </si>
  <si>
    <t>Coluna2630</t>
  </si>
  <si>
    <t>Coluna2631</t>
  </si>
  <si>
    <t>Coluna2632</t>
  </si>
  <si>
    <t>Coluna2633</t>
  </si>
  <si>
    <t>Coluna2634</t>
  </si>
  <si>
    <t>Coluna2635</t>
  </si>
  <si>
    <t>Coluna2636</t>
  </si>
  <si>
    <t>Coluna2637</t>
  </si>
  <si>
    <t>Coluna2638</t>
  </si>
  <si>
    <t>Coluna2639</t>
  </si>
  <si>
    <t>Coluna2640</t>
  </si>
  <si>
    <t>Coluna2641</t>
  </si>
  <si>
    <t>Coluna2642</t>
  </si>
  <si>
    <t>Coluna2643</t>
  </si>
  <si>
    <t>Coluna2644</t>
  </si>
  <si>
    <t>Coluna2645</t>
  </si>
  <si>
    <t>Coluna2646</t>
  </si>
  <si>
    <t>Coluna2647</t>
  </si>
  <si>
    <t>Coluna2648</t>
  </si>
  <si>
    <t>Coluna2649</t>
  </si>
  <si>
    <t>Coluna2650</t>
  </si>
  <si>
    <t>Coluna2651</t>
  </si>
  <si>
    <t>Coluna2652</t>
  </si>
  <si>
    <t>Coluna2653</t>
  </si>
  <si>
    <t>Coluna2654</t>
  </si>
  <si>
    <t>Coluna2655</t>
  </si>
  <si>
    <t>Coluna2656</t>
  </si>
  <si>
    <t>Coluna2657</t>
  </si>
  <si>
    <t>Coluna2658</t>
  </si>
  <si>
    <t>Coluna2659</t>
  </si>
  <si>
    <t>Coluna2660</t>
  </si>
  <si>
    <t>Coluna2661</t>
  </si>
  <si>
    <t>Coluna2662</t>
  </si>
  <si>
    <t>Coluna2663</t>
  </si>
  <si>
    <t>Coluna2664</t>
  </si>
  <si>
    <t>Coluna2665</t>
  </si>
  <si>
    <t>Coluna2666</t>
  </si>
  <si>
    <t>Coluna2667</t>
  </si>
  <si>
    <t>Coluna2668</t>
  </si>
  <si>
    <t>Coluna2669</t>
  </si>
  <si>
    <t>Coluna2670</t>
  </si>
  <si>
    <t>Coluna2671</t>
  </si>
  <si>
    <t>Coluna2672</t>
  </si>
  <si>
    <t>Coluna2673</t>
  </si>
  <si>
    <t>Coluna2674</t>
  </si>
  <si>
    <t>Coluna2675</t>
  </si>
  <si>
    <t>Coluna2676</t>
  </si>
  <si>
    <t>Coluna2677</t>
  </si>
  <si>
    <t>Coluna2678</t>
  </si>
  <si>
    <t>Coluna2679</t>
  </si>
  <si>
    <t>Coluna2680</t>
  </si>
  <si>
    <t>Coluna2681</t>
  </si>
  <si>
    <t>Coluna2682</t>
  </si>
  <si>
    <t>Coluna2683</t>
  </si>
  <si>
    <t>Coluna2684</t>
  </si>
  <si>
    <t>Coluna2685</t>
  </si>
  <si>
    <t>Coluna2686</t>
  </si>
  <si>
    <t>Coluna2687</t>
  </si>
  <si>
    <t>Coluna2688</t>
  </si>
  <si>
    <t>Coluna2689</t>
  </si>
  <si>
    <t>Coluna2690</t>
  </si>
  <si>
    <t>Coluna2691</t>
  </si>
  <si>
    <t>Coluna2692</t>
  </si>
  <si>
    <t>Coluna2693</t>
  </si>
  <si>
    <t>Coluna2694</t>
  </si>
  <si>
    <t>Coluna2695</t>
  </si>
  <si>
    <t>Coluna2696</t>
  </si>
  <si>
    <t>Coluna2697</t>
  </si>
  <si>
    <t>Coluna2698</t>
  </si>
  <si>
    <t>Coluna2699</t>
  </si>
  <si>
    <t>Coluna2700</t>
  </si>
  <si>
    <t>Coluna2701</t>
  </si>
  <si>
    <t>Coluna2702</t>
  </si>
  <si>
    <t>Coluna2703</t>
  </si>
  <si>
    <t>Coluna2704</t>
  </si>
  <si>
    <t>Coluna2705</t>
  </si>
  <si>
    <t>Coluna2706</t>
  </si>
  <si>
    <t>Coluna2707</t>
  </si>
  <si>
    <t>Coluna2708</t>
  </si>
  <si>
    <t>Coluna2709</t>
  </si>
  <si>
    <t>Coluna2710</t>
  </si>
  <si>
    <t>Coluna2711</t>
  </si>
  <si>
    <t>Coluna2712</t>
  </si>
  <si>
    <t>Coluna2713</t>
  </si>
  <si>
    <t>Coluna2714</t>
  </si>
  <si>
    <t>Coluna2715</t>
  </si>
  <si>
    <t>Coluna2716</t>
  </si>
  <si>
    <t>Coluna2717</t>
  </si>
  <si>
    <t>Coluna2718</t>
  </si>
  <si>
    <t>Coluna2719</t>
  </si>
  <si>
    <t>Coluna2720</t>
  </si>
  <si>
    <t>Coluna2721</t>
  </si>
  <si>
    <t>Coluna2722</t>
  </si>
  <si>
    <t>Coluna2723</t>
  </si>
  <si>
    <t>Coluna2724</t>
  </si>
  <si>
    <t>Coluna2725</t>
  </si>
  <si>
    <t>Coluna2726</t>
  </si>
  <si>
    <t>Coluna2727</t>
  </si>
  <si>
    <t>Coluna2728</t>
  </si>
  <si>
    <t>Coluna2729</t>
  </si>
  <si>
    <t>Coluna2730</t>
  </si>
  <si>
    <t>Coluna2731</t>
  </si>
  <si>
    <t>Coluna2732</t>
  </si>
  <si>
    <t>Coluna2733</t>
  </si>
  <si>
    <t>Coluna2734</t>
  </si>
  <si>
    <t>Coluna2735</t>
  </si>
  <si>
    <t>Coluna2736</t>
  </si>
  <si>
    <t>Coluna2737</t>
  </si>
  <si>
    <t>Coluna2738</t>
  </si>
  <si>
    <t>Coluna2739</t>
  </si>
  <si>
    <t>Coluna2740</t>
  </si>
  <si>
    <t>Coluna2741</t>
  </si>
  <si>
    <t>Coluna2742</t>
  </si>
  <si>
    <t>Coluna2743</t>
  </si>
  <si>
    <t>Coluna2744</t>
  </si>
  <si>
    <t>Coluna2745</t>
  </si>
  <si>
    <t>Coluna2746</t>
  </si>
  <si>
    <t>Coluna2747</t>
  </si>
  <si>
    <t>Coluna2748</t>
  </si>
  <si>
    <t>Coluna2749</t>
  </si>
  <si>
    <t>Coluna2750</t>
  </si>
  <si>
    <t>Coluna2751</t>
  </si>
  <si>
    <t>Coluna2752</t>
  </si>
  <si>
    <t>Coluna2753</t>
  </si>
  <si>
    <t>Coluna2754</t>
  </si>
  <si>
    <t>Coluna2755</t>
  </si>
  <si>
    <t>Coluna2756</t>
  </si>
  <si>
    <t>Coluna2757</t>
  </si>
  <si>
    <t>Coluna2758</t>
  </si>
  <si>
    <t>Coluna2759</t>
  </si>
  <si>
    <t>Coluna2760</t>
  </si>
  <si>
    <t>Coluna2761</t>
  </si>
  <si>
    <t>Coluna2762</t>
  </si>
  <si>
    <t>Coluna2763</t>
  </si>
  <si>
    <t>Coluna2764</t>
  </si>
  <si>
    <t>Coluna2765</t>
  </si>
  <si>
    <t>Coluna2766</t>
  </si>
  <si>
    <t>Coluna2767</t>
  </si>
  <si>
    <t>Coluna2768</t>
  </si>
  <si>
    <t>Coluna2769</t>
  </si>
  <si>
    <t>Coluna2770</t>
  </si>
  <si>
    <t>Coluna2771</t>
  </si>
  <si>
    <t>Coluna2772</t>
  </si>
  <si>
    <t>Coluna2773</t>
  </si>
  <si>
    <t>Coluna2774</t>
  </si>
  <si>
    <t>Coluna2775</t>
  </si>
  <si>
    <t>Coluna2776</t>
  </si>
  <si>
    <t>Coluna2777</t>
  </si>
  <si>
    <t>Coluna2778</t>
  </si>
  <si>
    <t>Coluna2779</t>
  </si>
  <si>
    <t>Coluna2780</t>
  </si>
  <si>
    <t>Coluna2781</t>
  </si>
  <si>
    <t>Coluna2782</t>
  </si>
  <si>
    <t>Coluna2783</t>
  </si>
  <si>
    <t>Coluna2784</t>
  </si>
  <si>
    <t>Coluna2785</t>
  </si>
  <si>
    <t>Coluna2786</t>
  </si>
  <si>
    <t>Coluna2787</t>
  </si>
  <si>
    <t>Coluna2788</t>
  </si>
  <si>
    <t>Coluna2789</t>
  </si>
  <si>
    <t>Coluna2790</t>
  </si>
  <si>
    <t>Coluna2791</t>
  </si>
  <si>
    <t>Coluna2792</t>
  </si>
  <si>
    <t>Coluna2793</t>
  </si>
  <si>
    <t>Coluna2794</t>
  </si>
  <si>
    <t>Coluna2795</t>
  </si>
  <si>
    <t>Coluna2796</t>
  </si>
  <si>
    <t>Coluna2797</t>
  </si>
  <si>
    <t>Coluna2798</t>
  </si>
  <si>
    <t>Coluna2799</t>
  </si>
  <si>
    <t>Coluna2800</t>
  </si>
  <si>
    <t>Coluna2801</t>
  </si>
  <si>
    <t>Coluna2802</t>
  </si>
  <si>
    <t>Coluna2803</t>
  </si>
  <si>
    <t>Coluna2804</t>
  </si>
  <si>
    <t>Coluna2805</t>
  </si>
  <si>
    <t>Coluna2806</t>
  </si>
  <si>
    <t>Coluna2807</t>
  </si>
  <si>
    <t>Coluna2808</t>
  </si>
  <si>
    <t>Coluna2809</t>
  </si>
  <si>
    <t>Coluna2810</t>
  </si>
  <si>
    <t>Coluna2811</t>
  </si>
  <si>
    <t>Coluna2812</t>
  </si>
  <si>
    <t>Coluna2813</t>
  </si>
  <si>
    <t>Coluna2814</t>
  </si>
  <si>
    <t>Coluna2815</t>
  </si>
  <si>
    <t>Coluna2816</t>
  </si>
  <si>
    <t>Coluna2817</t>
  </si>
  <si>
    <t>Coluna2818</t>
  </si>
  <si>
    <t>Coluna2819</t>
  </si>
  <si>
    <t>Coluna2820</t>
  </si>
  <si>
    <t>Coluna2821</t>
  </si>
  <si>
    <t>Coluna2822</t>
  </si>
  <si>
    <t>Coluna2823</t>
  </si>
  <si>
    <t>Coluna2824</t>
  </si>
  <si>
    <t>Coluna2825</t>
  </si>
  <si>
    <t>Coluna2826</t>
  </si>
  <si>
    <t>Coluna2827</t>
  </si>
  <si>
    <t>Coluna2828</t>
  </si>
  <si>
    <t>Coluna2829</t>
  </si>
  <si>
    <t>Coluna2830</t>
  </si>
  <si>
    <t>Coluna2831</t>
  </si>
  <si>
    <t>Coluna2832</t>
  </si>
  <si>
    <t>Coluna2833</t>
  </si>
  <si>
    <t>Coluna2834</t>
  </si>
  <si>
    <t>Coluna2835</t>
  </si>
  <si>
    <t>Coluna2836</t>
  </si>
  <si>
    <t>Coluna2837</t>
  </si>
  <si>
    <t>Coluna2838</t>
  </si>
  <si>
    <t>Coluna2839</t>
  </si>
  <si>
    <t>Coluna2840</t>
  </si>
  <si>
    <t>Coluna2841</t>
  </si>
  <si>
    <t>Coluna2842</t>
  </si>
  <si>
    <t>Coluna2843</t>
  </si>
  <si>
    <t>Coluna2844</t>
  </si>
  <si>
    <t>Coluna2845</t>
  </si>
  <si>
    <t>Coluna2846</t>
  </si>
  <si>
    <t>Coluna2847</t>
  </si>
  <si>
    <t>Coluna2848</t>
  </si>
  <si>
    <t>Coluna2849</t>
  </si>
  <si>
    <t>Coluna2850</t>
  </si>
  <si>
    <t>Coluna2851</t>
  </si>
  <si>
    <t>Coluna2852</t>
  </si>
  <si>
    <t>Coluna2853</t>
  </si>
  <si>
    <t>Coluna2854</t>
  </si>
  <si>
    <t>Coluna2855</t>
  </si>
  <si>
    <t>Coluna2856</t>
  </si>
  <si>
    <t>Coluna2857</t>
  </si>
  <si>
    <t>Coluna2858</t>
  </si>
  <si>
    <t>Coluna2859</t>
  </si>
  <si>
    <t>Coluna2860</t>
  </si>
  <si>
    <t>Coluna2861</t>
  </si>
  <si>
    <t>Coluna2862</t>
  </si>
  <si>
    <t>Coluna2863</t>
  </si>
  <si>
    <t>Coluna2864</t>
  </si>
  <si>
    <t>Coluna2865</t>
  </si>
  <si>
    <t>Coluna2866</t>
  </si>
  <si>
    <t>Coluna2867</t>
  </si>
  <si>
    <t>Coluna2868</t>
  </si>
  <si>
    <t>Coluna2869</t>
  </si>
  <si>
    <t>Coluna2870</t>
  </si>
  <si>
    <t>Coluna2871</t>
  </si>
  <si>
    <t>Coluna2872</t>
  </si>
  <si>
    <t>Coluna2873</t>
  </si>
  <si>
    <t>Coluna2874</t>
  </si>
  <si>
    <t>Coluna2875</t>
  </si>
  <si>
    <t>Coluna2876</t>
  </si>
  <si>
    <t>Coluna2877</t>
  </si>
  <si>
    <t>Coluna2878</t>
  </si>
  <si>
    <t>Coluna2879</t>
  </si>
  <si>
    <t>Coluna2880</t>
  </si>
  <si>
    <t>Coluna2881</t>
  </si>
  <si>
    <t>Coluna2882</t>
  </si>
  <si>
    <t>Coluna2883</t>
  </si>
  <si>
    <t>Coluna2884</t>
  </si>
  <si>
    <t>Coluna2885</t>
  </si>
  <si>
    <t>Coluna2886</t>
  </si>
  <si>
    <t>Coluna2887</t>
  </si>
  <si>
    <t>Coluna2888</t>
  </si>
  <si>
    <t>Coluna2889</t>
  </si>
  <si>
    <t>Coluna2890</t>
  </si>
  <si>
    <t>Coluna2891</t>
  </si>
  <si>
    <t>Coluna2892</t>
  </si>
  <si>
    <t>Coluna2893</t>
  </si>
  <si>
    <t>Coluna2894</t>
  </si>
  <si>
    <t>Coluna2895</t>
  </si>
  <si>
    <t>Coluna2896</t>
  </si>
  <si>
    <t>Coluna2897</t>
  </si>
  <si>
    <t>Coluna2898</t>
  </si>
  <si>
    <t>Coluna2899</t>
  </si>
  <si>
    <t>Coluna2900</t>
  </si>
  <si>
    <t>Coluna2901</t>
  </si>
  <si>
    <t>Coluna2902</t>
  </si>
  <si>
    <t>Coluna2903</t>
  </si>
  <si>
    <t>Coluna2904</t>
  </si>
  <si>
    <t>Coluna2905</t>
  </si>
  <si>
    <t>Coluna2906</t>
  </si>
  <si>
    <t>Coluna2907</t>
  </si>
  <si>
    <t>Coluna2908</t>
  </si>
  <si>
    <t>Coluna2909</t>
  </si>
  <si>
    <t>Coluna2910</t>
  </si>
  <si>
    <t>Coluna2911</t>
  </si>
  <si>
    <t>Coluna2912</t>
  </si>
  <si>
    <t>Coluna2913</t>
  </si>
  <si>
    <t>Coluna2914</t>
  </si>
  <si>
    <t>Coluna2915</t>
  </si>
  <si>
    <t>Coluna2916</t>
  </si>
  <si>
    <t>Coluna2917</t>
  </si>
  <si>
    <t>Coluna2918</t>
  </si>
  <si>
    <t>Coluna2919</t>
  </si>
  <si>
    <t>Coluna2920</t>
  </si>
  <si>
    <t>Coluna2921</t>
  </si>
  <si>
    <t>Coluna2922</t>
  </si>
  <si>
    <t>Coluna2923</t>
  </si>
  <si>
    <t>Coluna2924</t>
  </si>
  <si>
    <t>Coluna2925</t>
  </si>
  <si>
    <t>Coluna2926</t>
  </si>
  <si>
    <t>Coluna2927</t>
  </si>
  <si>
    <t>Coluna2928</t>
  </si>
  <si>
    <t>Coluna2929</t>
  </si>
  <si>
    <t>Coluna2930</t>
  </si>
  <si>
    <t>Coluna2931</t>
  </si>
  <si>
    <t>Coluna2932</t>
  </si>
  <si>
    <t>Coluna2933</t>
  </si>
  <si>
    <t>Coluna2934</t>
  </si>
  <si>
    <t>Coluna2935</t>
  </si>
  <si>
    <t>Coluna2936</t>
  </si>
  <si>
    <t>Coluna2937</t>
  </si>
  <si>
    <t>Coluna2938</t>
  </si>
  <si>
    <t>Coluna2939</t>
  </si>
  <si>
    <t>Coluna2940</t>
  </si>
  <si>
    <t>Coluna2941</t>
  </si>
  <si>
    <t>Coluna2942</t>
  </si>
  <si>
    <t>Coluna2943</t>
  </si>
  <si>
    <t>Coluna2944</t>
  </si>
  <si>
    <t>Coluna2945</t>
  </si>
  <si>
    <t>Coluna2946</t>
  </si>
  <si>
    <t>Coluna2947</t>
  </si>
  <si>
    <t>Coluna2948</t>
  </si>
  <si>
    <t>Coluna2949</t>
  </si>
  <si>
    <t>Coluna2950</t>
  </si>
  <si>
    <t>Coluna2951</t>
  </si>
  <si>
    <t>Coluna2952</t>
  </si>
  <si>
    <t>Coluna2953</t>
  </si>
  <si>
    <t>Coluna2954</t>
  </si>
  <si>
    <t>Coluna2955</t>
  </si>
  <si>
    <t>Coluna2956</t>
  </si>
  <si>
    <t>Coluna2957</t>
  </si>
  <si>
    <t>Coluna2958</t>
  </si>
  <si>
    <t>Coluna2959</t>
  </si>
  <si>
    <t>Coluna2960</t>
  </si>
  <si>
    <t>Coluna2961</t>
  </si>
  <si>
    <t>Coluna2962</t>
  </si>
  <si>
    <t>Coluna2963</t>
  </si>
  <si>
    <t>Coluna2964</t>
  </si>
  <si>
    <t>Coluna2965</t>
  </si>
  <si>
    <t>Coluna2966</t>
  </si>
  <si>
    <t>Coluna2967</t>
  </si>
  <si>
    <t>Coluna2968</t>
  </si>
  <si>
    <t>Coluna2969</t>
  </si>
  <si>
    <t>Coluna2970</t>
  </si>
  <si>
    <t>Coluna2971</t>
  </si>
  <si>
    <t>Coluna2972</t>
  </si>
  <si>
    <t>Coluna2973</t>
  </si>
  <si>
    <t>Coluna2974</t>
  </si>
  <si>
    <t>Coluna2975</t>
  </si>
  <si>
    <t>Coluna2976</t>
  </si>
  <si>
    <t>Coluna2977</t>
  </si>
  <si>
    <t>Coluna2978</t>
  </si>
  <si>
    <t>Coluna2979</t>
  </si>
  <si>
    <t>Coluna2980</t>
  </si>
  <si>
    <t>Coluna2981</t>
  </si>
  <si>
    <t>Coluna2982</t>
  </si>
  <si>
    <t>Coluna2983</t>
  </si>
  <si>
    <t>Coluna2984</t>
  </si>
  <si>
    <t>Coluna2985</t>
  </si>
  <si>
    <t>Coluna2986</t>
  </si>
  <si>
    <t>Coluna2987</t>
  </si>
  <si>
    <t>Coluna2988</t>
  </si>
  <si>
    <t>Coluna2989</t>
  </si>
  <si>
    <t>Coluna2990</t>
  </si>
  <si>
    <t>Coluna2991</t>
  </si>
  <si>
    <t>Coluna2992</t>
  </si>
  <si>
    <t>Coluna2993</t>
  </si>
  <si>
    <t>Coluna2994</t>
  </si>
  <si>
    <t>Coluna2995</t>
  </si>
  <si>
    <t>Coluna2996</t>
  </si>
  <si>
    <t>Coluna2997</t>
  </si>
  <si>
    <t>Coluna2998</t>
  </si>
  <si>
    <t>Coluna2999</t>
  </si>
  <si>
    <t>Coluna3000</t>
  </si>
  <si>
    <t>Coluna3001</t>
  </si>
  <si>
    <t>Coluna3002</t>
  </si>
  <si>
    <t>Coluna3003</t>
  </si>
  <si>
    <t>Coluna3004</t>
  </si>
  <si>
    <t>Coluna3005</t>
  </si>
  <si>
    <t>Coluna3006</t>
  </si>
  <si>
    <t>Coluna3007</t>
  </si>
  <si>
    <t>Coluna3008</t>
  </si>
  <si>
    <t>Coluna3009</t>
  </si>
  <si>
    <t>Coluna3010</t>
  </si>
  <si>
    <t>Coluna3011</t>
  </si>
  <si>
    <t>Coluna3012</t>
  </si>
  <si>
    <t>Coluna3013</t>
  </si>
  <si>
    <t>Coluna3014</t>
  </si>
  <si>
    <t>Coluna3015</t>
  </si>
  <si>
    <t>Coluna3016</t>
  </si>
  <si>
    <t>Coluna3017</t>
  </si>
  <si>
    <t>Coluna3018</t>
  </si>
  <si>
    <t>Coluna3019</t>
  </si>
  <si>
    <t>Coluna3020</t>
  </si>
  <si>
    <t>Coluna3021</t>
  </si>
  <si>
    <t>Coluna3022</t>
  </si>
  <si>
    <t>Coluna3023</t>
  </si>
  <si>
    <t>Coluna3024</t>
  </si>
  <si>
    <t>Coluna3025</t>
  </si>
  <si>
    <t>Coluna3026</t>
  </si>
  <si>
    <t>Coluna3027</t>
  </si>
  <si>
    <t>Coluna3028</t>
  </si>
  <si>
    <t>Coluna3029</t>
  </si>
  <si>
    <t>Coluna3030</t>
  </si>
  <si>
    <t>Coluna3031</t>
  </si>
  <si>
    <t>Coluna3032</t>
  </si>
  <si>
    <t>Coluna3033</t>
  </si>
  <si>
    <t>Coluna3034</t>
  </si>
  <si>
    <t>Coluna3035</t>
  </si>
  <si>
    <t>Coluna3036</t>
  </si>
  <si>
    <t>Coluna3037</t>
  </si>
  <si>
    <t>Coluna3038</t>
  </si>
  <si>
    <t>Coluna3039</t>
  </si>
  <si>
    <t>Coluna3040</t>
  </si>
  <si>
    <t>Coluna3041</t>
  </si>
  <si>
    <t>Coluna3042</t>
  </si>
  <si>
    <t>Coluna3043</t>
  </si>
  <si>
    <t>Coluna3044</t>
  </si>
  <si>
    <t>Coluna3045</t>
  </si>
  <si>
    <t>Coluna3046</t>
  </si>
  <si>
    <t>Coluna3047</t>
  </si>
  <si>
    <t>Coluna3048</t>
  </si>
  <si>
    <t>Coluna3049</t>
  </si>
  <si>
    <t>Coluna3050</t>
  </si>
  <si>
    <t>Coluna3051</t>
  </si>
  <si>
    <t>Coluna3052</t>
  </si>
  <si>
    <t>Coluna3053</t>
  </si>
  <si>
    <t>Coluna3054</t>
  </si>
  <si>
    <t>Coluna3055</t>
  </si>
  <si>
    <t>Coluna3056</t>
  </si>
  <si>
    <t>Coluna3057</t>
  </si>
  <si>
    <t>Coluna3058</t>
  </si>
  <si>
    <t>Coluna3059</t>
  </si>
  <si>
    <t>Coluna3060</t>
  </si>
  <si>
    <t>Coluna3061</t>
  </si>
  <si>
    <t>Coluna3062</t>
  </si>
  <si>
    <t>Coluna3063</t>
  </si>
  <si>
    <t>Coluna3064</t>
  </si>
  <si>
    <t>Coluna3065</t>
  </si>
  <si>
    <t>Coluna3066</t>
  </si>
  <si>
    <t>Coluna3067</t>
  </si>
  <si>
    <t>Coluna3068</t>
  </si>
  <si>
    <t>Coluna3069</t>
  </si>
  <si>
    <t>Coluna3070</t>
  </si>
  <si>
    <t>Coluna3071</t>
  </si>
  <si>
    <t>Coluna3072</t>
  </si>
  <si>
    <t>Coluna3073</t>
  </si>
  <si>
    <t>Coluna3074</t>
  </si>
  <si>
    <t>Coluna3075</t>
  </si>
  <si>
    <t>Coluna3076</t>
  </si>
  <si>
    <t>Coluna3077</t>
  </si>
  <si>
    <t>Coluna3078</t>
  </si>
  <si>
    <t>Coluna3079</t>
  </si>
  <si>
    <t>Coluna3080</t>
  </si>
  <si>
    <t>Coluna3081</t>
  </si>
  <si>
    <t>Coluna3082</t>
  </si>
  <si>
    <t>Coluna3083</t>
  </si>
  <si>
    <t>Coluna3084</t>
  </si>
  <si>
    <t>Coluna3085</t>
  </si>
  <si>
    <t>Coluna3086</t>
  </si>
  <si>
    <t>Coluna3087</t>
  </si>
  <si>
    <t>Coluna3088</t>
  </si>
  <si>
    <t>Coluna3089</t>
  </si>
  <si>
    <t>Coluna3090</t>
  </si>
  <si>
    <t>Coluna3091</t>
  </si>
  <si>
    <t>Coluna3092</t>
  </si>
  <si>
    <t>Coluna3093</t>
  </si>
  <si>
    <t>Coluna3094</t>
  </si>
  <si>
    <t>Coluna3095</t>
  </si>
  <si>
    <t>Coluna3096</t>
  </si>
  <si>
    <t>Coluna3097</t>
  </si>
  <si>
    <t>Coluna3098</t>
  </si>
  <si>
    <t>Coluna3099</t>
  </si>
  <si>
    <t>Coluna3100</t>
  </si>
  <si>
    <t>Coluna3101</t>
  </si>
  <si>
    <t>Coluna3102</t>
  </si>
  <si>
    <t>Coluna3103</t>
  </si>
  <si>
    <t>Coluna3104</t>
  </si>
  <si>
    <t>Coluna3105</t>
  </si>
  <si>
    <t>Coluna3106</t>
  </si>
  <si>
    <t>Coluna3107</t>
  </si>
  <si>
    <t>Coluna3108</t>
  </si>
  <si>
    <t>Coluna3109</t>
  </si>
  <si>
    <t>Coluna3110</t>
  </si>
  <si>
    <t>Coluna3111</t>
  </si>
  <si>
    <t>Coluna3112</t>
  </si>
  <si>
    <t>Coluna3113</t>
  </si>
  <si>
    <t>Coluna3114</t>
  </si>
  <si>
    <t>Coluna3115</t>
  </si>
  <si>
    <t>Coluna3116</t>
  </si>
  <si>
    <t>Coluna3117</t>
  </si>
  <si>
    <t>Coluna3118</t>
  </si>
  <si>
    <t>Coluna3119</t>
  </si>
  <si>
    <t>Coluna3120</t>
  </si>
  <si>
    <t>Coluna3121</t>
  </si>
  <si>
    <t>Coluna3122</t>
  </si>
  <si>
    <t>Coluna3123</t>
  </si>
  <si>
    <t>Coluna3124</t>
  </si>
  <si>
    <t>Coluna3125</t>
  </si>
  <si>
    <t>Coluna3126</t>
  </si>
  <si>
    <t>Coluna3127</t>
  </si>
  <si>
    <t>Coluna3128</t>
  </si>
  <si>
    <t>Coluna3129</t>
  </si>
  <si>
    <t>Coluna3130</t>
  </si>
  <si>
    <t>Coluna3131</t>
  </si>
  <si>
    <t>Coluna3132</t>
  </si>
  <si>
    <t>Coluna3133</t>
  </si>
  <si>
    <t>Coluna3134</t>
  </si>
  <si>
    <t>Coluna3135</t>
  </si>
  <si>
    <t>Coluna3136</t>
  </si>
  <si>
    <t>Coluna3137</t>
  </si>
  <si>
    <t>Coluna3138</t>
  </si>
  <si>
    <t>Coluna3139</t>
  </si>
  <si>
    <t>Coluna3140</t>
  </si>
  <si>
    <t>Coluna3141</t>
  </si>
  <si>
    <t>Coluna3142</t>
  </si>
  <si>
    <t>Coluna3143</t>
  </si>
  <si>
    <t>Coluna3144</t>
  </si>
  <si>
    <t>Coluna3145</t>
  </si>
  <si>
    <t>Coluna3146</t>
  </si>
  <si>
    <t>Coluna3147</t>
  </si>
  <si>
    <t>Coluna3148</t>
  </si>
  <si>
    <t>Coluna3149</t>
  </si>
  <si>
    <t>Coluna3150</t>
  </si>
  <si>
    <t>Coluna3151</t>
  </si>
  <si>
    <t>Coluna3152</t>
  </si>
  <si>
    <t>Coluna3153</t>
  </si>
  <si>
    <t>Coluna3154</t>
  </si>
  <si>
    <t>Coluna3155</t>
  </si>
  <si>
    <t>Coluna3156</t>
  </si>
  <si>
    <t>Coluna3157</t>
  </si>
  <si>
    <t>Coluna3158</t>
  </si>
  <si>
    <t>Coluna3159</t>
  </si>
  <si>
    <t>Coluna3160</t>
  </si>
  <si>
    <t>Coluna3161</t>
  </si>
  <si>
    <t>Coluna3162</t>
  </si>
  <si>
    <t>Coluna3163</t>
  </si>
  <si>
    <t>Coluna3164</t>
  </si>
  <si>
    <t>Coluna3165</t>
  </si>
  <si>
    <t>Coluna3166</t>
  </si>
  <si>
    <t>Coluna3167</t>
  </si>
  <si>
    <t>Coluna3168</t>
  </si>
  <si>
    <t>Coluna3169</t>
  </si>
  <si>
    <t>Coluna3170</t>
  </si>
  <si>
    <t>Coluna3171</t>
  </si>
  <si>
    <t>Coluna3172</t>
  </si>
  <si>
    <t>Coluna3173</t>
  </si>
  <si>
    <t>Coluna3174</t>
  </si>
  <si>
    <t>Coluna3175</t>
  </si>
  <si>
    <t>Coluna3176</t>
  </si>
  <si>
    <t>Coluna3177</t>
  </si>
  <si>
    <t>Coluna3178</t>
  </si>
  <si>
    <t>Coluna3179</t>
  </si>
  <si>
    <t>Coluna3180</t>
  </si>
  <si>
    <t>Coluna3181</t>
  </si>
  <si>
    <t>Coluna3182</t>
  </si>
  <si>
    <t>Coluna3183</t>
  </si>
  <si>
    <t>Coluna3184</t>
  </si>
  <si>
    <t>Coluna3185</t>
  </si>
  <si>
    <t>Coluna3186</t>
  </si>
  <si>
    <t>Coluna3187</t>
  </si>
  <si>
    <t>Coluna3188</t>
  </si>
  <si>
    <t>Coluna3189</t>
  </si>
  <si>
    <t>Coluna3190</t>
  </si>
  <si>
    <t>Coluna3191</t>
  </si>
  <si>
    <t>Coluna3192</t>
  </si>
  <si>
    <t>Coluna3193</t>
  </si>
  <si>
    <t>Coluna3194</t>
  </si>
  <si>
    <t>Coluna3195</t>
  </si>
  <si>
    <t>Coluna3196</t>
  </si>
  <si>
    <t>Coluna3197</t>
  </si>
  <si>
    <t>Coluna3198</t>
  </si>
  <si>
    <t>Coluna3199</t>
  </si>
  <si>
    <t>Coluna3200</t>
  </si>
  <si>
    <t>Coluna3201</t>
  </si>
  <si>
    <t>Coluna3202</t>
  </si>
  <si>
    <t>Coluna3203</t>
  </si>
  <si>
    <t>Coluna3204</t>
  </si>
  <si>
    <t>Coluna3205</t>
  </si>
  <si>
    <t>Coluna3206</t>
  </si>
  <si>
    <t>Coluna3207</t>
  </si>
  <si>
    <t>Coluna3208</t>
  </si>
  <si>
    <t>Coluna3209</t>
  </si>
  <si>
    <t>Coluna3210</t>
  </si>
  <si>
    <t>Coluna3211</t>
  </si>
  <si>
    <t>Coluna3212</t>
  </si>
  <si>
    <t>Coluna3213</t>
  </si>
  <si>
    <t>Coluna3214</t>
  </si>
  <si>
    <t>Coluna3215</t>
  </si>
  <si>
    <t>Coluna3216</t>
  </si>
  <si>
    <t>Coluna3217</t>
  </si>
  <si>
    <t>Coluna3218</t>
  </si>
  <si>
    <t>Coluna3219</t>
  </si>
  <si>
    <t>Coluna3220</t>
  </si>
  <si>
    <t>Coluna3221</t>
  </si>
  <si>
    <t>Coluna3222</t>
  </si>
  <si>
    <t>Coluna3223</t>
  </si>
  <si>
    <t>Coluna3224</t>
  </si>
  <si>
    <t>Coluna3225</t>
  </si>
  <si>
    <t>Coluna3226</t>
  </si>
  <si>
    <t>Coluna3227</t>
  </si>
  <si>
    <t>Coluna3228</t>
  </si>
  <si>
    <t>Coluna3229</t>
  </si>
  <si>
    <t>Coluna3230</t>
  </si>
  <si>
    <t>Coluna3231</t>
  </si>
  <si>
    <t>Coluna3232</t>
  </si>
  <si>
    <t>Coluna3233</t>
  </si>
  <si>
    <t>Coluna3234</t>
  </si>
  <si>
    <t>Coluna3235</t>
  </si>
  <si>
    <t>Coluna3236</t>
  </si>
  <si>
    <t>Coluna3237</t>
  </si>
  <si>
    <t>Coluna3238</t>
  </si>
  <si>
    <t>Coluna3239</t>
  </si>
  <si>
    <t>Coluna3240</t>
  </si>
  <si>
    <t>Coluna3241</t>
  </si>
  <si>
    <t>Coluna3242</t>
  </si>
  <si>
    <t>Coluna3243</t>
  </si>
  <si>
    <t>Coluna3244</t>
  </si>
  <si>
    <t>Coluna3245</t>
  </si>
  <si>
    <t>Coluna3246</t>
  </si>
  <si>
    <t>Coluna3247</t>
  </si>
  <si>
    <t>Coluna3248</t>
  </si>
  <si>
    <t>Coluna3249</t>
  </si>
  <si>
    <t>Coluna3250</t>
  </si>
  <si>
    <t>Coluna3251</t>
  </si>
  <si>
    <t>Coluna3252</t>
  </si>
  <si>
    <t>Coluna3253</t>
  </si>
  <si>
    <t>Coluna3254</t>
  </si>
  <si>
    <t>Coluna3255</t>
  </si>
  <si>
    <t>Coluna3256</t>
  </si>
  <si>
    <t>Coluna3257</t>
  </si>
  <si>
    <t>Coluna3258</t>
  </si>
  <si>
    <t>Coluna3259</t>
  </si>
  <si>
    <t>Coluna3260</t>
  </si>
  <si>
    <t>Coluna3261</t>
  </si>
  <si>
    <t>Coluna3262</t>
  </si>
  <si>
    <t>Coluna3263</t>
  </si>
  <si>
    <t>Coluna3264</t>
  </si>
  <si>
    <t>Coluna3265</t>
  </si>
  <si>
    <t>Coluna3266</t>
  </si>
  <si>
    <t>Coluna3267</t>
  </si>
  <si>
    <t>Coluna3268</t>
  </si>
  <si>
    <t>Coluna3269</t>
  </si>
  <si>
    <t>Coluna3270</t>
  </si>
  <si>
    <t>Coluna3271</t>
  </si>
  <si>
    <t>Coluna3272</t>
  </si>
  <si>
    <t>Coluna3273</t>
  </si>
  <si>
    <t>Coluna3274</t>
  </si>
  <si>
    <t>Coluna3275</t>
  </si>
  <si>
    <t>Coluna3276</t>
  </si>
  <si>
    <t>Coluna3277</t>
  </si>
  <si>
    <t>Coluna3278</t>
  </si>
  <si>
    <t>Coluna3279</t>
  </si>
  <si>
    <t>Coluna3280</t>
  </si>
  <si>
    <t>Coluna3281</t>
  </si>
  <si>
    <t>Coluna3282</t>
  </si>
  <si>
    <t>Coluna3283</t>
  </si>
  <si>
    <t>Coluna3284</t>
  </si>
  <si>
    <t>Coluna3285</t>
  </si>
  <si>
    <t>Coluna3286</t>
  </si>
  <si>
    <t>Coluna3287</t>
  </si>
  <si>
    <t>Coluna3288</t>
  </si>
  <si>
    <t>Coluna3289</t>
  </si>
  <si>
    <t>Coluna3290</t>
  </si>
  <si>
    <t>Coluna3291</t>
  </si>
  <si>
    <t>Coluna3292</t>
  </si>
  <si>
    <t>Coluna3293</t>
  </si>
  <si>
    <t>Coluna3294</t>
  </si>
  <si>
    <t>Coluna3295</t>
  </si>
  <si>
    <t>Coluna3296</t>
  </si>
  <si>
    <t>Coluna3297</t>
  </si>
  <si>
    <t>Coluna3298</t>
  </si>
  <si>
    <t>Coluna3299</t>
  </si>
  <si>
    <t>Coluna3300</t>
  </si>
  <si>
    <t>Coluna3301</t>
  </si>
  <si>
    <t>Coluna3302</t>
  </si>
  <si>
    <t>Coluna3303</t>
  </si>
  <si>
    <t>Coluna3304</t>
  </si>
  <si>
    <t>Coluna3305</t>
  </si>
  <si>
    <t>Coluna3306</t>
  </si>
  <si>
    <t>Coluna3307</t>
  </si>
  <si>
    <t>Coluna3308</t>
  </si>
  <si>
    <t>Coluna3309</t>
  </si>
  <si>
    <t>Coluna3310</t>
  </si>
  <si>
    <t>Coluna3311</t>
  </si>
  <si>
    <t>Coluna3312</t>
  </si>
  <si>
    <t>Coluna3313</t>
  </si>
  <si>
    <t>Coluna3314</t>
  </si>
  <si>
    <t>Coluna3315</t>
  </si>
  <si>
    <t>Coluna3316</t>
  </si>
  <si>
    <t>Coluna3317</t>
  </si>
  <si>
    <t>Coluna3318</t>
  </si>
  <si>
    <t>Coluna3319</t>
  </si>
  <si>
    <t>Coluna3320</t>
  </si>
  <si>
    <t>Coluna3321</t>
  </si>
  <si>
    <t>Coluna3322</t>
  </si>
  <si>
    <t>Coluna3323</t>
  </si>
  <si>
    <t>Coluna3324</t>
  </si>
  <si>
    <t>Coluna3325</t>
  </si>
  <si>
    <t>Coluna3326</t>
  </si>
  <si>
    <t>Coluna3327</t>
  </si>
  <si>
    <t>Coluna3328</t>
  </si>
  <si>
    <t>Coluna3329</t>
  </si>
  <si>
    <t>Coluna3330</t>
  </si>
  <si>
    <t>Coluna3331</t>
  </si>
  <si>
    <t>Coluna3332</t>
  </si>
  <si>
    <t>Coluna3333</t>
  </si>
  <si>
    <t>Coluna3334</t>
  </si>
  <si>
    <t>Coluna3335</t>
  </si>
  <si>
    <t>Coluna3336</t>
  </si>
  <si>
    <t>Coluna3337</t>
  </si>
  <si>
    <t>Coluna3338</t>
  </si>
  <si>
    <t>Coluna3339</t>
  </si>
  <si>
    <t>Coluna3340</t>
  </si>
  <si>
    <t>Coluna3341</t>
  </si>
  <si>
    <t>Coluna3342</t>
  </si>
  <si>
    <t>Coluna3343</t>
  </si>
  <si>
    <t>Coluna3344</t>
  </si>
  <si>
    <t>Coluna3345</t>
  </si>
  <si>
    <t>Coluna3346</t>
  </si>
  <si>
    <t>Coluna3347</t>
  </si>
  <si>
    <t>Coluna3348</t>
  </si>
  <si>
    <t>Coluna3349</t>
  </si>
  <si>
    <t>Coluna3350</t>
  </si>
  <si>
    <t>Coluna3351</t>
  </si>
  <si>
    <t>Coluna3352</t>
  </si>
  <si>
    <t>Coluna3353</t>
  </si>
  <si>
    <t>Coluna3354</t>
  </si>
  <si>
    <t>Coluna3355</t>
  </si>
  <si>
    <t>Coluna3356</t>
  </si>
  <si>
    <t>Coluna3357</t>
  </si>
  <si>
    <t>Coluna3358</t>
  </si>
  <si>
    <t>Coluna3359</t>
  </si>
  <si>
    <t>Coluna3360</t>
  </si>
  <si>
    <t>Coluna3361</t>
  </si>
  <si>
    <t>Coluna3362</t>
  </si>
  <si>
    <t>Coluna3363</t>
  </si>
  <si>
    <t>Coluna3364</t>
  </si>
  <si>
    <t>Coluna3365</t>
  </si>
  <si>
    <t>Coluna3366</t>
  </si>
  <si>
    <t>Coluna3367</t>
  </si>
  <si>
    <t>Coluna3368</t>
  </si>
  <si>
    <t>Coluna3369</t>
  </si>
  <si>
    <t>Coluna3370</t>
  </si>
  <si>
    <t>Coluna3371</t>
  </si>
  <si>
    <t>Coluna3372</t>
  </si>
  <si>
    <t>Coluna3373</t>
  </si>
  <si>
    <t>Coluna3374</t>
  </si>
  <si>
    <t>Coluna3375</t>
  </si>
  <si>
    <t>Coluna3376</t>
  </si>
  <si>
    <t>Coluna3377</t>
  </si>
  <si>
    <t>Coluna3378</t>
  </si>
  <si>
    <t>Coluna3379</t>
  </si>
  <si>
    <t>Coluna3380</t>
  </si>
  <si>
    <t>Coluna3381</t>
  </si>
  <si>
    <t>Coluna3382</t>
  </si>
  <si>
    <t>Coluna3383</t>
  </si>
  <si>
    <t>Coluna3384</t>
  </si>
  <si>
    <t>Coluna3385</t>
  </si>
  <si>
    <t>Coluna3386</t>
  </si>
  <si>
    <t>Coluna3387</t>
  </si>
  <si>
    <t>Coluna3388</t>
  </si>
  <si>
    <t>Coluna3389</t>
  </si>
  <si>
    <t>Coluna3390</t>
  </si>
  <si>
    <t>Coluna3391</t>
  </si>
  <si>
    <t>Coluna3392</t>
  </si>
  <si>
    <t>Coluna3393</t>
  </si>
  <si>
    <t>Coluna3394</t>
  </si>
  <si>
    <t>Coluna3395</t>
  </si>
  <si>
    <t>Coluna3396</t>
  </si>
  <si>
    <t>Coluna3397</t>
  </si>
  <si>
    <t>Coluna3398</t>
  </si>
  <si>
    <t>Coluna3399</t>
  </si>
  <si>
    <t>Coluna3400</t>
  </si>
  <si>
    <t>Coluna3401</t>
  </si>
  <si>
    <t>Coluna3402</t>
  </si>
  <si>
    <t>Coluna3403</t>
  </si>
  <si>
    <t>Coluna3404</t>
  </si>
  <si>
    <t>Coluna3405</t>
  </si>
  <si>
    <t>Coluna3406</t>
  </si>
  <si>
    <t>Coluna3407</t>
  </si>
  <si>
    <t>Coluna3408</t>
  </si>
  <si>
    <t>Coluna3409</t>
  </si>
  <si>
    <t>Coluna3410</t>
  </si>
  <si>
    <t>Coluna3411</t>
  </si>
  <si>
    <t>Coluna3412</t>
  </si>
  <si>
    <t>Coluna3413</t>
  </si>
  <si>
    <t>Coluna3414</t>
  </si>
  <si>
    <t>Coluna3415</t>
  </si>
  <si>
    <t>Coluna3416</t>
  </si>
  <si>
    <t>Coluna3417</t>
  </si>
  <si>
    <t>Coluna3418</t>
  </si>
  <si>
    <t>Coluna3419</t>
  </si>
  <si>
    <t>Coluna3420</t>
  </si>
  <si>
    <t>Coluna3421</t>
  </si>
  <si>
    <t>Coluna3422</t>
  </si>
  <si>
    <t>Coluna3423</t>
  </si>
  <si>
    <t>Coluna3424</t>
  </si>
  <si>
    <t>Coluna3425</t>
  </si>
  <si>
    <t>Coluna3426</t>
  </si>
  <si>
    <t>Coluna3427</t>
  </si>
  <si>
    <t>Coluna3428</t>
  </si>
  <si>
    <t>Coluna3429</t>
  </si>
  <si>
    <t>Coluna3430</t>
  </si>
  <si>
    <t>Coluna3431</t>
  </si>
  <si>
    <t>Coluna3432</t>
  </si>
  <si>
    <t>Coluna3433</t>
  </si>
  <si>
    <t>Coluna3434</t>
  </si>
  <si>
    <t>Coluna3435</t>
  </si>
  <si>
    <t>Coluna3436</t>
  </si>
  <si>
    <t>Coluna3437</t>
  </si>
  <si>
    <t>Coluna3438</t>
  </si>
  <si>
    <t>Coluna3439</t>
  </si>
  <si>
    <t>Coluna3440</t>
  </si>
  <si>
    <t>Coluna3441</t>
  </si>
  <si>
    <t>Coluna3442</t>
  </si>
  <si>
    <t>Coluna3443</t>
  </si>
  <si>
    <t>Coluna3444</t>
  </si>
  <si>
    <t>Coluna3445</t>
  </si>
  <si>
    <t>Coluna3446</t>
  </si>
  <si>
    <t>Coluna3447</t>
  </si>
  <si>
    <t>Coluna3448</t>
  </si>
  <si>
    <t>Coluna3449</t>
  </si>
  <si>
    <t>Coluna3450</t>
  </si>
  <si>
    <t>Coluna3451</t>
  </si>
  <si>
    <t>Coluna3452</t>
  </si>
  <si>
    <t>Coluna3453</t>
  </si>
  <si>
    <t>Coluna3454</t>
  </si>
  <si>
    <t>Coluna3455</t>
  </si>
  <si>
    <t>Coluna3456</t>
  </si>
  <si>
    <t>Coluna3457</t>
  </si>
  <si>
    <t>Coluna3458</t>
  </si>
  <si>
    <t>Coluna3459</t>
  </si>
  <si>
    <t>Coluna3460</t>
  </si>
  <si>
    <t>Coluna3461</t>
  </si>
  <si>
    <t>Coluna3462</t>
  </si>
  <si>
    <t>Coluna3463</t>
  </si>
  <si>
    <t>Coluna3464</t>
  </si>
  <si>
    <t>Coluna3465</t>
  </si>
  <si>
    <t>Coluna3466</t>
  </si>
  <si>
    <t>Coluna3467</t>
  </si>
  <si>
    <t>Coluna3468</t>
  </si>
  <si>
    <t>Coluna3469</t>
  </si>
  <si>
    <t>Coluna3470</t>
  </si>
  <si>
    <t>Coluna3471</t>
  </si>
  <si>
    <t>Coluna3472</t>
  </si>
  <si>
    <t>Coluna3473</t>
  </si>
  <si>
    <t>Coluna3474</t>
  </si>
  <si>
    <t>Coluna3475</t>
  </si>
  <si>
    <t>Coluna3476</t>
  </si>
  <si>
    <t>Coluna3477</t>
  </si>
  <si>
    <t>Coluna3478</t>
  </si>
  <si>
    <t>Coluna3479</t>
  </si>
  <si>
    <t>Coluna3480</t>
  </si>
  <si>
    <t>Coluna3481</t>
  </si>
  <si>
    <t>Coluna3482</t>
  </si>
  <si>
    <t>Coluna3483</t>
  </si>
  <si>
    <t>Coluna3484</t>
  </si>
  <si>
    <t>Coluna3485</t>
  </si>
  <si>
    <t>Coluna3486</t>
  </si>
  <si>
    <t>Coluna3487</t>
  </si>
  <si>
    <t>Coluna3488</t>
  </si>
  <si>
    <t>Coluna3489</t>
  </si>
  <si>
    <t>Coluna3490</t>
  </si>
  <si>
    <t>Coluna3491</t>
  </si>
  <si>
    <t>Coluna3492</t>
  </si>
  <si>
    <t>Coluna3493</t>
  </si>
  <si>
    <t>Coluna3494</t>
  </si>
  <si>
    <t>Coluna3495</t>
  </si>
  <si>
    <t>Coluna3496</t>
  </si>
  <si>
    <t>Coluna3497</t>
  </si>
  <si>
    <t>Coluna3498</t>
  </si>
  <si>
    <t>Coluna3499</t>
  </si>
  <si>
    <t>Coluna3500</t>
  </si>
  <si>
    <t>Coluna3501</t>
  </si>
  <si>
    <t>Coluna3502</t>
  </si>
  <si>
    <t>Coluna3503</t>
  </si>
  <si>
    <t>Coluna3504</t>
  </si>
  <si>
    <t>Coluna3505</t>
  </si>
  <si>
    <t>Coluna3506</t>
  </si>
  <si>
    <t>Coluna3507</t>
  </si>
  <si>
    <t>Coluna3508</t>
  </si>
  <si>
    <t>Coluna3509</t>
  </si>
  <si>
    <t>Coluna3510</t>
  </si>
  <si>
    <t>Coluna3511</t>
  </si>
  <si>
    <t>Coluna3512</t>
  </si>
  <si>
    <t>Coluna3513</t>
  </si>
  <si>
    <t>Coluna3514</t>
  </si>
  <si>
    <t>Coluna3515</t>
  </si>
  <si>
    <t>Coluna3516</t>
  </si>
  <si>
    <t>Coluna3517</t>
  </si>
  <si>
    <t>Coluna3518</t>
  </si>
  <si>
    <t>Coluna3519</t>
  </si>
  <si>
    <t>Coluna3520</t>
  </si>
  <si>
    <t>Coluna3521</t>
  </si>
  <si>
    <t>Coluna3522</t>
  </si>
  <si>
    <t>Coluna3523</t>
  </si>
  <si>
    <t>Coluna3524</t>
  </si>
  <si>
    <t>Coluna3525</t>
  </si>
  <si>
    <t>Coluna3526</t>
  </si>
  <si>
    <t>Coluna3527</t>
  </si>
  <si>
    <t>Coluna3528</t>
  </si>
  <si>
    <t>Coluna3529</t>
  </si>
  <si>
    <t>Coluna3530</t>
  </si>
  <si>
    <t>Coluna3531</t>
  </si>
  <si>
    <t>Coluna3532</t>
  </si>
  <si>
    <t>Coluna3533</t>
  </si>
  <si>
    <t>Coluna3534</t>
  </si>
  <si>
    <t>Coluna3535</t>
  </si>
  <si>
    <t>Coluna3536</t>
  </si>
  <si>
    <t>Coluna3537</t>
  </si>
  <si>
    <t>Coluna3538</t>
  </si>
  <si>
    <t>Coluna3539</t>
  </si>
  <si>
    <t>Coluna3540</t>
  </si>
  <si>
    <t>Coluna3541</t>
  </si>
  <si>
    <t>Coluna3542</t>
  </si>
  <si>
    <t>Coluna3543</t>
  </si>
  <si>
    <t>Coluna3544</t>
  </si>
  <si>
    <t>Coluna3545</t>
  </si>
  <si>
    <t>Coluna3546</t>
  </si>
  <si>
    <t>Coluna3547</t>
  </si>
  <si>
    <t>Coluna3548</t>
  </si>
  <si>
    <t>Coluna3549</t>
  </si>
  <si>
    <t>Coluna3550</t>
  </si>
  <si>
    <t>Coluna3551</t>
  </si>
  <si>
    <t>Coluna3552</t>
  </si>
  <si>
    <t>Coluna3553</t>
  </si>
  <si>
    <t>Coluna3554</t>
  </si>
  <si>
    <t>Coluna3555</t>
  </si>
  <si>
    <t>Coluna3556</t>
  </si>
  <si>
    <t>Coluna3557</t>
  </si>
  <si>
    <t>Coluna3558</t>
  </si>
  <si>
    <t>Coluna3559</t>
  </si>
  <si>
    <t>Coluna3560</t>
  </si>
  <si>
    <t>Coluna3561</t>
  </si>
  <si>
    <t>Coluna3562</t>
  </si>
  <si>
    <t>Coluna3563</t>
  </si>
  <si>
    <t>Coluna3564</t>
  </si>
  <si>
    <t>Coluna3565</t>
  </si>
  <si>
    <t>Coluna3566</t>
  </si>
  <si>
    <t>Coluna3567</t>
  </si>
  <si>
    <t>Coluna3568</t>
  </si>
  <si>
    <t>Coluna3569</t>
  </si>
  <si>
    <t>Coluna3570</t>
  </si>
  <si>
    <t>Coluna3571</t>
  </si>
  <si>
    <t>Coluna3572</t>
  </si>
  <si>
    <t>Coluna3573</t>
  </si>
  <si>
    <t>Coluna3574</t>
  </si>
  <si>
    <t>Coluna3575</t>
  </si>
  <si>
    <t>Coluna3576</t>
  </si>
  <si>
    <t>Coluna3577</t>
  </si>
  <si>
    <t>Coluna3578</t>
  </si>
  <si>
    <t>Coluna3579</t>
  </si>
  <si>
    <t>Coluna3580</t>
  </si>
  <si>
    <t>Coluna3581</t>
  </si>
  <si>
    <t>Coluna3582</t>
  </si>
  <si>
    <t>Coluna3583</t>
  </si>
  <si>
    <t>Coluna3584</t>
  </si>
  <si>
    <t>Coluna3585</t>
  </si>
  <si>
    <t>Coluna3586</t>
  </si>
  <si>
    <t>Coluna3587</t>
  </si>
  <si>
    <t>Coluna3588</t>
  </si>
  <si>
    <t>Coluna3589</t>
  </si>
  <si>
    <t>Coluna3590</t>
  </si>
  <si>
    <t>Coluna3591</t>
  </si>
  <si>
    <t>Coluna3592</t>
  </si>
  <si>
    <t>Coluna3593</t>
  </si>
  <si>
    <t>Coluna3594</t>
  </si>
  <si>
    <t>Coluna3595</t>
  </si>
  <si>
    <t>Coluna3596</t>
  </si>
  <si>
    <t>Coluna3597</t>
  </si>
  <si>
    <t>Coluna3598</t>
  </si>
  <si>
    <t>Coluna3599</t>
  </si>
  <si>
    <t>Coluna3600</t>
  </si>
  <si>
    <t>Coluna3601</t>
  </si>
  <si>
    <t>Coluna3602</t>
  </si>
  <si>
    <t>Coluna3603</t>
  </si>
  <si>
    <t>Coluna3604</t>
  </si>
  <si>
    <t>Coluna3605</t>
  </si>
  <si>
    <t>Coluna3606</t>
  </si>
  <si>
    <t>Coluna3607</t>
  </si>
  <si>
    <t>Coluna3608</t>
  </si>
  <si>
    <t>Coluna3609</t>
  </si>
  <si>
    <t>Coluna3610</t>
  </si>
  <si>
    <t>Coluna3611</t>
  </si>
  <si>
    <t>Coluna3612</t>
  </si>
  <si>
    <t>Coluna3613</t>
  </si>
  <si>
    <t>Coluna3614</t>
  </si>
  <si>
    <t>Coluna3615</t>
  </si>
  <si>
    <t>Coluna3616</t>
  </si>
  <si>
    <t>Coluna3617</t>
  </si>
  <si>
    <t>Coluna3618</t>
  </si>
  <si>
    <t>Coluna3619</t>
  </si>
  <si>
    <t>Coluna3620</t>
  </si>
  <si>
    <t>Coluna3621</t>
  </si>
  <si>
    <t>Coluna3622</t>
  </si>
  <si>
    <t>Coluna3623</t>
  </si>
  <si>
    <t>Coluna3624</t>
  </si>
  <si>
    <t>Coluna3625</t>
  </si>
  <si>
    <t>Coluna3626</t>
  </si>
  <si>
    <t>Coluna3627</t>
  </si>
  <si>
    <t>Coluna3628</t>
  </si>
  <si>
    <t>Coluna3629</t>
  </si>
  <si>
    <t>Coluna3630</t>
  </si>
  <si>
    <t>Coluna3631</t>
  </si>
  <si>
    <t>Coluna3632</t>
  </si>
  <si>
    <t>Coluna3633</t>
  </si>
  <si>
    <t>Coluna3634</t>
  </si>
  <si>
    <t>Coluna3635</t>
  </si>
  <si>
    <t>Coluna3636</t>
  </si>
  <si>
    <t>Coluna3637</t>
  </si>
  <si>
    <t>Coluna3638</t>
  </si>
  <si>
    <t>Coluna3639</t>
  </si>
  <si>
    <t>Coluna3640</t>
  </si>
  <si>
    <t>Coluna3641</t>
  </si>
  <si>
    <t>Coluna3642</t>
  </si>
  <si>
    <t>Coluna3643</t>
  </si>
  <si>
    <t>Coluna3644</t>
  </si>
  <si>
    <t>Coluna3645</t>
  </si>
  <si>
    <t>Coluna3646</t>
  </si>
  <si>
    <t>Coluna3647</t>
  </si>
  <si>
    <t>Coluna3648</t>
  </si>
  <si>
    <t>Coluna3649</t>
  </si>
  <si>
    <t>Coluna3650</t>
  </si>
  <si>
    <t>Coluna3651</t>
  </si>
  <si>
    <t>Coluna3652</t>
  </si>
  <si>
    <t>Coluna3653</t>
  </si>
  <si>
    <t>Coluna3654</t>
  </si>
  <si>
    <t>Coluna3655</t>
  </si>
  <si>
    <t>Coluna3656</t>
  </si>
  <si>
    <t>Coluna3657</t>
  </si>
  <si>
    <t>Coluna3658</t>
  </si>
  <si>
    <t>Coluna3659</t>
  </si>
  <si>
    <t>Coluna3660</t>
  </si>
  <si>
    <t>Coluna3661</t>
  </si>
  <si>
    <t>Coluna3662</t>
  </si>
  <si>
    <t>Coluna3663</t>
  </si>
  <si>
    <t>Coluna3664</t>
  </si>
  <si>
    <t>Coluna3665</t>
  </si>
  <si>
    <t>Coluna3666</t>
  </si>
  <si>
    <t>Coluna3667</t>
  </si>
  <si>
    <t>Coluna3668</t>
  </si>
  <si>
    <t>Coluna3669</t>
  </si>
  <si>
    <t>Coluna3670</t>
  </si>
  <si>
    <t>Coluna3671</t>
  </si>
  <si>
    <t>Coluna3672</t>
  </si>
  <si>
    <t>Coluna3673</t>
  </si>
  <si>
    <t>Coluna3674</t>
  </si>
  <si>
    <t>Coluna3675</t>
  </si>
  <si>
    <t>Coluna3676</t>
  </si>
  <si>
    <t>Coluna3677</t>
  </si>
  <si>
    <t>Coluna3678</t>
  </si>
  <si>
    <t>Coluna3679</t>
  </si>
  <si>
    <t>Coluna3680</t>
  </si>
  <si>
    <t>Coluna3681</t>
  </si>
  <si>
    <t>Coluna3682</t>
  </si>
  <si>
    <t>Coluna3683</t>
  </si>
  <si>
    <t>Coluna3684</t>
  </si>
  <si>
    <t>Coluna3685</t>
  </si>
  <si>
    <t>Coluna3686</t>
  </si>
  <si>
    <t>Coluna3687</t>
  </si>
  <si>
    <t>Coluna3688</t>
  </si>
  <si>
    <t>Coluna3689</t>
  </si>
  <si>
    <t>Coluna3690</t>
  </si>
  <si>
    <t>Coluna3691</t>
  </si>
  <si>
    <t>Coluna3692</t>
  </si>
  <si>
    <t>Coluna3693</t>
  </si>
  <si>
    <t>Coluna3694</t>
  </si>
  <si>
    <t>Coluna3695</t>
  </si>
  <si>
    <t>Coluna3696</t>
  </si>
  <si>
    <t>Coluna3697</t>
  </si>
  <si>
    <t>Coluna3698</t>
  </si>
  <si>
    <t>Coluna3699</t>
  </si>
  <si>
    <t>Coluna3700</t>
  </si>
  <si>
    <t>Coluna3701</t>
  </si>
  <si>
    <t>Coluna3702</t>
  </si>
  <si>
    <t>Coluna3703</t>
  </si>
  <si>
    <t>Coluna3704</t>
  </si>
  <si>
    <t>Coluna3705</t>
  </si>
  <si>
    <t>Coluna3706</t>
  </si>
  <si>
    <t>Coluna3707</t>
  </si>
  <si>
    <t>Coluna3708</t>
  </si>
  <si>
    <t>Coluna3709</t>
  </si>
  <si>
    <t>Coluna3710</t>
  </si>
  <si>
    <t>Coluna3711</t>
  </si>
  <si>
    <t>Coluna3712</t>
  </si>
  <si>
    <t>Coluna3713</t>
  </si>
  <si>
    <t>Coluna3714</t>
  </si>
  <si>
    <t>Coluna3715</t>
  </si>
  <si>
    <t>Coluna3716</t>
  </si>
  <si>
    <t>Coluna3717</t>
  </si>
  <si>
    <t>Coluna3718</t>
  </si>
  <si>
    <t>Coluna3719</t>
  </si>
  <si>
    <t>Coluna3720</t>
  </si>
  <si>
    <t>Coluna3721</t>
  </si>
  <si>
    <t>Coluna3722</t>
  </si>
  <si>
    <t>Coluna3723</t>
  </si>
  <si>
    <t>Coluna3724</t>
  </si>
  <si>
    <t>Coluna3725</t>
  </si>
  <si>
    <t>Coluna3726</t>
  </si>
  <si>
    <t>Coluna3727</t>
  </si>
  <si>
    <t>Coluna3728</t>
  </si>
  <si>
    <t>Coluna3729</t>
  </si>
  <si>
    <t>Coluna3730</t>
  </si>
  <si>
    <t>Coluna3731</t>
  </si>
  <si>
    <t>Coluna3732</t>
  </si>
  <si>
    <t>Coluna3733</t>
  </si>
  <si>
    <t>Coluna3734</t>
  </si>
  <si>
    <t>Coluna3735</t>
  </si>
  <si>
    <t>Coluna3736</t>
  </si>
  <si>
    <t>Coluna3737</t>
  </si>
  <si>
    <t>Coluna3738</t>
  </si>
  <si>
    <t>Coluna3739</t>
  </si>
  <si>
    <t>Coluna3740</t>
  </si>
  <si>
    <t>Coluna3741</t>
  </si>
  <si>
    <t>Coluna3742</t>
  </si>
  <si>
    <t>Coluna3743</t>
  </si>
  <si>
    <t>Coluna3744</t>
  </si>
  <si>
    <t>Coluna3745</t>
  </si>
  <si>
    <t>Coluna3746</t>
  </si>
  <si>
    <t>Coluna3747</t>
  </si>
  <si>
    <t>Coluna3748</t>
  </si>
  <si>
    <t>Coluna3749</t>
  </si>
  <si>
    <t>Coluna3750</t>
  </si>
  <si>
    <t>Coluna3751</t>
  </si>
  <si>
    <t>Coluna3752</t>
  </si>
  <si>
    <t>Coluna3753</t>
  </si>
  <si>
    <t>Coluna3754</t>
  </si>
  <si>
    <t>Coluna3755</t>
  </si>
  <si>
    <t>Coluna3756</t>
  </si>
  <si>
    <t>Coluna3757</t>
  </si>
  <si>
    <t>Coluna3758</t>
  </si>
  <si>
    <t>Coluna3759</t>
  </si>
  <si>
    <t>Coluna3760</t>
  </si>
  <si>
    <t>Coluna3761</t>
  </si>
  <si>
    <t>Coluna3762</t>
  </si>
  <si>
    <t>Coluna3763</t>
  </si>
  <si>
    <t>Coluna3764</t>
  </si>
  <si>
    <t>Coluna3765</t>
  </si>
  <si>
    <t>Coluna3766</t>
  </si>
  <si>
    <t>Coluna3767</t>
  </si>
  <si>
    <t>Coluna3768</t>
  </si>
  <si>
    <t>Coluna3769</t>
  </si>
  <si>
    <t>Coluna3770</t>
  </si>
  <si>
    <t>Coluna3771</t>
  </si>
  <si>
    <t>Coluna3772</t>
  </si>
  <si>
    <t>Coluna3773</t>
  </si>
  <si>
    <t>Coluna3774</t>
  </si>
  <si>
    <t>Coluna3775</t>
  </si>
  <si>
    <t>Coluna3776</t>
  </si>
  <si>
    <t>Coluna3777</t>
  </si>
  <si>
    <t>Coluna3778</t>
  </si>
  <si>
    <t>Coluna3779</t>
  </si>
  <si>
    <t>Coluna3780</t>
  </si>
  <si>
    <t>Coluna3781</t>
  </si>
  <si>
    <t>Coluna3782</t>
  </si>
  <si>
    <t>Coluna3783</t>
  </si>
  <si>
    <t>Coluna3784</t>
  </si>
  <si>
    <t>Coluna3785</t>
  </si>
  <si>
    <t>Coluna3786</t>
  </si>
  <si>
    <t>Coluna3787</t>
  </si>
  <si>
    <t>Coluna3788</t>
  </si>
  <si>
    <t>Coluna3789</t>
  </si>
  <si>
    <t>Coluna3790</t>
  </si>
  <si>
    <t>Coluna3791</t>
  </si>
  <si>
    <t>Coluna3792</t>
  </si>
  <si>
    <t>Coluna3793</t>
  </si>
  <si>
    <t>Coluna3794</t>
  </si>
  <si>
    <t>Coluna3795</t>
  </si>
  <si>
    <t>Coluna3796</t>
  </si>
  <si>
    <t>Coluna3797</t>
  </si>
  <si>
    <t>Coluna3798</t>
  </si>
  <si>
    <t>Coluna3799</t>
  </si>
  <si>
    <t>Coluna3800</t>
  </si>
  <si>
    <t>Coluna3801</t>
  </si>
  <si>
    <t>Coluna3802</t>
  </si>
  <si>
    <t>Coluna3803</t>
  </si>
  <si>
    <t>Coluna3804</t>
  </si>
  <si>
    <t>Coluna3805</t>
  </si>
  <si>
    <t>Coluna3806</t>
  </si>
  <si>
    <t>Coluna3807</t>
  </si>
  <si>
    <t>Coluna3808</t>
  </si>
  <si>
    <t>Coluna3809</t>
  </si>
  <si>
    <t>Coluna3810</t>
  </si>
  <si>
    <t>Coluna3811</t>
  </si>
  <si>
    <t>Coluna3812</t>
  </si>
  <si>
    <t>Coluna3813</t>
  </si>
  <si>
    <t>Coluna3814</t>
  </si>
  <si>
    <t>Coluna3815</t>
  </si>
  <si>
    <t>Coluna3816</t>
  </si>
  <si>
    <t>Coluna3817</t>
  </si>
  <si>
    <t>Coluna3818</t>
  </si>
  <si>
    <t>Coluna3819</t>
  </si>
  <si>
    <t>Coluna3820</t>
  </si>
  <si>
    <t>Coluna3821</t>
  </si>
  <si>
    <t>Coluna3822</t>
  </si>
  <si>
    <t>Coluna3823</t>
  </si>
  <si>
    <t>Coluna3824</t>
  </si>
  <si>
    <t>Coluna3825</t>
  </si>
  <si>
    <t>Coluna3826</t>
  </si>
  <si>
    <t>Coluna3827</t>
  </si>
  <si>
    <t>Coluna3828</t>
  </si>
  <si>
    <t>Coluna3829</t>
  </si>
  <si>
    <t>Coluna3830</t>
  </si>
  <si>
    <t>Coluna3831</t>
  </si>
  <si>
    <t>Coluna3832</t>
  </si>
  <si>
    <t>Coluna3833</t>
  </si>
  <si>
    <t>Coluna3834</t>
  </si>
  <si>
    <t>Coluna3835</t>
  </si>
  <si>
    <t>Coluna3836</t>
  </si>
  <si>
    <t>Coluna3837</t>
  </si>
  <si>
    <t>Coluna3838</t>
  </si>
  <si>
    <t>Coluna3839</t>
  </si>
  <si>
    <t>Coluna3840</t>
  </si>
  <si>
    <t>Coluna3841</t>
  </si>
  <si>
    <t>Coluna3842</t>
  </si>
  <si>
    <t>Coluna3843</t>
  </si>
  <si>
    <t>Coluna3844</t>
  </si>
  <si>
    <t>Coluna3845</t>
  </si>
  <si>
    <t>Coluna3846</t>
  </si>
  <si>
    <t>Coluna3847</t>
  </si>
  <si>
    <t>Coluna3848</t>
  </si>
  <si>
    <t>Coluna3849</t>
  </si>
  <si>
    <t>Coluna3850</t>
  </si>
  <si>
    <t>Coluna3851</t>
  </si>
  <si>
    <t>Coluna3852</t>
  </si>
  <si>
    <t>Coluna3853</t>
  </si>
  <si>
    <t>Coluna3854</t>
  </si>
  <si>
    <t>Coluna3855</t>
  </si>
  <si>
    <t>Coluna3856</t>
  </si>
  <si>
    <t>Coluna3857</t>
  </si>
  <si>
    <t>Coluna3858</t>
  </si>
  <si>
    <t>Coluna3859</t>
  </si>
  <si>
    <t>Coluna3860</t>
  </si>
  <si>
    <t>Coluna3861</t>
  </si>
  <si>
    <t>Coluna3862</t>
  </si>
  <si>
    <t>Coluna3863</t>
  </si>
  <si>
    <t>Coluna3864</t>
  </si>
  <si>
    <t>Coluna3865</t>
  </si>
  <si>
    <t>Coluna3866</t>
  </si>
  <si>
    <t>Coluna3867</t>
  </si>
  <si>
    <t>Coluna3868</t>
  </si>
  <si>
    <t>Coluna3869</t>
  </si>
  <si>
    <t>Coluna3870</t>
  </si>
  <si>
    <t>Coluna3871</t>
  </si>
  <si>
    <t>Coluna3872</t>
  </si>
  <si>
    <t>Coluna3873</t>
  </si>
  <si>
    <t>Coluna3874</t>
  </si>
  <si>
    <t>Coluna3875</t>
  </si>
  <si>
    <t>Coluna3876</t>
  </si>
  <si>
    <t>Coluna3877</t>
  </si>
  <si>
    <t>Coluna3878</t>
  </si>
  <si>
    <t>Coluna3879</t>
  </si>
  <si>
    <t>Coluna3880</t>
  </si>
  <si>
    <t>Coluna3881</t>
  </si>
  <si>
    <t>Coluna3882</t>
  </si>
  <si>
    <t>Coluna3883</t>
  </si>
  <si>
    <t>Coluna3884</t>
  </si>
  <si>
    <t>Coluna3885</t>
  </si>
  <si>
    <t>Coluna3886</t>
  </si>
  <si>
    <t>Coluna3887</t>
  </si>
  <si>
    <t>Coluna3888</t>
  </si>
  <si>
    <t>Coluna3889</t>
  </si>
  <si>
    <t>Coluna3890</t>
  </si>
  <si>
    <t>Coluna3891</t>
  </si>
  <si>
    <t>Coluna3892</t>
  </si>
  <si>
    <t>Coluna3893</t>
  </si>
  <si>
    <t>Coluna3894</t>
  </si>
  <si>
    <t>Coluna3895</t>
  </si>
  <si>
    <t>Coluna3896</t>
  </si>
  <si>
    <t>Coluna3897</t>
  </si>
  <si>
    <t>Coluna3898</t>
  </si>
  <si>
    <t>Coluna3899</t>
  </si>
  <si>
    <t>Coluna3900</t>
  </si>
  <si>
    <t>Coluna3901</t>
  </si>
  <si>
    <t>Coluna3902</t>
  </si>
  <si>
    <t>Coluna3903</t>
  </si>
  <si>
    <t>Coluna3904</t>
  </si>
  <si>
    <t>Coluna3905</t>
  </si>
  <si>
    <t>Coluna3906</t>
  </si>
  <si>
    <t>Coluna3907</t>
  </si>
  <si>
    <t>Coluna3908</t>
  </si>
  <si>
    <t>Coluna3909</t>
  </si>
  <si>
    <t>Coluna3910</t>
  </si>
  <si>
    <t>Coluna3911</t>
  </si>
  <si>
    <t>Coluna3912</t>
  </si>
  <si>
    <t>Coluna3913</t>
  </si>
  <si>
    <t>Coluna3914</t>
  </si>
  <si>
    <t>Coluna3915</t>
  </si>
  <si>
    <t>Coluna3916</t>
  </si>
  <si>
    <t>Coluna3917</t>
  </si>
  <si>
    <t>Coluna3918</t>
  </si>
  <si>
    <t>Coluna3919</t>
  </si>
  <si>
    <t>Coluna3920</t>
  </si>
  <si>
    <t>Coluna3921</t>
  </si>
  <si>
    <t>Coluna3922</t>
  </si>
  <si>
    <t>Coluna3923</t>
  </si>
  <si>
    <t>Coluna3924</t>
  </si>
  <si>
    <t>Coluna3925</t>
  </si>
  <si>
    <t>Coluna3926</t>
  </si>
  <si>
    <t>Coluna3927</t>
  </si>
  <si>
    <t>Coluna3928</t>
  </si>
  <si>
    <t>Coluna3929</t>
  </si>
  <si>
    <t>Coluna3930</t>
  </si>
  <si>
    <t>Coluna3931</t>
  </si>
  <si>
    <t>Coluna3932</t>
  </si>
  <si>
    <t>Coluna3933</t>
  </si>
  <si>
    <t>Coluna3934</t>
  </si>
  <si>
    <t>Coluna3935</t>
  </si>
  <si>
    <t>Coluna3936</t>
  </si>
  <si>
    <t>Coluna3937</t>
  </si>
  <si>
    <t>Coluna3938</t>
  </si>
  <si>
    <t>Coluna3939</t>
  </si>
  <si>
    <t>Coluna3940</t>
  </si>
  <si>
    <t>Coluna3941</t>
  </si>
  <si>
    <t>Coluna3942</t>
  </si>
  <si>
    <t>Coluna3943</t>
  </si>
  <si>
    <t>Coluna3944</t>
  </si>
  <si>
    <t>Coluna3945</t>
  </si>
  <si>
    <t>Coluna3946</t>
  </si>
  <si>
    <t>Coluna3947</t>
  </si>
  <si>
    <t>Coluna3948</t>
  </si>
  <si>
    <t>Coluna3949</t>
  </si>
  <si>
    <t>Coluna3950</t>
  </si>
  <si>
    <t>Coluna3951</t>
  </si>
  <si>
    <t>Coluna3952</t>
  </si>
  <si>
    <t>Coluna3953</t>
  </si>
  <si>
    <t>Coluna3954</t>
  </si>
  <si>
    <t>Coluna3955</t>
  </si>
  <si>
    <t>Coluna3956</t>
  </si>
  <si>
    <t>Coluna3957</t>
  </si>
  <si>
    <t>Coluna3958</t>
  </si>
  <si>
    <t>Coluna3959</t>
  </si>
  <si>
    <t>Coluna3960</t>
  </si>
  <si>
    <t>Coluna3961</t>
  </si>
  <si>
    <t>Coluna3962</t>
  </si>
  <si>
    <t>Coluna3963</t>
  </si>
  <si>
    <t>Coluna3964</t>
  </si>
  <si>
    <t>Coluna3965</t>
  </si>
  <si>
    <t>Coluna3966</t>
  </si>
  <si>
    <t>Coluna3967</t>
  </si>
  <si>
    <t>Coluna3968</t>
  </si>
  <si>
    <t>Coluna3969</t>
  </si>
  <si>
    <t>Coluna3970</t>
  </si>
  <si>
    <t>Coluna3971</t>
  </si>
  <si>
    <t>Coluna3972</t>
  </si>
  <si>
    <t>Coluna3973</t>
  </si>
  <si>
    <t>Coluna3974</t>
  </si>
  <si>
    <t>Coluna3975</t>
  </si>
  <si>
    <t>Coluna3976</t>
  </si>
  <si>
    <t>Coluna3977</t>
  </si>
  <si>
    <t>Coluna3978</t>
  </si>
  <si>
    <t>Coluna3979</t>
  </si>
  <si>
    <t>Coluna3980</t>
  </si>
  <si>
    <t>Coluna3981</t>
  </si>
  <si>
    <t>Coluna3982</t>
  </si>
  <si>
    <t>Coluna3983</t>
  </si>
  <si>
    <t>Coluna3984</t>
  </si>
  <si>
    <t>Coluna3985</t>
  </si>
  <si>
    <t>Coluna3986</t>
  </si>
  <si>
    <t>Coluna3987</t>
  </si>
  <si>
    <t>Coluna3988</t>
  </si>
  <si>
    <t>Coluna3989</t>
  </si>
  <si>
    <t>Coluna3990</t>
  </si>
  <si>
    <t>Coluna3991</t>
  </si>
  <si>
    <t>Coluna3992</t>
  </si>
  <si>
    <t>Coluna3993</t>
  </si>
  <si>
    <t>Coluna3994</t>
  </si>
  <si>
    <t>Coluna3995</t>
  </si>
  <si>
    <t>Coluna3996</t>
  </si>
  <si>
    <t>Coluna3997</t>
  </si>
  <si>
    <t>Coluna3998</t>
  </si>
  <si>
    <t>Coluna3999</t>
  </si>
  <si>
    <t>Coluna4000</t>
  </si>
  <si>
    <t>Coluna4001</t>
  </si>
  <si>
    <t>Coluna4002</t>
  </si>
  <si>
    <t>Coluna4003</t>
  </si>
  <si>
    <t>Coluna4004</t>
  </si>
  <si>
    <t>Coluna4005</t>
  </si>
  <si>
    <t>Coluna4006</t>
  </si>
  <si>
    <t>Coluna4007</t>
  </si>
  <si>
    <t>Coluna4008</t>
  </si>
  <si>
    <t>Coluna4009</t>
  </si>
  <si>
    <t>Coluna4010</t>
  </si>
  <si>
    <t>Coluna4011</t>
  </si>
  <si>
    <t>Coluna4012</t>
  </si>
  <si>
    <t>Coluna4013</t>
  </si>
  <si>
    <t>Coluna4014</t>
  </si>
  <si>
    <t>Coluna4015</t>
  </si>
  <si>
    <t>Coluna4016</t>
  </si>
  <si>
    <t>Coluna4017</t>
  </si>
  <si>
    <t>Coluna4018</t>
  </si>
  <si>
    <t>Coluna4019</t>
  </si>
  <si>
    <t>Coluna4020</t>
  </si>
  <si>
    <t>Coluna4021</t>
  </si>
  <si>
    <t>Coluna4022</t>
  </si>
  <si>
    <t>Coluna4023</t>
  </si>
  <si>
    <t>Coluna4024</t>
  </si>
  <si>
    <t>Coluna4025</t>
  </si>
  <si>
    <t>Coluna4026</t>
  </si>
  <si>
    <t>Coluna4027</t>
  </si>
  <si>
    <t>Coluna4028</t>
  </si>
  <si>
    <t>Coluna4029</t>
  </si>
  <si>
    <t>Coluna4030</t>
  </si>
  <si>
    <t>Coluna4031</t>
  </si>
  <si>
    <t>Coluna4032</t>
  </si>
  <si>
    <t>Coluna4033</t>
  </si>
  <si>
    <t>Coluna4034</t>
  </si>
  <si>
    <t>Coluna4035</t>
  </si>
  <si>
    <t>Coluna4036</t>
  </si>
  <si>
    <t>Coluna4037</t>
  </si>
  <si>
    <t>Coluna4038</t>
  </si>
  <si>
    <t>Coluna4039</t>
  </si>
  <si>
    <t>Coluna4040</t>
  </si>
  <si>
    <t>Coluna4041</t>
  </si>
  <si>
    <t>Coluna4042</t>
  </si>
  <si>
    <t>Coluna4043</t>
  </si>
  <si>
    <t>Coluna4044</t>
  </si>
  <si>
    <t>Coluna4045</t>
  </si>
  <si>
    <t>Coluna4046</t>
  </si>
  <si>
    <t>Coluna4047</t>
  </si>
  <si>
    <t>Coluna4048</t>
  </si>
  <si>
    <t>Coluna4049</t>
  </si>
  <si>
    <t>Coluna4050</t>
  </si>
  <si>
    <t>Coluna4051</t>
  </si>
  <si>
    <t>Coluna4052</t>
  </si>
  <si>
    <t>Coluna4053</t>
  </si>
  <si>
    <t>Coluna4054</t>
  </si>
  <si>
    <t>Coluna4055</t>
  </si>
  <si>
    <t>Coluna4056</t>
  </si>
  <si>
    <t>Coluna4057</t>
  </si>
  <si>
    <t>Coluna4058</t>
  </si>
  <si>
    <t>Coluna4059</t>
  </si>
  <si>
    <t>Coluna4060</t>
  </si>
  <si>
    <t>Coluna4061</t>
  </si>
  <si>
    <t>Coluna4062</t>
  </si>
  <si>
    <t>Coluna4063</t>
  </si>
  <si>
    <t>Coluna4064</t>
  </si>
  <si>
    <t>Coluna4065</t>
  </si>
  <si>
    <t>Coluna4066</t>
  </si>
  <si>
    <t>Coluna4067</t>
  </si>
  <si>
    <t>Coluna4068</t>
  </si>
  <si>
    <t>Coluna4069</t>
  </si>
  <si>
    <t>Coluna4070</t>
  </si>
  <si>
    <t>Coluna4071</t>
  </si>
  <si>
    <t>Coluna4072</t>
  </si>
  <si>
    <t>Coluna4073</t>
  </si>
  <si>
    <t>Coluna4074</t>
  </si>
  <si>
    <t>Coluna4075</t>
  </si>
  <si>
    <t>Coluna4076</t>
  </si>
  <si>
    <t>Coluna4077</t>
  </si>
  <si>
    <t>Coluna4078</t>
  </si>
  <si>
    <t>Coluna4079</t>
  </si>
  <si>
    <t>Coluna4080</t>
  </si>
  <si>
    <t>Coluna4081</t>
  </si>
  <si>
    <t>Coluna4082</t>
  </si>
  <si>
    <t>Coluna4083</t>
  </si>
  <si>
    <t>Coluna4084</t>
  </si>
  <si>
    <t>Coluna4085</t>
  </si>
  <si>
    <t>Coluna4086</t>
  </si>
  <si>
    <t>Coluna4087</t>
  </si>
  <si>
    <t>Coluna4088</t>
  </si>
  <si>
    <t>Coluna4089</t>
  </si>
  <si>
    <t>Coluna4090</t>
  </si>
  <si>
    <t>Coluna4091</t>
  </si>
  <si>
    <t>Coluna4092</t>
  </si>
  <si>
    <t>Coluna4093</t>
  </si>
  <si>
    <t>Coluna4094</t>
  </si>
  <si>
    <t>Coluna4095</t>
  </si>
  <si>
    <t>Coluna4096</t>
  </si>
  <si>
    <t>Coluna4097</t>
  </si>
  <si>
    <t>Coluna4098</t>
  </si>
  <si>
    <t>Coluna4099</t>
  </si>
  <si>
    <t>Coluna4100</t>
  </si>
  <si>
    <t>Coluna4101</t>
  </si>
  <si>
    <t>Coluna4102</t>
  </si>
  <si>
    <t>Coluna4103</t>
  </si>
  <si>
    <t>Coluna4104</t>
  </si>
  <si>
    <t>Coluna4105</t>
  </si>
  <si>
    <t>Coluna4106</t>
  </si>
  <si>
    <t>Coluna4107</t>
  </si>
  <si>
    <t>Coluna4108</t>
  </si>
  <si>
    <t>Coluna4109</t>
  </si>
  <si>
    <t>Coluna4110</t>
  </si>
  <si>
    <t>Coluna4111</t>
  </si>
  <si>
    <t>Coluna4112</t>
  </si>
  <si>
    <t>Coluna4113</t>
  </si>
  <si>
    <t>Coluna4114</t>
  </si>
  <si>
    <t>Coluna4115</t>
  </si>
  <si>
    <t>Coluna4116</t>
  </si>
  <si>
    <t>Coluna4117</t>
  </si>
  <si>
    <t>Coluna4118</t>
  </si>
  <si>
    <t>Coluna4119</t>
  </si>
  <si>
    <t>Coluna4120</t>
  </si>
  <si>
    <t>Coluna4121</t>
  </si>
  <si>
    <t>Coluna4122</t>
  </si>
  <si>
    <t>Coluna4123</t>
  </si>
  <si>
    <t>Coluna4124</t>
  </si>
  <si>
    <t>Coluna4125</t>
  </si>
  <si>
    <t>Coluna4126</t>
  </si>
  <si>
    <t>Coluna4127</t>
  </si>
  <si>
    <t>Coluna4128</t>
  </si>
  <si>
    <t>Coluna4129</t>
  </si>
  <si>
    <t>Coluna4130</t>
  </si>
  <si>
    <t>Coluna4131</t>
  </si>
  <si>
    <t>Coluna4132</t>
  </si>
  <si>
    <t>Coluna4133</t>
  </si>
  <si>
    <t>Coluna4134</t>
  </si>
  <si>
    <t>Coluna4135</t>
  </si>
  <si>
    <t>Coluna4136</t>
  </si>
  <si>
    <t>Coluna4137</t>
  </si>
  <si>
    <t>Coluna4138</t>
  </si>
  <si>
    <t>Coluna4139</t>
  </si>
  <si>
    <t>Coluna4140</t>
  </si>
  <si>
    <t>Coluna4141</t>
  </si>
  <si>
    <t>Coluna4142</t>
  </si>
  <si>
    <t>Coluna4143</t>
  </si>
  <si>
    <t>Coluna4144</t>
  </si>
  <si>
    <t>Coluna4145</t>
  </si>
  <si>
    <t>Coluna4146</t>
  </si>
  <si>
    <t>Coluna4147</t>
  </si>
  <si>
    <t>Coluna4148</t>
  </si>
  <si>
    <t>Coluna4149</t>
  </si>
  <si>
    <t>Coluna4150</t>
  </si>
  <si>
    <t>Coluna4151</t>
  </si>
  <si>
    <t>Coluna4152</t>
  </si>
  <si>
    <t>Coluna4153</t>
  </si>
  <si>
    <t>Coluna4154</t>
  </si>
  <si>
    <t>Coluna4155</t>
  </si>
  <si>
    <t>Coluna4156</t>
  </si>
  <si>
    <t>Coluna4157</t>
  </si>
  <si>
    <t>Coluna4158</t>
  </si>
  <si>
    <t>Coluna4159</t>
  </si>
  <si>
    <t>Coluna4160</t>
  </si>
  <si>
    <t>Coluna4161</t>
  </si>
  <si>
    <t>Coluna4162</t>
  </si>
  <si>
    <t>Coluna4163</t>
  </si>
  <si>
    <t>Coluna4164</t>
  </si>
  <si>
    <t>Coluna4165</t>
  </si>
  <si>
    <t>Coluna4166</t>
  </si>
  <si>
    <t>Coluna4167</t>
  </si>
  <si>
    <t>Coluna4168</t>
  </si>
  <si>
    <t>Coluna4169</t>
  </si>
  <si>
    <t>Coluna4170</t>
  </si>
  <si>
    <t>Coluna4171</t>
  </si>
  <si>
    <t>Coluna4172</t>
  </si>
  <si>
    <t>Coluna4173</t>
  </si>
  <si>
    <t>Coluna4174</t>
  </si>
  <si>
    <t>Coluna4175</t>
  </si>
  <si>
    <t>Coluna4176</t>
  </si>
  <si>
    <t>Coluna4177</t>
  </si>
  <si>
    <t>Coluna4178</t>
  </si>
  <si>
    <t>Coluna4179</t>
  </si>
  <si>
    <t>Coluna4180</t>
  </si>
  <si>
    <t>Coluna4181</t>
  </si>
  <si>
    <t>Coluna4182</t>
  </si>
  <si>
    <t>Coluna4183</t>
  </si>
  <si>
    <t>Coluna4184</t>
  </si>
  <si>
    <t>Coluna4185</t>
  </si>
  <si>
    <t>Coluna4186</t>
  </si>
  <si>
    <t>Coluna4187</t>
  </si>
  <si>
    <t>Coluna4188</t>
  </si>
  <si>
    <t>Coluna4189</t>
  </si>
  <si>
    <t>Coluna4190</t>
  </si>
  <si>
    <t>Coluna4191</t>
  </si>
  <si>
    <t>Coluna4192</t>
  </si>
  <si>
    <t>Coluna4193</t>
  </si>
  <si>
    <t>Coluna4194</t>
  </si>
  <si>
    <t>Coluna4195</t>
  </si>
  <si>
    <t>Coluna4196</t>
  </si>
  <si>
    <t>Coluna4197</t>
  </si>
  <si>
    <t>Coluna4198</t>
  </si>
  <si>
    <t>Coluna4199</t>
  </si>
  <si>
    <t>Coluna4200</t>
  </si>
  <si>
    <t>Coluna4201</t>
  </si>
  <si>
    <t>Coluna4202</t>
  </si>
  <si>
    <t>Coluna4203</t>
  </si>
  <si>
    <t>Coluna4204</t>
  </si>
  <si>
    <t>Coluna4205</t>
  </si>
  <si>
    <t>Coluna4206</t>
  </si>
  <si>
    <t>Coluna4207</t>
  </si>
  <si>
    <t>Coluna4208</t>
  </si>
  <si>
    <t>Coluna4209</t>
  </si>
  <si>
    <t>Coluna4210</t>
  </si>
  <si>
    <t>Coluna4211</t>
  </si>
  <si>
    <t>Coluna4212</t>
  </si>
  <si>
    <t>Coluna4213</t>
  </si>
  <si>
    <t>Coluna4214</t>
  </si>
  <si>
    <t>Coluna4215</t>
  </si>
  <si>
    <t>Coluna4216</t>
  </si>
  <si>
    <t>Coluna4217</t>
  </si>
  <si>
    <t>Coluna4218</t>
  </si>
  <si>
    <t>Coluna4219</t>
  </si>
  <si>
    <t>Coluna4220</t>
  </si>
  <si>
    <t>Coluna4221</t>
  </si>
  <si>
    <t>Coluna4222</t>
  </si>
  <si>
    <t>Coluna4223</t>
  </si>
  <si>
    <t>Coluna4224</t>
  </si>
  <si>
    <t>Coluna4225</t>
  </si>
  <si>
    <t>Coluna4226</t>
  </si>
  <si>
    <t>Coluna4227</t>
  </si>
  <si>
    <t>Coluna4228</t>
  </si>
  <si>
    <t>Coluna4229</t>
  </si>
  <si>
    <t>Coluna4230</t>
  </si>
  <si>
    <t>Coluna4231</t>
  </si>
  <si>
    <t>Coluna4232</t>
  </si>
  <si>
    <t>Coluna4233</t>
  </si>
  <si>
    <t>Coluna4234</t>
  </si>
  <si>
    <t>Coluna4235</t>
  </si>
  <si>
    <t>Coluna4236</t>
  </si>
  <si>
    <t>Coluna4237</t>
  </si>
  <si>
    <t>Coluna4238</t>
  </si>
  <si>
    <t>Coluna4239</t>
  </si>
  <si>
    <t>Coluna4240</t>
  </si>
  <si>
    <t>Coluna4241</t>
  </si>
  <si>
    <t>Coluna4242</t>
  </si>
  <si>
    <t>Coluna4243</t>
  </si>
  <si>
    <t>Coluna4244</t>
  </si>
  <si>
    <t>Coluna4245</t>
  </si>
  <si>
    <t>Coluna4246</t>
  </si>
  <si>
    <t>Coluna4247</t>
  </si>
  <si>
    <t>Coluna4248</t>
  </si>
  <si>
    <t>Coluna4249</t>
  </si>
  <si>
    <t>Coluna4250</t>
  </si>
  <si>
    <t>Coluna4251</t>
  </si>
  <si>
    <t>Coluna4252</t>
  </si>
  <si>
    <t>Coluna4253</t>
  </si>
  <si>
    <t>Coluna4254</t>
  </si>
  <si>
    <t>Coluna4255</t>
  </si>
  <si>
    <t>Coluna4256</t>
  </si>
  <si>
    <t>Coluna4257</t>
  </si>
  <si>
    <t>Coluna4258</t>
  </si>
  <si>
    <t>Coluna4259</t>
  </si>
  <si>
    <t>Coluna4260</t>
  </si>
  <si>
    <t>Coluna4261</t>
  </si>
  <si>
    <t>Coluna4262</t>
  </si>
  <si>
    <t>Coluna4263</t>
  </si>
  <si>
    <t>Coluna4264</t>
  </si>
  <si>
    <t>Coluna4265</t>
  </si>
  <si>
    <t>Coluna4266</t>
  </si>
  <si>
    <t>Coluna4267</t>
  </si>
  <si>
    <t>Coluna4268</t>
  </si>
  <si>
    <t>Coluna4269</t>
  </si>
  <si>
    <t>Coluna4270</t>
  </si>
  <si>
    <t>Coluna4271</t>
  </si>
  <si>
    <t>Coluna4272</t>
  </si>
  <si>
    <t>Coluna4273</t>
  </si>
  <si>
    <t>Coluna4274</t>
  </si>
  <si>
    <t>Coluna4275</t>
  </si>
  <si>
    <t>Coluna4276</t>
  </si>
  <si>
    <t>Coluna4277</t>
  </si>
  <si>
    <t>Coluna4278</t>
  </si>
  <si>
    <t>Coluna4279</t>
  </si>
  <si>
    <t>Coluna4280</t>
  </si>
  <si>
    <t>Coluna4281</t>
  </si>
  <si>
    <t>Coluna4282</t>
  </si>
  <si>
    <t>Coluna4283</t>
  </si>
  <si>
    <t>Coluna4284</t>
  </si>
  <si>
    <t>Coluna4285</t>
  </si>
  <si>
    <t>Coluna4286</t>
  </si>
  <si>
    <t>Coluna4287</t>
  </si>
  <si>
    <t>Coluna4288</t>
  </si>
  <si>
    <t>Coluna4289</t>
  </si>
  <si>
    <t>Coluna4290</t>
  </si>
  <si>
    <t>Coluna4291</t>
  </si>
  <si>
    <t>Coluna4292</t>
  </si>
  <si>
    <t>Coluna4293</t>
  </si>
  <si>
    <t>Coluna4294</t>
  </si>
  <si>
    <t>Coluna4295</t>
  </si>
  <si>
    <t>Coluna4296</t>
  </si>
  <si>
    <t>Coluna4297</t>
  </si>
  <si>
    <t>Coluna4298</t>
  </si>
  <si>
    <t>Coluna4299</t>
  </si>
  <si>
    <t>Coluna4300</t>
  </si>
  <si>
    <t>Coluna4301</t>
  </si>
  <si>
    <t>Coluna4302</t>
  </si>
  <si>
    <t>Coluna4303</t>
  </si>
  <si>
    <t>Coluna4304</t>
  </si>
  <si>
    <t>Coluna4305</t>
  </si>
  <si>
    <t>Coluna4306</t>
  </si>
  <si>
    <t>Coluna4307</t>
  </si>
  <si>
    <t>Coluna4308</t>
  </si>
  <si>
    <t>Coluna4309</t>
  </si>
  <si>
    <t>Coluna4310</t>
  </si>
  <si>
    <t>Coluna4311</t>
  </si>
  <si>
    <t>Coluna4312</t>
  </si>
  <si>
    <t>Coluna4313</t>
  </si>
  <si>
    <t>Coluna4314</t>
  </si>
  <si>
    <t>Coluna4315</t>
  </si>
  <si>
    <t>Coluna4316</t>
  </si>
  <si>
    <t>Coluna4317</t>
  </si>
  <si>
    <t>Coluna4318</t>
  </si>
  <si>
    <t>Coluna4319</t>
  </si>
  <si>
    <t>Coluna4320</t>
  </si>
  <si>
    <t>Coluna4321</t>
  </si>
  <si>
    <t>Coluna4322</t>
  </si>
  <si>
    <t>Coluna4323</t>
  </si>
  <si>
    <t>Coluna4324</t>
  </si>
  <si>
    <t>Coluna4325</t>
  </si>
  <si>
    <t>Coluna4326</t>
  </si>
  <si>
    <t>Coluna4327</t>
  </si>
  <si>
    <t>Coluna4328</t>
  </si>
  <si>
    <t>Coluna4329</t>
  </si>
  <si>
    <t>Coluna4330</t>
  </si>
  <si>
    <t>Coluna4331</t>
  </si>
  <si>
    <t>Coluna4332</t>
  </si>
  <si>
    <t>Coluna4333</t>
  </si>
  <si>
    <t>Coluna4334</t>
  </si>
  <si>
    <t>Coluna4335</t>
  </si>
  <si>
    <t>Coluna4336</t>
  </si>
  <si>
    <t>Coluna4337</t>
  </si>
  <si>
    <t>Coluna4338</t>
  </si>
  <si>
    <t>Coluna4339</t>
  </si>
  <si>
    <t>Coluna4340</t>
  </si>
  <si>
    <t>Coluna4341</t>
  </si>
  <si>
    <t>Coluna4342</t>
  </si>
  <si>
    <t>Coluna4343</t>
  </si>
  <si>
    <t>Coluna4344</t>
  </si>
  <si>
    <t>Coluna4345</t>
  </si>
  <si>
    <t>Coluna4346</t>
  </si>
  <si>
    <t>Coluna4347</t>
  </si>
  <si>
    <t>Coluna4348</t>
  </si>
  <si>
    <t>Coluna4349</t>
  </si>
  <si>
    <t>Coluna4350</t>
  </si>
  <si>
    <t>Coluna4351</t>
  </si>
  <si>
    <t>Coluna4352</t>
  </si>
  <si>
    <t>Coluna4353</t>
  </si>
  <si>
    <t>Coluna4354</t>
  </si>
  <si>
    <t>Coluna4355</t>
  </si>
  <si>
    <t>Coluna4356</t>
  </si>
  <si>
    <t>Coluna4357</t>
  </si>
  <si>
    <t>Coluna4358</t>
  </si>
  <si>
    <t>Coluna4359</t>
  </si>
  <si>
    <t>Coluna4360</t>
  </si>
  <si>
    <t>Coluna4361</t>
  </si>
  <si>
    <t>Coluna4362</t>
  </si>
  <si>
    <t>Coluna4363</t>
  </si>
  <si>
    <t>Coluna4364</t>
  </si>
  <si>
    <t>Coluna4365</t>
  </si>
  <si>
    <t>Coluna4366</t>
  </si>
  <si>
    <t>Coluna4367</t>
  </si>
  <si>
    <t>Coluna4368</t>
  </si>
  <si>
    <t>Coluna4369</t>
  </si>
  <si>
    <t>Coluna4370</t>
  </si>
  <si>
    <t>Coluna4371</t>
  </si>
  <si>
    <t>Coluna4372</t>
  </si>
  <si>
    <t>Coluna4373</t>
  </si>
  <si>
    <t>Coluna4374</t>
  </si>
  <si>
    <t>Coluna4375</t>
  </si>
  <si>
    <t>Coluna4376</t>
  </si>
  <si>
    <t>Coluna4377</t>
  </si>
  <si>
    <t>Coluna4378</t>
  </si>
  <si>
    <t>Coluna4379</t>
  </si>
  <si>
    <t>Coluna4380</t>
  </si>
  <si>
    <t>Coluna4381</t>
  </si>
  <si>
    <t>Coluna4382</t>
  </si>
  <si>
    <t>Coluna4383</t>
  </si>
  <si>
    <t>Coluna4384</t>
  </si>
  <si>
    <t>Coluna4385</t>
  </si>
  <si>
    <t>Coluna4386</t>
  </si>
  <si>
    <t>Coluna4387</t>
  </si>
  <si>
    <t>Coluna4388</t>
  </si>
  <si>
    <t>Coluna4389</t>
  </si>
  <si>
    <t>Coluna4390</t>
  </si>
  <si>
    <t>Coluna4391</t>
  </si>
  <si>
    <t>Coluna4392</t>
  </si>
  <si>
    <t>Coluna4393</t>
  </si>
  <si>
    <t>Coluna4394</t>
  </si>
  <si>
    <t>Coluna4395</t>
  </si>
  <si>
    <t>Coluna4396</t>
  </si>
  <si>
    <t>Coluna4397</t>
  </si>
  <si>
    <t>Coluna4398</t>
  </si>
  <si>
    <t>Coluna4399</t>
  </si>
  <si>
    <t>Coluna4400</t>
  </si>
  <si>
    <t>Coluna4401</t>
  </si>
  <si>
    <t>Coluna4402</t>
  </si>
  <si>
    <t>Coluna4403</t>
  </si>
  <si>
    <t>Coluna4404</t>
  </si>
  <si>
    <t>Coluna4405</t>
  </si>
  <si>
    <t>Coluna4406</t>
  </si>
  <si>
    <t>Coluna4407</t>
  </si>
  <si>
    <t>Coluna4408</t>
  </si>
  <si>
    <t>Coluna4409</t>
  </si>
  <si>
    <t>Coluna4410</t>
  </si>
  <si>
    <t>Coluna4411</t>
  </si>
  <si>
    <t>Coluna4412</t>
  </si>
  <si>
    <t>Coluna4413</t>
  </si>
  <si>
    <t>Coluna4414</t>
  </si>
  <si>
    <t>Coluna4415</t>
  </si>
  <si>
    <t>Coluna4416</t>
  </si>
  <si>
    <t>Coluna4417</t>
  </si>
  <si>
    <t>Coluna4418</t>
  </si>
  <si>
    <t>Coluna4419</t>
  </si>
  <si>
    <t>Coluna4420</t>
  </si>
  <si>
    <t>Coluna4421</t>
  </si>
  <si>
    <t>Coluna4422</t>
  </si>
  <si>
    <t>Coluna4423</t>
  </si>
  <si>
    <t>Coluna4424</t>
  </si>
  <si>
    <t>Coluna4425</t>
  </si>
  <si>
    <t>Coluna4426</t>
  </si>
  <si>
    <t>Coluna4427</t>
  </si>
  <si>
    <t>Coluna4428</t>
  </si>
  <si>
    <t>Coluna4429</t>
  </si>
  <si>
    <t>Coluna4430</t>
  </si>
  <si>
    <t>Coluna4431</t>
  </si>
  <si>
    <t>Coluna4432</t>
  </si>
  <si>
    <t>Coluna4433</t>
  </si>
  <si>
    <t>Coluna4434</t>
  </si>
  <si>
    <t>Coluna4435</t>
  </si>
  <si>
    <t>Coluna4436</t>
  </si>
  <si>
    <t>Coluna4437</t>
  </si>
  <si>
    <t>Coluna4438</t>
  </si>
  <si>
    <t>Coluna4439</t>
  </si>
  <si>
    <t>Coluna4440</t>
  </si>
  <si>
    <t>Coluna4441</t>
  </si>
  <si>
    <t>Coluna4442</t>
  </si>
  <si>
    <t>Coluna4443</t>
  </si>
  <si>
    <t>Coluna4444</t>
  </si>
  <si>
    <t>Coluna4445</t>
  </si>
  <si>
    <t>Coluna4446</t>
  </si>
  <si>
    <t>Coluna4447</t>
  </si>
  <si>
    <t>Coluna4448</t>
  </si>
  <si>
    <t>Coluna4449</t>
  </si>
  <si>
    <t>Coluna4450</t>
  </si>
  <si>
    <t>Coluna4451</t>
  </si>
  <si>
    <t>Coluna4452</t>
  </si>
  <si>
    <t>Coluna4453</t>
  </si>
  <si>
    <t>Coluna4454</t>
  </si>
  <si>
    <t>Coluna4455</t>
  </si>
  <si>
    <t>Coluna4456</t>
  </si>
  <si>
    <t>Coluna4457</t>
  </si>
  <si>
    <t>Coluna4458</t>
  </si>
  <si>
    <t>Coluna4459</t>
  </si>
  <si>
    <t>Coluna4460</t>
  </si>
  <si>
    <t>Coluna4461</t>
  </si>
  <si>
    <t>Coluna4462</t>
  </si>
  <si>
    <t>Coluna4463</t>
  </si>
  <si>
    <t>Coluna4464</t>
  </si>
  <si>
    <t>Coluna4465</t>
  </si>
  <si>
    <t>Coluna4466</t>
  </si>
  <si>
    <t>Coluna4467</t>
  </si>
  <si>
    <t>Coluna4468</t>
  </si>
  <si>
    <t>Coluna4469</t>
  </si>
  <si>
    <t>Coluna4470</t>
  </si>
  <si>
    <t>Coluna4471</t>
  </si>
  <si>
    <t>Coluna4472</t>
  </si>
  <si>
    <t>Coluna4473</t>
  </si>
  <si>
    <t>Coluna4474</t>
  </si>
  <si>
    <t>Coluna4475</t>
  </si>
  <si>
    <t>Coluna4476</t>
  </si>
  <si>
    <t>Coluna4477</t>
  </si>
  <si>
    <t>Coluna4478</t>
  </si>
  <si>
    <t>Coluna4479</t>
  </si>
  <si>
    <t>Coluna4480</t>
  </si>
  <si>
    <t>Coluna4481</t>
  </si>
  <si>
    <t>Coluna4482</t>
  </si>
  <si>
    <t>Coluna4483</t>
  </si>
  <si>
    <t>Coluna4484</t>
  </si>
  <si>
    <t>Coluna4485</t>
  </si>
  <si>
    <t>Coluna4486</t>
  </si>
  <si>
    <t>Coluna4487</t>
  </si>
  <si>
    <t>Coluna4488</t>
  </si>
  <si>
    <t>Coluna4489</t>
  </si>
  <si>
    <t>Coluna4490</t>
  </si>
  <si>
    <t>Coluna4491</t>
  </si>
  <si>
    <t>Coluna4492</t>
  </si>
  <si>
    <t>Coluna4493</t>
  </si>
  <si>
    <t>Coluna4494</t>
  </si>
  <si>
    <t>Coluna4495</t>
  </si>
  <si>
    <t>Coluna4496</t>
  </si>
  <si>
    <t>Coluna4497</t>
  </si>
  <si>
    <t>Coluna4498</t>
  </si>
  <si>
    <t>Coluna4499</t>
  </si>
  <si>
    <t>Coluna4500</t>
  </si>
  <si>
    <t>Coluna4501</t>
  </si>
  <si>
    <t>Coluna4502</t>
  </si>
  <si>
    <t>Coluna4503</t>
  </si>
  <si>
    <t>Coluna4504</t>
  </si>
  <si>
    <t>Coluna4505</t>
  </si>
  <si>
    <t>Coluna4506</t>
  </si>
  <si>
    <t>Coluna4507</t>
  </si>
  <si>
    <t>Coluna4508</t>
  </si>
  <si>
    <t>Coluna4509</t>
  </si>
  <si>
    <t>Coluna4510</t>
  </si>
  <si>
    <t>Coluna4511</t>
  </si>
  <si>
    <t>Coluna4512</t>
  </si>
  <si>
    <t>Coluna4513</t>
  </si>
  <si>
    <t>Coluna4514</t>
  </si>
  <si>
    <t>Coluna4515</t>
  </si>
  <si>
    <t>Coluna4516</t>
  </si>
  <si>
    <t>Coluna4517</t>
  </si>
  <si>
    <t>Coluna4518</t>
  </si>
  <si>
    <t>Coluna4519</t>
  </si>
  <si>
    <t>Coluna4520</t>
  </si>
  <si>
    <t>Coluna4521</t>
  </si>
  <si>
    <t>Coluna4522</t>
  </si>
  <si>
    <t>Coluna4523</t>
  </si>
  <si>
    <t>Coluna4524</t>
  </si>
  <si>
    <t>Coluna4525</t>
  </si>
  <si>
    <t>Coluna4526</t>
  </si>
  <si>
    <t>Coluna4527</t>
  </si>
  <si>
    <t>Coluna4528</t>
  </si>
  <si>
    <t>Coluna4529</t>
  </si>
  <si>
    <t>Coluna4530</t>
  </si>
  <si>
    <t>Coluna4531</t>
  </si>
  <si>
    <t>Coluna4532</t>
  </si>
  <si>
    <t>Coluna4533</t>
  </si>
  <si>
    <t>Coluna4534</t>
  </si>
  <si>
    <t>Coluna4535</t>
  </si>
  <si>
    <t>Coluna4536</t>
  </si>
  <si>
    <t>Coluna4537</t>
  </si>
  <si>
    <t>Coluna4538</t>
  </si>
  <si>
    <t>Coluna4539</t>
  </si>
  <si>
    <t>Coluna4540</t>
  </si>
  <si>
    <t>Coluna4541</t>
  </si>
  <si>
    <t>Coluna4542</t>
  </si>
  <si>
    <t>Coluna4543</t>
  </si>
  <si>
    <t>Coluna4544</t>
  </si>
  <si>
    <t>Coluna4545</t>
  </si>
  <si>
    <t>Coluna4546</t>
  </si>
  <si>
    <t>Coluna4547</t>
  </si>
  <si>
    <t>Coluna4548</t>
  </si>
  <si>
    <t>Coluna4549</t>
  </si>
  <si>
    <t>Coluna4550</t>
  </si>
  <si>
    <t>Coluna4551</t>
  </si>
  <si>
    <t>Coluna4552</t>
  </si>
  <si>
    <t>Coluna4553</t>
  </si>
  <si>
    <t>Coluna4554</t>
  </si>
  <si>
    <t>Coluna4555</t>
  </si>
  <si>
    <t>Coluna4556</t>
  </si>
  <si>
    <t>Coluna4557</t>
  </si>
  <si>
    <t>Coluna4558</t>
  </si>
  <si>
    <t>Coluna4559</t>
  </si>
  <si>
    <t>Coluna4560</t>
  </si>
  <si>
    <t>Coluna4561</t>
  </si>
  <si>
    <t>Coluna4562</t>
  </si>
  <si>
    <t>Coluna4563</t>
  </si>
  <si>
    <t>Coluna4564</t>
  </si>
  <si>
    <t>Coluna4565</t>
  </si>
  <si>
    <t>Coluna4566</t>
  </si>
  <si>
    <t>Coluna4567</t>
  </si>
  <si>
    <t>Coluna4568</t>
  </si>
  <si>
    <t>Coluna4569</t>
  </si>
  <si>
    <t>Coluna4570</t>
  </si>
  <si>
    <t>Coluna4571</t>
  </si>
  <si>
    <t>Coluna4572</t>
  </si>
  <si>
    <t>Coluna4573</t>
  </si>
  <si>
    <t>Coluna4574</t>
  </si>
  <si>
    <t>Coluna4575</t>
  </si>
  <si>
    <t>Coluna4576</t>
  </si>
  <si>
    <t>Coluna4577</t>
  </si>
  <si>
    <t>Coluna4578</t>
  </si>
  <si>
    <t>Coluna4579</t>
  </si>
  <si>
    <t>Coluna4580</t>
  </si>
  <si>
    <t>Coluna4581</t>
  </si>
  <si>
    <t>Coluna4582</t>
  </si>
  <si>
    <t>Coluna4583</t>
  </si>
  <si>
    <t>Coluna4584</t>
  </si>
  <si>
    <t>Coluna4585</t>
  </si>
  <si>
    <t>Coluna4586</t>
  </si>
  <si>
    <t>Coluna4587</t>
  </si>
  <si>
    <t>Coluna4588</t>
  </si>
  <si>
    <t>Coluna4589</t>
  </si>
  <si>
    <t>Coluna4590</t>
  </si>
  <si>
    <t>Coluna4591</t>
  </si>
  <si>
    <t>Coluna4592</t>
  </si>
  <si>
    <t>Coluna4593</t>
  </si>
  <si>
    <t>Coluna4594</t>
  </si>
  <si>
    <t>Coluna4595</t>
  </si>
  <si>
    <t>Coluna4596</t>
  </si>
  <si>
    <t>Coluna4597</t>
  </si>
  <si>
    <t>Coluna4598</t>
  </si>
  <si>
    <t>Coluna4599</t>
  </si>
  <si>
    <t>Coluna4600</t>
  </si>
  <si>
    <t>Coluna4601</t>
  </si>
  <si>
    <t>Coluna4602</t>
  </si>
  <si>
    <t>Coluna4603</t>
  </si>
  <si>
    <t>Coluna4604</t>
  </si>
  <si>
    <t>Coluna4605</t>
  </si>
  <si>
    <t>Coluna4606</t>
  </si>
  <si>
    <t>Coluna4607</t>
  </si>
  <si>
    <t>Coluna4608</t>
  </si>
  <si>
    <t>Coluna4609</t>
  </si>
  <si>
    <t>Coluna4610</t>
  </si>
  <si>
    <t>Coluna4611</t>
  </si>
  <si>
    <t>Coluna4612</t>
  </si>
  <si>
    <t>Coluna4613</t>
  </si>
  <si>
    <t>Coluna4614</t>
  </si>
  <si>
    <t>Coluna4615</t>
  </si>
  <si>
    <t>Coluna4616</t>
  </si>
  <si>
    <t>Coluna4617</t>
  </si>
  <si>
    <t>Coluna4618</t>
  </si>
  <si>
    <t>Coluna4619</t>
  </si>
  <si>
    <t>Coluna4620</t>
  </si>
  <si>
    <t>Coluna4621</t>
  </si>
  <si>
    <t>Coluna4622</t>
  </si>
  <si>
    <t>Coluna4623</t>
  </si>
  <si>
    <t>Coluna4624</t>
  </si>
  <si>
    <t>Coluna4625</t>
  </si>
  <si>
    <t>Coluna4626</t>
  </si>
  <si>
    <t>Coluna4627</t>
  </si>
  <si>
    <t>Coluna4628</t>
  </si>
  <si>
    <t>Coluna4629</t>
  </si>
  <si>
    <t>Coluna4630</t>
  </si>
  <si>
    <t>Coluna4631</t>
  </si>
  <si>
    <t>Coluna4632</t>
  </si>
  <si>
    <t>Coluna4633</t>
  </si>
  <si>
    <t>Coluna4634</t>
  </si>
  <si>
    <t>Coluna4635</t>
  </si>
  <si>
    <t>Coluna4636</t>
  </si>
  <si>
    <t>Coluna4637</t>
  </si>
  <si>
    <t>Coluna4638</t>
  </si>
  <si>
    <t>Coluna4639</t>
  </si>
  <si>
    <t>Coluna4640</t>
  </si>
  <si>
    <t>Coluna4641</t>
  </si>
  <si>
    <t>Coluna4642</t>
  </si>
  <si>
    <t>Coluna4643</t>
  </si>
  <si>
    <t>Coluna4644</t>
  </si>
  <si>
    <t>Coluna4645</t>
  </si>
  <si>
    <t>Coluna4646</t>
  </si>
  <si>
    <t>Coluna4647</t>
  </si>
  <si>
    <t>Coluna4648</t>
  </si>
  <si>
    <t>Coluna4649</t>
  </si>
  <si>
    <t>Coluna4650</t>
  </si>
  <si>
    <t>Coluna4651</t>
  </si>
  <si>
    <t>Coluna4652</t>
  </si>
  <si>
    <t>Coluna4653</t>
  </si>
  <si>
    <t>Coluna4654</t>
  </si>
  <si>
    <t>Coluna4655</t>
  </si>
  <si>
    <t>Coluna4656</t>
  </si>
  <si>
    <t>Coluna4657</t>
  </si>
  <si>
    <t>Coluna4658</t>
  </si>
  <si>
    <t>Coluna4659</t>
  </si>
  <si>
    <t>Coluna4660</t>
  </si>
  <si>
    <t>Coluna4661</t>
  </si>
  <si>
    <t>Coluna4662</t>
  </si>
  <si>
    <t>Coluna4663</t>
  </si>
  <si>
    <t>Coluna4664</t>
  </si>
  <si>
    <t>Coluna4665</t>
  </si>
  <si>
    <t>Coluna4666</t>
  </si>
  <si>
    <t>Coluna4667</t>
  </si>
  <si>
    <t>Coluna4668</t>
  </si>
  <si>
    <t>Coluna4669</t>
  </si>
  <si>
    <t>Coluna4670</t>
  </si>
  <si>
    <t>Coluna4671</t>
  </si>
  <si>
    <t>Coluna4672</t>
  </si>
  <si>
    <t>Coluna4673</t>
  </si>
  <si>
    <t>Coluna4674</t>
  </si>
  <si>
    <t>Coluna4675</t>
  </si>
  <si>
    <t>Coluna4676</t>
  </si>
  <si>
    <t>Coluna4677</t>
  </si>
  <si>
    <t>Coluna4678</t>
  </si>
  <si>
    <t>Coluna4679</t>
  </si>
  <si>
    <t>Coluna4680</t>
  </si>
  <si>
    <t>Coluna4681</t>
  </si>
  <si>
    <t>Coluna4682</t>
  </si>
  <si>
    <t>Coluna4683</t>
  </si>
  <si>
    <t>Coluna4684</t>
  </si>
  <si>
    <t>Coluna4685</t>
  </si>
  <si>
    <t>Coluna4686</t>
  </si>
  <si>
    <t>Coluna4687</t>
  </si>
  <si>
    <t>Coluna4688</t>
  </si>
  <si>
    <t>Coluna4689</t>
  </si>
  <si>
    <t>Coluna4690</t>
  </si>
  <si>
    <t>Coluna4691</t>
  </si>
  <si>
    <t>Coluna4692</t>
  </si>
  <si>
    <t>Coluna4693</t>
  </si>
  <si>
    <t>Coluna4694</t>
  </si>
  <si>
    <t>Coluna4695</t>
  </si>
  <si>
    <t>Coluna4696</t>
  </si>
  <si>
    <t>Coluna4697</t>
  </si>
  <si>
    <t>Coluna4698</t>
  </si>
  <si>
    <t>Coluna4699</t>
  </si>
  <si>
    <t>Coluna4700</t>
  </si>
  <si>
    <t>Coluna4701</t>
  </si>
  <si>
    <t>Coluna4702</t>
  </si>
  <si>
    <t>Coluna4703</t>
  </si>
  <si>
    <t>Coluna4704</t>
  </si>
  <si>
    <t>Coluna4705</t>
  </si>
  <si>
    <t>Coluna4706</t>
  </si>
  <si>
    <t>Coluna4707</t>
  </si>
  <si>
    <t>Coluna4708</t>
  </si>
  <si>
    <t>Coluna4709</t>
  </si>
  <si>
    <t>Coluna4710</t>
  </si>
  <si>
    <t>Coluna4711</t>
  </si>
  <si>
    <t>Coluna4712</t>
  </si>
  <si>
    <t>Coluna4713</t>
  </si>
  <si>
    <t>Coluna4714</t>
  </si>
  <si>
    <t>Coluna4715</t>
  </si>
  <si>
    <t>Coluna4716</t>
  </si>
  <si>
    <t>Coluna4717</t>
  </si>
  <si>
    <t>Coluna4718</t>
  </si>
  <si>
    <t>Coluna4719</t>
  </si>
  <si>
    <t>Coluna4720</t>
  </si>
  <si>
    <t>Coluna4721</t>
  </si>
  <si>
    <t>Coluna4722</t>
  </si>
  <si>
    <t>Coluna4723</t>
  </si>
  <si>
    <t>Coluna4724</t>
  </si>
  <si>
    <t>Coluna4725</t>
  </si>
  <si>
    <t>Coluna4726</t>
  </si>
  <si>
    <t>Coluna4727</t>
  </si>
  <si>
    <t>Coluna4728</t>
  </si>
  <si>
    <t>Coluna4729</t>
  </si>
  <si>
    <t>Coluna4730</t>
  </si>
  <si>
    <t>Coluna4731</t>
  </si>
  <si>
    <t>Coluna4732</t>
  </si>
  <si>
    <t>Coluna4733</t>
  </si>
  <si>
    <t>Coluna4734</t>
  </si>
  <si>
    <t>Coluna4735</t>
  </si>
  <si>
    <t>Coluna4736</t>
  </si>
  <si>
    <t>Coluna4737</t>
  </si>
  <si>
    <t>Coluna4738</t>
  </si>
  <si>
    <t>Coluna4739</t>
  </si>
  <si>
    <t>Coluna4740</t>
  </si>
  <si>
    <t>Coluna4741</t>
  </si>
  <si>
    <t>Coluna4742</t>
  </si>
  <si>
    <t>Coluna4743</t>
  </si>
  <si>
    <t>Coluna4744</t>
  </si>
  <si>
    <t>Coluna4745</t>
  </si>
  <si>
    <t>Coluna4746</t>
  </si>
  <si>
    <t>Coluna4747</t>
  </si>
  <si>
    <t>Coluna4748</t>
  </si>
  <si>
    <t>Coluna4749</t>
  </si>
  <si>
    <t>Coluna4750</t>
  </si>
  <si>
    <t>Coluna4751</t>
  </si>
  <si>
    <t>Coluna4752</t>
  </si>
  <si>
    <t>Coluna4753</t>
  </si>
  <si>
    <t>Coluna4754</t>
  </si>
  <si>
    <t>Coluna4755</t>
  </si>
  <si>
    <t>Coluna4756</t>
  </si>
  <si>
    <t>Coluna4757</t>
  </si>
  <si>
    <t>Coluna4758</t>
  </si>
  <si>
    <t>Coluna4759</t>
  </si>
  <si>
    <t>Coluna4760</t>
  </si>
  <si>
    <t>Coluna4761</t>
  </si>
  <si>
    <t>Coluna4762</t>
  </si>
  <si>
    <t>Coluna4763</t>
  </si>
  <si>
    <t>Coluna4764</t>
  </si>
  <si>
    <t>Coluna4765</t>
  </si>
  <si>
    <t>Coluna4766</t>
  </si>
  <si>
    <t>Coluna4767</t>
  </si>
  <si>
    <t>Coluna4768</t>
  </si>
  <si>
    <t>Coluna4769</t>
  </si>
  <si>
    <t>Coluna4770</t>
  </si>
  <si>
    <t>Coluna4771</t>
  </si>
  <si>
    <t>Coluna4772</t>
  </si>
  <si>
    <t>Coluna4773</t>
  </si>
  <si>
    <t>Coluna4774</t>
  </si>
  <si>
    <t>Coluna4775</t>
  </si>
  <si>
    <t>Coluna4776</t>
  </si>
  <si>
    <t>Coluna4777</t>
  </si>
  <si>
    <t>Coluna4778</t>
  </si>
  <si>
    <t>Coluna4779</t>
  </si>
  <si>
    <t>Coluna4780</t>
  </si>
  <si>
    <t>Coluna4781</t>
  </si>
  <si>
    <t>Coluna4782</t>
  </si>
  <si>
    <t>Coluna4783</t>
  </si>
  <si>
    <t>Coluna4784</t>
  </si>
  <si>
    <t>Coluna4785</t>
  </si>
  <si>
    <t>Coluna4786</t>
  </si>
  <si>
    <t>Coluna4787</t>
  </si>
  <si>
    <t>Coluna4788</t>
  </si>
  <si>
    <t>Coluna4789</t>
  </si>
  <si>
    <t>Coluna4790</t>
  </si>
  <si>
    <t>Coluna4791</t>
  </si>
  <si>
    <t>Coluna4792</t>
  </si>
  <si>
    <t>Coluna4793</t>
  </si>
  <si>
    <t>Coluna4794</t>
  </si>
  <si>
    <t>Coluna4795</t>
  </si>
  <si>
    <t>Coluna4796</t>
  </si>
  <si>
    <t>Coluna4797</t>
  </si>
  <si>
    <t>Coluna4798</t>
  </si>
  <si>
    <t>Coluna4799</t>
  </si>
  <si>
    <t>Coluna4800</t>
  </si>
  <si>
    <t>Coluna4801</t>
  </si>
  <si>
    <t>Coluna4802</t>
  </si>
  <si>
    <t>Coluna4803</t>
  </si>
  <si>
    <t>Coluna4804</t>
  </si>
  <si>
    <t>Coluna4805</t>
  </si>
  <si>
    <t>Coluna4806</t>
  </si>
  <si>
    <t>Coluna4807</t>
  </si>
  <si>
    <t>Coluna4808</t>
  </si>
  <si>
    <t>Coluna4809</t>
  </si>
  <si>
    <t>Coluna4810</t>
  </si>
  <si>
    <t>Coluna4811</t>
  </si>
  <si>
    <t>Coluna4812</t>
  </si>
  <si>
    <t>Coluna4813</t>
  </si>
  <si>
    <t>Coluna4814</t>
  </si>
  <si>
    <t>Coluna4815</t>
  </si>
  <si>
    <t>Coluna4816</t>
  </si>
  <si>
    <t>Coluna4817</t>
  </si>
  <si>
    <t>Coluna4818</t>
  </si>
  <si>
    <t>Coluna4819</t>
  </si>
  <si>
    <t>Coluna4820</t>
  </si>
  <si>
    <t>Coluna4821</t>
  </si>
  <si>
    <t>Coluna4822</t>
  </si>
  <si>
    <t>Coluna4823</t>
  </si>
  <si>
    <t>Coluna4824</t>
  </si>
  <si>
    <t>Coluna4825</t>
  </si>
  <si>
    <t>Coluna4826</t>
  </si>
  <si>
    <t>Coluna4827</t>
  </si>
  <si>
    <t>Coluna4828</t>
  </si>
  <si>
    <t>Coluna4829</t>
  </si>
  <si>
    <t>Coluna4830</t>
  </si>
  <si>
    <t>Coluna4831</t>
  </si>
  <si>
    <t>Coluna4832</t>
  </si>
  <si>
    <t>Coluna4833</t>
  </si>
  <si>
    <t>Coluna4834</t>
  </si>
  <si>
    <t>Coluna4835</t>
  </si>
  <si>
    <t>Coluna4836</t>
  </si>
  <si>
    <t>Coluna4837</t>
  </si>
  <si>
    <t>Coluna4838</t>
  </si>
  <si>
    <t>Coluna4839</t>
  </si>
  <si>
    <t>Coluna4840</t>
  </si>
  <si>
    <t>Coluna4841</t>
  </si>
  <si>
    <t>Coluna4842</t>
  </si>
  <si>
    <t>Coluna4843</t>
  </si>
  <si>
    <t>Coluna4844</t>
  </si>
  <si>
    <t>Coluna4845</t>
  </si>
  <si>
    <t>Coluna4846</t>
  </si>
  <si>
    <t>Coluna4847</t>
  </si>
  <si>
    <t>Coluna4848</t>
  </si>
  <si>
    <t>Coluna4849</t>
  </si>
  <si>
    <t>Coluna4850</t>
  </si>
  <si>
    <t>Coluna4851</t>
  </si>
  <si>
    <t>Coluna4852</t>
  </si>
  <si>
    <t>Coluna4853</t>
  </si>
  <si>
    <t>Coluna4854</t>
  </si>
  <si>
    <t>Coluna4855</t>
  </si>
  <si>
    <t>Coluna4856</t>
  </si>
  <si>
    <t>Coluna4857</t>
  </si>
  <si>
    <t>Coluna4858</t>
  </si>
  <si>
    <t>Coluna4859</t>
  </si>
  <si>
    <t>Coluna4860</t>
  </si>
  <si>
    <t>Coluna4861</t>
  </si>
  <si>
    <t>Coluna4862</t>
  </si>
  <si>
    <t>Coluna4863</t>
  </si>
  <si>
    <t>Coluna4864</t>
  </si>
  <si>
    <t>Coluna4865</t>
  </si>
  <si>
    <t>Coluna4866</t>
  </si>
  <si>
    <t>Coluna4867</t>
  </si>
  <si>
    <t>Coluna4868</t>
  </si>
  <si>
    <t>Coluna4869</t>
  </si>
  <si>
    <t>Coluna4870</t>
  </si>
  <si>
    <t>Coluna4871</t>
  </si>
  <si>
    <t>Coluna4872</t>
  </si>
  <si>
    <t>Coluna4873</t>
  </si>
  <si>
    <t>Coluna4874</t>
  </si>
  <si>
    <t>Coluna4875</t>
  </si>
  <si>
    <t>Coluna4876</t>
  </si>
  <si>
    <t>Coluna4877</t>
  </si>
  <si>
    <t>Coluna4878</t>
  </si>
  <si>
    <t>Coluna4879</t>
  </si>
  <si>
    <t>Coluna4880</t>
  </si>
  <si>
    <t>Coluna4881</t>
  </si>
  <si>
    <t>Coluna4882</t>
  </si>
  <si>
    <t>Coluna4883</t>
  </si>
  <si>
    <t>Coluna4884</t>
  </si>
  <si>
    <t>Coluna4885</t>
  </si>
  <si>
    <t>Coluna4886</t>
  </si>
  <si>
    <t>Coluna4887</t>
  </si>
  <si>
    <t>Coluna4888</t>
  </si>
  <si>
    <t>Coluna4889</t>
  </si>
  <si>
    <t>Coluna4890</t>
  </si>
  <si>
    <t>Coluna4891</t>
  </si>
  <si>
    <t>Coluna4892</t>
  </si>
  <si>
    <t>Coluna4893</t>
  </si>
  <si>
    <t>Coluna4894</t>
  </si>
  <si>
    <t>Coluna4895</t>
  </si>
  <si>
    <t>Coluna4896</t>
  </si>
  <si>
    <t>Coluna4897</t>
  </si>
  <si>
    <t>Coluna4898</t>
  </si>
  <si>
    <t>Coluna4899</t>
  </si>
  <si>
    <t>Coluna4900</t>
  </si>
  <si>
    <t>Coluna4901</t>
  </si>
  <si>
    <t>Coluna4902</t>
  </si>
  <si>
    <t>Coluna4903</t>
  </si>
  <si>
    <t>Coluna4904</t>
  </si>
  <si>
    <t>Coluna4905</t>
  </si>
  <si>
    <t>Coluna4906</t>
  </si>
  <si>
    <t>Coluna4907</t>
  </si>
  <si>
    <t>Coluna4908</t>
  </si>
  <si>
    <t>Coluna4909</t>
  </si>
  <si>
    <t>Coluna4910</t>
  </si>
  <si>
    <t>Coluna4911</t>
  </si>
  <si>
    <t>Coluna4912</t>
  </si>
  <si>
    <t>Coluna4913</t>
  </si>
  <si>
    <t>Coluna4914</t>
  </si>
  <si>
    <t>Coluna4915</t>
  </si>
  <si>
    <t>Coluna4916</t>
  </si>
  <si>
    <t>Coluna4917</t>
  </si>
  <si>
    <t>Coluna4918</t>
  </si>
  <si>
    <t>Coluna4919</t>
  </si>
  <si>
    <t>Coluna4920</t>
  </si>
  <si>
    <t>Coluna4921</t>
  </si>
  <si>
    <t>Coluna4922</t>
  </si>
  <si>
    <t>Coluna4923</t>
  </si>
  <si>
    <t>Coluna4924</t>
  </si>
  <si>
    <t>Coluna4925</t>
  </si>
  <si>
    <t>Coluna4926</t>
  </si>
  <si>
    <t>Coluna4927</t>
  </si>
  <si>
    <t>Coluna4928</t>
  </si>
  <si>
    <t>Coluna4929</t>
  </si>
  <si>
    <t>Coluna4930</t>
  </si>
  <si>
    <t>Coluna4931</t>
  </si>
  <si>
    <t>Coluna4932</t>
  </si>
  <si>
    <t>Coluna4933</t>
  </si>
  <si>
    <t>Coluna4934</t>
  </si>
  <si>
    <t>Coluna4935</t>
  </si>
  <si>
    <t>Coluna4936</t>
  </si>
  <si>
    <t>Coluna4937</t>
  </si>
  <si>
    <t>Coluna4938</t>
  </si>
  <si>
    <t>Coluna4939</t>
  </si>
  <si>
    <t>Coluna4940</t>
  </si>
  <si>
    <t>Coluna4941</t>
  </si>
  <si>
    <t>Coluna4942</t>
  </si>
  <si>
    <t>Coluna4943</t>
  </si>
  <si>
    <t>Coluna4944</t>
  </si>
  <si>
    <t>Coluna4945</t>
  </si>
  <si>
    <t>Coluna4946</t>
  </si>
  <si>
    <t>Coluna4947</t>
  </si>
  <si>
    <t>Coluna4948</t>
  </si>
  <si>
    <t>Coluna4949</t>
  </si>
  <si>
    <t>Coluna4950</t>
  </si>
  <si>
    <t>Coluna4951</t>
  </si>
  <si>
    <t>Coluna4952</t>
  </si>
  <si>
    <t>Coluna4953</t>
  </si>
  <si>
    <t>Coluna4954</t>
  </si>
  <si>
    <t>Coluna4955</t>
  </si>
  <si>
    <t>Coluna4956</t>
  </si>
  <si>
    <t>Coluna4957</t>
  </si>
  <si>
    <t>Coluna4958</t>
  </si>
  <si>
    <t>Coluna4959</t>
  </si>
  <si>
    <t>Coluna4960</t>
  </si>
  <si>
    <t>Coluna4961</t>
  </si>
  <si>
    <t>Coluna4962</t>
  </si>
  <si>
    <t>Coluna4963</t>
  </si>
  <si>
    <t>Coluna4964</t>
  </si>
  <si>
    <t>Coluna4965</t>
  </si>
  <si>
    <t>Coluna4966</t>
  </si>
  <si>
    <t>Coluna4967</t>
  </si>
  <si>
    <t>Coluna4968</t>
  </si>
  <si>
    <t>Coluna4969</t>
  </si>
  <si>
    <t>Coluna4970</t>
  </si>
  <si>
    <t>Coluna4971</t>
  </si>
  <si>
    <t>Coluna4972</t>
  </si>
  <si>
    <t>Coluna4973</t>
  </si>
  <si>
    <t>Coluna4974</t>
  </si>
  <si>
    <t>Coluna4975</t>
  </si>
  <si>
    <t>Coluna4976</t>
  </si>
  <si>
    <t>Coluna4977</t>
  </si>
  <si>
    <t>Coluna4978</t>
  </si>
  <si>
    <t>Coluna4979</t>
  </si>
  <si>
    <t>Coluna4980</t>
  </si>
  <si>
    <t>Coluna4981</t>
  </si>
  <si>
    <t>Coluna4982</t>
  </si>
  <si>
    <t>Coluna4983</t>
  </si>
  <si>
    <t>Coluna4984</t>
  </si>
  <si>
    <t>Coluna4985</t>
  </si>
  <si>
    <t>Coluna4986</t>
  </si>
  <si>
    <t>Coluna4987</t>
  </si>
  <si>
    <t>Coluna4988</t>
  </si>
  <si>
    <t>Coluna4989</t>
  </si>
  <si>
    <t>Coluna4990</t>
  </si>
  <si>
    <t>Coluna4991</t>
  </si>
  <si>
    <t>Coluna4992</t>
  </si>
  <si>
    <t>Coluna4993</t>
  </si>
  <si>
    <t>Coluna4994</t>
  </si>
  <si>
    <t>Coluna4995</t>
  </si>
  <si>
    <t>Coluna4996</t>
  </si>
  <si>
    <t>Coluna4997</t>
  </si>
  <si>
    <t>Coluna4998</t>
  </si>
  <si>
    <t>Coluna4999</t>
  </si>
  <si>
    <t>Coluna5000</t>
  </si>
  <si>
    <t>Coluna5001</t>
  </si>
  <si>
    <t>Coluna5002</t>
  </si>
  <si>
    <t>Coluna5003</t>
  </si>
  <si>
    <t>Coluna5004</t>
  </si>
  <si>
    <t>Coluna5005</t>
  </si>
  <si>
    <t>Coluna5006</t>
  </si>
  <si>
    <t>Coluna5007</t>
  </si>
  <si>
    <t>Coluna5008</t>
  </si>
  <si>
    <t>Coluna5009</t>
  </si>
  <si>
    <t>Coluna5010</t>
  </si>
  <si>
    <t>Coluna5011</t>
  </si>
  <si>
    <t>Coluna5012</t>
  </si>
  <si>
    <t>Coluna5013</t>
  </si>
  <si>
    <t>Coluna5014</t>
  </si>
  <si>
    <t>Coluna5015</t>
  </si>
  <si>
    <t>Coluna5016</t>
  </si>
  <si>
    <t>Coluna5017</t>
  </si>
  <si>
    <t>Coluna5018</t>
  </si>
  <si>
    <t>Coluna5019</t>
  </si>
  <si>
    <t>Coluna5020</t>
  </si>
  <si>
    <t>Coluna5021</t>
  </si>
  <si>
    <t>Coluna5022</t>
  </si>
  <si>
    <t>Coluna5023</t>
  </si>
  <si>
    <t>Coluna5024</t>
  </si>
  <si>
    <t>Coluna5025</t>
  </si>
  <si>
    <t>Coluna5026</t>
  </si>
  <si>
    <t>Coluna5027</t>
  </si>
  <si>
    <t>Coluna5028</t>
  </si>
  <si>
    <t>Coluna5029</t>
  </si>
  <si>
    <t>Coluna5030</t>
  </si>
  <si>
    <t>Coluna5031</t>
  </si>
  <si>
    <t>Coluna5032</t>
  </si>
  <si>
    <t>Coluna5033</t>
  </si>
  <si>
    <t>Coluna5034</t>
  </si>
  <si>
    <t>Coluna5035</t>
  </si>
  <si>
    <t>Coluna5036</t>
  </si>
  <si>
    <t>Coluna5037</t>
  </si>
  <si>
    <t>Coluna5038</t>
  </si>
  <si>
    <t>Coluna5039</t>
  </si>
  <si>
    <t>Coluna5040</t>
  </si>
  <si>
    <t>Coluna5041</t>
  </si>
  <si>
    <t>Coluna5042</t>
  </si>
  <si>
    <t>Coluna5043</t>
  </si>
  <si>
    <t>Coluna5044</t>
  </si>
  <si>
    <t>Coluna5045</t>
  </si>
  <si>
    <t>Coluna5046</t>
  </si>
  <si>
    <t>Coluna5047</t>
  </si>
  <si>
    <t>Coluna5048</t>
  </si>
  <si>
    <t>Coluna5049</t>
  </si>
  <si>
    <t>Coluna5050</t>
  </si>
  <si>
    <t>Coluna5051</t>
  </si>
  <si>
    <t>Coluna5052</t>
  </si>
  <si>
    <t>Coluna5053</t>
  </si>
  <si>
    <t>Coluna5054</t>
  </si>
  <si>
    <t>Coluna5055</t>
  </si>
  <si>
    <t>Coluna5056</t>
  </si>
  <si>
    <t>Coluna5057</t>
  </si>
  <si>
    <t>Coluna5058</t>
  </si>
  <si>
    <t>Coluna5059</t>
  </si>
  <si>
    <t>Coluna5060</t>
  </si>
  <si>
    <t>Coluna5061</t>
  </si>
  <si>
    <t>Coluna5062</t>
  </si>
  <si>
    <t>Coluna5063</t>
  </si>
  <si>
    <t>Coluna5064</t>
  </si>
  <si>
    <t>Coluna5065</t>
  </si>
  <si>
    <t>Coluna5066</t>
  </si>
  <si>
    <t>Coluna5067</t>
  </si>
  <si>
    <t>Coluna5068</t>
  </si>
  <si>
    <t>Coluna5069</t>
  </si>
  <si>
    <t>Coluna5070</t>
  </si>
  <si>
    <t>Coluna5071</t>
  </si>
  <si>
    <t>Coluna5072</t>
  </si>
  <si>
    <t>Coluna5073</t>
  </si>
  <si>
    <t>Coluna5074</t>
  </si>
  <si>
    <t>Coluna5075</t>
  </si>
  <si>
    <t>Coluna5076</t>
  </si>
  <si>
    <t>Coluna5077</t>
  </si>
  <si>
    <t>Coluna5078</t>
  </si>
  <si>
    <t>Coluna5079</t>
  </si>
  <si>
    <t>Coluna5080</t>
  </si>
  <si>
    <t>Coluna5081</t>
  </si>
  <si>
    <t>Coluna5082</t>
  </si>
  <si>
    <t>Coluna5083</t>
  </si>
  <si>
    <t>Coluna5084</t>
  </si>
  <si>
    <t>Coluna5085</t>
  </si>
  <si>
    <t>Coluna5086</t>
  </si>
  <si>
    <t>Coluna5087</t>
  </si>
  <si>
    <t>Coluna5088</t>
  </si>
  <si>
    <t>Coluna5089</t>
  </si>
  <si>
    <t>Coluna5090</t>
  </si>
  <si>
    <t>Coluna5091</t>
  </si>
  <si>
    <t>Coluna5092</t>
  </si>
  <si>
    <t>Coluna5093</t>
  </si>
  <si>
    <t>Coluna5094</t>
  </si>
  <si>
    <t>Coluna5095</t>
  </si>
  <si>
    <t>Coluna5096</t>
  </si>
  <si>
    <t>Coluna5097</t>
  </si>
  <si>
    <t>Coluna5098</t>
  </si>
  <si>
    <t>Coluna5099</t>
  </si>
  <si>
    <t>Coluna5100</t>
  </si>
  <si>
    <t>Coluna5101</t>
  </si>
  <si>
    <t>Coluna5102</t>
  </si>
  <si>
    <t>Coluna5103</t>
  </si>
  <si>
    <t>Coluna5104</t>
  </si>
  <si>
    <t>Coluna5105</t>
  </si>
  <si>
    <t>Coluna5106</t>
  </si>
  <si>
    <t>Coluna5107</t>
  </si>
  <si>
    <t>Coluna5108</t>
  </si>
  <si>
    <t>Coluna5109</t>
  </si>
  <si>
    <t>Coluna5110</t>
  </si>
  <si>
    <t>Coluna5111</t>
  </si>
  <si>
    <t>Coluna5112</t>
  </si>
  <si>
    <t>Coluna5113</t>
  </si>
  <si>
    <t>Coluna5114</t>
  </si>
  <si>
    <t>Coluna5115</t>
  </si>
  <si>
    <t>Coluna5116</t>
  </si>
  <si>
    <t>Coluna5117</t>
  </si>
  <si>
    <t>Coluna5118</t>
  </si>
  <si>
    <t>Coluna5119</t>
  </si>
  <si>
    <t>Coluna5120</t>
  </si>
  <si>
    <t>Coluna5121</t>
  </si>
  <si>
    <t>Coluna5122</t>
  </si>
  <si>
    <t>Coluna5123</t>
  </si>
  <si>
    <t>Coluna5124</t>
  </si>
  <si>
    <t>Coluna5125</t>
  </si>
  <si>
    <t>Coluna5126</t>
  </si>
  <si>
    <t>Coluna5127</t>
  </si>
  <si>
    <t>Coluna5128</t>
  </si>
  <si>
    <t>Coluna5129</t>
  </si>
  <si>
    <t>Coluna5130</t>
  </si>
  <si>
    <t>Coluna5131</t>
  </si>
  <si>
    <t>Coluna5132</t>
  </si>
  <si>
    <t>Coluna5133</t>
  </si>
  <si>
    <t>Coluna5134</t>
  </si>
  <si>
    <t>Coluna5135</t>
  </si>
  <si>
    <t>Coluna5136</t>
  </si>
  <si>
    <t>Coluna5137</t>
  </si>
  <si>
    <t>Coluna5138</t>
  </si>
  <si>
    <t>Coluna5139</t>
  </si>
  <si>
    <t>Coluna5140</t>
  </si>
  <si>
    <t>Coluna5141</t>
  </si>
  <si>
    <t>Coluna5142</t>
  </si>
  <si>
    <t>Coluna5143</t>
  </si>
  <si>
    <t>Coluna5144</t>
  </si>
  <si>
    <t>Coluna5145</t>
  </si>
  <si>
    <t>Coluna5146</t>
  </si>
  <si>
    <t>Coluna5147</t>
  </si>
  <si>
    <t>Coluna5148</t>
  </si>
  <si>
    <t>Coluna5149</t>
  </si>
  <si>
    <t>Coluna5150</t>
  </si>
  <si>
    <t>Coluna5151</t>
  </si>
  <si>
    <t>Coluna5152</t>
  </si>
  <si>
    <t>Coluna5153</t>
  </si>
  <si>
    <t>Coluna5154</t>
  </si>
  <si>
    <t>Coluna5155</t>
  </si>
  <si>
    <t>Coluna5156</t>
  </si>
  <si>
    <t>Coluna5157</t>
  </si>
  <si>
    <t>Coluna5158</t>
  </si>
  <si>
    <t>Coluna5159</t>
  </si>
  <si>
    <t>Coluna5160</t>
  </si>
  <si>
    <t>Coluna5161</t>
  </si>
  <si>
    <t>Coluna5162</t>
  </si>
  <si>
    <t>Coluna5163</t>
  </si>
  <si>
    <t>Coluna5164</t>
  </si>
  <si>
    <t>Coluna5165</t>
  </si>
  <si>
    <t>Coluna5166</t>
  </si>
  <si>
    <t>Coluna5167</t>
  </si>
  <si>
    <t>Coluna5168</t>
  </si>
  <si>
    <t>Coluna5169</t>
  </si>
  <si>
    <t>Coluna5170</t>
  </si>
  <si>
    <t>Coluna5171</t>
  </si>
  <si>
    <t>Coluna5172</t>
  </si>
  <si>
    <t>Coluna5173</t>
  </si>
  <si>
    <t>Coluna5174</t>
  </si>
  <si>
    <t>Coluna5175</t>
  </si>
  <si>
    <t>Coluna5176</t>
  </si>
  <si>
    <t>Coluna5177</t>
  </si>
  <si>
    <t>Coluna5178</t>
  </si>
  <si>
    <t>Coluna5179</t>
  </si>
  <si>
    <t>Coluna5180</t>
  </si>
  <si>
    <t>Coluna5181</t>
  </si>
  <si>
    <t>Coluna5182</t>
  </si>
  <si>
    <t>Coluna5183</t>
  </si>
  <si>
    <t>Coluna5184</t>
  </si>
  <si>
    <t>Coluna5185</t>
  </si>
  <si>
    <t>Coluna5186</t>
  </si>
  <si>
    <t>Coluna5187</t>
  </si>
  <si>
    <t>Coluna5188</t>
  </si>
  <si>
    <t>Coluna5189</t>
  </si>
  <si>
    <t>Coluna5190</t>
  </si>
  <si>
    <t>Coluna5191</t>
  </si>
  <si>
    <t>Coluna5192</t>
  </si>
  <si>
    <t>Coluna5193</t>
  </si>
  <si>
    <t>Coluna5194</t>
  </si>
  <si>
    <t>Coluna5195</t>
  </si>
  <si>
    <t>Coluna5196</t>
  </si>
  <si>
    <t>Coluna5197</t>
  </si>
  <si>
    <t>Coluna5198</t>
  </si>
  <si>
    <t>Coluna5199</t>
  </si>
  <si>
    <t>Coluna5200</t>
  </si>
  <si>
    <t>Coluna5201</t>
  </si>
  <si>
    <t>Coluna5202</t>
  </si>
  <si>
    <t>Coluna5203</t>
  </si>
  <si>
    <t>Coluna5204</t>
  </si>
  <si>
    <t>Coluna5205</t>
  </si>
  <si>
    <t>Coluna5206</t>
  </si>
  <si>
    <t>Coluna5207</t>
  </si>
  <si>
    <t>Coluna5208</t>
  </si>
  <si>
    <t>Coluna5209</t>
  </si>
  <si>
    <t>Coluna5210</t>
  </si>
  <si>
    <t>Coluna5211</t>
  </si>
  <si>
    <t>Coluna5212</t>
  </si>
  <si>
    <t>Coluna5213</t>
  </si>
  <si>
    <t>Coluna5214</t>
  </si>
  <si>
    <t>Coluna5215</t>
  </si>
  <si>
    <t>Coluna5216</t>
  </si>
  <si>
    <t>Coluna5217</t>
  </si>
  <si>
    <t>Coluna5218</t>
  </si>
  <si>
    <t>Coluna5219</t>
  </si>
  <si>
    <t>Coluna5220</t>
  </si>
  <si>
    <t>Coluna5221</t>
  </si>
  <si>
    <t>Coluna5222</t>
  </si>
  <si>
    <t>Coluna5223</t>
  </si>
  <si>
    <t>Coluna5224</t>
  </si>
  <si>
    <t>Coluna5225</t>
  </si>
  <si>
    <t>Coluna5226</t>
  </si>
  <si>
    <t>Coluna5227</t>
  </si>
  <si>
    <t>Coluna5228</t>
  </si>
  <si>
    <t>Coluna5229</t>
  </si>
  <si>
    <t>Coluna5230</t>
  </si>
  <si>
    <t>Coluna5231</t>
  </si>
  <si>
    <t>Coluna5232</t>
  </si>
  <si>
    <t>Coluna5233</t>
  </si>
  <si>
    <t>Coluna5234</t>
  </si>
  <si>
    <t>Coluna5235</t>
  </si>
  <si>
    <t>Coluna5236</t>
  </si>
  <si>
    <t>Coluna5237</t>
  </si>
  <si>
    <t>Coluna5238</t>
  </si>
  <si>
    <t>Coluna5239</t>
  </si>
  <si>
    <t>Coluna5240</t>
  </si>
  <si>
    <t>Coluna5241</t>
  </si>
  <si>
    <t>Coluna5242</t>
  </si>
  <si>
    <t>Coluna5243</t>
  </si>
  <si>
    <t>Coluna5244</t>
  </si>
  <si>
    <t>Coluna5245</t>
  </si>
  <si>
    <t>Coluna5246</t>
  </si>
  <si>
    <t>Coluna5247</t>
  </si>
  <si>
    <t>Coluna5248</t>
  </si>
  <si>
    <t>Coluna5249</t>
  </si>
  <si>
    <t>Coluna5250</t>
  </si>
  <si>
    <t>Coluna5251</t>
  </si>
  <si>
    <t>Coluna5252</t>
  </si>
  <si>
    <t>Coluna5253</t>
  </si>
  <si>
    <t>Coluna5254</t>
  </si>
  <si>
    <t>Coluna5255</t>
  </si>
  <si>
    <t>Coluna5256</t>
  </si>
  <si>
    <t>Coluna5257</t>
  </si>
  <si>
    <t>Coluna5258</t>
  </si>
  <si>
    <t>Coluna5259</t>
  </si>
  <si>
    <t>Coluna5260</t>
  </si>
  <si>
    <t>Coluna5261</t>
  </si>
  <si>
    <t>Coluna5262</t>
  </si>
  <si>
    <t>Coluna5263</t>
  </si>
  <si>
    <t>Coluna5264</t>
  </si>
  <si>
    <t>Coluna5265</t>
  </si>
  <si>
    <t>Coluna5266</t>
  </si>
  <si>
    <t>Coluna5267</t>
  </si>
  <si>
    <t>Coluna5268</t>
  </si>
  <si>
    <t>Coluna5269</t>
  </si>
  <si>
    <t>Coluna5270</t>
  </si>
  <si>
    <t>Coluna5271</t>
  </si>
  <si>
    <t>Coluna5272</t>
  </si>
  <si>
    <t>Coluna5273</t>
  </si>
  <si>
    <t>Coluna5274</t>
  </si>
  <si>
    <t>Coluna5275</t>
  </si>
  <si>
    <t>Coluna5276</t>
  </si>
  <si>
    <t>Coluna5277</t>
  </si>
  <si>
    <t>Coluna5278</t>
  </si>
  <si>
    <t>Coluna5279</t>
  </si>
  <si>
    <t>Coluna5280</t>
  </si>
  <si>
    <t>Coluna5281</t>
  </si>
  <si>
    <t>Coluna5282</t>
  </si>
  <si>
    <t>Coluna5283</t>
  </si>
  <si>
    <t>Coluna5284</t>
  </si>
  <si>
    <t>Coluna5285</t>
  </si>
  <si>
    <t>Coluna5286</t>
  </si>
  <si>
    <t>Coluna5287</t>
  </si>
  <si>
    <t>Coluna5288</t>
  </si>
  <si>
    <t>Coluna5289</t>
  </si>
  <si>
    <t>Coluna5290</t>
  </si>
  <si>
    <t>Coluna5291</t>
  </si>
  <si>
    <t>Coluna5292</t>
  </si>
  <si>
    <t>Coluna5293</t>
  </si>
  <si>
    <t>Coluna5294</t>
  </si>
  <si>
    <t>Coluna5295</t>
  </si>
  <si>
    <t>Coluna5296</t>
  </si>
  <si>
    <t>Coluna5297</t>
  </si>
  <si>
    <t>Coluna5298</t>
  </si>
  <si>
    <t>Coluna5299</t>
  </si>
  <si>
    <t>Coluna5300</t>
  </si>
  <si>
    <t>Coluna5301</t>
  </si>
  <si>
    <t>Coluna5302</t>
  </si>
  <si>
    <t>Coluna5303</t>
  </si>
  <si>
    <t>Coluna5304</t>
  </si>
  <si>
    <t>Coluna5305</t>
  </si>
  <si>
    <t>Coluna5306</t>
  </si>
  <si>
    <t>Coluna5307</t>
  </si>
  <si>
    <t>Coluna5308</t>
  </si>
  <si>
    <t>Coluna5309</t>
  </si>
  <si>
    <t>Coluna5310</t>
  </si>
  <si>
    <t>Coluna5311</t>
  </si>
  <si>
    <t>Coluna5312</t>
  </si>
  <si>
    <t>Coluna5313</t>
  </si>
  <si>
    <t>Coluna5314</t>
  </si>
  <si>
    <t>Coluna5315</t>
  </si>
  <si>
    <t>Coluna5316</t>
  </si>
  <si>
    <t>Coluna5317</t>
  </si>
  <si>
    <t>Coluna5318</t>
  </si>
  <si>
    <t>Coluna5319</t>
  </si>
  <si>
    <t>Coluna5320</t>
  </si>
  <si>
    <t>Coluna5321</t>
  </si>
  <si>
    <t>Coluna5322</t>
  </si>
  <si>
    <t>Coluna5323</t>
  </si>
  <si>
    <t>Coluna5324</t>
  </si>
  <si>
    <t>Coluna5325</t>
  </si>
  <si>
    <t>Coluna5326</t>
  </si>
  <si>
    <t>Coluna5327</t>
  </si>
  <si>
    <t>Coluna5328</t>
  </si>
  <si>
    <t>Coluna5329</t>
  </si>
  <si>
    <t>Coluna5330</t>
  </si>
  <si>
    <t>Coluna5331</t>
  </si>
  <si>
    <t>Coluna5332</t>
  </si>
  <si>
    <t>Coluna5333</t>
  </si>
  <si>
    <t>Coluna5334</t>
  </si>
  <si>
    <t>Coluna5335</t>
  </si>
  <si>
    <t>Coluna5336</t>
  </si>
  <si>
    <t>Coluna5337</t>
  </si>
  <si>
    <t>Coluna5338</t>
  </si>
  <si>
    <t>Coluna5339</t>
  </si>
  <si>
    <t>Coluna5340</t>
  </si>
  <si>
    <t>Coluna5341</t>
  </si>
  <si>
    <t>Coluna5342</t>
  </si>
  <si>
    <t>Coluna5343</t>
  </si>
  <si>
    <t>Coluna5344</t>
  </si>
  <si>
    <t>Coluna5345</t>
  </si>
  <si>
    <t>Coluna5346</t>
  </si>
  <si>
    <t>Coluna5347</t>
  </si>
  <si>
    <t>Coluna5348</t>
  </si>
  <si>
    <t>Coluna5349</t>
  </si>
  <si>
    <t>Coluna5350</t>
  </si>
  <si>
    <t>Coluna5351</t>
  </si>
  <si>
    <t>Coluna5352</t>
  </si>
  <si>
    <t>Coluna5353</t>
  </si>
  <si>
    <t>Coluna5354</t>
  </si>
  <si>
    <t>Coluna5355</t>
  </si>
  <si>
    <t>Coluna5356</t>
  </si>
  <si>
    <t>Coluna5357</t>
  </si>
  <si>
    <t>Coluna5358</t>
  </si>
  <si>
    <t>Coluna5359</t>
  </si>
  <si>
    <t>Coluna5360</t>
  </si>
  <si>
    <t>Coluna5361</t>
  </si>
  <si>
    <t>Coluna5362</t>
  </si>
  <si>
    <t>Coluna5363</t>
  </si>
  <si>
    <t>Coluna5364</t>
  </si>
  <si>
    <t>Coluna5365</t>
  </si>
  <si>
    <t>Coluna5366</t>
  </si>
  <si>
    <t>Coluna5367</t>
  </si>
  <si>
    <t>Coluna5368</t>
  </si>
  <si>
    <t>Coluna5369</t>
  </si>
  <si>
    <t>Coluna5370</t>
  </si>
  <si>
    <t>Coluna5371</t>
  </si>
  <si>
    <t>Coluna5372</t>
  </si>
  <si>
    <t>Coluna5373</t>
  </si>
  <si>
    <t>Coluna5374</t>
  </si>
  <si>
    <t>Coluna5375</t>
  </si>
  <si>
    <t>Coluna5376</t>
  </si>
  <si>
    <t>Coluna5377</t>
  </si>
  <si>
    <t>Coluna5378</t>
  </si>
  <si>
    <t>Coluna5379</t>
  </si>
  <si>
    <t>Coluna5380</t>
  </si>
  <si>
    <t>Coluna5381</t>
  </si>
  <si>
    <t>Coluna5382</t>
  </si>
  <si>
    <t>Coluna5383</t>
  </si>
  <si>
    <t>Coluna5384</t>
  </si>
  <si>
    <t>Coluna5385</t>
  </si>
  <si>
    <t>Coluna5386</t>
  </si>
  <si>
    <t>Coluna5387</t>
  </si>
  <si>
    <t>Coluna5388</t>
  </si>
  <si>
    <t>Coluna5389</t>
  </si>
  <si>
    <t>Coluna5390</t>
  </si>
  <si>
    <t>Coluna5391</t>
  </si>
  <si>
    <t>Coluna5392</t>
  </si>
  <si>
    <t>Coluna5393</t>
  </si>
  <si>
    <t>Coluna5394</t>
  </si>
  <si>
    <t>Coluna5395</t>
  </si>
  <si>
    <t>Coluna5396</t>
  </si>
  <si>
    <t>Coluna5397</t>
  </si>
  <si>
    <t>Coluna5398</t>
  </si>
  <si>
    <t>Coluna5399</t>
  </si>
  <si>
    <t>Coluna5400</t>
  </si>
  <si>
    <t>Coluna5401</t>
  </si>
  <si>
    <t>Coluna5402</t>
  </si>
  <si>
    <t>Coluna5403</t>
  </si>
  <si>
    <t>Coluna5404</t>
  </si>
  <si>
    <t>Coluna5405</t>
  </si>
  <si>
    <t>Coluna5406</t>
  </si>
  <si>
    <t>Coluna5407</t>
  </si>
  <si>
    <t>Coluna5408</t>
  </si>
  <si>
    <t>Coluna5409</t>
  </si>
  <si>
    <t>Coluna5410</t>
  </si>
  <si>
    <t>Coluna5411</t>
  </si>
  <si>
    <t>Coluna5412</t>
  </si>
  <si>
    <t>Coluna5413</t>
  </si>
  <si>
    <t>Coluna5414</t>
  </si>
  <si>
    <t>Coluna5415</t>
  </si>
  <si>
    <t>Coluna5416</t>
  </si>
  <si>
    <t>Coluna5417</t>
  </si>
  <si>
    <t>Coluna5418</t>
  </si>
  <si>
    <t>Coluna5419</t>
  </si>
  <si>
    <t>Coluna5420</t>
  </si>
  <si>
    <t>Coluna5421</t>
  </si>
  <si>
    <t>Coluna5422</t>
  </si>
  <si>
    <t>Coluna5423</t>
  </si>
  <si>
    <t>Coluna5424</t>
  </si>
  <si>
    <t>Coluna5425</t>
  </si>
  <si>
    <t>Coluna5426</t>
  </si>
  <si>
    <t>Coluna5427</t>
  </si>
  <si>
    <t>Coluna5428</t>
  </si>
  <si>
    <t>Coluna5429</t>
  </si>
  <si>
    <t>Coluna5430</t>
  </si>
  <si>
    <t>Coluna5431</t>
  </si>
  <si>
    <t>Coluna5432</t>
  </si>
  <si>
    <t>Coluna5433</t>
  </si>
  <si>
    <t>Coluna5434</t>
  </si>
  <si>
    <t>Coluna5435</t>
  </si>
  <si>
    <t>Coluna5436</t>
  </si>
  <si>
    <t>Coluna5437</t>
  </si>
  <si>
    <t>Coluna5438</t>
  </si>
  <si>
    <t>Coluna5439</t>
  </si>
  <si>
    <t>Coluna5440</t>
  </si>
  <si>
    <t>Coluna5441</t>
  </si>
  <si>
    <t>Coluna5442</t>
  </si>
  <si>
    <t>Coluna5443</t>
  </si>
  <si>
    <t>Coluna5444</t>
  </si>
  <si>
    <t>Coluna5445</t>
  </si>
  <si>
    <t>Coluna5446</t>
  </si>
  <si>
    <t>Coluna5447</t>
  </si>
  <si>
    <t>Coluna5448</t>
  </si>
  <si>
    <t>Coluna5449</t>
  </si>
  <si>
    <t>Coluna5450</t>
  </si>
  <si>
    <t>Coluna5451</t>
  </si>
  <si>
    <t>Coluna5452</t>
  </si>
  <si>
    <t>Coluna5453</t>
  </si>
  <si>
    <t>Coluna5454</t>
  </si>
  <si>
    <t>Coluna5455</t>
  </si>
  <si>
    <t>Coluna5456</t>
  </si>
  <si>
    <t>Coluna5457</t>
  </si>
  <si>
    <t>Coluna5458</t>
  </si>
  <si>
    <t>Coluna5459</t>
  </si>
  <si>
    <t>Coluna5460</t>
  </si>
  <si>
    <t>Coluna5461</t>
  </si>
  <si>
    <t>Coluna5462</t>
  </si>
  <si>
    <t>Coluna5463</t>
  </si>
  <si>
    <t>Coluna5464</t>
  </si>
  <si>
    <t>Coluna5465</t>
  </si>
  <si>
    <t>Coluna5466</t>
  </si>
  <si>
    <t>Coluna5467</t>
  </si>
  <si>
    <t>Coluna5468</t>
  </si>
  <si>
    <t>Coluna5469</t>
  </si>
  <si>
    <t>Coluna5470</t>
  </si>
  <si>
    <t>Coluna5471</t>
  </si>
  <si>
    <t>Coluna5472</t>
  </si>
  <si>
    <t>Coluna5473</t>
  </si>
  <si>
    <t>Coluna5474</t>
  </si>
  <si>
    <t>Coluna5475</t>
  </si>
  <si>
    <t>Coluna5476</t>
  </si>
  <si>
    <t>Coluna5477</t>
  </si>
  <si>
    <t>Coluna5478</t>
  </si>
  <si>
    <t>Coluna5479</t>
  </si>
  <si>
    <t>Coluna5480</t>
  </si>
  <si>
    <t>Coluna5481</t>
  </si>
  <si>
    <t>Coluna5482</t>
  </si>
  <si>
    <t>Coluna5483</t>
  </si>
  <si>
    <t>Coluna5484</t>
  </si>
  <si>
    <t>Coluna5485</t>
  </si>
  <si>
    <t>Coluna5486</t>
  </si>
  <si>
    <t>Coluna5487</t>
  </si>
  <si>
    <t>Coluna5488</t>
  </si>
  <si>
    <t>Coluna5489</t>
  </si>
  <si>
    <t>Coluna5490</t>
  </si>
  <si>
    <t>Coluna5491</t>
  </si>
  <si>
    <t>Coluna5492</t>
  </si>
  <si>
    <t>Coluna5493</t>
  </si>
  <si>
    <t>Coluna5494</t>
  </si>
  <si>
    <t>Coluna5495</t>
  </si>
  <si>
    <t>Coluna5496</t>
  </si>
  <si>
    <t>Coluna5497</t>
  </si>
  <si>
    <t>Coluna5498</t>
  </si>
  <si>
    <t>Coluna5499</t>
  </si>
  <si>
    <t>Coluna5500</t>
  </si>
  <si>
    <t>Coluna5501</t>
  </si>
  <si>
    <t>Coluna5502</t>
  </si>
  <si>
    <t>Coluna5503</t>
  </si>
  <si>
    <t>Coluna5504</t>
  </si>
  <si>
    <t>Coluna5505</t>
  </si>
  <si>
    <t>Coluna5506</t>
  </si>
  <si>
    <t>Coluna5507</t>
  </si>
  <si>
    <t>Coluna5508</t>
  </si>
  <si>
    <t>Coluna5509</t>
  </si>
  <si>
    <t>Coluna5510</t>
  </si>
  <si>
    <t>Coluna5511</t>
  </si>
  <si>
    <t>Coluna5512</t>
  </si>
  <si>
    <t>Coluna5513</t>
  </si>
  <si>
    <t>Coluna5514</t>
  </si>
  <si>
    <t>Coluna5515</t>
  </si>
  <si>
    <t>Coluna5516</t>
  </si>
  <si>
    <t>Coluna5517</t>
  </si>
  <si>
    <t>Coluna5518</t>
  </si>
  <si>
    <t>Coluna5519</t>
  </si>
  <si>
    <t>Coluna5520</t>
  </si>
  <si>
    <t>Coluna5521</t>
  </si>
  <si>
    <t>Coluna5522</t>
  </si>
  <si>
    <t>Coluna5523</t>
  </si>
  <si>
    <t>Coluna5524</t>
  </si>
  <si>
    <t>Coluna5525</t>
  </si>
  <si>
    <t>Coluna5526</t>
  </si>
  <si>
    <t>Coluna5527</t>
  </si>
  <si>
    <t>Coluna5528</t>
  </si>
  <si>
    <t>Coluna5529</t>
  </si>
  <si>
    <t>Coluna5530</t>
  </si>
  <si>
    <t>Coluna5531</t>
  </si>
  <si>
    <t>Coluna5532</t>
  </si>
  <si>
    <t>Coluna5533</t>
  </si>
  <si>
    <t>Coluna5534</t>
  </si>
  <si>
    <t>Coluna5535</t>
  </si>
  <si>
    <t>Coluna5536</t>
  </si>
  <si>
    <t>Coluna5537</t>
  </si>
  <si>
    <t>Coluna5538</t>
  </si>
  <si>
    <t>Coluna5539</t>
  </si>
  <si>
    <t>Coluna5540</t>
  </si>
  <si>
    <t>Coluna5541</t>
  </si>
  <si>
    <t>Coluna5542</t>
  </si>
  <si>
    <t>Coluna5543</t>
  </si>
  <si>
    <t>Coluna5544</t>
  </si>
  <si>
    <t>Coluna5545</t>
  </si>
  <si>
    <t>Coluna5546</t>
  </si>
  <si>
    <t>Coluna5547</t>
  </si>
  <si>
    <t>Coluna5548</t>
  </si>
  <si>
    <t>Coluna5549</t>
  </si>
  <si>
    <t>Coluna5550</t>
  </si>
  <si>
    <t>Coluna5551</t>
  </si>
  <si>
    <t>Coluna5552</t>
  </si>
  <si>
    <t>Coluna5553</t>
  </si>
  <si>
    <t>Coluna5554</t>
  </si>
  <si>
    <t>Coluna5555</t>
  </si>
  <si>
    <t>Coluna5556</t>
  </si>
  <si>
    <t>Coluna5557</t>
  </si>
  <si>
    <t>Coluna5558</t>
  </si>
  <si>
    <t>Coluna5559</t>
  </si>
  <si>
    <t>Coluna5560</t>
  </si>
  <si>
    <t>Coluna5561</t>
  </si>
  <si>
    <t>Coluna5562</t>
  </si>
  <si>
    <t>Coluna5563</t>
  </si>
  <si>
    <t>Coluna5564</t>
  </si>
  <si>
    <t>Coluna5565</t>
  </si>
  <si>
    <t>Coluna5566</t>
  </si>
  <si>
    <t>Coluna5567</t>
  </si>
  <si>
    <t>Coluna5568</t>
  </si>
  <si>
    <t>Coluna5569</t>
  </si>
  <si>
    <t>Coluna5570</t>
  </si>
  <si>
    <t>Coluna5571</t>
  </si>
  <si>
    <t>Coluna5572</t>
  </si>
  <si>
    <t>Coluna5573</t>
  </si>
  <si>
    <t>Coluna5574</t>
  </si>
  <si>
    <t>Coluna5575</t>
  </si>
  <si>
    <t>Coluna5576</t>
  </si>
  <si>
    <t>Coluna5577</t>
  </si>
  <si>
    <t>Coluna5578</t>
  </si>
  <si>
    <t>Coluna5579</t>
  </si>
  <si>
    <t>Coluna5580</t>
  </si>
  <si>
    <t>Coluna5581</t>
  </si>
  <si>
    <t>Coluna5582</t>
  </si>
  <si>
    <t>Coluna5583</t>
  </si>
  <si>
    <t>Coluna5584</t>
  </si>
  <si>
    <t>Coluna5585</t>
  </si>
  <si>
    <t>Coluna5586</t>
  </si>
  <si>
    <t>Coluna5587</t>
  </si>
  <si>
    <t>Coluna5588</t>
  </si>
  <si>
    <t>Coluna5589</t>
  </si>
  <si>
    <t>Coluna5590</t>
  </si>
  <si>
    <t>Coluna5591</t>
  </si>
  <si>
    <t>Coluna5592</t>
  </si>
  <si>
    <t>Coluna5593</t>
  </si>
  <si>
    <t>Coluna5594</t>
  </si>
  <si>
    <t>Coluna5595</t>
  </si>
  <si>
    <t>Coluna5596</t>
  </si>
  <si>
    <t>Coluna5597</t>
  </si>
  <si>
    <t>Coluna5598</t>
  </si>
  <si>
    <t>Coluna5599</t>
  </si>
  <si>
    <t>Coluna5600</t>
  </si>
  <si>
    <t>Coluna5601</t>
  </si>
  <si>
    <t>Coluna5602</t>
  </si>
  <si>
    <t>Coluna5603</t>
  </si>
  <si>
    <t>Coluna5604</t>
  </si>
  <si>
    <t>Coluna5605</t>
  </si>
  <si>
    <t>Coluna5606</t>
  </si>
  <si>
    <t>Coluna5607</t>
  </si>
  <si>
    <t>Coluna5608</t>
  </si>
  <si>
    <t>Coluna5609</t>
  </si>
  <si>
    <t>Coluna5610</t>
  </si>
  <si>
    <t>Coluna5611</t>
  </si>
  <si>
    <t>Coluna5612</t>
  </si>
  <si>
    <t>Coluna5613</t>
  </si>
  <si>
    <t>Coluna5614</t>
  </si>
  <si>
    <t>Coluna5615</t>
  </si>
  <si>
    <t>Coluna5616</t>
  </si>
  <si>
    <t>Coluna5617</t>
  </si>
  <si>
    <t>Coluna5618</t>
  </si>
  <si>
    <t>Coluna5619</t>
  </si>
  <si>
    <t>Coluna5620</t>
  </si>
  <si>
    <t>Coluna5621</t>
  </si>
  <si>
    <t>Coluna5622</t>
  </si>
  <si>
    <t>Coluna5623</t>
  </si>
  <si>
    <t>Coluna5624</t>
  </si>
  <si>
    <t>Coluna5625</t>
  </si>
  <si>
    <t>Coluna5626</t>
  </si>
  <si>
    <t>Coluna5627</t>
  </si>
  <si>
    <t>Coluna5628</t>
  </si>
  <si>
    <t>Coluna5629</t>
  </si>
  <si>
    <t>Coluna5630</t>
  </si>
  <si>
    <t>Coluna5631</t>
  </si>
  <si>
    <t>Coluna5632</t>
  </si>
  <si>
    <t>Coluna5633</t>
  </si>
  <si>
    <t>Coluna5634</t>
  </si>
  <si>
    <t>Coluna5635</t>
  </si>
  <si>
    <t>Coluna5636</t>
  </si>
  <si>
    <t>Coluna5637</t>
  </si>
  <si>
    <t>Coluna5638</t>
  </si>
  <si>
    <t>Coluna5639</t>
  </si>
  <si>
    <t>Coluna5640</t>
  </si>
  <si>
    <t>Coluna5641</t>
  </si>
  <si>
    <t>Coluna5642</t>
  </si>
  <si>
    <t>Coluna5643</t>
  </si>
  <si>
    <t>Coluna5644</t>
  </si>
  <si>
    <t>Coluna5645</t>
  </si>
  <si>
    <t>Coluna5646</t>
  </si>
  <si>
    <t>Coluna5647</t>
  </si>
  <si>
    <t>Coluna5648</t>
  </si>
  <si>
    <t>Coluna5649</t>
  </si>
  <si>
    <t>Coluna5650</t>
  </si>
  <si>
    <t>Coluna5651</t>
  </si>
  <si>
    <t>Coluna5652</t>
  </si>
  <si>
    <t>Coluna5653</t>
  </si>
  <si>
    <t>Coluna5654</t>
  </si>
  <si>
    <t>Coluna5655</t>
  </si>
  <si>
    <t>Coluna5656</t>
  </si>
  <si>
    <t>Coluna5657</t>
  </si>
  <si>
    <t>Coluna5658</t>
  </si>
  <si>
    <t>Coluna5659</t>
  </si>
  <si>
    <t>Coluna5660</t>
  </si>
  <si>
    <t>Coluna5661</t>
  </si>
  <si>
    <t>Coluna5662</t>
  </si>
  <si>
    <t>Coluna5663</t>
  </si>
  <si>
    <t>Coluna5664</t>
  </si>
  <si>
    <t>Coluna5665</t>
  </si>
  <si>
    <t>Coluna5666</t>
  </si>
  <si>
    <t>Coluna5667</t>
  </si>
  <si>
    <t>Coluna5668</t>
  </si>
  <si>
    <t>Coluna5669</t>
  </si>
  <si>
    <t>Coluna5670</t>
  </si>
  <si>
    <t>Coluna5671</t>
  </si>
  <si>
    <t>Coluna5672</t>
  </si>
  <si>
    <t>Coluna5673</t>
  </si>
  <si>
    <t>Coluna5674</t>
  </si>
  <si>
    <t>Coluna5675</t>
  </si>
  <si>
    <t>Coluna5676</t>
  </si>
  <si>
    <t>Coluna5677</t>
  </si>
  <si>
    <t>Coluna5678</t>
  </si>
  <si>
    <t>Coluna5679</t>
  </si>
  <si>
    <t>Coluna5680</t>
  </si>
  <si>
    <t>Coluna5681</t>
  </si>
  <si>
    <t>Coluna5682</t>
  </si>
  <si>
    <t>Coluna5683</t>
  </si>
  <si>
    <t>Coluna5684</t>
  </si>
  <si>
    <t>Coluna5685</t>
  </si>
  <si>
    <t>Coluna5686</t>
  </si>
  <si>
    <t>Coluna5687</t>
  </si>
  <si>
    <t>Coluna5688</t>
  </si>
  <si>
    <t>Coluna5689</t>
  </si>
  <si>
    <t>Coluna5690</t>
  </si>
  <si>
    <t>Coluna5691</t>
  </si>
  <si>
    <t>Coluna5692</t>
  </si>
  <si>
    <t>Coluna5693</t>
  </si>
  <si>
    <t>Coluna5694</t>
  </si>
  <si>
    <t>Coluna5695</t>
  </si>
  <si>
    <t>Coluna5696</t>
  </si>
  <si>
    <t>Coluna5697</t>
  </si>
  <si>
    <t>Coluna5698</t>
  </si>
  <si>
    <t>Coluna5699</t>
  </si>
  <si>
    <t>Coluna5700</t>
  </si>
  <si>
    <t>Coluna5701</t>
  </si>
  <si>
    <t>Coluna5702</t>
  </si>
  <si>
    <t>Coluna5703</t>
  </si>
  <si>
    <t>Coluna5704</t>
  </si>
  <si>
    <t>Coluna5705</t>
  </si>
  <si>
    <t>Coluna5706</t>
  </si>
  <si>
    <t>Coluna5707</t>
  </si>
  <si>
    <t>Coluna5708</t>
  </si>
  <si>
    <t>Coluna5709</t>
  </si>
  <si>
    <t>Coluna5710</t>
  </si>
  <si>
    <t>Coluna5711</t>
  </si>
  <si>
    <t>Coluna5712</t>
  </si>
  <si>
    <t>Coluna5713</t>
  </si>
  <si>
    <t>Coluna5714</t>
  </si>
  <si>
    <t>Coluna5715</t>
  </si>
  <si>
    <t>Coluna5716</t>
  </si>
  <si>
    <t>Coluna5717</t>
  </si>
  <si>
    <t>Coluna5718</t>
  </si>
  <si>
    <t>Coluna5719</t>
  </si>
  <si>
    <t>Coluna5720</t>
  </si>
  <si>
    <t>Coluna5721</t>
  </si>
  <si>
    <t>Coluna5722</t>
  </si>
  <si>
    <t>Coluna5723</t>
  </si>
  <si>
    <t>Coluna5724</t>
  </si>
  <si>
    <t>Coluna5725</t>
  </si>
  <si>
    <t>Coluna5726</t>
  </si>
  <si>
    <t>Coluna5727</t>
  </si>
  <si>
    <t>Coluna5728</t>
  </si>
  <si>
    <t>Coluna5729</t>
  </si>
  <si>
    <t>Coluna5730</t>
  </si>
  <si>
    <t>Coluna5731</t>
  </si>
  <si>
    <t>Coluna5732</t>
  </si>
  <si>
    <t>Coluna5733</t>
  </si>
  <si>
    <t>Coluna5734</t>
  </si>
  <si>
    <t>Coluna5735</t>
  </si>
  <si>
    <t>Coluna5736</t>
  </si>
  <si>
    <t>Coluna5737</t>
  </si>
  <si>
    <t>Coluna5738</t>
  </si>
  <si>
    <t>Coluna5739</t>
  </si>
  <si>
    <t>Coluna5740</t>
  </si>
  <si>
    <t>Coluna5741</t>
  </si>
  <si>
    <t>Coluna5742</t>
  </si>
  <si>
    <t>Coluna5743</t>
  </si>
  <si>
    <t>Coluna5744</t>
  </si>
  <si>
    <t>Coluna5745</t>
  </si>
  <si>
    <t>Coluna5746</t>
  </si>
  <si>
    <t>Coluna5747</t>
  </si>
  <si>
    <t>Coluna5748</t>
  </si>
  <si>
    <t>Coluna5749</t>
  </si>
  <si>
    <t>Coluna5750</t>
  </si>
  <si>
    <t>Coluna5751</t>
  </si>
  <si>
    <t>Coluna5752</t>
  </si>
  <si>
    <t>Coluna5753</t>
  </si>
  <si>
    <t>Coluna5754</t>
  </si>
  <si>
    <t>Coluna5755</t>
  </si>
  <si>
    <t>Coluna5756</t>
  </si>
  <si>
    <t>Coluna5757</t>
  </si>
  <si>
    <t>Coluna5758</t>
  </si>
  <si>
    <t>Coluna5759</t>
  </si>
  <si>
    <t>Coluna5760</t>
  </si>
  <si>
    <t>Coluna5761</t>
  </si>
  <si>
    <t>Coluna5762</t>
  </si>
  <si>
    <t>Coluna5763</t>
  </si>
  <si>
    <t>Coluna5764</t>
  </si>
  <si>
    <t>Coluna5765</t>
  </si>
  <si>
    <t>Coluna5766</t>
  </si>
  <si>
    <t>Coluna5767</t>
  </si>
  <si>
    <t>Coluna5768</t>
  </si>
  <si>
    <t>Coluna5769</t>
  </si>
  <si>
    <t>Coluna5770</t>
  </si>
  <si>
    <t>Coluna5771</t>
  </si>
  <si>
    <t>Coluna5772</t>
  </si>
  <si>
    <t>Coluna5773</t>
  </si>
  <si>
    <t>Coluna5774</t>
  </si>
  <si>
    <t>Coluna5775</t>
  </si>
  <si>
    <t>Coluna5776</t>
  </si>
  <si>
    <t>Coluna5777</t>
  </si>
  <si>
    <t>Coluna5778</t>
  </si>
  <si>
    <t>Coluna5779</t>
  </si>
  <si>
    <t>Coluna5780</t>
  </si>
  <si>
    <t>Coluna5781</t>
  </si>
  <si>
    <t>Coluna5782</t>
  </si>
  <si>
    <t>Coluna5783</t>
  </si>
  <si>
    <t>Coluna5784</t>
  </si>
  <si>
    <t>Coluna5785</t>
  </si>
  <si>
    <t>Coluna5786</t>
  </si>
  <si>
    <t>Coluna5787</t>
  </si>
  <si>
    <t>Coluna5788</t>
  </si>
  <si>
    <t>Coluna5789</t>
  </si>
  <si>
    <t>Coluna5790</t>
  </si>
  <si>
    <t>Coluna5791</t>
  </si>
  <si>
    <t>Coluna5792</t>
  </si>
  <si>
    <t>Coluna5793</t>
  </si>
  <si>
    <t>Coluna5794</t>
  </si>
  <si>
    <t>Coluna5795</t>
  </si>
  <si>
    <t>Coluna5796</t>
  </si>
  <si>
    <t>Coluna5797</t>
  </si>
  <si>
    <t>Coluna5798</t>
  </si>
  <si>
    <t>Coluna5799</t>
  </si>
  <si>
    <t>Coluna5800</t>
  </si>
  <si>
    <t>Coluna5801</t>
  </si>
  <si>
    <t>Coluna5802</t>
  </si>
  <si>
    <t>Coluna5803</t>
  </si>
  <si>
    <t>Coluna5804</t>
  </si>
  <si>
    <t>Coluna5805</t>
  </si>
  <si>
    <t>Coluna5806</t>
  </si>
  <si>
    <t>Coluna5807</t>
  </si>
  <si>
    <t>Coluna5808</t>
  </si>
  <si>
    <t>Coluna5809</t>
  </si>
  <si>
    <t>Coluna5810</t>
  </si>
  <si>
    <t>Coluna5811</t>
  </si>
  <si>
    <t>Coluna5812</t>
  </si>
  <si>
    <t>Coluna5813</t>
  </si>
  <si>
    <t>Coluna5814</t>
  </si>
  <si>
    <t>Coluna5815</t>
  </si>
  <si>
    <t>Coluna5816</t>
  </si>
  <si>
    <t>Coluna5817</t>
  </si>
  <si>
    <t>Coluna5818</t>
  </si>
  <si>
    <t>Coluna5819</t>
  </si>
  <si>
    <t>Coluna5820</t>
  </si>
  <si>
    <t>Coluna5821</t>
  </si>
  <si>
    <t>Coluna5822</t>
  </si>
  <si>
    <t>Coluna5823</t>
  </si>
  <si>
    <t>Coluna5824</t>
  </si>
  <si>
    <t>Coluna5825</t>
  </si>
  <si>
    <t>Coluna5826</t>
  </si>
  <si>
    <t>Coluna5827</t>
  </si>
  <si>
    <t>Coluna5828</t>
  </si>
  <si>
    <t>Coluna5829</t>
  </si>
  <si>
    <t>Coluna5830</t>
  </si>
  <si>
    <t>Coluna5831</t>
  </si>
  <si>
    <t>Coluna5832</t>
  </si>
  <si>
    <t>Coluna5833</t>
  </si>
  <si>
    <t>Coluna5834</t>
  </si>
  <si>
    <t>Coluna5835</t>
  </si>
  <si>
    <t>Coluna5836</t>
  </si>
  <si>
    <t>Coluna5837</t>
  </si>
  <si>
    <t>Coluna5838</t>
  </si>
  <si>
    <t>Coluna5839</t>
  </si>
  <si>
    <t>Coluna5840</t>
  </si>
  <si>
    <t>Coluna5841</t>
  </si>
  <si>
    <t>Coluna5842</t>
  </si>
  <si>
    <t>Coluna5843</t>
  </si>
  <si>
    <t>Coluna5844</t>
  </si>
  <si>
    <t>Coluna5845</t>
  </si>
  <si>
    <t>Coluna5846</t>
  </si>
  <si>
    <t>Coluna5847</t>
  </si>
  <si>
    <t>Coluna5848</t>
  </si>
  <si>
    <t>Coluna5849</t>
  </si>
  <si>
    <t>Coluna5850</t>
  </si>
  <si>
    <t>Coluna5851</t>
  </si>
  <si>
    <t>Coluna5852</t>
  </si>
  <si>
    <t>Coluna5853</t>
  </si>
  <si>
    <t>Coluna5854</t>
  </si>
  <si>
    <t>Coluna5855</t>
  </si>
  <si>
    <t>Coluna5856</t>
  </si>
  <si>
    <t>Coluna5857</t>
  </si>
  <si>
    <t>Coluna5858</t>
  </si>
  <si>
    <t>Coluna5859</t>
  </si>
  <si>
    <t>Coluna5860</t>
  </si>
  <si>
    <t>Coluna5861</t>
  </si>
  <si>
    <t>Coluna5862</t>
  </si>
  <si>
    <t>Coluna5863</t>
  </si>
  <si>
    <t>Coluna5864</t>
  </si>
  <si>
    <t>Coluna5865</t>
  </si>
  <si>
    <t>Coluna5866</t>
  </si>
  <si>
    <t>Coluna5867</t>
  </si>
  <si>
    <t>Coluna5868</t>
  </si>
  <si>
    <t>Coluna5869</t>
  </si>
  <si>
    <t>Coluna5870</t>
  </si>
  <si>
    <t>Coluna5871</t>
  </si>
  <si>
    <t>Coluna5872</t>
  </si>
  <si>
    <t>Coluna5873</t>
  </si>
  <si>
    <t>Coluna5874</t>
  </si>
  <si>
    <t>Coluna5875</t>
  </si>
  <si>
    <t>Coluna5876</t>
  </si>
  <si>
    <t>Coluna5877</t>
  </si>
  <si>
    <t>Coluna5878</t>
  </si>
  <si>
    <t>Coluna5879</t>
  </si>
  <si>
    <t>Coluna5880</t>
  </si>
  <si>
    <t>Coluna5881</t>
  </si>
  <si>
    <t>Coluna5882</t>
  </si>
  <si>
    <t>Coluna5883</t>
  </si>
  <si>
    <t>Coluna5884</t>
  </si>
  <si>
    <t>Coluna5885</t>
  </si>
  <si>
    <t>Coluna5886</t>
  </si>
  <si>
    <t>Coluna5887</t>
  </si>
  <si>
    <t>Coluna5888</t>
  </si>
  <si>
    <t>Coluna5889</t>
  </si>
  <si>
    <t>Coluna5890</t>
  </si>
  <si>
    <t>Coluna5891</t>
  </si>
  <si>
    <t>Coluna5892</t>
  </si>
  <si>
    <t>Coluna5893</t>
  </si>
  <si>
    <t>Coluna5894</t>
  </si>
  <si>
    <t>Coluna5895</t>
  </si>
  <si>
    <t>Coluna5896</t>
  </si>
  <si>
    <t>Coluna5897</t>
  </si>
  <si>
    <t>Coluna5898</t>
  </si>
  <si>
    <t>Coluna5899</t>
  </si>
  <si>
    <t>Coluna5900</t>
  </si>
  <si>
    <t>Coluna5901</t>
  </si>
  <si>
    <t>Coluna5902</t>
  </si>
  <si>
    <t>Coluna5903</t>
  </si>
  <si>
    <t>Coluna5904</t>
  </si>
  <si>
    <t>Coluna5905</t>
  </si>
  <si>
    <t>Coluna5906</t>
  </si>
  <si>
    <t>Coluna5907</t>
  </si>
  <si>
    <t>Coluna5908</t>
  </si>
  <si>
    <t>Coluna5909</t>
  </si>
  <si>
    <t>Coluna5910</t>
  </si>
  <si>
    <t>Coluna5911</t>
  </si>
  <si>
    <t>Coluna5912</t>
  </si>
  <si>
    <t>Coluna5913</t>
  </si>
  <si>
    <t>Coluna5914</t>
  </si>
  <si>
    <t>Coluna5915</t>
  </si>
  <si>
    <t>Coluna5916</t>
  </si>
  <si>
    <t>Coluna5917</t>
  </si>
  <si>
    <t>Coluna5918</t>
  </si>
  <si>
    <t>Coluna5919</t>
  </si>
  <si>
    <t>Coluna5920</t>
  </si>
  <si>
    <t>Coluna5921</t>
  </si>
  <si>
    <t>Coluna5922</t>
  </si>
  <si>
    <t>Coluna5923</t>
  </si>
  <si>
    <t>Coluna5924</t>
  </si>
  <si>
    <t>Coluna5925</t>
  </si>
  <si>
    <t>Coluna5926</t>
  </si>
  <si>
    <t>Coluna5927</t>
  </si>
  <si>
    <t>Coluna5928</t>
  </si>
  <si>
    <t>Coluna5929</t>
  </si>
  <si>
    <t>Coluna5930</t>
  </si>
  <si>
    <t>Coluna5931</t>
  </si>
  <si>
    <t>Coluna5932</t>
  </si>
  <si>
    <t>Coluna5933</t>
  </si>
  <si>
    <t>Coluna5934</t>
  </si>
  <si>
    <t>Coluna5935</t>
  </si>
  <si>
    <t>Coluna5936</t>
  </si>
  <si>
    <t>Coluna5937</t>
  </si>
  <si>
    <t>Coluna5938</t>
  </si>
  <si>
    <t>Coluna5939</t>
  </si>
  <si>
    <t>Coluna5940</t>
  </si>
  <si>
    <t>Coluna5941</t>
  </si>
  <si>
    <t>Coluna5942</t>
  </si>
  <si>
    <t>Coluna5943</t>
  </si>
  <si>
    <t>Coluna5944</t>
  </si>
  <si>
    <t>Coluna5945</t>
  </si>
  <si>
    <t>Coluna5946</t>
  </si>
  <si>
    <t>Coluna5947</t>
  </si>
  <si>
    <t>Coluna5948</t>
  </si>
  <si>
    <t>Coluna5949</t>
  </si>
  <si>
    <t>Coluna5950</t>
  </si>
  <si>
    <t>Coluna5951</t>
  </si>
  <si>
    <t>Coluna5952</t>
  </si>
  <si>
    <t>Coluna5953</t>
  </si>
  <si>
    <t>Coluna5954</t>
  </si>
  <si>
    <t>Coluna5955</t>
  </si>
  <si>
    <t>Coluna5956</t>
  </si>
  <si>
    <t>Coluna5957</t>
  </si>
  <si>
    <t>Coluna5958</t>
  </si>
  <si>
    <t>Coluna5959</t>
  </si>
  <si>
    <t>Coluna5960</t>
  </si>
  <si>
    <t>Coluna5961</t>
  </si>
  <si>
    <t>Coluna5962</t>
  </si>
  <si>
    <t>Coluna5963</t>
  </si>
  <si>
    <t>Coluna5964</t>
  </si>
  <si>
    <t>Coluna5965</t>
  </si>
  <si>
    <t>Coluna5966</t>
  </si>
  <si>
    <t>Coluna5967</t>
  </si>
  <si>
    <t>Coluna5968</t>
  </si>
  <si>
    <t>Coluna5969</t>
  </si>
  <si>
    <t>Coluna5970</t>
  </si>
  <si>
    <t>Coluna5971</t>
  </si>
  <si>
    <t>Coluna5972</t>
  </si>
  <si>
    <t>Coluna5973</t>
  </si>
  <si>
    <t>Coluna5974</t>
  </si>
  <si>
    <t>Coluna5975</t>
  </si>
  <si>
    <t>Coluna5976</t>
  </si>
  <si>
    <t>Coluna5977</t>
  </si>
  <si>
    <t>Coluna5978</t>
  </si>
  <si>
    <t>Coluna5979</t>
  </si>
  <si>
    <t>Coluna5980</t>
  </si>
  <si>
    <t>Coluna5981</t>
  </si>
  <si>
    <t>Coluna5982</t>
  </si>
  <si>
    <t>Coluna5983</t>
  </si>
  <si>
    <t>Coluna5984</t>
  </si>
  <si>
    <t>Coluna5985</t>
  </si>
  <si>
    <t>Coluna5986</t>
  </si>
  <si>
    <t>Coluna5987</t>
  </si>
  <si>
    <t>Coluna5988</t>
  </si>
  <si>
    <t>Coluna5989</t>
  </si>
  <si>
    <t>Coluna5990</t>
  </si>
  <si>
    <t>Coluna5991</t>
  </si>
  <si>
    <t>Coluna5992</t>
  </si>
  <si>
    <t>Coluna5993</t>
  </si>
  <si>
    <t>Coluna5994</t>
  </si>
  <si>
    <t>Coluna5995</t>
  </si>
  <si>
    <t>Coluna5996</t>
  </si>
  <si>
    <t>Coluna5997</t>
  </si>
  <si>
    <t>Coluna5998</t>
  </si>
  <si>
    <t>Coluna5999</t>
  </si>
  <si>
    <t>Coluna6000</t>
  </si>
  <si>
    <t>Coluna6001</t>
  </si>
  <si>
    <t>Coluna6002</t>
  </si>
  <si>
    <t>Coluna6003</t>
  </si>
  <si>
    <t>Coluna6004</t>
  </si>
  <si>
    <t>Coluna6005</t>
  </si>
  <si>
    <t>Coluna6006</t>
  </si>
  <si>
    <t>Coluna6007</t>
  </si>
  <si>
    <t>Coluna6008</t>
  </si>
  <si>
    <t>Coluna6009</t>
  </si>
  <si>
    <t>Coluna6010</t>
  </si>
  <si>
    <t>Coluna6011</t>
  </si>
  <si>
    <t>Coluna6012</t>
  </si>
  <si>
    <t>Coluna6013</t>
  </si>
  <si>
    <t>Coluna6014</t>
  </si>
  <si>
    <t>Coluna6015</t>
  </si>
  <si>
    <t>Coluna6016</t>
  </si>
  <si>
    <t>Coluna6017</t>
  </si>
  <si>
    <t>Coluna6018</t>
  </si>
  <si>
    <t>Coluna6019</t>
  </si>
  <si>
    <t>Coluna6020</t>
  </si>
  <si>
    <t>Coluna6021</t>
  </si>
  <si>
    <t>Coluna6022</t>
  </si>
  <si>
    <t>Coluna6023</t>
  </si>
  <si>
    <t>Coluna6024</t>
  </si>
  <si>
    <t>Coluna6025</t>
  </si>
  <si>
    <t>Coluna6026</t>
  </si>
  <si>
    <t>Coluna6027</t>
  </si>
  <si>
    <t>Coluna6028</t>
  </si>
  <si>
    <t>Coluna6029</t>
  </si>
  <si>
    <t>Coluna6030</t>
  </si>
  <si>
    <t>Coluna6031</t>
  </si>
  <si>
    <t>Coluna6032</t>
  </si>
  <si>
    <t>Coluna6033</t>
  </si>
  <si>
    <t>Coluna6034</t>
  </si>
  <si>
    <t>Coluna6035</t>
  </si>
  <si>
    <t>Coluna6036</t>
  </si>
  <si>
    <t>Coluna6037</t>
  </si>
  <si>
    <t>Coluna6038</t>
  </si>
  <si>
    <t>Coluna6039</t>
  </si>
  <si>
    <t>Coluna6040</t>
  </si>
  <si>
    <t>Coluna6041</t>
  </si>
  <si>
    <t>Coluna6042</t>
  </si>
  <si>
    <t>Coluna6043</t>
  </si>
  <si>
    <t>Coluna6044</t>
  </si>
  <si>
    <t>Coluna6045</t>
  </si>
  <si>
    <t>Coluna6046</t>
  </si>
  <si>
    <t>Coluna6047</t>
  </si>
  <si>
    <t>Coluna6048</t>
  </si>
  <si>
    <t>Coluna6049</t>
  </si>
  <si>
    <t>Coluna6050</t>
  </si>
  <si>
    <t>Coluna6051</t>
  </si>
  <si>
    <t>Coluna6052</t>
  </si>
  <si>
    <t>Coluna6053</t>
  </si>
  <si>
    <t>Coluna6054</t>
  </si>
  <si>
    <t>Coluna6055</t>
  </si>
  <si>
    <t>Coluna6056</t>
  </si>
  <si>
    <t>Coluna6057</t>
  </si>
  <si>
    <t>Coluna6058</t>
  </si>
  <si>
    <t>Coluna6059</t>
  </si>
  <si>
    <t>Coluna6060</t>
  </si>
  <si>
    <t>Coluna6061</t>
  </si>
  <si>
    <t>Coluna6062</t>
  </si>
  <si>
    <t>Coluna6063</t>
  </si>
  <si>
    <t>Coluna6064</t>
  </si>
  <si>
    <t>Coluna6065</t>
  </si>
  <si>
    <t>Coluna6066</t>
  </si>
  <si>
    <t>Coluna6067</t>
  </si>
  <si>
    <t>Coluna6068</t>
  </si>
  <si>
    <t>Coluna6069</t>
  </si>
  <si>
    <t>Coluna6070</t>
  </si>
  <si>
    <t>Coluna6071</t>
  </si>
  <si>
    <t>Coluna6072</t>
  </si>
  <si>
    <t>Coluna6073</t>
  </si>
  <si>
    <t>Coluna6074</t>
  </si>
  <si>
    <t>Coluna6075</t>
  </si>
  <si>
    <t>Coluna6076</t>
  </si>
  <si>
    <t>Coluna6077</t>
  </si>
  <si>
    <t>Coluna6078</t>
  </si>
  <si>
    <t>Coluna6079</t>
  </si>
  <si>
    <t>Coluna6080</t>
  </si>
  <si>
    <t>Coluna6081</t>
  </si>
  <si>
    <t>Coluna6082</t>
  </si>
  <si>
    <t>Coluna6083</t>
  </si>
  <si>
    <t>Coluna6084</t>
  </si>
  <si>
    <t>Coluna6085</t>
  </si>
  <si>
    <t>Coluna6086</t>
  </si>
  <si>
    <t>Coluna6087</t>
  </si>
  <si>
    <t>Coluna6088</t>
  </si>
  <si>
    <t>Coluna6089</t>
  </si>
  <si>
    <t>Coluna6090</t>
  </si>
  <si>
    <t>Coluna6091</t>
  </si>
  <si>
    <t>Coluna6092</t>
  </si>
  <si>
    <t>Coluna6093</t>
  </si>
  <si>
    <t>Coluna6094</t>
  </si>
  <si>
    <t>Coluna6095</t>
  </si>
  <si>
    <t>Coluna6096</t>
  </si>
  <si>
    <t>Coluna6097</t>
  </si>
  <si>
    <t>Coluna6098</t>
  </si>
  <si>
    <t>Coluna6099</t>
  </si>
  <si>
    <t>Coluna6100</t>
  </si>
  <si>
    <t>Coluna6101</t>
  </si>
  <si>
    <t>Coluna6102</t>
  </si>
  <si>
    <t>Coluna6103</t>
  </si>
  <si>
    <t>Coluna6104</t>
  </si>
  <si>
    <t>Coluna6105</t>
  </si>
  <si>
    <t>Coluna6106</t>
  </si>
  <si>
    <t>Coluna6107</t>
  </si>
  <si>
    <t>Coluna6108</t>
  </si>
  <si>
    <t>Coluna6109</t>
  </si>
  <si>
    <t>Coluna6110</t>
  </si>
  <si>
    <t>Coluna6111</t>
  </si>
  <si>
    <t>Coluna6112</t>
  </si>
  <si>
    <t>Coluna6113</t>
  </si>
  <si>
    <t>Coluna6114</t>
  </si>
  <si>
    <t>Coluna6115</t>
  </si>
  <si>
    <t>Coluna6116</t>
  </si>
  <si>
    <t>Coluna6117</t>
  </si>
  <si>
    <t>Coluna6118</t>
  </si>
  <si>
    <t>Coluna6119</t>
  </si>
  <si>
    <t>Coluna6120</t>
  </si>
  <si>
    <t>Coluna6121</t>
  </si>
  <si>
    <t>Coluna6122</t>
  </si>
  <si>
    <t>Coluna6123</t>
  </si>
  <si>
    <t>Coluna6124</t>
  </si>
  <si>
    <t>Coluna6125</t>
  </si>
  <si>
    <t>Coluna6126</t>
  </si>
  <si>
    <t>Coluna6127</t>
  </si>
  <si>
    <t>Coluna6128</t>
  </si>
  <si>
    <t>Coluna6129</t>
  </si>
  <si>
    <t>Coluna6130</t>
  </si>
  <si>
    <t>Coluna6131</t>
  </si>
  <si>
    <t>Coluna6132</t>
  </si>
  <si>
    <t>Coluna6133</t>
  </si>
  <si>
    <t>Coluna6134</t>
  </si>
  <si>
    <t>Coluna6135</t>
  </si>
  <si>
    <t>Coluna6136</t>
  </si>
  <si>
    <t>Coluna6137</t>
  </si>
  <si>
    <t>Coluna6138</t>
  </si>
  <si>
    <t>Coluna6139</t>
  </si>
  <si>
    <t>Coluna6140</t>
  </si>
  <si>
    <t>Coluna6141</t>
  </si>
  <si>
    <t>Coluna6142</t>
  </si>
  <si>
    <t>Coluna6143</t>
  </si>
  <si>
    <t>Coluna6144</t>
  </si>
  <si>
    <t>Coluna6145</t>
  </si>
  <si>
    <t>Coluna6146</t>
  </si>
  <si>
    <t>Coluna6147</t>
  </si>
  <si>
    <t>Coluna6148</t>
  </si>
  <si>
    <t>Coluna6149</t>
  </si>
  <si>
    <t>Coluna6150</t>
  </si>
  <si>
    <t>Coluna6151</t>
  </si>
  <si>
    <t>Coluna6152</t>
  </si>
  <si>
    <t>Coluna6153</t>
  </si>
  <si>
    <t>Coluna6154</t>
  </si>
  <si>
    <t>Coluna6155</t>
  </si>
  <si>
    <t>Coluna6156</t>
  </si>
  <si>
    <t>Coluna6157</t>
  </si>
  <si>
    <t>Coluna6158</t>
  </si>
  <si>
    <t>Coluna6159</t>
  </si>
  <si>
    <t>Coluna6160</t>
  </si>
  <si>
    <t>Coluna6161</t>
  </si>
  <si>
    <t>Coluna6162</t>
  </si>
  <si>
    <t>Coluna6163</t>
  </si>
  <si>
    <t>Coluna6164</t>
  </si>
  <si>
    <t>Coluna6165</t>
  </si>
  <si>
    <t>Coluna6166</t>
  </si>
  <si>
    <t>Coluna6167</t>
  </si>
  <si>
    <t>Coluna6168</t>
  </si>
  <si>
    <t>Coluna6169</t>
  </si>
  <si>
    <t>Coluna6170</t>
  </si>
  <si>
    <t>Coluna6171</t>
  </si>
  <si>
    <t>Coluna6172</t>
  </si>
  <si>
    <t>Coluna6173</t>
  </si>
  <si>
    <t>Coluna6174</t>
  </si>
  <si>
    <t>Coluna6175</t>
  </si>
  <si>
    <t>Coluna6176</t>
  </si>
  <si>
    <t>Coluna6177</t>
  </si>
  <si>
    <t>Coluna6178</t>
  </si>
  <si>
    <t>Coluna6179</t>
  </si>
  <si>
    <t>Coluna6180</t>
  </si>
  <si>
    <t>Coluna6181</t>
  </si>
  <si>
    <t>Coluna6182</t>
  </si>
  <si>
    <t>Coluna6183</t>
  </si>
  <si>
    <t>Coluna6184</t>
  </si>
  <si>
    <t>Coluna6185</t>
  </si>
  <si>
    <t>Coluna6186</t>
  </si>
  <si>
    <t>Coluna6187</t>
  </si>
  <si>
    <t>Coluna6188</t>
  </si>
  <si>
    <t>Coluna6189</t>
  </si>
  <si>
    <t>Coluna6190</t>
  </si>
  <si>
    <t>Coluna6191</t>
  </si>
  <si>
    <t>Coluna6192</t>
  </si>
  <si>
    <t>Coluna6193</t>
  </si>
  <si>
    <t>Coluna6194</t>
  </si>
  <si>
    <t>Coluna6195</t>
  </si>
  <si>
    <t>Coluna6196</t>
  </si>
  <si>
    <t>Coluna6197</t>
  </si>
  <si>
    <t>Coluna6198</t>
  </si>
  <si>
    <t>Coluna6199</t>
  </si>
  <si>
    <t>Coluna6200</t>
  </si>
  <si>
    <t>Coluna6201</t>
  </si>
  <si>
    <t>Coluna6202</t>
  </si>
  <si>
    <t>Coluna6203</t>
  </si>
  <si>
    <t>Coluna6204</t>
  </si>
  <si>
    <t>Coluna6205</t>
  </si>
  <si>
    <t>Coluna6206</t>
  </si>
  <si>
    <t>Coluna6207</t>
  </si>
  <si>
    <t>Coluna6208</t>
  </si>
  <si>
    <t>Coluna6209</t>
  </si>
  <si>
    <t>Coluna6210</t>
  </si>
  <si>
    <t>Coluna6211</t>
  </si>
  <si>
    <t>Coluna6212</t>
  </si>
  <si>
    <t>Coluna6213</t>
  </si>
  <si>
    <t>Coluna6214</t>
  </si>
  <si>
    <t>Coluna6215</t>
  </si>
  <si>
    <t>Coluna6216</t>
  </si>
  <si>
    <t>Coluna6217</t>
  </si>
  <si>
    <t>Coluna6218</t>
  </si>
  <si>
    <t>Coluna6219</t>
  </si>
  <si>
    <t>Coluna6220</t>
  </si>
  <si>
    <t>Coluna6221</t>
  </si>
  <si>
    <t>Coluna6222</t>
  </si>
  <si>
    <t>Coluna6223</t>
  </si>
  <si>
    <t>Coluna6224</t>
  </si>
  <si>
    <t>Coluna6225</t>
  </si>
  <si>
    <t>Coluna6226</t>
  </si>
  <si>
    <t>Coluna6227</t>
  </si>
  <si>
    <t>Coluna6228</t>
  </si>
  <si>
    <t>Coluna6229</t>
  </si>
  <si>
    <t>Coluna6230</t>
  </si>
  <si>
    <t>Coluna6231</t>
  </si>
  <si>
    <t>Coluna6232</t>
  </si>
  <si>
    <t>Coluna6233</t>
  </si>
  <si>
    <t>Coluna6234</t>
  </si>
  <si>
    <t>Coluna6235</t>
  </si>
  <si>
    <t>Coluna6236</t>
  </si>
  <si>
    <t>Coluna6237</t>
  </si>
  <si>
    <t>Coluna6238</t>
  </si>
  <si>
    <t>Coluna6239</t>
  </si>
  <si>
    <t>Coluna6240</t>
  </si>
  <si>
    <t>Coluna6241</t>
  </si>
  <si>
    <t>Coluna6242</t>
  </si>
  <si>
    <t>Coluna6243</t>
  </si>
  <si>
    <t>Coluna6244</t>
  </si>
  <si>
    <t>Coluna6245</t>
  </si>
  <si>
    <t>Coluna6246</t>
  </si>
  <si>
    <t>Coluna6247</t>
  </si>
  <si>
    <t>Coluna6248</t>
  </si>
  <si>
    <t>Coluna6249</t>
  </si>
  <si>
    <t>Coluna6250</t>
  </si>
  <si>
    <t>Coluna6251</t>
  </si>
  <si>
    <t>Coluna6252</t>
  </si>
  <si>
    <t>Coluna6253</t>
  </si>
  <si>
    <t>Coluna6254</t>
  </si>
  <si>
    <t>Coluna6255</t>
  </si>
  <si>
    <t>Coluna6256</t>
  </si>
  <si>
    <t>Coluna6257</t>
  </si>
  <si>
    <t>Coluna6258</t>
  </si>
  <si>
    <t>Coluna6259</t>
  </si>
  <si>
    <t>Coluna6260</t>
  </si>
  <si>
    <t>Coluna6261</t>
  </si>
  <si>
    <t>Coluna6262</t>
  </si>
  <si>
    <t>Coluna6263</t>
  </si>
  <si>
    <t>Coluna6264</t>
  </si>
  <si>
    <t>Coluna6265</t>
  </si>
  <si>
    <t>Coluna6266</t>
  </si>
  <si>
    <t>Coluna6267</t>
  </si>
  <si>
    <t>Coluna6268</t>
  </si>
  <si>
    <t>Coluna6269</t>
  </si>
  <si>
    <t>Coluna6270</t>
  </si>
  <si>
    <t>Coluna6271</t>
  </si>
  <si>
    <t>Coluna6272</t>
  </si>
  <si>
    <t>Coluna6273</t>
  </si>
  <si>
    <t>Coluna6274</t>
  </si>
  <si>
    <t>Coluna6275</t>
  </si>
  <si>
    <t>Coluna6276</t>
  </si>
  <si>
    <t>Coluna6277</t>
  </si>
  <si>
    <t>Coluna6278</t>
  </si>
  <si>
    <t>Coluna6279</t>
  </si>
  <si>
    <t>Coluna6280</t>
  </si>
  <si>
    <t>Coluna6281</t>
  </si>
  <si>
    <t>Coluna6282</t>
  </si>
  <si>
    <t>Coluna6283</t>
  </si>
  <si>
    <t>Coluna6284</t>
  </si>
  <si>
    <t>Coluna6285</t>
  </si>
  <si>
    <t>Coluna6286</t>
  </si>
  <si>
    <t>Coluna6287</t>
  </si>
  <si>
    <t>Coluna6288</t>
  </si>
  <si>
    <t>Coluna6289</t>
  </si>
  <si>
    <t>Coluna6290</t>
  </si>
  <si>
    <t>Coluna6291</t>
  </si>
  <si>
    <t>Coluna6292</t>
  </si>
  <si>
    <t>Coluna6293</t>
  </si>
  <si>
    <t>Coluna6294</t>
  </si>
  <si>
    <t>Coluna6295</t>
  </si>
  <si>
    <t>Coluna6296</t>
  </si>
  <si>
    <t>Coluna6297</t>
  </si>
  <si>
    <t>Coluna6298</t>
  </si>
  <si>
    <t>Coluna6299</t>
  </si>
  <si>
    <t>Coluna6300</t>
  </si>
  <si>
    <t>Coluna6301</t>
  </si>
  <si>
    <t>Coluna6302</t>
  </si>
  <si>
    <t>Coluna6303</t>
  </si>
  <si>
    <t>Coluna6304</t>
  </si>
  <si>
    <t>Coluna6305</t>
  </si>
  <si>
    <t>Coluna6306</t>
  </si>
  <si>
    <t>Coluna6307</t>
  </si>
  <si>
    <t>Coluna6308</t>
  </si>
  <si>
    <t>Coluna6309</t>
  </si>
  <si>
    <t>Coluna6310</t>
  </si>
  <si>
    <t>Coluna6311</t>
  </si>
  <si>
    <t>Coluna6312</t>
  </si>
  <si>
    <t>Coluna6313</t>
  </si>
  <si>
    <t>Coluna6314</t>
  </si>
  <si>
    <t>Coluna6315</t>
  </si>
  <si>
    <t>Coluna6316</t>
  </si>
  <si>
    <t>Coluna6317</t>
  </si>
  <si>
    <t>Coluna6318</t>
  </si>
  <si>
    <t>Coluna6319</t>
  </si>
  <si>
    <t>Coluna6320</t>
  </si>
  <si>
    <t>Coluna6321</t>
  </si>
  <si>
    <t>Coluna6322</t>
  </si>
  <si>
    <t>Coluna6323</t>
  </si>
  <si>
    <t>Coluna6324</t>
  </si>
  <si>
    <t>Coluna6325</t>
  </si>
  <si>
    <t>Coluna6326</t>
  </si>
  <si>
    <t>Coluna6327</t>
  </si>
  <si>
    <t>Coluna6328</t>
  </si>
  <si>
    <t>Coluna6329</t>
  </si>
  <si>
    <t>Coluna6330</t>
  </si>
  <si>
    <t>Coluna6331</t>
  </si>
  <si>
    <t>Coluna6332</t>
  </si>
  <si>
    <t>Coluna6333</t>
  </si>
  <si>
    <t>Coluna6334</t>
  </si>
  <si>
    <t>Coluna6335</t>
  </si>
  <si>
    <t>Coluna6336</t>
  </si>
  <si>
    <t>Coluna6337</t>
  </si>
  <si>
    <t>Coluna6338</t>
  </si>
  <si>
    <t>Coluna6339</t>
  </si>
  <si>
    <t>Coluna6340</t>
  </si>
  <si>
    <t>Coluna6341</t>
  </si>
  <si>
    <t>Coluna6342</t>
  </si>
  <si>
    <t>Coluna6343</t>
  </si>
  <si>
    <t>Coluna6344</t>
  </si>
  <si>
    <t>Coluna6345</t>
  </si>
  <si>
    <t>Coluna6346</t>
  </si>
  <si>
    <t>Coluna6347</t>
  </si>
  <si>
    <t>Coluna6348</t>
  </si>
  <si>
    <t>Coluna6349</t>
  </si>
  <si>
    <t>Coluna6350</t>
  </si>
  <si>
    <t>Coluna6351</t>
  </si>
  <si>
    <t>Coluna6352</t>
  </si>
  <si>
    <t>Coluna6353</t>
  </si>
  <si>
    <t>Coluna6354</t>
  </si>
  <si>
    <t>Coluna6355</t>
  </si>
  <si>
    <t>Coluna6356</t>
  </si>
  <si>
    <t>Coluna6357</t>
  </si>
  <si>
    <t>Coluna6358</t>
  </si>
  <si>
    <t>Coluna6359</t>
  </si>
  <si>
    <t>Coluna6360</t>
  </si>
  <si>
    <t>Coluna6361</t>
  </si>
  <si>
    <t>Coluna6362</t>
  </si>
  <si>
    <t>Coluna6363</t>
  </si>
  <si>
    <t>Coluna6364</t>
  </si>
  <si>
    <t>Coluna6365</t>
  </si>
  <si>
    <t>Coluna6366</t>
  </si>
  <si>
    <t>Coluna6367</t>
  </si>
  <si>
    <t>Coluna6368</t>
  </si>
  <si>
    <t>Coluna6369</t>
  </si>
  <si>
    <t>Coluna6370</t>
  </si>
  <si>
    <t>Coluna6371</t>
  </si>
  <si>
    <t>Coluna6372</t>
  </si>
  <si>
    <t>Coluna6373</t>
  </si>
  <si>
    <t>Coluna6374</t>
  </si>
  <si>
    <t>Coluna6375</t>
  </si>
  <si>
    <t>Coluna6376</t>
  </si>
  <si>
    <t>Coluna6377</t>
  </si>
  <si>
    <t>Coluna6378</t>
  </si>
  <si>
    <t>Coluna6379</t>
  </si>
  <si>
    <t>Coluna6380</t>
  </si>
  <si>
    <t>Coluna6381</t>
  </si>
  <si>
    <t>Coluna6382</t>
  </si>
  <si>
    <t>Coluna6383</t>
  </si>
  <si>
    <t>Coluna6384</t>
  </si>
  <si>
    <t>Coluna6385</t>
  </si>
  <si>
    <t>Coluna6386</t>
  </si>
  <si>
    <t>Coluna6387</t>
  </si>
  <si>
    <t>Coluna6388</t>
  </si>
  <si>
    <t>Coluna6389</t>
  </si>
  <si>
    <t>Coluna6390</t>
  </si>
  <si>
    <t>Coluna6391</t>
  </si>
  <si>
    <t>Coluna6392</t>
  </si>
  <si>
    <t>Coluna6393</t>
  </si>
  <si>
    <t>Coluna6394</t>
  </si>
  <si>
    <t>Coluna6395</t>
  </si>
  <si>
    <t>Coluna6396</t>
  </si>
  <si>
    <t>Coluna6397</t>
  </si>
  <si>
    <t>Coluna6398</t>
  </si>
  <si>
    <t>Coluna6399</t>
  </si>
  <si>
    <t>Coluna6400</t>
  </si>
  <si>
    <t>Coluna6401</t>
  </si>
  <si>
    <t>Coluna6402</t>
  </si>
  <si>
    <t>Coluna6403</t>
  </si>
  <si>
    <t>Coluna6404</t>
  </si>
  <si>
    <t>Coluna6405</t>
  </si>
  <si>
    <t>Coluna6406</t>
  </si>
  <si>
    <t>Coluna6407</t>
  </si>
  <si>
    <t>Coluna6408</t>
  </si>
  <si>
    <t>Coluna6409</t>
  </si>
  <si>
    <t>Coluna6410</t>
  </si>
  <si>
    <t>Coluna6411</t>
  </si>
  <si>
    <t>Coluna6412</t>
  </si>
  <si>
    <t>Coluna6413</t>
  </si>
  <si>
    <t>Coluna6414</t>
  </si>
  <si>
    <t>Coluna6415</t>
  </si>
  <si>
    <t>Coluna6416</t>
  </si>
  <si>
    <t>Coluna6417</t>
  </si>
  <si>
    <t>Coluna6418</t>
  </si>
  <si>
    <t>Coluna6419</t>
  </si>
  <si>
    <t>Coluna6420</t>
  </si>
  <si>
    <t>Coluna6421</t>
  </si>
  <si>
    <t>Coluna6422</t>
  </si>
  <si>
    <t>Coluna6423</t>
  </si>
  <si>
    <t>Coluna6424</t>
  </si>
  <si>
    <t>Coluna6425</t>
  </si>
  <si>
    <t>Coluna6426</t>
  </si>
  <si>
    <t>Coluna6427</t>
  </si>
  <si>
    <t>Coluna6428</t>
  </si>
  <si>
    <t>Coluna6429</t>
  </si>
  <si>
    <t>Coluna6430</t>
  </si>
  <si>
    <t>Coluna6431</t>
  </si>
  <si>
    <t>Coluna6432</t>
  </si>
  <si>
    <t>Coluna6433</t>
  </si>
  <si>
    <t>Coluna6434</t>
  </si>
  <si>
    <t>Coluna6435</t>
  </si>
  <si>
    <t>Coluna6436</t>
  </si>
  <si>
    <t>Coluna6437</t>
  </si>
  <si>
    <t>Coluna6438</t>
  </si>
  <si>
    <t>Coluna6439</t>
  </si>
  <si>
    <t>Coluna6440</t>
  </si>
  <si>
    <t>Coluna6441</t>
  </si>
  <si>
    <t>Coluna6442</t>
  </si>
  <si>
    <t>Coluna6443</t>
  </si>
  <si>
    <t>Coluna6444</t>
  </si>
  <si>
    <t>Coluna6445</t>
  </si>
  <si>
    <t>Coluna6446</t>
  </si>
  <si>
    <t>Coluna6447</t>
  </si>
  <si>
    <t>Coluna6448</t>
  </si>
  <si>
    <t>Coluna6449</t>
  </si>
  <si>
    <t>Coluna6450</t>
  </si>
  <si>
    <t>Coluna6451</t>
  </si>
  <si>
    <t>Coluna6452</t>
  </si>
  <si>
    <t>Coluna6453</t>
  </si>
  <si>
    <t>Coluna6454</t>
  </si>
  <si>
    <t>Coluna6455</t>
  </si>
  <si>
    <t>Coluna6456</t>
  </si>
  <si>
    <t>Coluna6457</t>
  </si>
  <si>
    <t>Coluna6458</t>
  </si>
  <si>
    <t>Coluna6459</t>
  </si>
  <si>
    <t>Coluna6460</t>
  </si>
  <si>
    <t>Coluna6461</t>
  </si>
  <si>
    <t>Coluna6462</t>
  </si>
  <si>
    <t>Coluna6463</t>
  </si>
  <si>
    <t>Coluna6464</t>
  </si>
  <si>
    <t>Coluna6465</t>
  </si>
  <si>
    <t>Coluna6466</t>
  </si>
  <si>
    <t>Coluna6467</t>
  </si>
  <si>
    <t>Coluna6468</t>
  </si>
  <si>
    <t>Coluna6469</t>
  </si>
  <si>
    <t>Coluna6470</t>
  </si>
  <si>
    <t>Coluna6471</t>
  </si>
  <si>
    <t>Coluna6472</t>
  </si>
  <si>
    <t>Coluna6473</t>
  </si>
  <si>
    <t>Coluna6474</t>
  </si>
  <si>
    <t>Coluna6475</t>
  </si>
  <si>
    <t>Coluna6476</t>
  </si>
  <si>
    <t>Coluna6477</t>
  </si>
  <si>
    <t>Coluna6478</t>
  </si>
  <si>
    <t>Coluna6479</t>
  </si>
  <si>
    <t>Coluna6480</t>
  </si>
  <si>
    <t>Coluna6481</t>
  </si>
  <si>
    <t>Coluna6482</t>
  </si>
  <si>
    <t>Coluna6483</t>
  </si>
  <si>
    <t>Coluna6484</t>
  </si>
  <si>
    <t>Coluna6485</t>
  </si>
  <si>
    <t>Coluna6486</t>
  </si>
  <si>
    <t>Coluna6487</t>
  </si>
  <si>
    <t>Coluna6488</t>
  </si>
  <si>
    <t>Coluna6489</t>
  </si>
  <si>
    <t>Coluna6490</t>
  </si>
  <si>
    <t>Coluna6491</t>
  </si>
  <si>
    <t>Coluna6492</t>
  </si>
  <si>
    <t>Coluna6493</t>
  </si>
  <si>
    <t>Coluna6494</t>
  </si>
  <si>
    <t>Coluna6495</t>
  </si>
  <si>
    <t>Coluna6496</t>
  </si>
  <si>
    <t>Coluna6497</t>
  </si>
  <si>
    <t>Coluna6498</t>
  </si>
  <si>
    <t>Coluna6499</t>
  </si>
  <si>
    <t>Coluna6500</t>
  </si>
  <si>
    <t>Coluna6501</t>
  </si>
  <si>
    <t>Coluna6502</t>
  </si>
  <si>
    <t>Coluna6503</t>
  </si>
  <si>
    <t>Coluna6504</t>
  </si>
  <si>
    <t>Coluna6505</t>
  </si>
  <si>
    <t>Coluna6506</t>
  </si>
  <si>
    <t>Coluna6507</t>
  </si>
  <si>
    <t>Coluna6508</t>
  </si>
  <si>
    <t>Coluna6509</t>
  </si>
  <si>
    <t>Coluna6510</t>
  </si>
  <si>
    <t>Coluna6511</t>
  </si>
  <si>
    <t>Coluna6512</t>
  </si>
  <si>
    <t>Coluna6513</t>
  </si>
  <si>
    <t>Coluna6514</t>
  </si>
  <si>
    <t>Coluna6515</t>
  </si>
  <si>
    <t>Coluna6516</t>
  </si>
  <si>
    <t>Coluna6517</t>
  </si>
  <si>
    <t>Coluna6518</t>
  </si>
  <si>
    <t>Coluna6519</t>
  </si>
  <si>
    <t>Coluna6520</t>
  </si>
  <si>
    <t>Coluna6521</t>
  </si>
  <si>
    <t>Coluna6522</t>
  </si>
  <si>
    <t>Coluna6523</t>
  </si>
  <si>
    <t>Coluna6524</t>
  </si>
  <si>
    <t>Coluna6525</t>
  </si>
  <si>
    <t>Coluna6526</t>
  </si>
  <si>
    <t>Coluna6527</t>
  </si>
  <si>
    <t>Coluna6528</t>
  </si>
  <si>
    <t>Coluna6529</t>
  </si>
  <si>
    <t>Coluna6530</t>
  </si>
  <si>
    <t>Coluna6531</t>
  </si>
  <si>
    <t>Coluna6532</t>
  </si>
  <si>
    <t>Coluna6533</t>
  </si>
  <si>
    <t>Coluna6534</t>
  </si>
  <si>
    <t>Coluna6535</t>
  </si>
  <si>
    <t>Coluna6536</t>
  </si>
  <si>
    <t>Coluna6537</t>
  </si>
  <si>
    <t>Coluna6538</t>
  </si>
  <si>
    <t>Coluna6539</t>
  </si>
  <si>
    <t>Coluna6540</t>
  </si>
  <si>
    <t>Coluna6541</t>
  </si>
  <si>
    <t>Coluna6542</t>
  </si>
  <si>
    <t>Coluna6543</t>
  </si>
  <si>
    <t>Coluna6544</t>
  </si>
  <si>
    <t>Coluna6545</t>
  </si>
  <si>
    <t>Coluna6546</t>
  </si>
  <si>
    <t>Coluna6547</t>
  </si>
  <si>
    <t>Coluna6548</t>
  </si>
  <si>
    <t>Coluna6549</t>
  </si>
  <si>
    <t>Coluna6550</t>
  </si>
  <si>
    <t>Coluna6551</t>
  </si>
  <si>
    <t>Coluna6552</t>
  </si>
  <si>
    <t>Coluna6553</t>
  </si>
  <si>
    <t>Coluna6554</t>
  </si>
  <si>
    <t>Coluna6555</t>
  </si>
  <si>
    <t>Coluna6556</t>
  </si>
  <si>
    <t>Coluna6557</t>
  </si>
  <si>
    <t>Coluna6558</t>
  </si>
  <si>
    <t>Coluna6559</t>
  </si>
  <si>
    <t>Coluna6560</t>
  </si>
  <si>
    <t>Coluna6561</t>
  </si>
  <si>
    <t>Coluna6562</t>
  </si>
  <si>
    <t>Coluna6563</t>
  </si>
  <si>
    <t>Coluna6564</t>
  </si>
  <si>
    <t>Coluna6565</t>
  </si>
  <si>
    <t>Coluna6566</t>
  </si>
  <si>
    <t>Coluna6567</t>
  </si>
  <si>
    <t>Coluna6568</t>
  </si>
  <si>
    <t>Coluna6569</t>
  </si>
  <si>
    <t>Coluna6570</t>
  </si>
  <si>
    <t>Coluna6571</t>
  </si>
  <si>
    <t>Coluna6572</t>
  </si>
  <si>
    <t>Coluna6573</t>
  </si>
  <si>
    <t>Coluna6574</t>
  </si>
  <si>
    <t>Coluna6575</t>
  </si>
  <si>
    <t>Coluna6576</t>
  </si>
  <si>
    <t>Coluna6577</t>
  </si>
  <si>
    <t>Coluna6578</t>
  </si>
  <si>
    <t>Coluna6579</t>
  </si>
  <si>
    <t>Coluna6580</t>
  </si>
  <si>
    <t>Coluna6581</t>
  </si>
  <si>
    <t>Coluna6582</t>
  </si>
  <si>
    <t>Coluna6583</t>
  </si>
  <si>
    <t>Coluna6584</t>
  </si>
  <si>
    <t>Coluna6585</t>
  </si>
  <si>
    <t>Coluna6586</t>
  </si>
  <si>
    <t>Coluna6587</t>
  </si>
  <si>
    <t>Coluna6588</t>
  </si>
  <si>
    <t>Coluna6589</t>
  </si>
  <si>
    <t>Coluna6590</t>
  </si>
  <si>
    <t>Coluna6591</t>
  </si>
  <si>
    <t>Coluna6592</t>
  </si>
  <si>
    <t>Coluna6593</t>
  </si>
  <si>
    <t>Coluna6594</t>
  </si>
  <si>
    <t>Coluna6595</t>
  </si>
  <si>
    <t>Coluna6596</t>
  </si>
  <si>
    <t>Coluna6597</t>
  </si>
  <si>
    <t>Coluna6598</t>
  </si>
  <si>
    <t>Coluna6599</t>
  </si>
  <si>
    <t>Coluna6600</t>
  </si>
  <si>
    <t>Coluna6601</t>
  </si>
  <si>
    <t>Coluna6602</t>
  </si>
  <si>
    <t>Coluna6603</t>
  </si>
  <si>
    <t>Coluna6604</t>
  </si>
  <si>
    <t>Coluna6605</t>
  </si>
  <si>
    <t>Coluna6606</t>
  </si>
  <si>
    <t>Coluna6607</t>
  </si>
  <si>
    <t>Coluna6608</t>
  </si>
  <si>
    <t>Coluna6609</t>
  </si>
  <si>
    <t>Coluna6610</t>
  </si>
  <si>
    <t>Coluna6611</t>
  </si>
  <si>
    <t>Coluna6612</t>
  </si>
  <si>
    <t>Coluna6613</t>
  </si>
  <si>
    <t>Coluna6614</t>
  </si>
  <si>
    <t>Coluna6615</t>
  </si>
  <si>
    <t>Coluna6616</t>
  </si>
  <si>
    <t>Coluna6617</t>
  </si>
  <si>
    <t>Coluna6618</t>
  </si>
  <si>
    <t>Coluna6619</t>
  </si>
  <si>
    <t>Coluna6620</t>
  </si>
  <si>
    <t>Coluna6621</t>
  </si>
  <si>
    <t>Coluna6622</t>
  </si>
  <si>
    <t>Coluna6623</t>
  </si>
  <si>
    <t>Coluna6624</t>
  </si>
  <si>
    <t>Coluna6625</t>
  </si>
  <si>
    <t>Coluna6626</t>
  </si>
  <si>
    <t>Coluna6627</t>
  </si>
  <si>
    <t>Coluna6628</t>
  </si>
  <si>
    <t>Coluna6629</t>
  </si>
  <si>
    <t>Coluna6630</t>
  </si>
  <si>
    <t>Coluna6631</t>
  </si>
  <si>
    <t>Coluna6632</t>
  </si>
  <si>
    <t>Coluna6633</t>
  </si>
  <si>
    <t>Coluna6634</t>
  </si>
  <si>
    <t>Coluna6635</t>
  </si>
  <si>
    <t>Coluna6636</t>
  </si>
  <si>
    <t>Coluna6637</t>
  </si>
  <si>
    <t>Coluna6638</t>
  </si>
  <si>
    <t>Coluna6639</t>
  </si>
  <si>
    <t>Coluna6640</t>
  </si>
  <si>
    <t>Coluna6641</t>
  </si>
  <si>
    <t>Coluna6642</t>
  </si>
  <si>
    <t>Coluna6643</t>
  </si>
  <si>
    <t>Coluna6644</t>
  </si>
  <si>
    <t>Coluna6645</t>
  </si>
  <si>
    <t>Coluna6646</t>
  </si>
  <si>
    <t>Coluna6647</t>
  </si>
  <si>
    <t>Coluna6648</t>
  </si>
  <si>
    <t>Coluna6649</t>
  </si>
  <si>
    <t>Coluna6650</t>
  </si>
  <si>
    <t>Coluna6651</t>
  </si>
  <si>
    <t>Coluna6652</t>
  </si>
  <si>
    <t>Coluna6653</t>
  </si>
  <si>
    <t>Coluna6654</t>
  </si>
  <si>
    <t>Coluna6655</t>
  </si>
  <si>
    <t>Coluna6656</t>
  </si>
  <si>
    <t>Coluna6657</t>
  </si>
  <si>
    <t>Coluna6658</t>
  </si>
  <si>
    <t>Coluna6659</t>
  </si>
  <si>
    <t>Coluna6660</t>
  </si>
  <si>
    <t>Coluna6661</t>
  </si>
  <si>
    <t>Coluna6662</t>
  </si>
  <si>
    <t>Coluna6663</t>
  </si>
  <si>
    <t>Coluna6664</t>
  </si>
  <si>
    <t>Coluna6665</t>
  </si>
  <si>
    <t>Coluna6666</t>
  </si>
  <si>
    <t>Coluna6667</t>
  </si>
  <si>
    <t>Coluna6668</t>
  </si>
  <si>
    <t>Coluna6669</t>
  </si>
  <si>
    <t>Coluna6670</t>
  </si>
  <si>
    <t>Coluna6671</t>
  </si>
  <si>
    <t>Coluna6672</t>
  </si>
  <si>
    <t>Coluna6673</t>
  </si>
  <si>
    <t>Coluna6674</t>
  </si>
  <si>
    <t>Coluna6675</t>
  </si>
  <si>
    <t>Coluna6676</t>
  </si>
  <si>
    <t>Coluna6677</t>
  </si>
  <si>
    <t>Coluna6678</t>
  </si>
  <si>
    <t>Coluna6679</t>
  </si>
  <si>
    <t>Coluna6680</t>
  </si>
  <si>
    <t>Coluna6681</t>
  </si>
  <si>
    <t>Coluna6682</t>
  </si>
  <si>
    <t>Coluna6683</t>
  </si>
  <si>
    <t>Coluna6684</t>
  </si>
  <si>
    <t>Coluna6685</t>
  </si>
  <si>
    <t>Coluna6686</t>
  </si>
  <si>
    <t>Coluna6687</t>
  </si>
  <si>
    <t>Coluna6688</t>
  </si>
  <si>
    <t>Coluna6689</t>
  </si>
  <si>
    <t>Coluna6690</t>
  </si>
  <si>
    <t>Coluna6691</t>
  </si>
  <si>
    <t>Coluna6692</t>
  </si>
  <si>
    <t>Coluna6693</t>
  </si>
  <si>
    <t>Coluna6694</t>
  </si>
  <si>
    <t>Coluna6695</t>
  </si>
  <si>
    <t>Coluna6696</t>
  </si>
  <si>
    <t>Coluna6697</t>
  </si>
  <si>
    <t>Coluna6698</t>
  </si>
  <si>
    <t>Coluna6699</t>
  </si>
  <si>
    <t>Coluna6700</t>
  </si>
  <si>
    <t>Coluna6701</t>
  </si>
  <si>
    <t>Coluna6702</t>
  </si>
  <si>
    <t>Coluna6703</t>
  </si>
  <si>
    <t>Coluna6704</t>
  </si>
  <si>
    <t>Coluna6705</t>
  </si>
  <si>
    <t>Coluna6706</t>
  </si>
  <si>
    <t>Coluna6707</t>
  </si>
  <si>
    <t>Coluna6708</t>
  </si>
  <si>
    <t>Coluna6709</t>
  </si>
  <si>
    <t>Coluna6710</t>
  </si>
  <si>
    <t>Coluna6711</t>
  </si>
  <si>
    <t>Coluna6712</t>
  </si>
  <si>
    <t>Coluna6713</t>
  </si>
  <si>
    <t>Coluna6714</t>
  </si>
  <si>
    <t>Coluna6715</t>
  </si>
  <si>
    <t>Coluna6716</t>
  </si>
  <si>
    <t>Coluna6717</t>
  </si>
  <si>
    <t>Coluna6718</t>
  </si>
  <si>
    <t>Coluna6719</t>
  </si>
  <si>
    <t>Coluna6720</t>
  </si>
  <si>
    <t>Coluna6721</t>
  </si>
  <si>
    <t>Coluna6722</t>
  </si>
  <si>
    <t>Coluna6723</t>
  </si>
  <si>
    <t>Coluna6724</t>
  </si>
  <si>
    <t>Coluna6725</t>
  </si>
  <si>
    <t>Coluna6726</t>
  </si>
  <si>
    <t>Coluna6727</t>
  </si>
  <si>
    <t>Coluna6728</t>
  </si>
  <si>
    <t>Coluna6729</t>
  </si>
  <si>
    <t>Coluna6730</t>
  </si>
  <si>
    <t>Coluna6731</t>
  </si>
  <si>
    <t>Coluna6732</t>
  </si>
  <si>
    <t>Coluna6733</t>
  </si>
  <si>
    <t>Coluna6734</t>
  </si>
  <si>
    <t>Coluna6735</t>
  </si>
  <si>
    <t>Coluna6736</t>
  </si>
  <si>
    <t>Coluna6737</t>
  </si>
  <si>
    <t>Coluna6738</t>
  </si>
  <si>
    <t>Coluna6739</t>
  </si>
  <si>
    <t>Coluna6740</t>
  </si>
  <si>
    <t>Coluna6741</t>
  </si>
  <si>
    <t>Coluna6742</t>
  </si>
  <si>
    <t>Coluna6743</t>
  </si>
  <si>
    <t>Coluna6744</t>
  </si>
  <si>
    <t>Coluna6745</t>
  </si>
  <si>
    <t>Coluna6746</t>
  </si>
  <si>
    <t>Coluna6747</t>
  </si>
  <si>
    <t>Coluna6748</t>
  </si>
  <si>
    <t>Coluna6749</t>
  </si>
  <si>
    <t>Coluna6750</t>
  </si>
  <si>
    <t>Coluna6751</t>
  </si>
  <si>
    <t>Coluna6752</t>
  </si>
  <si>
    <t>Coluna6753</t>
  </si>
  <si>
    <t>Coluna6754</t>
  </si>
  <si>
    <t>Coluna6755</t>
  </si>
  <si>
    <t>Coluna6756</t>
  </si>
  <si>
    <t>Coluna6757</t>
  </si>
  <si>
    <t>Coluna6758</t>
  </si>
  <si>
    <t>Coluna6759</t>
  </si>
  <si>
    <t>Coluna6760</t>
  </si>
  <si>
    <t>Coluna6761</t>
  </si>
  <si>
    <t>Coluna6762</t>
  </si>
  <si>
    <t>Coluna6763</t>
  </si>
  <si>
    <t>Coluna6764</t>
  </si>
  <si>
    <t>Coluna6765</t>
  </si>
  <si>
    <t>Coluna6766</t>
  </si>
  <si>
    <t>Coluna6767</t>
  </si>
  <si>
    <t>Coluna6768</t>
  </si>
  <si>
    <t>Coluna6769</t>
  </si>
  <si>
    <t>Coluna6770</t>
  </si>
  <si>
    <t>Coluna6771</t>
  </si>
  <si>
    <t>Coluna6772</t>
  </si>
  <si>
    <t>Coluna6773</t>
  </si>
  <si>
    <t>Coluna6774</t>
  </si>
  <si>
    <t>Coluna6775</t>
  </si>
  <si>
    <t>Coluna6776</t>
  </si>
  <si>
    <t>Coluna6777</t>
  </si>
  <si>
    <t>Coluna6778</t>
  </si>
  <si>
    <t>Coluna6779</t>
  </si>
  <si>
    <t>Coluna6780</t>
  </si>
  <si>
    <t>Coluna6781</t>
  </si>
  <si>
    <t>Coluna6782</t>
  </si>
  <si>
    <t>Coluna6783</t>
  </si>
  <si>
    <t>Coluna6784</t>
  </si>
  <si>
    <t>Coluna6785</t>
  </si>
  <si>
    <t>Coluna6786</t>
  </si>
  <si>
    <t>Coluna6787</t>
  </si>
  <si>
    <t>Coluna6788</t>
  </si>
  <si>
    <t>Coluna6789</t>
  </si>
  <si>
    <t>Coluna6790</t>
  </si>
  <si>
    <t>Coluna6791</t>
  </si>
  <si>
    <t>Coluna6792</t>
  </si>
  <si>
    <t>Coluna6793</t>
  </si>
  <si>
    <t>Coluna6794</t>
  </si>
  <si>
    <t>Coluna6795</t>
  </si>
  <si>
    <t>Coluna6796</t>
  </si>
  <si>
    <t>Coluna6797</t>
  </si>
  <si>
    <t>Coluna6798</t>
  </si>
  <si>
    <t>Coluna6799</t>
  </si>
  <si>
    <t>Coluna6800</t>
  </si>
  <si>
    <t>Coluna6801</t>
  </si>
  <si>
    <t>Coluna6802</t>
  </si>
  <si>
    <t>Coluna6803</t>
  </si>
  <si>
    <t>Coluna6804</t>
  </si>
  <si>
    <t>Coluna6805</t>
  </si>
  <si>
    <t>Coluna6806</t>
  </si>
  <si>
    <t>Coluna6807</t>
  </si>
  <si>
    <t>Coluna6808</t>
  </si>
  <si>
    <t>Coluna6809</t>
  </si>
  <si>
    <t>Coluna6810</t>
  </si>
  <si>
    <t>Coluna6811</t>
  </si>
  <si>
    <t>Coluna6812</t>
  </si>
  <si>
    <t>Coluna6813</t>
  </si>
  <si>
    <t>Coluna6814</t>
  </si>
  <si>
    <t>Coluna6815</t>
  </si>
  <si>
    <t>Coluna6816</t>
  </si>
  <si>
    <t>Coluna6817</t>
  </si>
  <si>
    <t>Coluna6818</t>
  </si>
  <si>
    <t>Coluna6819</t>
  </si>
  <si>
    <t>Coluna6820</t>
  </si>
  <si>
    <t>Coluna6821</t>
  </si>
  <si>
    <t>Coluna6822</t>
  </si>
  <si>
    <t>Coluna6823</t>
  </si>
  <si>
    <t>Coluna6824</t>
  </si>
  <si>
    <t>Coluna6825</t>
  </si>
  <si>
    <t>Coluna6826</t>
  </si>
  <si>
    <t>Coluna6827</t>
  </si>
  <si>
    <t>Coluna6828</t>
  </si>
  <si>
    <t>Coluna6829</t>
  </si>
  <si>
    <t>Coluna6830</t>
  </si>
  <si>
    <t>Coluna6831</t>
  </si>
  <si>
    <t>Coluna6832</t>
  </si>
  <si>
    <t>Coluna6833</t>
  </si>
  <si>
    <t>Coluna6834</t>
  </si>
  <si>
    <t>Coluna6835</t>
  </si>
  <si>
    <t>Coluna6836</t>
  </si>
  <si>
    <t>Coluna6837</t>
  </si>
  <si>
    <t>Coluna6838</t>
  </si>
  <si>
    <t>Coluna6839</t>
  </si>
  <si>
    <t>Coluna6840</t>
  </si>
  <si>
    <t>Coluna6841</t>
  </si>
  <si>
    <t>Coluna6842</t>
  </si>
  <si>
    <t>Coluna6843</t>
  </si>
  <si>
    <t>Coluna6844</t>
  </si>
  <si>
    <t>Coluna6845</t>
  </si>
  <si>
    <t>Coluna6846</t>
  </si>
  <si>
    <t>Coluna6847</t>
  </si>
  <si>
    <t>Coluna6848</t>
  </si>
  <si>
    <t>Coluna6849</t>
  </si>
  <si>
    <t>Coluna6850</t>
  </si>
  <si>
    <t>Coluna6851</t>
  </si>
  <si>
    <t>Coluna6852</t>
  </si>
  <si>
    <t>Coluna6853</t>
  </si>
  <si>
    <t>Coluna6854</t>
  </si>
  <si>
    <t>Coluna6855</t>
  </si>
  <si>
    <t>Coluna6856</t>
  </si>
  <si>
    <t>Coluna6857</t>
  </si>
  <si>
    <t>Coluna6858</t>
  </si>
  <si>
    <t>Coluna6859</t>
  </si>
  <si>
    <t>Coluna6860</t>
  </si>
  <si>
    <t>Coluna6861</t>
  </si>
  <si>
    <t>Coluna6862</t>
  </si>
  <si>
    <t>Coluna6863</t>
  </si>
  <si>
    <t>Coluna6864</t>
  </si>
  <si>
    <t>Coluna6865</t>
  </si>
  <si>
    <t>Coluna6866</t>
  </si>
  <si>
    <t>Coluna6867</t>
  </si>
  <si>
    <t>Coluna6868</t>
  </si>
  <si>
    <t>Coluna6869</t>
  </si>
  <si>
    <t>Coluna6870</t>
  </si>
  <si>
    <t>Coluna6871</t>
  </si>
  <si>
    <t>Coluna6872</t>
  </si>
  <si>
    <t>Coluna6873</t>
  </si>
  <si>
    <t>Coluna6874</t>
  </si>
  <si>
    <t>Coluna6875</t>
  </si>
  <si>
    <t>Coluna6876</t>
  </si>
  <si>
    <t>Coluna6877</t>
  </si>
  <si>
    <t>Coluna6878</t>
  </si>
  <si>
    <t>Coluna6879</t>
  </si>
  <si>
    <t>Coluna6880</t>
  </si>
  <si>
    <t>Coluna6881</t>
  </si>
  <si>
    <t>Coluna6882</t>
  </si>
  <si>
    <t>Coluna6883</t>
  </si>
  <si>
    <t>Coluna6884</t>
  </si>
  <si>
    <t>Coluna6885</t>
  </si>
  <si>
    <t>Coluna6886</t>
  </si>
  <si>
    <t>Coluna6887</t>
  </si>
  <si>
    <t>Coluna6888</t>
  </si>
  <si>
    <t>Coluna6889</t>
  </si>
  <si>
    <t>Coluna6890</t>
  </si>
  <si>
    <t>Coluna6891</t>
  </si>
  <si>
    <t>Coluna6892</t>
  </si>
  <si>
    <t>Coluna6893</t>
  </si>
  <si>
    <t>Coluna6894</t>
  </si>
  <si>
    <t>Coluna6895</t>
  </si>
  <si>
    <t>Coluna6896</t>
  </si>
  <si>
    <t>Coluna6897</t>
  </si>
  <si>
    <t>Coluna6898</t>
  </si>
  <si>
    <t>Coluna6899</t>
  </si>
  <si>
    <t>Coluna6900</t>
  </si>
  <si>
    <t>Coluna6901</t>
  </si>
  <si>
    <t>Coluna6902</t>
  </si>
  <si>
    <t>Coluna6903</t>
  </si>
  <si>
    <t>Coluna6904</t>
  </si>
  <si>
    <t>Coluna6905</t>
  </si>
  <si>
    <t>Coluna6906</t>
  </si>
  <si>
    <t>Coluna6907</t>
  </si>
  <si>
    <t>Coluna6908</t>
  </si>
  <si>
    <t>Coluna6909</t>
  </si>
  <si>
    <t>Coluna6910</t>
  </si>
  <si>
    <t>Coluna6911</t>
  </si>
  <si>
    <t>Coluna6912</t>
  </si>
  <si>
    <t>Coluna6913</t>
  </si>
  <si>
    <t>Coluna6914</t>
  </si>
  <si>
    <t>Coluna6915</t>
  </si>
  <si>
    <t>Coluna6916</t>
  </si>
  <si>
    <t>Coluna6917</t>
  </si>
  <si>
    <t>Coluna6918</t>
  </si>
  <si>
    <t>Coluna6919</t>
  </si>
  <si>
    <t>Coluna6920</t>
  </si>
  <si>
    <t>Coluna6921</t>
  </si>
  <si>
    <t>Coluna6922</t>
  </si>
  <si>
    <t>Coluna6923</t>
  </si>
  <si>
    <t>Coluna6924</t>
  </si>
  <si>
    <t>Coluna6925</t>
  </si>
  <si>
    <t>Coluna6926</t>
  </si>
  <si>
    <t>Coluna6927</t>
  </si>
  <si>
    <t>Coluna6928</t>
  </si>
  <si>
    <t>Coluna6929</t>
  </si>
  <si>
    <t>Coluna6930</t>
  </si>
  <si>
    <t>Coluna6931</t>
  </si>
  <si>
    <t>Coluna6932</t>
  </si>
  <si>
    <t>Coluna6933</t>
  </si>
  <si>
    <t>Coluna6934</t>
  </si>
  <si>
    <t>Coluna6935</t>
  </si>
  <si>
    <t>Coluna6936</t>
  </si>
  <si>
    <t>Coluna6937</t>
  </si>
  <si>
    <t>Coluna6938</t>
  </si>
  <si>
    <t>Coluna6939</t>
  </si>
  <si>
    <t>Coluna6940</t>
  </si>
  <si>
    <t>Coluna6941</t>
  </si>
  <si>
    <t>Coluna6942</t>
  </si>
  <si>
    <t>Coluna6943</t>
  </si>
  <si>
    <t>Coluna6944</t>
  </si>
  <si>
    <t>Coluna6945</t>
  </si>
  <si>
    <t>Coluna6946</t>
  </si>
  <si>
    <t>Coluna6947</t>
  </si>
  <si>
    <t>Coluna6948</t>
  </si>
  <si>
    <t>Coluna6949</t>
  </si>
  <si>
    <t>Coluna6950</t>
  </si>
  <si>
    <t>Coluna6951</t>
  </si>
  <si>
    <t>Coluna6952</t>
  </si>
  <si>
    <t>Coluna6953</t>
  </si>
  <si>
    <t>Coluna6954</t>
  </si>
  <si>
    <t>Coluna6955</t>
  </si>
  <si>
    <t>Coluna6956</t>
  </si>
  <si>
    <t>Coluna6957</t>
  </si>
  <si>
    <t>Coluna6958</t>
  </si>
  <si>
    <t>Coluna6959</t>
  </si>
  <si>
    <t>Coluna6960</t>
  </si>
  <si>
    <t>Coluna6961</t>
  </si>
  <si>
    <t>Coluna6962</t>
  </si>
  <si>
    <t>Coluna6963</t>
  </si>
  <si>
    <t>Coluna6964</t>
  </si>
  <si>
    <t>Coluna6965</t>
  </si>
  <si>
    <t>Coluna6966</t>
  </si>
  <si>
    <t>Coluna6967</t>
  </si>
  <si>
    <t>Coluna6968</t>
  </si>
  <si>
    <t>Coluna6969</t>
  </si>
  <si>
    <t>Coluna6970</t>
  </si>
  <si>
    <t>Coluna6971</t>
  </si>
  <si>
    <t>Coluna6972</t>
  </si>
  <si>
    <t>Coluna6973</t>
  </si>
  <si>
    <t>Coluna6974</t>
  </si>
  <si>
    <t>Coluna6975</t>
  </si>
  <si>
    <t>Coluna6976</t>
  </si>
  <si>
    <t>Coluna6977</t>
  </si>
  <si>
    <t>Coluna6978</t>
  </si>
  <si>
    <t>Coluna6979</t>
  </si>
  <si>
    <t>Coluna6980</t>
  </si>
  <si>
    <t>Coluna6981</t>
  </si>
  <si>
    <t>Coluna6982</t>
  </si>
  <si>
    <t>Coluna6983</t>
  </si>
  <si>
    <t>Coluna6984</t>
  </si>
  <si>
    <t>Coluna6985</t>
  </si>
  <si>
    <t>Coluna6986</t>
  </si>
  <si>
    <t>Coluna6987</t>
  </si>
  <si>
    <t>Coluna6988</t>
  </si>
  <si>
    <t>Coluna6989</t>
  </si>
  <si>
    <t>Coluna6990</t>
  </si>
  <si>
    <t>Coluna6991</t>
  </si>
  <si>
    <t>Coluna6992</t>
  </si>
  <si>
    <t>Coluna6993</t>
  </si>
  <si>
    <t>Coluna6994</t>
  </si>
  <si>
    <t>Coluna6995</t>
  </si>
  <si>
    <t>Coluna6996</t>
  </si>
  <si>
    <t>Coluna6997</t>
  </si>
  <si>
    <t>Coluna6998</t>
  </si>
  <si>
    <t>Coluna6999</t>
  </si>
  <si>
    <t>Coluna7000</t>
  </si>
  <si>
    <t>Coluna7001</t>
  </si>
  <si>
    <t>Coluna7002</t>
  </si>
  <si>
    <t>Coluna7003</t>
  </si>
  <si>
    <t>Coluna7004</t>
  </si>
  <si>
    <t>Coluna7005</t>
  </si>
  <si>
    <t>Coluna7006</t>
  </si>
  <si>
    <t>Coluna7007</t>
  </si>
  <si>
    <t>Coluna7008</t>
  </si>
  <si>
    <t>Coluna7009</t>
  </si>
  <si>
    <t>Coluna7010</t>
  </si>
  <si>
    <t>Coluna7011</t>
  </si>
  <si>
    <t>Coluna7012</t>
  </si>
  <si>
    <t>Coluna7013</t>
  </si>
  <si>
    <t>Coluna7014</t>
  </si>
  <si>
    <t>Coluna7015</t>
  </si>
  <si>
    <t>Coluna7016</t>
  </si>
  <si>
    <t>Coluna7017</t>
  </si>
  <si>
    <t>Coluna7018</t>
  </si>
  <si>
    <t>Coluna7019</t>
  </si>
  <si>
    <t>Coluna7020</t>
  </si>
  <si>
    <t>Coluna7021</t>
  </si>
  <si>
    <t>Coluna7022</t>
  </si>
  <si>
    <t>Coluna7023</t>
  </si>
  <si>
    <t>Coluna7024</t>
  </si>
  <si>
    <t>Coluna7025</t>
  </si>
  <si>
    <t>Coluna7026</t>
  </si>
  <si>
    <t>Coluna7027</t>
  </si>
  <si>
    <t>Coluna7028</t>
  </si>
  <si>
    <t>Coluna7029</t>
  </si>
  <si>
    <t>Coluna7030</t>
  </si>
  <si>
    <t>Coluna7031</t>
  </si>
  <si>
    <t>Coluna7032</t>
  </si>
  <si>
    <t>Coluna7033</t>
  </si>
  <si>
    <t>Coluna7034</t>
  </si>
  <si>
    <t>Coluna7035</t>
  </si>
  <si>
    <t>Coluna7036</t>
  </si>
  <si>
    <t>Coluna7037</t>
  </si>
  <si>
    <t>Coluna7038</t>
  </si>
  <si>
    <t>Coluna7039</t>
  </si>
  <si>
    <t>Coluna7040</t>
  </si>
  <si>
    <t>Coluna7041</t>
  </si>
  <si>
    <t>Coluna7042</t>
  </si>
  <si>
    <t>Coluna7043</t>
  </si>
  <si>
    <t>Coluna7044</t>
  </si>
  <si>
    <t>Coluna7045</t>
  </si>
  <si>
    <t>Coluna7046</t>
  </si>
  <si>
    <t>Coluna7047</t>
  </si>
  <si>
    <t>Coluna7048</t>
  </si>
  <si>
    <t>Coluna7049</t>
  </si>
  <si>
    <t>Coluna7050</t>
  </si>
  <si>
    <t>Coluna7051</t>
  </si>
  <si>
    <t>Coluna7052</t>
  </si>
  <si>
    <t>Coluna7053</t>
  </si>
  <si>
    <t>Coluna7054</t>
  </si>
  <si>
    <t>Coluna7055</t>
  </si>
  <si>
    <t>Coluna7056</t>
  </si>
  <si>
    <t>Coluna7057</t>
  </si>
  <si>
    <t>Coluna7058</t>
  </si>
  <si>
    <t>Coluna7059</t>
  </si>
  <si>
    <t>Coluna7060</t>
  </si>
  <si>
    <t>Coluna7061</t>
  </si>
  <si>
    <t>Coluna7062</t>
  </si>
  <si>
    <t>Coluna7063</t>
  </si>
  <si>
    <t>Coluna7064</t>
  </si>
  <si>
    <t>Coluna7065</t>
  </si>
  <si>
    <t>Coluna7066</t>
  </si>
  <si>
    <t>Coluna7067</t>
  </si>
  <si>
    <t>Coluna7068</t>
  </si>
  <si>
    <t>Coluna7069</t>
  </si>
  <si>
    <t>Coluna7070</t>
  </si>
  <si>
    <t>Coluna7071</t>
  </si>
  <si>
    <t>Coluna7072</t>
  </si>
  <si>
    <t>Coluna7073</t>
  </si>
  <si>
    <t>Coluna7074</t>
  </si>
  <si>
    <t>Coluna7075</t>
  </si>
  <si>
    <t>Coluna7076</t>
  </si>
  <si>
    <t>Coluna7077</t>
  </si>
  <si>
    <t>Coluna7078</t>
  </si>
  <si>
    <t>Coluna7079</t>
  </si>
  <si>
    <t>Coluna7080</t>
  </si>
  <si>
    <t>Coluna7081</t>
  </si>
  <si>
    <t>Coluna7082</t>
  </si>
  <si>
    <t>Coluna7083</t>
  </si>
  <si>
    <t>Coluna7084</t>
  </si>
  <si>
    <t>Coluna7085</t>
  </si>
  <si>
    <t>Coluna7086</t>
  </si>
  <si>
    <t>Coluna7087</t>
  </si>
  <si>
    <t>Coluna7088</t>
  </si>
  <si>
    <t>Coluna7089</t>
  </si>
  <si>
    <t>Coluna7090</t>
  </si>
  <si>
    <t>Coluna7091</t>
  </si>
  <si>
    <t>Coluna7092</t>
  </si>
  <si>
    <t>Coluna7093</t>
  </si>
  <si>
    <t>Coluna7094</t>
  </si>
  <si>
    <t>Coluna7095</t>
  </si>
  <si>
    <t>Coluna7096</t>
  </si>
  <si>
    <t>Coluna7097</t>
  </si>
  <si>
    <t>Coluna7098</t>
  </si>
  <si>
    <t>Coluna7099</t>
  </si>
  <si>
    <t>Coluna7100</t>
  </si>
  <si>
    <t>Coluna7101</t>
  </si>
  <si>
    <t>Coluna7102</t>
  </si>
  <si>
    <t>Coluna7103</t>
  </si>
  <si>
    <t>Coluna7104</t>
  </si>
  <si>
    <t>Coluna7105</t>
  </si>
  <si>
    <t>Coluna7106</t>
  </si>
  <si>
    <t>Coluna7107</t>
  </si>
  <si>
    <t>Coluna7108</t>
  </si>
  <si>
    <t>Coluna7109</t>
  </si>
  <si>
    <t>Coluna7110</t>
  </si>
  <si>
    <t>Coluna7111</t>
  </si>
  <si>
    <t>Coluna7112</t>
  </si>
  <si>
    <t>Coluna7113</t>
  </si>
  <si>
    <t>Coluna7114</t>
  </si>
  <si>
    <t>Coluna7115</t>
  </si>
  <si>
    <t>Coluna7116</t>
  </si>
  <si>
    <t>Coluna7117</t>
  </si>
  <si>
    <t>Coluna7118</t>
  </si>
  <si>
    <t>Coluna7119</t>
  </si>
  <si>
    <t>Coluna7120</t>
  </si>
  <si>
    <t>Coluna7121</t>
  </si>
  <si>
    <t>Coluna7122</t>
  </si>
  <si>
    <t>Coluna7123</t>
  </si>
  <si>
    <t>Coluna7124</t>
  </si>
  <si>
    <t>Coluna7125</t>
  </si>
  <si>
    <t>Coluna7126</t>
  </si>
  <si>
    <t>Coluna7127</t>
  </si>
  <si>
    <t>Coluna7128</t>
  </si>
  <si>
    <t>Coluna7129</t>
  </si>
  <si>
    <t>Coluna7130</t>
  </si>
  <si>
    <t>Coluna7131</t>
  </si>
  <si>
    <t>Coluna7132</t>
  </si>
  <si>
    <t>Coluna7133</t>
  </si>
  <si>
    <t>Coluna7134</t>
  </si>
  <si>
    <t>Coluna7135</t>
  </si>
  <si>
    <t>Coluna7136</t>
  </si>
  <si>
    <t>Coluna7137</t>
  </si>
  <si>
    <t>Coluna7138</t>
  </si>
  <si>
    <t>Coluna7139</t>
  </si>
  <si>
    <t>Coluna7140</t>
  </si>
  <si>
    <t>Coluna7141</t>
  </si>
  <si>
    <t>Coluna7142</t>
  </si>
  <si>
    <t>Coluna7143</t>
  </si>
  <si>
    <t>Coluna7144</t>
  </si>
  <si>
    <t>Coluna7145</t>
  </si>
  <si>
    <t>Coluna7146</t>
  </si>
  <si>
    <t>Coluna7147</t>
  </si>
  <si>
    <t>Coluna7148</t>
  </si>
  <si>
    <t>Coluna7149</t>
  </si>
  <si>
    <t>Coluna7150</t>
  </si>
  <si>
    <t>Coluna7151</t>
  </si>
  <si>
    <t>Coluna7152</t>
  </si>
  <si>
    <t>Coluna7153</t>
  </si>
  <si>
    <t>Coluna7154</t>
  </si>
  <si>
    <t>Coluna7155</t>
  </si>
  <si>
    <t>Coluna7156</t>
  </si>
  <si>
    <t>Coluna7157</t>
  </si>
  <si>
    <t>Coluna7158</t>
  </si>
  <si>
    <t>Coluna7159</t>
  </si>
  <si>
    <t>Coluna7160</t>
  </si>
  <si>
    <t>Coluna7161</t>
  </si>
  <si>
    <t>Coluna7162</t>
  </si>
  <si>
    <t>Coluna7163</t>
  </si>
  <si>
    <t>Coluna7164</t>
  </si>
  <si>
    <t>Coluna7165</t>
  </si>
  <si>
    <t>Coluna7166</t>
  </si>
  <si>
    <t>Coluna7167</t>
  </si>
  <si>
    <t>Coluna7168</t>
  </si>
  <si>
    <t>Coluna7169</t>
  </si>
  <si>
    <t>Coluna7170</t>
  </si>
  <si>
    <t>Coluna7171</t>
  </si>
  <si>
    <t>Coluna7172</t>
  </si>
  <si>
    <t>Coluna7173</t>
  </si>
  <si>
    <t>Coluna7174</t>
  </si>
  <si>
    <t>Coluna7175</t>
  </si>
  <si>
    <t>Coluna7176</t>
  </si>
  <si>
    <t>Coluna7177</t>
  </si>
  <si>
    <t>Coluna7178</t>
  </si>
  <si>
    <t>Coluna7179</t>
  </si>
  <si>
    <t>Coluna7180</t>
  </si>
  <si>
    <t>Coluna7181</t>
  </si>
  <si>
    <t>Coluna7182</t>
  </si>
  <si>
    <t>Coluna7183</t>
  </si>
  <si>
    <t>Coluna7184</t>
  </si>
  <si>
    <t>Coluna7185</t>
  </si>
  <si>
    <t>Coluna7186</t>
  </si>
  <si>
    <t>Coluna7187</t>
  </si>
  <si>
    <t>Coluna7188</t>
  </si>
  <si>
    <t>Coluna7189</t>
  </si>
  <si>
    <t>Coluna7190</t>
  </si>
  <si>
    <t>Coluna7191</t>
  </si>
  <si>
    <t>Coluna7192</t>
  </si>
  <si>
    <t>Coluna7193</t>
  </si>
  <si>
    <t>Coluna7194</t>
  </si>
  <si>
    <t>Coluna7195</t>
  </si>
  <si>
    <t>Coluna7196</t>
  </si>
  <si>
    <t>Coluna7197</t>
  </si>
  <si>
    <t>Coluna7198</t>
  </si>
  <si>
    <t>Coluna7199</t>
  </si>
  <si>
    <t>Coluna7200</t>
  </si>
  <si>
    <t>Coluna7201</t>
  </si>
  <si>
    <t>Coluna7202</t>
  </si>
  <si>
    <t>Coluna7203</t>
  </si>
  <si>
    <t>Coluna7204</t>
  </si>
  <si>
    <t>Coluna7205</t>
  </si>
  <si>
    <t>Coluna7206</t>
  </si>
  <si>
    <t>Coluna7207</t>
  </si>
  <si>
    <t>Coluna7208</t>
  </si>
  <si>
    <t>Coluna7209</t>
  </si>
  <si>
    <t>Coluna7210</t>
  </si>
  <si>
    <t>Coluna7211</t>
  </si>
  <si>
    <t>Coluna7212</t>
  </si>
  <si>
    <t>Coluna7213</t>
  </si>
  <si>
    <t>Coluna7214</t>
  </si>
  <si>
    <t>Coluna7215</t>
  </si>
  <si>
    <t>Coluna7216</t>
  </si>
  <si>
    <t>Coluna7217</t>
  </si>
  <si>
    <t>Coluna7218</t>
  </si>
  <si>
    <t>Coluna7219</t>
  </si>
  <si>
    <t>Coluna7220</t>
  </si>
  <si>
    <t>Coluna7221</t>
  </si>
  <si>
    <t>Coluna7222</t>
  </si>
  <si>
    <t>Coluna7223</t>
  </si>
  <si>
    <t>Coluna7224</t>
  </si>
  <si>
    <t>Coluna7225</t>
  </si>
  <si>
    <t>Coluna7226</t>
  </si>
  <si>
    <t>Coluna7227</t>
  </si>
  <si>
    <t>Coluna7228</t>
  </si>
  <si>
    <t>Coluna7229</t>
  </si>
  <si>
    <t>Coluna7230</t>
  </si>
  <si>
    <t>Coluna7231</t>
  </si>
  <si>
    <t>Coluna7232</t>
  </si>
  <si>
    <t>Coluna7233</t>
  </si>
  <si>
    <t>Coluna7234</t>
  </si>
  <si>
    <t>Coluna7235</t>
  </si>
  <si>
    <t>Coluna7236</t>
  </si>
  <si>
    <t>Coluna7237</t>
  </si>
  <si>
    <t>Coluna7238</t>
  </si>
  <si>
    <t>Coluna7239</t>
  </si>
  <si>
    <t>Coluna7240</t>
  </si>
  <si>
    <t>Coluna7241</t>
  </si>
  <si>
    <t>Coluna7242</t>
  </si>
  <si>
    <t>Coluna7243</t>
  </si>
  <si>
    <t>Coluna7244</t>
  </si>
  <si>
    <t>Coluna7245</t>
  </si>
  <si>
    <t>Coluna7246</t>
  </si>
  <si>
    <t>Coluna7247</t>
  </si>
  <si>
    <t>Coluna7248</t>
  </si>
  <si>
    <t>Coluna7249</t>
  </si>
  <si>
    <t>Coluna7250</t>
  </si>
  <si>
    <t>Coluna7251</t>
  </si>
  <si>
    <t>Coluna7252</t>
  </si>
  <si>
    <t>Coluna7253</t>
  </si>
  <si>
    <t>Coluna7254</t>
  </si>
  <si>
    <t>Coluna7255</t>
  </si>
  <si>
    <t>Coluna7256</t>
  </si>
  <si>
    <t>Coluna7257</t>
  </si>
  <si>
    <t>Coluna7258</t>
  </si>
  <si>
    <t>Coluna7259</t>
  </si>
  <si>
    <t>Coluna7260</t>
  </si>
  <si>
    <t>Coluna7261</t>
  </si>
  <si>
    <t>Coluna7262</t>
  </si>
  <si>
    <t>Coluna7263</t>
  </si>
  <si>
    <t>Coluna7264</t>
  </si>
  <si>
    <t>Coluna7265</t>
  </si>
  <si>
    <t>Coluna7266</t>
  </si>
  <si>
    <t>Coluna7267</t>
  </si>
  <si>
    <t>Coluna7268</t>
  </si>
  <si>
    <t>Coluna7269</t>
  </si>
  <si>
    <t>Coluna7270</t>
  </si>
  <si>
    <t>Coluna7271</t>
  </si>
  <si>
    <t>Coluna7272</t>
  </si>
  <si>
    <t>Coluna7273</t>
  </si>
  <si>
    <t>Coluna7274</t>
  </si>
  <si>
    <t>Coluna7275</t>
  </si>
  <si>
    <t>Coluna7276</t>
  </si>
  <si>
    <t>Coluna7277</t>
  </si>
  <si>
    <t>Coluna7278</t>
  </si>
  <si>
    <t>Coluna7279</t>
  </si>
  <si>
    <t>Coluna7280</t>
  </si>
  <si>
    <t>Coluna7281</t>
  </si>
  <si>
    <t>Coluna7282</t>
  </si>
  <si>
    <t>Coluna7283</t>
  </si>
  <si>
    <t>Coluna7284</t>
  </si>
  <si>
    <t>Coluna7285</t>
  </si>
  <si>
    <t>Coluna7286</t>
  </si>
  <si>
    <t>Coluna7287</t>
  </si>
  <si>
    <t>Coluna7288</t>
  </si>
  <si>
    <t>Coluna7289</t>
  </si>
  <si>
    <t>Coluna7290</t>
  </si>
  <si>
    <t>Coluna7291</t>
  </si>
  <si>
    <t>Coluna7292</t>
  </si>
  <si>
    <t>Coluna7293</t>
  </si>
  <si>
    <t>Coluna7294</t>
  </si>
  <si>
    <t>Coluna7295</t>
  </si>
  <si>
    <t>Coluna7296</t>
  </si>
  <si>
    <t>Coluna7297</t>
  </si>
  <si>
    <t>Coluna7298</t>
  </si>
  <si>
    <t>Coluna7299</t>
  </si>
  <si>
    <t>Coluna7300</t>
  </si>
  <si>
    <t>Coluna7301</t>
  </si>
  <si>
    <t>Coluna7302</t>
  </si>
  <si>
    <t>Coluna7303</t>
  </si>
  <si>
    <t>Coluna7304</t>
  </si>
  <si>
    <t>Coluna7305</t>
  </si>
  <si>
    <t>Coluna7306</t>
  </si>
  <si>
    <t>Coluna7307</t>
  </si>
  <si>
    <t>Coluna7308</t>
  </si>
  <si>
    <t>Coluna7309</t>
  </si>
  <si>
    <t>Coluna7310</t>
  </si>
  <si>
    <t>Coluna7311</t>
  </si>
  <si>
    <t>Coluna7312</t>
  </si>
  <si>
    <t>Coluna7313</t>
  </si>
  <si>
    <t>Coluna7314</t>
  </si>
  <si>
    <t>Coluna7315</t>
  </si>
  <si>
    <t>Coluna7316</t>
  </si>
  <si>
    <t>Coluna7317</t>
  </si>
  <si>
    <t>Coluna7318</t>
  </si>
  <si>
    <t>Coluna7319</t>
  </si>
  <si>
    <t>Coluna7320</t>
  </si>
  <si>
    <t>Coluna7321</t>
  </si>
  <si>
    <t>Coluna7322</t>
  </si>
  <si>
    <t>Coluna7323</t>
  </si>
  <si>
    <t>Coluna7324</t>
  </si>
  <si>
    <t>Coluna7325</t>
  </si>
  <si>
    <t>Coluna7326</t>
  </si>
  <si>
    <t>Coluna7327</t>
  </si>
  <si>
    <t>Coluna7328</t>
  </si>
  <si>
    <t>Coluna7329</t>
  </si>
  <si>
    <t>Coluna7330</t>
  </si>
  <si>
    <t>Coluna7331</t>
  </si>
  <si>
    <t>Coluna7332</t>
  </si>
  <si>
    <t>Coluna7333</t>
  </si>
  <si>
    <t>Coluna7334</t>
  </si>
  <si>
    <t>Coluna7335</t>
  </si>
  <si>
    <t>Coluna7336</t>
  </si>
  <si>
    <t>Coluna7337</t>
  </si>
  <si>
    <t>Coluna7338</t>
  </si>
  <si>
    <t>Coluna7339</t>
  </si>
  <si>
    <t>Coluna7340</t>
  </si>
  <si>
    <t>Coluna7341</t>
  </si>
  <si>
    <t>Coluna7342</t>
  </si>
  <si>
    <t>Coluna7343</t>
  </si>
  <si>
    <t>Coluna7344</t>
  </si>
  <si>
    <t>Coluna7345</t>
  </si>
  <si>
    <t>Coluna7346</t>
  </si>
  <si>
    <t>Coluna7347</t>
  </si>
  <si>
    <t>Coluna7348</t>
  </si>
  <si>
    <t>Coluna7349</t>
  </si>
  <si>
    <t>Coluna7350</t>
  </si>
  <si>
    <t>Coluna7351</t>
  </si>
  <si>
    <t>Coluna7352</t>
  </si>
  <si>
    <t>Coluna7353</t>
  </si>
  <si>
    <t>Coluna7354</t>
  </si>
  <si>
    <t>Coluna7355</t>
  </si>
  <si>
    <t>Coluna7356</t>
  </si>
  <si>
    <t>Coluna7357</t>
  </si>
  <si>
    <t>Coluna7358</t>
  </si>
  <si>
    <t>Coluna7359</t>
  </si>
  <si>
    <t>Coluna7360</t>
  </si>
  <si>
    <t>Coluna7361</t>
  </si>
  <si>
    <t>Coluna7362</t>
  </si>
  <si>
    <t>Coluna7363</t>
  </si>
  <si>
    <t>Coluna7364</t>
  </si>
  <si>
    <t>Coluna7365</t>
  </si>
  <si>
    <t>Coluna7366</t>
  </si>
  <si>
    <t>Coluna7367</t>
  </si>
  <si>
    <t>Coluna7368</t>
  </si>
  <si>
    <t>Coluna7369</t>
  </si>
  <si>
    <t>Coluna7370</t>
  </si>
  <si>
    <t>Coluna7371</t>
  </si>
  <si>
    <t>Coluna7372</t>
  </si>
  <si>
    <t>Coluna7373</t>
  </si>
  <si>
    <t>Coluna7374</t>
  </si>
  <si>
    <t>Coluna7375</t>
  </si>
  <si>
    <t>Coluna7376</t>
  </si>
  <si>
    <t>Coluna7377</t>
  </si>
  <si>
    <t>Coluna7378</t>
  </si>
  <si>
    <t>Coluna7379</t>
  </si>
  <si>
    <t>Coluna7380</t>
  </si>
  <si>
    <t>Coluna7381</t>
  </si>
  <si>
    <t>Coluna7382</t>
  </si>
  <si>
    <t>Coluna7383</t>
  </si>
  <si>
    <t>Coluna7384</t>
  </si>
  <si>
    <t>Coluna7385</t>
  </si>
  <si>
    <t>Coluna7386</t>
  </si>
  <si>
    <t>Coluna7387</t>
  </si>
  <si>
    <t>Coluna7388</t>
  </si>
  <si>
    <t>Coluna7389</t>
  </si>
  <si>
    <t>Coluna7390</t>
  </si>
  <si>
    <t>Coluna7391</t>
  </si>
  <si>
    <t>Coluna7392</t>
  </si>
  <si>
    <t>Coluna7393</t>
  </si>
  <si>
    <t>Coluna7394</t>
  </si>
  <si>
    <t>Coluna7395</t>
  </si>
  <si>
    <t>Coluna7396</t>
  </si>
  <si>
    <t>Coluna7397</t>
  </si>
  <si>
    <t>Coluna7398</t>
  </si>
  <si>
    <t>Coluna7399</t>
  </si>
  <si>
    <t>Coluna7400</t>
  </si>
  <si>
    <t>Coluna7401</t>
  </si>
  <si>
    <t>Coluna7402</t>
  </si>
  <si>
    <t>Coluna7403</t>
  </si>
  <si>
    <t>Coluna7404</t>
  </si>
  <si>
    <t>Coluna7405</t>
  </si>
  <si>
    <t>Coluna7406</t>
  </si>
  <si>
    <t>Coluna7407</t>
  </si>
  <si>
    <t>Coluna7408</t>
  </si>
  <si>
    <t>Coluna7409</t>
  </si>
  <si>
    <t>Coluna7410</t>
  </si>
  <si>
    <t>Coluna7411</t>
  </si>
  <si>
    <t>Coluna7412</t>
  </si>
  <si>
    <t>Coluna7413</t>
  </si>
  <si>
    <t>Coluna7414</t>
  </si>
  <si>
    <t>Coluna7415</t>
  </si>
  <si>
    <t>Coluna7416</t>
  </si>
  <si>
    <t>Coluna7417</t>
  </si>
  <si>
    <t>Coluna7418</t>
  </si>
  <si>
    <t>Coluna7419</t>
  </si>
  <si>
    <t>Coluna7420</t>
  </si>
  <si>
    <t>Coluna7421</t>
  </si>
  <si>
    <t>Coluna7422</t>
  </si>
  <si>
    <t>Coluna7423</t>
  </si>
  <si>
    <t>Coluna7424</t>
  </si>
  <si>
    <t>Coluna7425</t>
  </si>
  <si>
    <t>Coluna7426</t>
  </si>
  <si>
    <t>Coluna7427</t>
  </si>
  <si>
    <t>Coluna7428</t>
  </si>
  <si>
    <t>Coluna7429</t>
  </si>
  <si>
    <t>Coluna7430</t>
  </si>
  <si>
    <t>Coluna7431</t>
  </si>
  <si>
    <t>Coluna7432</t>
  </si>
  <si>
    <t>Coluna7433</t>
  </si>
  <si>
    <t>Coluna7434</t>
  </si>
  <si>
    <t>Coluna7435</t>
  </si>
  <si>
    <t>Coluna7436</t>
  </si>
  <si>
    <t>Coluna7437</t>
  </si>
  <si>
    <t>Coluna7438</t>
  </si>
  <si>
    <t>Coluna7439</t>
  </si>
  <si>
    <t>Coluna7440</t>
  </si>
  <si>
    <t>Coluna7441</t>
  </si>
  <si>
    <t>Coluna7442</t>
  </si>
  <si>
    <t>Coluna7443</t>
  </si>
  <si>
    <t>Coluna7444</t>
  </si>
  <si>
    <t>Coluna7445</t>
  </si>
  <si>
    <t>Coluna7446</t>
  </si>
  <si>
    <t>Coluna7447</t>
  </si>
  <si>
    <t>Coluna7448</t>
  </si>
  <si>
    <t>Coluna7449</t>
  </si>
  <si>
    <t>Coluna7450</t>
  </si>
  <si>
    <t>Coluna7451</t>
  </si>
  <si>
    <t>Coluna7452</t>
  </si>
  <si>
    <t>Coluna7453</t>
  </si>
  <si>
    <t>Coluna7454</t>
  </si>
  <si>
    <t>Coluna7455</t>
  </si>
  <si>
    <t>Coluna7456</t>
  </si>
  <si>
    <t>Coluna7457</t>
  </si>
  <si>
    <t>Coluna7458</t>
  </si>
  <si>
    <t>Coluna7459</t>
  </si>
  <si>
    <t>Coluna7460</t>
  </si>
  <si>
    <t>Coluna7461</t>
  </si>
  <si>
    <t>Coluna7462</t>
  </si>
  <si>
    <t>Coluna7463</t>
  </si>
  <si>
    <t>Coluna7464</t>
  </si>
  <si>
    <t>Coluna7465</t>
  </si>
  <si>
    <t>Coluna7466</t>
  </si>
  <si>
    <t>Coluna7467</t>
  </si>
  <si>
    <t>Coluna7468</t>
  </si>
  <si>
    <t>Coluna7469</t>
  </si>
  <si>
    <t>Coluna7470</t>
  </si>
  <si>
    <t>Coluna7471</t>
  </si>
  <si>
    <t>Coluna7472</t>
  </si>
  <si>
    <t>Coluna7473</t>
  </si>
  <si>
    <t>Coluna7474</t>
  </si>
  <si>
    <t>Coluna7475</t>
  </si>
  <si>
    <t>Coluna7476</t>
  </si>
  <si>
    <t>Coluna7477</t>
  </si>
  <si>
    <t>Coluna7478</t>
  </si>
  <si>
    <t>Coluna7479</t>
  </si>
  <si>
    <t>Coluna7480</t>
  </si>
  <si>
    <t>Coluna7481</t>
  </si>
  <si>
    <t>Coluna7482</t>
  </si>
  <si>
    <t>Coluna7483</t>
  </si>
  <si>
    <t>Coluna7484</t>
  </si>
  <si>
    <t>Coluna7485</t>
  </si>
  <si>
    <t>Coluna7486</t>
  </si>
  <si>
    <t>Coluna7487</t>
  </si>
  <si>
    <t>Coluna7488</t>
  </si>
  <si>
    <t>Coluna7489</t>
  </si>
  <si>
    <t>Coluna7490</t>
  </si>
  <si>
    <t>Coluna7491</t>
  </si>
  <si>
    <t>Coluna7492</t>
  </si>
  <si>
    <t>Coluna7493</t>
  </si>
  <si>
    <t>Coluna7494</t>
  </si>
  <si>
    <t>Coluna7495</t>
  </si>
  <si>
    <t>Coluna7496</t>
  </si>
  <si>
    <t>Coluna7497</t>
  </si>
  <si>
    <t>Coluna7498</t>
  </si>
  <si>
    <t>Coluna7499</t>
  </si>
  <si>
    <t>Coluna7500</t>
  </si>
  <si>
    <t>Coluna7501</t>
  </si>
  <si>
    <t>Coluna7502</t>
  </si>
  <si>
    <t>Coluna7503</t>
  </si>
  <si>
    <t>Coluna7504</t>
  </si>
  <si>
    <t>Coluna7505</t>
  </si>
  <si>
    <t>Coluna7506</t>
  </si>
  <si>
    <t>Coluna7507</t>
  </si>
  <si>
    <t>Coluna7508</t>
  </si>
  <si>
    <t>Coluna7509</t>
  </si>
  <si>
    <t>Coluna7510</t>
  </si>
  <si>
    <t>Coluna7511</t>
  </si>
  <si>
    <t>Coluna7512</t>
  </si>
  <si>
    <t>Coluna7513</t>
  </si>
  <si>
    <t>Coluna7514</t>
  </si>
  <si>
    <t>Coluna7515</t>
  </si>
  <si>
    <t>Coluna7516</t>
  </si>
  <si>
    <t>Coluna7517</t>
  </si>
  <si>
    <t>Coluna7518</t>
  </si>
  <si>
    <t>Coluna7519</t>
  </si>
  <si>
    <t>Coluna7520</t>
  </si>
  <si>
    <t>Coluna7521</t>
  </si>
  <si>
    <t>Coluna7522</t>
  </si>
  <si>
    <t>Coluna7523</t>
  </si>
  <si>
    <t>Coluna7524</t>
  </si>
  <si>
    <t>Coluna7525</t>
  </si>
  <si>
    <t>Coluna7526</t>
  </si>
  <si>
    <t>Coluna7527</t>
  </si>
  <si>
    <t>Coluna7528</t>
  </si>
  <si>
    <t>Coluna7529</t>
  </si>
  <si>
    <t>Coluna7530</t>
  </si>
  <si>
    <t>Coluna7531</t>
  </si>
  <si>
    <t>Coluna7532</t>
  </si>
  <si>
    <t>Coluna7533</t>
  </si>
  <si>
    <t>Coluna7534</t>
  </si>
  <si>
    <t>Coluna7535</t>
  </si>
  <si>
    <t>Coluna7536</t>
  </si>
  <si>
    <t>Coluna7537</t>
  </si>
  <si>
    <t>Coluna7538</t>
  </si>
  <si>
    <t>Coluna7539</t>
  </si>
  <si>
    <t>Coluna7540</t>
  </si>
  <si>
    <t>Coluna7541</t>
  </si>
  <si>
    <t>Coluna7542</t>
  </si>
  <si>
    <t>Coluna7543</t>
  </si>
  <si>
    <t>Coluna7544</t>
  </si>
  <si>
    <t>Coluna7545</t>
  </si>
  <si>
    <t>Coluna7546</t>
  </si>
  <si>
    <t>Coluna7547</t>
  </si>
  <si>
    <t>Coluna7548</t>
  </si>
  <si>
    <t>Coluna7549</t>
  </si>
  <si>
    <t>Coluna7550</t>
  </si>
  <si>
    <t>Coluna7551</t>
  </si>
  <si>
    <t>Coluna7552</t>
  </si>
  <si>
    <t>Coluna7553</t>
  </si>
  <si>
    <t>Coluna7554</t>
  </si>
  <si>
    <t>Coluna7555</t>
  </si>
  <si>
    <t>Coluna7556</t>
  </si>
  <si>
    <t>Coluna7557</t>
  </si>
  <si>
    <t>Coluna7558</t>
  </si>
  <si>
    <t>Coluna7559</t>
  </si>
  <si>
    <t>Coluna7560</t>
  </si>
  <si>
    <t>Coluna7561</t>
  </si>
  <si>
    <t>Coluna7562</t>
  </si>
  <si>
    <t>Coluna7563</t>
  </si>
  <si>
    <t>Coluna7564</t>
  </si>
  <si>
    <t>Coluna7565</t>
  </si>
  <si>
    <t>Coluna7566</t>
  </si>
  <si>
    <t>Coluna7567</t>
  </si>
  <si>
    <t>Coluna7568</t>
  </si>
  <si>
    <t>Coluna7569</t>
  </si>
  <si>
    <t>Coluna7570</t>
  </si>
  <si>
    <t>Coluna7571</t>
  </si>
  <si>
    <t>Coluna7572</t>
  </si>
  <si>
    <t>Coluna7573</t>
  </si>
  <si>
    <t>Coluna7574</t>
  </si>
  <si>
    <t>Coluna7575</t>
  </si>
  <si>
    <t>Coluna7576</t>
  </si>
  <si>
    <t>Coluna7577</t>
  </si>
  <si>
    <t>Coluna7578</t>
  </si>
  <si>
    <t>Coluna7579</t>
  </si>
  <si>
    <t>Coluna7580</t>
  </si>
  <si>
    <t>Coluna7581</t>
  </si>
  <si>
    <t>Coluna7582</t>
  </si>
  <si>
    <t>Coluna7583</t>
  </si>
  <si>
    <t>Coluna7584</t>
  </si>
  <si>
    <t>Coluna7585</t>
  </si>
  <si>
    <t>Coluna7586</t>
  </si>
  <si>
    <t>Coluna7587</t>
  </si>
  <si>
    <t>Coluna7588</t>
  </si>
  <si>
    <t>Coluna7589</t>
  </si>
  <si>
    <t>Coluna7590</t>
  </si>
  <si>
    <t>Coluna7591</t>
  </si>
  <si>
    <t>Coluna7592</t>
  </si>
  <si>
    <t>Coluna7593</t>
  </si>
  <si>
    <t>Coluna7594</t>
  </si>
  <si>
    <t>Coluna7595</t>
  </si>
  <si>
    <t>Coluna7596</t>
  </si>
  <si>
    <t>Coluna7597</t>
  </si>
  <si>
    <t>Coluna7598</t>
  </si>
  <si>
    <t>Coluna7599</t>
  </si>
  <si>
    <t>Coluna7600</t>
  </si>
  <si>
    <t>Coluna7601</t>
  </si>
  <si>
    <t>Coluna7602</t>
  </si>
  <si>
    <t>Coluna7603</t>
  </si>
  <si>
    <t>Coluna7604</t>
  </si>
  <si>
    <t>Coluna7605</t>
  </si>
  <si>
    <t>Coluna7606</t>
  </si>
  <si>
    <t>Coluna7607</t>
  </si>
  <si>
    <t>Coluna7608</t>
  </si>
  <si>
    <t>Coluna7609</t>
  </si>
  <si>
    <t>Coluna7610</t>
  </si>
  <si>
    <t>Coluna7611</t>
  </si>
  <si>
    <t>Coluna7612</t>
  </si>
  <si>
    <t>Coluna7613</t>
  </si>
  <si>
    <t>Coluna7614</t>
  </si>
  <si>
    <t>Coluna7615</t>
  </si>
  <si>
    <t>Coluna7616</t>
  </si>
  <si>
    <t>Coluna7617</t>
  </si>
  <si>
    <t>Coluna7618</t>
  </si>
  <si>
    <t>Coluna7619</t>
  </si>
  <si>
    <t>Coluna7620</t>
  </si>
  <si>
    <t>Coluna7621</t>
  </si>
  <si>
    <t>Coluna7622</t>
  </si>
  <si>
    <t>Coluna7623</t>
  </si>
  <si>
    <t>Coluna7624</t>
  </si>
  <si>
    <t>Coluna7625</t>
  </si>
  <si>
    <t>Coluna7626</t>
  </si>
  <si>
    <t>Coluna7627</t>
  </si>
  <si>
    <t>Coluna7628</t>
  </si>
  <si>
    <t>Coluna7629</t>
  </si>
  <si>
    <t>Coluna7630</t>
  </si>
  <si>
    <t>Coluna7631</t>
  </si>
  <si>
    <t>Coluna7632</t>
  </si>
  <si>
    <t>Coluna7633</t>
  </si>
  <si>
    <t>Coluna7634</t>
  </si>
  <si>
    <t>Coluna7635</t>
  </si>
  <si>
    <t>Coluna7636</t>
  </si>
  <si>
    <t>Coluna7637</t>
  </si>
  <si>
    <t>Coluna7638</t>
  </si>
  <si>
    <t>Coluna7639</t>
  </si>
  <si>
    <t>Coluna7640</t>
  </si>
  <si>
    <t>Coluna7641</t>
  </si>
  <si>
    <t>Coluna7642</t>
  </si>
  <si>
    <t>Coluna7643</t>
  </si>
  <si>
    <t>Coluna7644</t>
  </si>
  <si>
    <t>Coluna7645</t>
  </si>
  <si>
    <t>Coluna7646</t>
  </si>
  <si>
    <t>Coluna7647</t>
  </si>
  <si>
    <t>Coluna7648</t>
  </si>
  <si>
    <t>Coluna7649</t>
  </si>
  <si>
    <t>Coluna7650</t>
  </si>
  <si>
    <t>Coluna7651</t>
  </si>
  <si>
    <t>Coluna7652</t>
  </si>
  <si>
    <t>Coluna7653</t>
  </si>
  <si>
    <t>Coluna7654</t>
  </si>
  <si>
    <t>Coluna7655</t>
  </si>
  <si>
    <t>Coluna7656</t>
  </si>
  <si>
    <t>Coluna7657</t>
  </si>
  <si>
    <t>Coluna7658</t>
  </si>
  <si>
    <t>Coluna7659</t>
  </si>
  <si>
    <t>Coluna7660</t>
  </si>
  <si>
    <t>Coluna7661</t>
  </si>
  <si>
    <t>Coluna7662</t>
  </si>
  <si>
    <t>Coluna7663</t>
  </si>
  <si>
    <t>Coluna7664</t>
  </si>
  <si>
    <t>Coluna7665</t>
  </si>
  <si>
    <t>Coluna7666</t>
  </si>
  <si>
    <t>Coluna7667</t>
  </si>
  <si>
    <t>Coluna7668</t>
  </si>
  <si>
    <t>Coluna7669</t>
  </si>
  <si>
    <t>Coluna7670</t>
  </si>
  <si>
    <t>Coluna7671</t>
  </si>
  <si>
    <t>Coluna7672</t>
  </si>
  <si>
    <t>Coluna7673</t>
  </si>
  <si>
    <t>Coluna7674</t>
  </si>
  <si>
    <t>Coluna7675</t>
  </si>
  <si>
    <t>Coluna7676</t>
  </si>
  <si>
    <t>Coluna7677</t>
  </si>
  <si>
    <t>Coluna7678</t>
  </si>
  <si>
    <t>Coluna7679</t>
  </si>
  <si>
    <t>Coluna7680</t>
  </si>
  <si>
    <t>Coluna7681</t>
  </si>
  <si>
    <t>Coluna7682</t>
  </si>
  <si>
    <t>Coluna7683</t>
  </si>
  <si>
    <t>Coluna7684</t>
  </si>
  <si>
    <t>Coluna7685</t>
  </si>
  <si>
    <t>Coluna7686</t>
  </si>
  <si>
    <t>Coluna7687</t>
  </si>
  <si>
    <t>Coluna7688</t>
  </si>
  <si>
    <t>Coluna7689</t>
  </si>
  <si>
    <t>Coluna7690</t>
  </si>
  <si>
    <t>Coluna7691</t>
  </si>
  <si>
    <t>Coluna7692</t>
  </si>
  <si>
    <t>Coluna7693</t>
  </si>
  <si>
    <t>Coluna7694</t>
  </si>
  <si>
    <t>Coluna7695</t>
  </si>
  <si>
    <t>Coluna7696</t>
  </si>
  <si>
    <t>Coluna7697</t>
  </si>
  <si>
    <t>Coluna7698</t>
  </si>
  <si>
    <t>Coluna7699</t>
  </si>
  <si>
    <t>Coluna7700</t>
  </si>
  <si>
    <t>Coluna7701</t>
  </si>
  <si>
    <t>Coluna7702</t>
  </si>
  <si>
    <t>Coluna7703</t>
  </si>
  <si>
    <t>Coluna7704</t>
  </si>
  <si>
    <t>Coluna7705</t>
  </si>
  <si>
    <t>Coluna7706</t>
  </si>
  <si>
    <t>Coluna7707</t>
  </si>
  <si>
    <t>Coluna7708</t>
  </si>
  <si>
    <t>Coluna7709</t>
  </si>
  <si>
    <t>Coluna7710</t>
  </si>
  <si>
    <t>Coluna7711</t>
  </si>
  <si>
    <t>Coluna7712</t>
  </si>
  <si>
    <t>Coluna7713</t>
  </si>
  <si>
    <t>Coluna7714</t>
  </si>
  <si>
    <t>Coluna7715</t>
  </si>
  <si>
    <t>Coluna7716</t>
  </si>
  <si>
    <t>Coluna7717</t>
  </si>
  <si>
    <t>Coluna7718</t>
  </si>
  <si>
    <t>Coluna7719</t>
  </si>
  <si>
    <t>Coluna7720</t>
  </si>
  <si>
    <t>Coluna7721</t>
  </si>
  <si>
    <t>Coluna7722</t>
  </si>
  <si>
    <t>Coluna7723</t>
  </si>
  <si>
    <t>Coluna7724</t>
  </si>
  <si>
    <t>Coluna7725</t>
  </si>
  <si>
    <t>Coluna7726</t>
  </si>
  <si>
    <t>Coluna7727</t>
  </si>
  <si>
    <t>Coluna7728</t>
  </si>
  <si>
    <t>Coluna7729</t>
  </si>
  <si>
    <t>Coluna7730</t>
  </si>
  <si>
    <t>Coluna7731</t>
  </si>
  <si>
    <t>Coluna7732</t>
  </si>
  <si>
    <t>Coluna7733</t>
  </si>
  <si>
    <t>Coluna7734</t>
  </si>
  <si>
    <t>Coluna7735</t>
  </si>
  <si>
    <t>Coluna7736</t>
  </si>
  <si>
    <t>Coluna7737</t>
  </si>
  <si>
    <t>Coluna7738</t>
  </si>
  <si>
    <t>Coluna7739</t>
  </si>
  <si>
    <t>Coluna7740</t>
  </si>
  <si>
    <t>Coluna7741</t>
  </si>
  <si>
    <t>Coluna7742</t>
  </si>
  <si>
    <t>Coluna7743</t>
  </si>
  <si>
    <t>Coluna7744</t>
  </si>
  <si>
    <t>Coluna7745</t>
  </si>
  <si>
    <t>Coluna7746</t>
  </si>
  <si>
    <t>Coluna7747</t>
  </si>
  <si>
    <t>Coluna7748</t>
  </si>
  <si>
    <t>Coluna7749</t>
  </si>
  <si>
    <t>Coluna7750</t>
  </si>
  <si>
    <t>Coluna7751</t>
  </si>
  <si>
    <t>Coluna7752</t>
  </si>
  <si>
    <t>Coluna7753</t>
  </si>
  <si>
    <t>Coluna7754</t>
  </si>
  <si>
    <t>Coluna7755</t>
  </si>
  <si>
    <t>Coluna7756</t>
  </si>
  <si>
    <t>Coluna7757</t>
  </si>
  <si>
    <t>Coluna7758</t>
  </si>
  <si>
    <t>Coluna7759</t>
  </si>
  <si>
    <t>Coluna7760</t>
  </si>
  <si>
    <t>Coluna7761</t>
  </si>
  <si>
    <t>Coluna7762</t>
  </si>
  <si>
    <t>Coluna7763</t>
  </si>
  <si>
    <t>Coluna7764</t>
  </si>
  <si>
    <t>Coluna7765</t>
  </si>
  <si>
    <t>Coluna7766</t>
  </si>
  <si>
    <t>Coluna7767</t>
  </si>
  <si>
    <t>Coluna7768</t>
  </si>
  <si>
    <t>Coluna7769</t>
  </si>
  <si>
    <t>Coluna7770</t>
  </si>
  <si>
    <t>Coluna7771</t>
  </si>
  <si>
    <t>Coluna7772</t>
  </si>
  <si>
    <t>Coluna7773</t>
  </si>
  <si>
    <t>Coluna7774</t>
  </si>
  <si>
    <t>Coluna7775</t>
  </si>
  <si>
    <t>Coluna7776</t>
  </si>
  <si>
    <t>Coluna7777</t>
  </si>
  <si>
    <t>Coluna7778</t>
  </si>
  <si>
    <t>Coluna7779</t>
  </si>
  <si>
    <t>Coluna7780</t>
  </si>
  <si>
    <t>Coluna7781</t>
  </si>
  <si>
    <t>Coluna7782</t>
  </si>
  <si>
    <t>Coluna7783</t>
  </si>
  <si>
    <t>Coluna7784</t>
  </si>
  <si>
    <t>Coluna7785</t>
  </si>
  <si>
    <t>Coluna7786</t>
  </si>
  <si>
    <t>Coluna7787</t>
  </si>
  <si>
    <t>Coluna7788</t>
  </si>
  <si>
    <t>Coluna7789</t>
  </si>
  <si>
    <t>Coluna7790</t>
  </si>
  <si>
    <t>Coluna7791</t>
  </si>
  <si>
    <t>Coluna7792</t>
  </si>
  <si>
    <t>Coluna7793</t>
  </si>
  <si>
    <t>Coluna7794</t>
  </si>
  <si>
    <t>Coluna7795</t>
  </si>
  <si>
    <t>Coluna7796</t>
  </si>
  <si>
    <t>Coluna7797</t>
  </si>
  <si>
    <t>Coluna7798</t>
  </si>
  <si>
    <t>Coluna7799</t>
  </si>
  <si>
    <t>Coluna7800</t>
  </si>
  <si>
    <t>Coluna7801</t>
  </si>
  <si>
    <t>Coluna7802</t>
  </si>
  <si>
    <t>Coluna7803</t>
  </si>
  <si>
    <t>Coluna7804</t>
  </si>
  <si>
    <t>Coluna7805</t>
  </si>
  <si>
    <t>Coluna7806</t>
  </si>
  <si>
    <t>Coluna7807</t>
  </si>
  <si>
    <t>Coluna7808</t>
  </si>
  <si>
    <t>Coluna7809</t>
  </si>
  <si>
    <t>Coluna7810</t>
  </si>
  <si>
    <t>Coluna7811</t>
  </si>
  <si>
    <t>Coluna7812</t>
  </si>
  <si>
    <t>Coluna7813</t>
  </si>
  <si>
    <t>Coluna7814</t>
  </si>
  <si>
    <t>Coluna7815</t>
  </si>
  <si>
    <t>Coluna7816</t>
  </si>
  <si>
    <t>Coluna7817</t>
  </si>
  <si>
    <t>Coluna7818</t>
  </si>
  <si>
    <t>Coluna7819</t>
  </si>
  <si>
    <t>Coluna7820</t>
  </si>
  <si>
    <t>Coluna7821</t>
  </si>
  <si>
    <t>Coluna7822</t>
  </si>
  <si>
    <t>Coluna7823</t>
  </si>
  <si>
    <t>Coluna7824</t>
  </si>
  <si>
    <t>Coluna7825</t>
  </si>
  <si>
    <t>Coluna7826</t>
  </si>
  <si>
    <t>Coluna7827</t>
  </si>
  <si>
    <t>Coluna7828</t>
  </si>
  <si>
    <t>Coluna7829</t>
  </si>
  <si>
    <t>Coluna7830</t>
  </si>
  <si>
    <t>Coluna7831</t>
  </si>
  <si>
    <t>Coluna7832</t>
  </si>
  <si>
    <t>Coluna7833</t>
  </si>
  <si>
    <t>Coluna7834</t>
  </si>
  <si>
    <t>Coluna7835</t>
  </si>
  <si>
    <t>Coluna7836</t>
  </si>
  <si>
    <t>Coluna7837</t>
  </si>
  <si>
    <t>Coluna7838</t>
  </si>
  <si>
    <t>Coluna7839</t>
  </si>
  <si>
    <t>Coluna7840</t>
  </si>
  <si>
    <t>Coluna7841</t>
  </si>
  <si>
    <t>Coluna7842</t>
  </si>
  <si>
    <t>Coluna7843</t>
  </si>
  <si>
    <t>Coluna7844</t>
  </si>
  <si>
    <t>Coluna7845</t>
  </si>
  <si>
    <t>Coluna7846</t>
  </si>
  <si>
    <t>Coluna7847</t>
  </si>
  <si>
    <t>Coluna7848</t>
  </si>
  <si>
    <t>Coluna7849</t>
  </si>
  <si>
    <t>Coluna7850</t>
  </si>
  <si>
    <t>Coluna7851</t>
  </si>
  <si>
    <t>Coluna7852</t>
  </si>
  <si>
    <t>Coluna7853</t>
  </si>
  <si>
    <t>Coluna7854</t>
  </si>
  <si>
    <t>Coluna7855</t>
  </si>
  <si>
    <t>Coluna7856</t>
  </si>
  <si>
    <t>Coluna7857</t>
  </si>
  <si>
    <t>Coluna7858</t>
  </si>
  <si>
    <t>Coluna7859</t>
  </si>
  <si>
    <t>Coluna7860</t>
  </si>
  <si>
    <t>Coluna7861</t>
  </si>
  <si>
    <t>Coluna7862</t>
  </si>
  <si>
    <t>Coluna7863</t>
  </si>
  <si>
    <t>Coluna7864</t>
  </si>
  <si>
    <t>Coluna7865</t>
  </si>
  <si>
    <t>Coluna7866</t>
  </si>
  <si>
    <t>Coluna7867</t>
  </si>
  <si>
    <t>Coluna7868</t>
  </si>
  <si>
    <t>Coluna7869</t>
  </si>
  <si>
    <t>Coluna7870</t>
  </si>
  <si>
    <t>Coluna7871</t>
  </si>
  <si>
    <t>Coluna7872</t>
  </si>
  <si>
    <t>Coluna7873</t>
  </si>
  <si>
    <t>Coluna7874</t>
  </si>
  <si>
    <t>Coluna7875</t>
  </si>
  <si>
    <t>Coluna7876</t>
  </si>
  <si>
    <t>Coluna7877</t>
  </si>
  <si>
    <t>Coluna7878</t>
  </si>
  <si>
    <t>Coluna7879</t>
  </si>
  <si>
    <t>Coluna7880</t>
  </si>
  <si>
    <t>Coluna7881</t>
  </si>
  <si>
    <t>Coluna7882</t>
  </si>
  <si>
    <t>Coluna7883</t>
  </si>
  <si>
    <t>Coluna7884</t>
  </si>
  <si>
    <t>Coluna7885</t>
  </si>
  <si>
    <t>Coluna7886</t>
  </si>
  <si>
    <t>Coluna7887</t>
  </si>
  <si>
    <t>Coluna7888</t>
  </si>
  <si>
    <t>Coluna7889</t>
  </si>
  <si>
    <t>Coluna7890</t>
  </si>
  <si>
    <t>Coluna7891</t>
  </si>
  <si>
    <t>Coluna7892</t>
  </si>
  <si>
    <t>Coluna7893</t>
  </si>
  <si>
    <t>Coluna7894</t>
  </si>
  <si>
    <t>Coluna7895</t>
  </si>
  <si>
    <t>Coluna7896</t>
  </si>
  <si>
    <t>Coluna7897</t>
  </si>
  <si>
    <t>Coluna7898</t>
  </si>
  <si>
    <t>Coluna7899</t>
  </si>
  <si>
    <t>Coluna7900</t>
  </si>
  <si>
    <t>Coluna7901</t>
  </si>
  <si>
    <t>Coluna7902</t>
  </si>
  <si>
    <t>Coluna7903</t>
  </si>
  <si>
    <t>Coluna7904</t>
  </si>
  <si>
    <t>Coluna7905</t>
  </si>
  <si>
    <t>Coluna7906</t>
  </si>
  <si>
    <t>Coluna7907</t>
  </si>
  <si>
    <t>Coluna7908</t>
  </si>
  <si>
    <t>Coluna7909</t>
  </si>
  <si>
    <t>Coluna7910</t>
  </si>
  <si>
    <t>Coluna7911</t>
  </si>
  <si>
    <t>Coluna7912</t>
  </si>
  <si>
    <t>Coluna7913</t>
  </si>
  <si>
    <t>Coluna7914</t>
  </si>
  <si>
    <t>Coluna7915</t>
  </si>
  <si>
    <t>Coluna7916</t>
  </si>
  <si>
    <t>Coluna7917</t>
  </si>
  <si>
    <t>Coluna7918</t>
  </si>
  <si>
    <t>Coluna7919</t>
  </si>
  <si>
    <t>Coluna7920</t>
  </si>
  <si>
    <t>Coluna7921</t>
  </si>
  <si>
    <t>Coluna7922</t>
  </si>
  <si>
    <t>Coluna7923</t>
  </si>
  <si>
    <t>Coluna7924</t>
  </si>
  <si>
    <t>Coluna7925</t>
  </si>
  <si>
    <t>Coluna7926</t>
  </si>
  <si>
    <t>Coluna7927</t>
  </si>
  <si>
    <t>Coluna7928</t>
  </si>
  <si>
    <t>Coluna7929</t>
  </si>
  <si>
    <t>Coluna7930</t>
  </si>
  <si>
    <t>Coluna7931</t>
  </si>
  <si>
    <t>Coluna7932</t>
  </si>
  <si>
    <t>Coluna7933</t>
  </si>
  <si>
    <t>Coluna7934</t>
  </si>
  <si>
    <t>Coluna7935</t>
  </si>
  <si>
    <t>Coluna7936</t>
  </si>
  <si>
    <t>Coluna7937</t>
  </si>
  <si>
    <t>Coluna7938</t>
  </si>
  <si>
    <t>Coluna7939</t>
  </si>
  <si>
    <t>Coluna7940</t>
  </si>
  <si>
    <t>Coluna7941</t>
  </si>
  <si>
    <t>Coluna7942</t>
  </si>
  <si>
    <t>Coluna7943</t>
  </si>
  <si>
    <t>Coluna7944</t>
  </si>
  <si>
    <t>Coluna7945</t>
  </si>
  <si>
    <t>Coluna7946</t>
  </si>
  <si>
    <t>Coluna7947</t>
  </si>
  <si>
    <t>Coluna7948</t>
  </si>
  <si>
    <t>Coluna7949</t>
  </si>
  <si>
    <t>Coluna7950</t>
  </si>
  <si>
    <t>Coluna7951</t>
  </si>
  <si>
    <t>Coluna7952</t>
  </si>
  <si>
    <t>Coluna7953</t>
  </si>
  <si>
    <t>Coluna7954</t>
  </si>
  <si>
    <t>Coluna7955</t>
  </si>
  <si>
    <t>Coluna7956</t>
  </si>
  <si>
    <t>Coluna7957</t>
  </si>
  <si>
    <t>Coluna7958</t>
  </si>
  <si>
    <t>Coluna7959</t>
  </si>
  <si>
    <t>Coluna7960</t>
  </si>
  <si>
    <t>Coluna7961</t>
  </si>
  <si>
    <t>Coluna7962</t>
  </si>
  <si>
    <t>Coluna7963</t>
  </si>
  <si>
    <t>Coluna7964</t>
  </si>
  <si>
    <t>Coluna7965</t>
  </si>
  <si>
    <t>Coluna7966</t>
  </si>
  <si>
    <t>Coluna7967</t>
  </si>
  <si>
    <t>Coluna7968</t>
  </si>
  <si>
    <t>Coluna7969</t>
  </si>
  <si>
    <t>Coluna7970</t>
  </si>
  <si>
    <t>Coluna7971</t>
  </si>
  <si>
    <t>Coluna7972</t>
  </si>
  <si>
    <t>Coluna7973</t>
  </si>
  <si>
    <t>Coluna7974</t>
  </si>
  <si>
    <t>Coluna7975</t>
  </si>
  <si>
    <t>Coluna7976</t>
  </si>
  <si>
    <t>Coluna7977</t>
  </si>
  <si>
    <t>Coluna7978</t>
  </si>
  <si>
    <t>Coluna7979</t>
  </si>
  <si>
    <t>Coluna7980</t>
  </si>
  <si>
    <t>Coluna7981</t>
  </si>
  <si>
    <t>Coluna7982</t>
  </si>
  <si>
    <t>Coluna7983</t>
  </si>
  <si>
    <t>Coluna7984</t>
  </si>
  <si>
    <t>Coluna7985</t>
  </si>
  <si>
    <t>Coluna7986</t>
  </si>
  <si>
    <t>Coluna7987</t>
  </si>
  <si>
    <t>Coluna7988</t>
  </si>
  <si>
    <t>Coluna7989</t>
  </si>
  <si>
    <t>Coluna7990</t>
  </si>
  <si>
    <t>Coluna7991</t>
  </si>
  <si>
    <t>Coluna7992</t>
  </si>
  <si>
    <t>Coluna7993</t>
  </si>
  <si>
    <t>Coluna7994</t>
  </si>
  <si>
    <t>Coluna7995</t>
  </si>
  <si>
    <t>Coluna7996</t>
  </si>
  <si>
    <t>Coluna7997</t>
  </si>
  <si>
    <t>Coluna7998</t>
  </si>
  <si>
    <t>Coluna7999</t>
  </si>
  <si>
    <t>Coluna8000</t>
  </si>
  <si>
    <t>Coluna8001</t>
  </si>
  <si>
    <t>Coluna8002</t>
  </si>
  <si>
    <t>Coluna8003</t>
  </si>
  <si>
    <t>Coluna8004</t>
  </si>
  <si>
    <t>Coluna8005</t>
  </si>
  <si>
    <t>Coluna8006</t>
  </si>
  <si>
    <t>Coluna8007</t>
  </si>
  <si>
    <t>Coluna8008</t>
  </si>
  <si>
    <t>Coluna8009</t>
  </si>
  <si>
    <t>Coluna8010</t>
  </si>
  <si>
    <t>Coluna8011</t>
  </si>
  <si>
    <t>Coluna8012</t>
  </si>
  <si>
    <t>Coluna8013</t>
  </si>
  <si>
    <t>Coluna8014</t>
  </si>
  <si>
    <t>Coluna8015</t>
  </si>
  <si>
    <t>Coluna8016</t>
  </si>
  <si>
    <t>Coluna8017</t>
  </si>
  <si>
    <t>Coluna8018</t>
  </si>
  <si>
    <t>Coluna8019</t>
  </si>
  <si>
    <t>Coluna8020</t>
  </si>
  <si>
    <t>Coluna8021</t>
  </si>
  <si>
    <t>Coluna8022</t>
  </si>
  <si>
    <t>Coluna8023</t>
  </si>
  <si>
    <t>Coluna8024</t>
  </si>
  <si>
    <t>Coluna8025</t>
  </si>
  <si>
    <t>Coluna8026</t>
  </si>
  <si>
    <t>Coluna8027</t>
  </si>
  <si>
    <t>Coluna8028</t>
  </si>
  <si>
    <t>Coluna8029</t>
  </si>
  <si>
    <t>Coluna8030</t>
  </si>
  <si>
    <t>Coluna8031</t>
  </si>
  <si>
    <t>Coluna8032</t>
  </si>
  <si>
    <t>Coluna8033</t>
  </si>
  <si>
    <t>Coluna8034</t>
  </si>
  <si>
    <t>Coluna8035</t>
  </si>
  <si>
    <t>Coluna8036</t>
  </si>
  <si>
    <t>Coluna8037</t>
  </si>
  <si>
    <t>Coluna8038</t>
  </si>
  <si>
    <t>Coluna8039</t>
  </si>
  <si>
    <t>Coluna8040</t>
  </si>
  <si>
    <t>Coluna8041</t>
  </si>
  <si>
    <t>Coluna8042</t>
  </si>
  <si>
    <t>Coluna8043</t>
  </si>
  <si>
    <t>Coluna8044</t>
  </si>
  <si>
    <t>Coluna8045</t>
  </si>
  <si>
    <t>Coluna8046</t>
  </si>
  <si>
    <t>Coluna8047</t>
  </si>
  <si>
    <t>Coluna8048</t>
  </si>
  <si>
    <t>Coluna8049</t>
  </si>
  <si>
    <t>Coluna8050</t>
  </si>
  <si>
    <t>Coluna8051</t>
  </si>
  <si>
    <t>Coluna8052</t>
  </si>
  <si>
    <t>Coluna8053</t>
  </si>
  <si>
    <t>Coluna8054</t>
  </si>
  <si>
    <t>Coluna8055</t>
  </si>
  <si>
    <t>Coluna8056</t>
  </si>
  <si>
    <t>Coluna8057</t>
  </si>
  <si>
    <t>Coluna8058</t>
  </si>
  <si>
    <t>Coluna8059</t>
  </si>
  <si>
    <t>Coluna8060</t>
  </si>
  <si>
    <t>Coluna8061</t>
  </si>
  <si>
    <t>Coluna8062</t>
  </si>
  <si>
    <t>Coluna8063</t>
  </si>
  <si>
    <t>Coluna8064</t>
  </si>
  <si>
    <t>Coluna8065</t>
  </si>
  <si>
    <t>Coluna8066</t>
  </si>
  <si>
    <t>Coluna8067</t>
  </si>
  <si>
    <t>Coluna8068</t>
  </si>
  <si>
    <t>Coluna8069</t>
  </si>
  <si>
    <t>Coluna8070</t>
  </si>
  <si>
    <t>Coluna8071</t>
  </si>
  <si>
    <t>Coluna8072</t>
  </si>
  <si>
    <t>Coluna8073</t>
  </si>
  <si>
    <t>Coluna8074</t>
  </si>
  <si>
    <t>Coluna8075</t>
  </si>
  <si>
    <t>Coluna8076</t>
  </si>
  <si>
    <t>Coluna8077</t>
  </si>
  <si>
    <t>Coluna8078</t>
  </si>
  <si>
    <t>Coluna8079</t>
  </si>
  <si>
    <t>Coluna8080</t>
  </si>
  <si>
    <t>Coluna8081</t>
  </si>
  <si>
    <t>Coluna8082</t>
  </si>
  <si>
    <t>Coluna8083</t>
  </si>
  <si>
    <t>Coluna8084</t>
  </si>
  <si>
    <t>Coluna8085</t>
  </si>
  <si>
    <t>Coluna8086</t>
  </si>
  <si>
    <t>Coluna8087</t>
  </si>
  <si>
    <t>Coluna8088</t>
  </si>
  <si>
    <t>Coluna8089</t>
  </si>
  <si>
    <t>Coluna8090</t>
  </si>
  <si>
    <t>Coluna8091</t>
  </si>
  <si>
    <t>Coluna8092</t>
  </si>
  <si>
    <t>Coluna8093</t>
  </si>
  <si>
    <t>Coluna8094</t>
  </si>
  <si>
    <t>Coluna8095</t>
  </si>
  <si>
    <t>Coluna8096</t>
  </si>
  <si>
    <t>Coluna8097</t>
  </si>
  <si>
    <t>Coluna8098</t>
  </si>
  <si>
    <t>Coluna8099</t>
  </si>
  <si>
    <t>Coluna8100</t>
  </si>
  <si>
    <t>Coluna8101</t>
  </si>
  <si>
    <t>Coluna8102</t>
  </si>
  <si>
    <t>Coluna8103</t>
  </si>
  <si>
    <t>Coluna8104</t>
  </si>
  <si>
    <t>Coluna8105</t>
  </si>
  <si>
    <t>Coluna8106</t>
  </si>
  <si>
    <t>Coluna8107</t>
  </si>
  <si>
    <t>Coluna8108</t>
  </si>
  <si>
    <t>Coluna8109</t>
  </si>
  <si>
    <t>Coluna8110</t>
  </si>
  <si>
    <t>Coluna8111</t>
  </si>
  <si>
    <t>Coluna8112</t>
  </si>
  <si>
    <t>Coluna8113</t>
  </si>
  <si>
    <t>Coluna8114</t>
  </si>
  <si>
    <t>Coluna8115</t>
  </si>
  <si>
    <t>Coluna8116</t>
  </si>
  <si>
    <t>Coluna8117</t>
  </si>
  <si>
    <t>Coluna8118</t>
  </si>
  <si>
    <t>Coluna8119</t>
  </si>
  <si>
    <t>Coluna8120</t>
  </si>
  <si>
    <t>Coluna8121</t>
  </si>
  <si>
    <t>Coluna8122</t>
  </si>
  <si>
    <t>Coluna8123</t>
  </si>
  <si>
    <t>Coluna8124</t>
  </si>
  <si>
    <t>Coluna8125</t>
  </si>
  <si>
    <t>Coluna8126</t>
  </si>
  <si>
    <t>Coluna8127</t>
  </si>
  <si>
    <t>Coluna8128</t>
  </si>
  <si>
    <t>Coluna8129</t>
  </si>
  <si>
    <t>Coluna8130</t>
  </si>
  <si>
    <t>Coluna8131</t>
  </si>
  <si>
    <t>Coluna8132</t>
  </si>
  <si>
    <t>Coluna8133</t>
  </si>
  <si>
    <t>Coluna8134</t>
  </si>
  <si>
    <t>Coluna8135</t>
  </si>
  <si>
    <t>Coluna8136</t>
  </si>
  <si>
    <t>Coluna8137</t>
  </si>
  <si>
    <t>Coluna8138</t>
  </si>
  <si>
    <t>Coluna8139</t>
  </si>
  <si>
    <t>Coluna8140</t>
  </si>
  <si>
    <t>Coluna8141</t>
  </si>
  <si>
    <t>Coluna8142</t>
  </si>
  <si>
    <t>Coluna8143</t>
  </si>
  <si>
    <t>Coluna8144</t>
  </si>
  <si>
    <t>Coluna8145</t>
  </si>
  <si>
    <t>Coluna8146</t>
  </si>
  <si>
    <t>Coluna8147</t>
  </si>
  <si>
    <t>Coluna8148</t>
  </si>
  <si>
    <t>Coluna8149</t>
  </si>
  <si>
    <t>Coluna8150</t>
  </si>
  <si>
    <t>Coluna8151</t>
  </si>
  <si>
    <t>Coluna8152</t>
  </si>
  <si>
    <t>Coluna8153</t>
  </si>
  <si>
    <t>Coluna8154</t>
  </si>
  <si>
    <t>Coluna8155</t>
  </si>
  <si>
    <t>Coluna8156</t>
  </si>
  <si>
    <t>Coluna8157</t>
  </si>
  <si>
    <t>Coluna8158</t>
  </si>
  <si>
    <t>Coluna8159</t>
  </si>
  <si>
    <t>Coluna8160</t>
  </si>
  <si>
    <t>Coluna8161</t>
  </si>
  <si>
    <t>Coluna8162</t>
  </si>
  <si>
    <t>Coluna8163</t>
  </si>
  <si>
    <t>Coluna8164</t>
  </si>
  <si>
    <t>Coluna8165</t>
  </si>
  <si>
    <t>Coluna8166</t>
  </si>
  <si>
    <t>Coluna8167</t>
  </si>
  <si>
    <t>Coluna8168</t>
  </si>
  <si>
    <t>Coluna8169</t>
  </si>
  <si>
    <t>Coluna8170</t>
  </si>
  <si>
    <t>Coluna8171</t>
  </si>
  <si>
    <t>Coluna8172</t>
  </si>
  <si>
    <t>Coluna8173</t>
  </si>
  <si>
    <t>Coluna8174</t>
  </si>
  <si>
    <t>Coluna8175</t>
  </si>
  <si>
    <t>Coluna8176</t>
  </si>
  <si>
    <t>Coluna8177</t>
  </si>
  <si>
    <t>Coluna8178</t>
  </si>
  <si>
    <t>Coluna8179</t>
  </si>
  <si>
    <t>Coluna8180</t>
  </si>
  <si>
    <t>Coluna8181</t>
  </si>
  <si>
    <t>Coluna8182</t>
  </si>
  <si>
    <t>Coluna8183</t>
  </si>
  <si>
    <t>Coluna8184</t>
  </si>
  <si>
    <t>Coluna8185</t>
  </si>
  <si>
    <t>Coluna8186</t>
  </si>
  <si>
    <t>Coluna8187</t>
  </si>
  <si>
    <t>Coluna8188</t>
  </si>
  <si>
    <t>Coluna8189</t>
  </si>
  <si>
    <t>Coluna8190</t>
  </si>
  <si>
    <t>Coluna8191</t>
  </si>
  <si>
    <t>Coluna8192</t>
  </si>
  <si>
    <t>Coluna8193</t>
  </si>
  <si>
    <t>Coluna8194</t>
  </si>
  <si>
    <t>Coluna8195</t>
  </si>
  <si>
    <t>Coluna8196</t>
  </si>
  <si>
    <t>Coluna8197</t>
  </si>
  <si>
    <t>Coluna8198</t>
  </si>
  <si>
    <t>Coluna8199</t>
  </si>
  <si>
    <t>Coluna8200</t>
  </si>
  <si>
    <t>Coluna8201</t>
  </si>
  <si>
    <t>Coluna8202</t>
  </si>
  <si>
    <t>Coluna8203</t>
  </si>
  <si>
    <t>Coluna8204</t>
  </si>
  <si>
    <t>Coluna8205</t>
  </si>
  <si>
    <t>Coluna8206</t>
  </si>
  <si>
    <t>Coluna8207</t>
  </si>
  <si>
    <t>Coluna8208</t>
  </si>
  <si>
    <t>Coluna8209</t>
  </si>
  <si>
    <t>Coluna8210</t>
  </si>
  <si>
    <t>Coluna8211</t>
  </si>
  <si>
    <t>Coluna8212</t>
  </si>
  <si>
    <t>Coluna8213</t>
  </si>
  <si>
    <t>Coluna8214</t>
  </si>
  <si>
    <t>Coluna8215</t>
  </si>
  <si>
    <t>Coluna8216</t>
  </si>
  <si>
    <t>Coluna8217</t>
  </si>
  <si>
    <t>Coluna8218</t>
  </si>
  <si>
    <t>Coluna8219</t>
  </si>
  <si>
    <t>Coluna8220</t>
  </si>
  <si>
    <t>Coluna8221</t>
  </si>
  <si>
    <t>Coluna8222</t>
  </si>
  <si>
    <t>Coluna8223</t>
  </si>
  <si>
    <t>Coluna8224</t>
  </si>
  <si>
    <t>Coluna8225</t>
  </si>
  <si>
    <t>Coluna8226</t>
  </si>
  <si>
    <t>Coluna8227</t>
  </si>
  <si>
    <t>Coluna8228</t>
  </si>
  <si>
    <t>Coluna8229</t>
  </si>
  <si>
    <t>Coluna8230</t>
  </si>
  <si>
    <t>Coluna8231</t>
  </si>
  <si>
    <t>Coluna8232</t>
  </si>
  <si>
    <t>Coluna8233</t>
  </si>
  <si>
    <t>Coluna8234</t>
  </si>
  <si>
    <t>Coluna8235</t>
  </si>
  <si>
    <t>Coluna8236</t>
  </si>
  <si>
    <t>Coluna8237</t>
  </si>
  <si>
    <t>Coluna8238</t>
  </si>
  <si>
    <t>Coluna8239</t>
  </si>
  <si>
    <t>Coluna8240</t>
  </si>
  <si>
    <t>Coluna8241</t>
  </si>
  <si>
    <t>Coluna8242</t>
  </si>
  <si>
    <t>Coluna8243</t>
  </si>
  <si>
    <t>Coluna8244</t>
  </si>
  <si>
    <t>Coluna8245</t>
  </si>
  <si>
    <t>Coluna8246</t>
  </si>
  <si>
    <t>Coluna8247</t>
  </si>
  <si>
    <t>Coluna8248</t>
  </si>
  <si>
    <t>Coluna8249</t>
  </si>
  <si>
    <t>Coluna8250</t>
  </si>
  <si>
    <t>Coluna8251</t>
  </si>
  <si>
    <t>Coluna8252</t>
  </si>
  <si>
    <t>Coluna8253</t>
  </si>
  <si>
    <t>Coluna8254</t>
  </si>
  <si>
    <t>Coluna8255</t>
  </si>
  <si>
    <t>Coluna8256</t>
  </si>
  <si>
    <t>Coluna8257</t>
  </si>
  <si>
    <t>Coluna8258</t>
  </si>
  <si>
    <t>Coluna8259</t>
  </si>
  <si>
    <t>Coluna8260</t>
  </si>
  <si>
    <t>Coluna8261</t>
  </si>
  <si>
    <t>Coluna8262</t>
  </si>
  <si>
    <t>Coluna8263</t>
  </si>
  <si>
    <t>Coluna8264</t>
  </si>
  <si>
    <t>Coluna8265</t>
  </si>
  <si>
    <t>Coluna8266</t>
  </si>
  <si>
    <t>Coluna8267</t>
  </si>
  <si>
    <t>Coluna8268</t>
  </si>
  <si>
    <t>Coluna8269</t>
  </si>
  <si>
    <t>Coluna8270</t>
  </si>
  <si>
    <t>Coluna8271</t>
  </si>
  <si>
    <t>Coluna8272</t>
  </si>
  <si>
    <t>Coluna8273</t>
  </si>
  <si>
    <t>Coluna8274</t>
  </si>
  <si>
    <t>Coluna8275</t>
  </si>
  <si>
    <t>Coluna8276</t>
  </si>
  <si>
    <t>Coluna8277</t>
  </si>
  <si>
    <t>Coluna8278</t>
  </si>
  <si>
    <t>Coluna8279</t>
  </si>
  <si>
    <t>Coluna8280</t>
  </si>
  <si>
    <t>Coluna8281</t>
  </si>
  <si>
    <t>Coluna8282</t>
  </si>
  <si>
    <t>Coluna8283</t>
  </si>
  <si>
    <t>Coluna8284</t>
  </si>
  <si>
    <t>Coluna8285</t>
  </si>
  <si>
    <t>Coluna8286</t>
  </si>
  <si>
    <t>Coluna8287</t>
  </si>
  <si>
    <t>Coluna8288</t>
  </si>
  <si>
    <t>Coluna8289</t>
  </si>
  <si>
    <t>Coluna8290</t>
  </si>
  <si>
    <t>Coluna8291</t>
  </si>
  <si>
    <t>Coluna8292</t>
  </si>
  <si>
    <t>Coluna8293</t>
  </si>
  <si>
    <t>Coluna8294</t>
  </si>
  <si>
    <t>Coluna8295</t>
  </si>
  <si>
    <t>Coluna8296</t>
  </si>
  <si>
    <t>Coluna8297</t>
  </si>
  <si>
    <t>Coluna8298</t>
  </si>
  <si>
    <t>Coluna8299</t>
  </si>
  <si>
    <t>Coluna8300</t>
  </si>
  <si>
    <t>Coluna8301</t>
  </si>
  <si>
    <t>Coluna8302</t>
  </si>
  <si>
    <t>Coluna8303</t>
  </si>
  <si>
    <t>Coluna8304</t>
  </si>
  <si>
    <t>Coluna8305</t>
  </si>
  <si>
    <t>Coluna8306</t>
  </si>
  <si>
    <t>Coluna8307</t>
  </si>
  <si>
    <t>Coluna8308</t>
  </si>
  <si>
    <t>Coluna8309</t>
  </si>
  <si>
    <t>Coluna8310</t>
  </si>
  <si>
    <t>Coluna8311</t>
  </si>
  <si>
    <t>Coluna8312</t>
  </si>
  <si>
    <t>Coluna8313</t>
  </si>
  <si>
    <t>Coluna8314</t>
  </si>
  <si>
    <t>Coluna8315</t>
  </si>
  <si>
    <t>Coluna8316</t>
  </si>
  <si>
    <t>Coluna8317</t>
  </si>
  <si>
    <t>Coluna8318</t>
  </si>
  <si>
    <t>Coluna8319</t>
  </si>
  <si>
    <t>Coluna8320</t>
  </si>
  <si>
    <t>Coluna8321</t>
  </si>
  <si>
    <t>Coluna8322</t>
  </si>
  <si>
    <t>Coluna8323</t>
  </si>
  <si>
    <t>Coluna8324</t>
  </si>
  <si>
    <t>Coluna8325</t>
  </si>
  <si>
    <t>Coluna8326</t>
  </si>
  <si>
    <t>Coluna8327</t>
  </si>
  <si>
    <t>Coluna8328</t>
  </si>
  <si>
    <t>Coluna8329</t>
  </si>
  <si>
    <t>Coluna8330</t>
  </si>
  <si>
    <t>Coluna8331</t>
  </si>
  <si>
    <t>Coluna8332</t>
  </si>
  <si>
    <t>Coluna8333</t>
  </si>
  <si>
    <t>Coluna8334</t>
  </si>
  <si>
    <t>Coluna8335</t>
  </si>
  <si>
    <t>Coluna8336</t>
  </si>
  <si>
    <t>Coluna8337</t>
  </si>
  <si>
    <t>Coluna8338</t>
  </si>
  <si>
    <t>Coluna8339</t>
  </si>
  <si>
    <t>Coluna8340</t>
  </si>
  <si>
    <t>Coluna8341</t>
  </si>
  <si>
    <t>Coluna8342</t>
  </si>
  <si>
    <t>Coluna8343</t>
  </si>
  <si>
    <t>Coluna8344</t>
  </si>
  <si>
    <t>Coluna8345</t>
  </si>
  <si>
    <t>Coluna8346</t>
  </si>
  <si>
    <t>Coluna8347</t>
  </si>
  <si>
    <t>Coluna8348</t>
  </si>
  <si>
    <t>Coluna8349</t>
  </si>
  <si>
    <t>Coluna8350</t>
  </si>
  <si>
    <t>Coluna8351</t>
  </si>
  <si>
    <t>Coluna8352</t>
  </si>
  <si>
    <t>Coluna8353</t>
  </si>
  <si>
    <t>Coluna8354</t>
  </si>
  <si>
    <t>Coluna8355</t>
  </si>
  <si>
    <t>Coluna8356</t>
  </si>
  <si>
    <t>Coluna8357</t>
  </si>
  <si>
    <t>Coluna8358</t>
  </si>
  <si>
    <t>Coluna8359</t>
  </si>
  <si>
    <t>Coluna8360</t>
  </si>
  <si>
    <t>Coluna8361</t>
  </si>
  <si>
    <t>Coluna8362</t>
  </si>
  <si>
    <t>Coluna8363</t>
  </si>
  <si>
    <t>Coluna8364</t>
  </si>
  <si>
    <t>Coluna8365</t>
  </si>
  <si>
    <t>Coluna8366</t>
  </si>
  <si>
    <t>Coluna8367</t>
  </si>
  <si>
    <t>Coluna8368</t>
  </si>
  <si>
    <t>Coluna8369</t>
  </si>
  <si>
    <t>Coluna8370</t>
  </si>
  <si>
    <t>Coluna8371</t>
  </si>
  <si>
    <t>Coluna8372</t>
  </si>
  <si>
    <t>Coluna8373</t>
  </si>
  <si>
    <t>Coluna8374</t>
  </si>
  <si>
    <t>Coluna8375</t>
  </si>
  <si>
    <t>Coluna8376</t>
  </si>
  <si>
    <t>Coluna8377</t>
  </si>
  <si>
    <t>Coluna8378</t>
  </si>
  <si>
    <t>Coluna8379</t>
  </si>
  <si>
    <t>Coluna8380</t>
  </si>
  <si>
    <t>Coluna8381</t>
  </si>
  <si>
    <t>Coluna8382</t>
  </si>
  <si>
    <t>Coluna8383</t>
  </si>
  <si>
    <t>Coluna8384</t>
  </si>
  <si>
    <t>Coluna8385</t>
  </si>
  <si>
    <t>Coluna8386</t>
  </si>
  <si>
    <t>Coluna8387</t>
  </si>
  <si>
    <t>Coluna8388</t>
  </si>
  <si>
    <t>Coluna8389</t>
  </si>
  <si>
    <t>Coluna8390</t>
  </si>
  <si>
    <t>Coluna8391</t>
  </si>
  <si>
    <t>Coluna8392</t>
  </si>
  <si>
    <t>Coluna8393</t>
  </si>
  <si>
    <t>Coluna8394</t>
  </si>
  <si>
    <t>Coluna8395</t>
  </si>
  <si>
    <t>Coluna8396</t>
  </si>
  <si>
    <t>Coluna8397</t>
  </si>
  <si>
    <t>Coluna8398</t>
  </si>
  <si>
    <t>Coluna8399</t>
  </si>
  <si>
    <t>Coluna8400</t>
  </si>
  <si>
    <t>Coluna8401</t>
  </si>
  <si>
    <t>Coluna8402</t>
  </si>
  <si>
    <t>Coluna8403</t>
  </si>
  <si>
    <t>Coluna8404</t>
  </si>
  <si>
    <t>Coluna8405</t>
  </si>
  <si>
    <t>Coluna8406</t>
  </si>
  <si>
    <t>Coluna8407</t>
  </si>
  <si>
    <t>Coluna8408</t>
  </si>
  <si>
    <t>Coluna8409</t>
  </si>
  <si>
    <t>Coluna8410</t>
  </si>
  <si>
    <t>Coluna8411</t>
  </si>
  <si>
    <t>Coluna8412</t>
  </si>
  <si>
    <t>Coluna8413</t>
  </si>
  <si>
    <t>Coluna8414</t>
  </si>
  <si>
    <t>Coluna8415</t>
  </si>
  <si>
    <t>Coluna8416</t>
  </si>
  <si>
    <t>Coluna8417</t>
  </si>
  <si>
    <t>Coluna8418</t>
  </si>
  <si>
    <t>Coluna8419</t>
  </si>
  <si>
    <t>Coluna8420</t>
  </si>
  <si>
    <t>Coluna8421</t>
  </si>
  <si>
    <t>Coluna8422</t>
  </si>
  <si>
    <t>Coluna8423</t>
  </si>
  <si>
    <t>Coluna8424</t>
  </si>
  <si>
    <t>Coluna8425</t>
  </si>
  <si>
    <t>Coluna8426</t>
  </si>
  <si>
    <t>Coluna8427</t>
  </si>
  <si>
    <t>Coluna8428</t>
  </si>
  <si>
    <t>Coluna8429</t>
  </si>
  <si>
    <t>Coluna8430</t>
  </si>
  <si>
    <t>Coluna8431</t>
  </si>
  <si>
    <t>Coluna8432</t>
  </si>
  <si>
    <t>Coluna8433</t>
  </si>
  <si>
    <t>Coluna8434</t>
  </si>
  <si>
    <t>Coluna8435</t>
  </si>
  <si>
    <t>Coluna8436</t>
  </si>
  <si>
    <t>Coluna8437</t>
  </si>
  <si>
    <t>Coluna8438</t>
  </si>
  <si>
    <t>Coluna8439</t>
  </si>
  <si>
    <t>Coluna8440</t>
  </si>
  <si>
    <t>Coluna8441</t>
  </si>
  <si>
    <t>Coluna8442</t>
  </si>
  <si>
    <t>Coluna8443</t>
  </si>
  <si>
    <t>Coluna8444</t>
  </si>
  <si>
    <t>Coluna8445</t>
  </si>
  <si>
    <t>Coluna8446</t>
  </si>
  <si>
    <t>Coluna8447</t>
  </si>
  <si>
    <t>Coluna8448</t>
  </si>
  <si>
    <t>Coluna8449</t>
  </si>
  <si>
    <t>Coluna8450</t>
  </si>
  <si>
    <t>Coluna8451</t>
  </si>
  <si>
    <t>Coluna8452</t>
  </si>
  <si>
    <t>Coluna8453</t>
  </si>
  <si>
    <t>Coluna8454</t>
  </si>
  <si>
    <t>Coluna8455</t>
  </si>
  <si>
    <t>Coluna8456</t>
  </si>
  <si>
    <t>Coluna8457</t>
  </si>
  <si>
    <t>Coluna8458</t>
  </si>
  <si>
    <t>Coluna8459</t>
  </si>
  <si>
    <t>Coluna8460</t>
  </si>
  <si>
    <t>Coluna8461</t>
  </si>
  <si>
    <t>Coluna8462</t>
  </si>
  <si>
    <t>Coluna8463</t>
  </si>
  <si>
    <t>Coluna8464</t>
  </si>
  <si>
    <t>Coluna8465</t>
  </si>
  <si>
    <t>Coluna8466</t>
  </si>
  <si>
    <t>Coluna8467</t>
  </si>
  <si>
    <t>Coluna8468</t>
  </si>
  <si>
    <t>Coluna8469</t>
  </si>
  <si>
    <t>Coluna8470</t>
  </si>
  <si>
    <t>Coluna8471</t>
  </si>
  <si>
    <t>Coluna8472</t>
  </si>
  <si>
    <t>Coluna8473</t>
  </si>
  <si>
    <t>Coluna8474</t>
  </si>
  <si>
    <t>Coluna8475</t>
  </si>
  <si>
    <t>Coluna8476</t>
  </si>
  <si>
    <t>Coluna8477</t>
  </si>
  <si>
    <t>Coluna8478</t>
  </si>
  <si>
    <t>Coluna8479</t>
  </si>
  <si>
    <t>Coluna8480</t>
  </si>
  <si>
    <t>Coluna8481</t>
  </si>
  <si>
    <t>Coluna8482</t>
  </si>
  <si>
    <t>Coluna8483</t>
  </si>
  <si>
    <t>Coluna8484</t>
  </si>
  <si>
    <t>Coluna8485</t>
  </si>
  <si>
    <t>Coluna8486</t>
  </si>
  <si>
    <t>Coluna8487</t>
  </si>
  <si>
    <t>Coluna8488</t>
  </si>
  <si>
    <t>Coluna8489</t>
  </si>
  <si>
    <t>Coluna8490</t>
  </si>
  <si>
    <t>Coluna8491</t>
  </si>
  <si>
    <t>Coluna8492</t>
  </si>
  <si>
    <t>Coluna8493</t>
  </si>
  <si>
    <t>Coluna8494</t>
  </si>
  <si>
    <t>Coluna8495</t>
  </si>
  <si>
    <t>Coluna8496</t>
  </si>
  <si>
    <t>Coluna8497</t>
  </si>
  <si>
    <t>Coluna8498</t>
  </si>
  <si>
    <t>Coluna8499</t>
  </si>
  <si>
    <t>Coluna8500</t>
  </si>
  <si>
    <t>Coluna8501</t>
  </si>
  <si>
    <t>Coluna8502</t>
  </si>
  <si>
    <t>Coluna8503</t>
  </si>
  <si>
    <t>Coluna8504</t>
  </si>
  <si>
    <t>Coluna8505</t>
  </si>
  <si>
    <t>Coluna8506</t>
  </si>
  <si>
    <t>Coluna8507</t>
  </si>
  <si>
    <t>Coluna8508</t>
  </si>
  <si>
    <t>Coluna8509</t>
  </si>
  <si>
    <t>Coluna8510</t>
  </si>
  <si>
    <t>Coluna8511</t>
  </si>
  <si>
    <t>Coluna8512</t>
  </si>
  <si>
    <t>Coluna8513</t>
  </si>
  <si>
    <t>Coluna8514</t>
  </si>
  <si>
    <t>Coluna8515</t>
  </si>
  <si>
    <t>Coluna8516</t>
  </si>
  <si>
    <t>Coluna8517</t>
  </si>
  <si>
    <t>Coluna8518</t>
  </si>
  <si>
    <t>Coluna8519</t>
  </si>
  <si>
    <t>Coluna8520</t>
  </si>
  <si>
    <t>Coluna8521</t>
  </si>
  <si>
    <t>Coluna8522</t>
  </si>
  <si>
    <t>Coluna8523</t>
  </si>
  <si>
    <t>Coluna8524</t>
  </si>
  <si>
    <t>Coluna8525</t>
  </si>
  <si>
    <t>Coluna8526</t>
  </si>
  <si>
    <t>Coluna8527</t>
  </si>
  <si>
    <t>Coluna8528</t>
  </si>
  <si>
    <t>Coluna8529</t>
  </si>
  <si>
    <t>Coluna8530</t>
  </si>
  <si>
    <t>Coluna8531</t>
  </si>
  <si>
    <t>Coluna8532</t>
  </si>
  <si>
    <t>Coluna8533</t>
  </si>
  <si>
    <t>Coluna8534</t>
  </si>
  <si>
    <t>Coluna8535</t>
  </si>
  <si>
    <t>Coluna8536</t>
  </si>
  <si>
    <t>Coluna8537</t>
  </si>
  <si>
    <t>Coluna8538</t>
  </si>
  <si>
    <t>Coluna8539</t>
  </si>
  <si>
    <t>Coluna8540</t>
  </si>
  <si>
    <t>Coluna8541</t>
  </si>
  <si>
    <t>Coluna8542</t>
  </si>
  <si>
    <t>Coluna8543</t>
  </si>
  <si>
    <t>Coluna8544</t>
  </si>
  <si>
    <t>Coluna8545</t>
  </si>
  <si>
    <t>Coluna8546</t>
  </si>
  <si>
    <t>Coluna8547</t>
  </si>
  <si>
    <t>Coluna8548</t>
  </si>
  <si>
    <t>Coluna8549</t>
  </si>
  <si>
    <t>Coluna8550</t>
  </si>
  <si>
    <t>Coluna8551</t>
  </si>
  <si>
    <t>Coluna8552</t>
  </si>
  <si>
    <t>Coluna8553</t>
  </si>
  <si>
    <t>Coluna8554</t>
  </si>
  <si>
    <t>Coluna8555</t>
  </si>
  <si>
    <t>Coluna8556</t>
  </si>
  <si>
    <t>Coluna8557</t>
  </si>
  <si>
    <t>Coluna8558</t>
  </si>
  <si>
    <t>Coluna8559</t>
  </si>
  <si>
    <t>Coluna8560</t>
  </si>
  <si>
    <t>Coluna8561</t>
  </si>
  <si>
    <t>Coluna8562</t>
  </si>
  <si>
    <t>Coluna8563</t>
  </si>
  <si>
    <t>Coluna8564</t>
  </si>
  <si>
    <t>Coluna8565</t>
  </si>
  <si>
    <t>Coluna8566</t>
  </si>
  <si>
    <t>Coluna8567</t>
  </si>
  <si>
    <t>Coluna8568</t>
  </si>
  <si>
    <t>Coluna8569</t>
  </si>
  <si>
    <t>Coluna8570</t>
  </si>
  <si>
    <t>Coluna8571</t>
  </si>
  <si>
    <t>Coluna8572</t>
  </si>
  <si>
    <t>Coluna8573</t>
  </si>
  <si>
    <t>Coluna8574</t>
  </si>
  <si>
    <t>Coluna8575</t>
  </si>
  <si>
    <t>Coluna8576</t>
  </si>
  <si>
    <t>Coluna8577</t>
  </si>
  <si>
    <t>Coluna8578</t>
  </si>
  <si>
    <t>Coluna8579</t>
  </si>
  <si>
    <t>Coluna8580</t>
  </si>
  <si>
    <t>Coluna8581</t>
  </si>
  <si>
    <t>Coluna8582</t>
  </si>
  <si>
    <t>Coluna8583</t>
  </si>
  <si>
    <t>Coluna8584</t>
  </si>
  <si>
    <t>Coluna8585</t>
  </si>
  <si>
    <t>Coluna8586</t>
  </si>
  <si>
    <t>Coluna8587</t>
  </si>
  <si>
    <t>Coluna8588</t>
  </si>
  <si>
    <t>Coluna8589</t>
  </si>
  <si>
    <t>Coluna8590</t>
  </si>
  <si>
    <t>Coluna8591</t>
  </si>
  <si>
    <t>Coluna8592</t>
  </si>
  <si>
    <t>Coluna8593</t>
  </si>
  <si>
    <t>Coluna8594</t>
  </si>
  <si>
    <t>Coluna8595</t>
  </si>
  <si>
    <t>Coluna8596</t>
  </si>
  <si>
    <t>Coluna8597</t>
  </si>
  <si>
    <t>Coluna8598</t>
  </si>
  <si>
    <t>Coluna8599</t>
  </si>
  <si>
    <t>Coluna8600</t>
  </si>
  <si>
    <t>Coluna8601</t>
  </si>
  <si>
    <t>Coluna8602</t>
  </si>
  <si>
    <t>Coluna8603</t>
  </si>
  <si>
    <t>Coluna8604</t>
  </si>
  <si>
    <t>Coluna8605</t>
  </si>
  <si>
    <t>Coluna8606</t>
  </si>
  <si>
    <t>Coluna8607</t>
  </si>
  <si>
    <t>Coluna8608</t>
  </si>
  <si>
    <t>Coluna8609</t>
  </si>
  <si>
    <t>Coluna8610</t>
  </si>
  <si>
    <t>Coluna8611</t>
  </si>
  <si>
    <t>Coluna8612</t>
  </si>
  <si>
    <t>Coluna8613</t>
  </si>
  <si>
    <t>Coluna8614</t>
  </si>
  <si>
    <t>Coluna8615</t>
  </si>
  <si>
    <t>Coluna8616</t>
  </si>
  <si>
    <t>Coluna8617</t>
  </si>
  <si>
    <t>Coluna8618</t>
  </si>
  <si>
    <t>Coluna8619</t>
  </si>
  <si>
    <t>Coluna8620</t>
  </si>
  <si>
    <t>Coluna8621</t>
  </si>
  <si>
    <t>Coluna8622</t>
  </si>
  <si>
    <t>Coluna8623</t>
  </si>
  <si>
    <t>Coluna8624</t>
  </si>
  <si>
    <t>Coluna8625</t>
  </si>
  <si>
    <t>Coluna8626</t>
  </si>
  <si>
    <t>Coluna8627</t>
  </si>
  <si>
    <t>Coluna8628</t>
  </si>
  <si>
    <t>Coluna8629</t>
  </si>
  <si>
    <t>Coluna8630</t>
  </si>
  <si>
    <t>Coluna8631</t>
  </si>
  <si>
    <t>Coluna8632</t>
  </si>
  <si>
    <t>Coluna8633</t>
  </si>
  <si>
    <t>Coluna8634</t>
  </si>
  <si>
    <t>Coluna8635</t>
  </si>
  <si>
    <t>Coluna8636</t>
  </si>
  <si>
    <t>Coluna8637</t>
  </si>
  <si>
    <t>Coluna8638</t>
  </si>
  <si>
    <t>Coluna8639</t>
  </si>
  <si>
    <t>Coluna8640</t>
  </si>
  <si>
    <t>Coluna8641</t>
  </si>
  <si>
    <t>Coluna8642</t>
  </si>
  <si>
    <t>Coluna8643</t>
  </si>
  <si>
    <t>Coluna8644</t>
  </si>
  <si>
    <t>Coluna8645</t>
  </si>
  <si>
    <t>Coluna8646</t>
  </si>
  <si>
    <t>Coluna8647</t>
  </si>
  <si>
    <t>Coluna8648</t>
  </si>
  <si>
    <t>Coluna8649</t>
  </si>
  <si>
    <t>Coluna8650</t>
  </si>
  <si>
    <t>Coluna8651</t>
  </si>
  <si>
    <t>Coluna8652</t>
  </si>
  <si>
    <t>Coluna8653</t>
  </si>
  <si>
    <t>Coluna8654</t>
  </si>
  <si>
    <t>Coluna8655</t>
  </si>
  <si>
    <t>Coluna8656</t>
  </si>
  <si>
    <t>Coluna8657</t>
  </si>
  <si>
    <t>Coluna8658</t>
  </si>
  <si>
    <t>Coluna8659</t>
  </si>
  <si>
    <t>Coluna8660</t>
  </si>
  <si>
    <t>Coluna8661</t>
  </si>
  <si>
    <t>Coluna8662</t>
  </si>
  <si>
    <t>Coluna8663</t>
  </si>
  <si>
    <t>Coluna8664</t>
  </si>
  <si>
    <t>Coluna8665</t>
  </si>
  <si>
    <t>Coluna8666</t>
  </si>
  <si>
    <t>Coluna8667</t>
  </si>
  <si>
    <t>Coluna8668</t>
  </si>
  <si>
    <t>Coluna8669</t>
  </si>
  <si>
    <t>Coluna8670</t>
  </si>
  <si>
    <t>Coluna8671</t>
  </si>
  <si>
    <t>Coluna8672</t>
  </si>
  <si>
    <t>Coluna8673</t>
  </si>
  <si>
    <t>Coluna8674</t>
  </si>
  <si>
    <t>Coluna8675</t>
  </si>
  <si>
    <t>Coluna8676</t>
  </si>
  <si>
    <t>Coluna8677</t>
  </si>
  <si>
    <t>Coluna8678</t>
  </si>
  <si>
    <t>Coluna8679</t>
  </si>
  <si>
    <t>Coluna8680</t>
  </si>
  <si>
    <t>Coluna8681</t>
  </si>
  <si>
    <t>Coluna8682</t>
  </si>
  <si>
    <t>Coluna8683</t>
  </si>
  <si>
    <t>Coluna8684</t>
  </si>
  <si>
    <t>Coluna8685</t>
  </si>
  <si>
    <t>Coluna8686</t>
  </si>
  <si>
    <t>Coluna8687</t>
  </si>
  <si>
    <t>Coluna8688</t>
  </si>
  <si>
    <t>Coluna8689</t>
  </si>
  <si>
    <t>Coluna8690</t>
  </si>
  <si>
    <t>Coluna8691</t>
  </si>
  <si>
    <t>Coluna8692</t>
  </si>
  <si>
    <t>Coluna8693</t>
  </si>
  <si>
    <t>Coluna8694</t>
  </si>
  <si>
    <t>Coluna8695</t>
  </si>
  <si>
    <t>Coluna8696</t>
  </si>
  <si>
    <t>Coluna8697</t>
  </si>
  <si>
    <t>Coluna8698</t>
  </si>
  <si>
    <t>Coluna8699</t>
  </si>
  <si>
    <t>Coluna8700</t>
  </si>
  <si>
    <t>Coluna8701</t>
  </si>
  <si>
    <t>Coluna8702</t>
  </si>
  <si>
    <t>Coluna8703</t>
  </si>
  <si>
    <t>Coluna8704</t>
  </si>
  <si>
    <t>Coluna8705</t>
  </si>
  <si>
    <t>Coluna8706</t>
  </si>
  <si>
    <t>Coluna8707</t>
  </si>
  <si>
    <t>Coluna8708</t>
  </si>
  <si>
    <t>Coluna8709</t>
  </si>
  <si>
    <t>Coluna8710</t>
  </si>
  <si>
    <t>Coluna8711</t>
  </si>
  <si>
    <t>Coluna8712</t>
  </si>
  <si>
    <t>Coluna8713</t>
  </si>
  <si>
    <t>Coluna8714</t>
  </si>
  <si>
    <t>Coluna8715</t>
  </si>
  <si>
    <t>Coluna8716</t>
  </si>
  <si>
    <t>Coluna8717</t>
  </si>
  <si>
    <t>Coluna8718</t>
  </si>
  <si>
    <t>Coluna8719</t>
  </si>
  <si>
    <t>Coluna8720</t>
  </si>
  <si>
    <t>Coluna8721</t>
  </si>
  <si>
    <t>Coluna8722</t>
  </si>
  <si>
    <t>Coluna8723</t>
  </si>
  <si>
    <t>Coluna8724</t>
  </si>
  <si>
    <t>Coluna8725</t>
  </si>
  <si>
    <t>Coluna8726</t>
  </si>
  <si>
    <t>Coluna8727</t>
  </si>
  <si>
    <t>Coluna8728</t>
  </si>
  <si>
    <t>Coluna8729</t>
  </si>
  <si>
    <t>Coluna8730</t>
  </si>
  <si>
    <t>Coluna8731</t>
  </si>
  <si>
    <t>Coluna8732</t>
  </si>
  <si>
    <t>Coluna8733</t>
  </si>
  <si>
    <t>Coluna8734</t>
  </si>
  <si>
    <t>Coluna8735</t>
  </si>
  <si>
    <t>Coluna8736</t>
  </si>
  <si>
    <t>Coluna8737</t>
  </si>
  <si>
    <t>Coluna8738</t>
  </si>
  <si>
    <t>Coluna8739</t>
  </si>
  <si>
    <t>Coluna8740</t>
  </si>
  <si>
    <t>Coluna8741</t>
  </si>
  <si>
    <t>Coluna8742</t>
  </si>
  <si>
    <t>Coluna8743</t>
  </si>
  <si>
    <t>Coluna8744</t>
  </si>
  <si>
    <t>Coluna8745</t>
  </si>
  <si>
    <t>Coluna8746</t>
  </si>
  <si>
    <t>Coluna8747</t>
  </si>
  <si>
    <t>Coluna8748</t>
  </si>
  <si>
    <t>Coluna8749</t>
  </si>
  <si>
    <t>Coluna8750</t>
  </si>
  <si>
    <t>Coluna8751</t>
  </si>
  <si>
    <t>Coluna8752</t>
  </si>
  <si>
    <t>Coluna8753</t>
  </si>
  <si>
    <t>Coluna8754</t>
  </si>
  <si>
    <t>Coluna8755</t>
  </si>
  <si>
    <t>Coluna8756</t>
  </si>
  <si>
    <t>Coluna8757</t>
  </si>
  <si>
    <t>Coluna8758</t>
  </si>
  <si>
    <t>Coluna8759</t>
  </si>
  <si>
    <t>Coluna8760</t>
  </si>
  <si>
    <t>Coluna8761</t>
  </si>
  <si>
    <t>Coluna8762</t>
  </si>
  <si>
    <t>Coluna8763</t>
  </si>
  <si>
    <t>Coluna8764</t>
  </si>
  <si>
    <t>Coluna8765</t>
  </si>
  <si>
    <t>Coluna8766</t>
  </si>
  <si>
    <t>Coluna8767</t>
  </si>
  <si>
    <t>Coluna8768</t>
  </si>
  <si>
    <t>Coluna8769</t>
  </si>
  <si>
    <t>Coluna8770</t>
  </si>
  <si>
    <t>Coluna8771</t>
  </si>
  <si>
    <t>Coluna8772</t>
  </si>
  <si>
    <t>Coluna8773</t>
  </si>
  <si>
    <t>Coluna8774</t>
  </si>
  <si>
    <t>Coluna8775</t>
  </si>
  <si>
    <t>Coluna8776</t>
  </si>
  <si>
    <t>Coluna8777</t>
  </si>
  <si>
    <t>Coluna8778</t>
  </si>
  <si>
    <t>Coluna8779</t>
  </si>
  <si>
    <t>Coluna8780</t>
  </si>
  <si>
    <t>Coluna8781</t>
  </si>
  <si>
    <t>Coluna8782</t>
  </si>
  <si>
    <t>Coluna8783</t>
  </si>
  <si>
    <t>Coluna8784</t>
  </si>
  <si>
    <t>Coluna8785</t>
  </si>
  <si>
    <t>Coluna8786</t>
  </si>
  <si>
    <t>Coluna8787</t>
  </si>
  <si>
    <t>Coluna8788</t>
  </si>
  <si>
    <t>Coluna8789</t>
  </si>
  <si>
    <t>Coluna8790</t>
  </si>
  <si>
    <t>Coluna8791</t>
  </si>
  <si>
    <t>Coluna8792</t>
  </si>
  <si>
    <t>Coluna8793</t>
  </si>
  <si>
    <t>Coluna8794</t>
  </si>
  <si>
    <t>Coluna8795</t>
  </si>
  <si>
    <t>Coluna8796</t>
  </si>
  <si>
    <t>Coluna8797</t>
  </si>
  <si>
    <t>Coluna8798</t>
  </si>
  <si>
    <t>Coluna8799</t>
  </si>
  <si>
    <t>Coluna8800</t>
  </si>
  <si>
    <t>Coluna8801</t>
  </si>
  <si>
    <t>Coluna8802</t>
  </si>
  <si>
    <t>Coluna8803</t>
  </si>
  <si>
    <t>Coluna8804</t>
  </si>
  <si>
    <t>Coluna8805</t>
  </si>
  <si>
    <t>Coluna8806</t>
  </si>
  <si>
    <t>Coluna8807</t>
  </si>
  <si>
    <t>Coluna8808</t>
  </si>
  <si>
    <t>Coluna8809</t>
  </si>
  <si>
    <t>Coluna8810</t>
  </si>
  <si>
    <t>Coluna8811</t>
  </si>
  <si>
    <t>Coluna8812</t>
  </si>
  <si>
    <t>Coluna8813</t>
  </si>
  <si>
    <t>Coluna8814</t>
  </si>
  <si>
    <t>Coluna8815</t>
  </si>
  <si>
    <t>Coluna8816</t>
  </si>
  <si>
    <t>Coluna8817</t>
  </si>
  <si>
    <t>Coluna8818</t>
  </si>
  <si>
    <t>Coluna8819</t>
  </si>
  <si>
    <t>Coluna8820</t>
  </si>
  <si>
    <t>Coluna8821</t>
  </si>
  <si>
    <t>Coluna8822</t>
  </si>
  <si>
    <t>Coluna8823</t>
  </si>
  <si>
    <t>Coluna8824</t>
  </si>
  <si>
    <t>Coluna8825</t>
  </si>
  <si>
    <t>Coluna8826</t>
  </si>
  <si>
    <t>Coluna8827</t>
  </si>
  <si>
    <t>Coluna8828</t>
  </si>
  <si>
    <t>Coluna8829</t>
  </si>
  <si>
    <t>Coluna8830</t>
  </si>
  <si>
    <t>Coluna8831</t>
  </si>
  <si>
    <t>Coluna8832</t>
  </si>
  <si>
    <t>Coluna8833</t>
  </si>
  <si>
    <t>Coluna8834</t>
  </si>
  <si>
    <t>Coluna8835</t>
  </si>
  <si>
    <t>Coluna8836</t>
  </si>
  <si>
    <t>Coluna8837</t>
  </si>
  <si>
    <t>Coluna8838</t>
  </si>
  <si>
    <t>Coluna8839</t>
  </si>
  <si>
    <t>Coluna8840</t>
  </si>
  <si>
    <t>Coluna8841</t>
  </si>
  <si>
    <t>Coluna8842</t>
  </si>
  <si>
    <t>Coluna8843</t>
  </si>
  <si>
    <t>Coluna8844</t>
  </si>
  <si>
    <t>Coluna8845</t>
  </si>
  <si>
    <t>Coluna8846</t>
  </si>
  <si>
    <t>Coluna8847</t>
  </si>
  <si>
    <t>Coluna8848</t>
  </si>
  <si>
    <t>Coluna8849</t>
  </si>
  <si>
    <t>Coluna8850</t>
  </si>
  <si>
    <t>Coluna8851</t>
  </si>
  <si>
    <t>Coluna8852</t>
  </si>
  <si>
    <t>Coluna8853</t>
  </si>
  <si>
    <t>Coluna8854</t>
  </si>
  <si>
    <t>Coluna8855</t>
  </si>
  <si>
    <t>Coluna8856</t>
  </si>
  <si>
    <t>Coluna8857</t>
  </si>
  <si>
    <t>Coluna8858</t>
  </si>
  <si>
    <t>Coluna8859</t>
  </si>
  <si>
    <t>Coluna8860</t>
  </si>
  <si>
    <t>Coluna8861</t>
  </si>
  <si>
    <t>Coluna8862</t>
  </si>
  <si>
    <t>Coluna8863</t>
  </si>
  <si>
    <t>Coluna8864</t>
  </si>
  <si>
    <t>Coluna8865</t>
  </si>
  <si>
    <t>Coluna8866</t>
  </si>
  <si>
    <t>Coluna8867</t>
  </si>
  <si>
    <t>Coluna8868</t>
  </si>
  <si>
    <t>Coluna8869</t>
  </si>
  <si>
    <t>Coluna8870</t>
  </si>
  <si>
    <t>Coluna8871</t>
  </si>
  <si>
    <t>Coluna8872</t>
  </si>
  <si>
    <t>Coluna8873</t>
  </si>
  <si>
    <t>Coluna8874</t>
  </si>
  <si>
    <t>Coluna8875</t>
  </si>
  <si>
    <t>Coluna8876</t>
  </si>
  <si>
    <t>Coluna8877</t>
  </si>
  <si>
    <t>Coluna8878</t>
  </si>
  <si>
    <t>Coluna8879</t>
  </si>
  <si>
    <t>Coluna8880</t>
  </si>
  <si>
    <t>Coluna8881</t>
  </si>
  <si>
    <t>Coluna8882</t>
  </si>
  <si>
    <t>Coluna8883</t>
  </si>
  <si>
    <t>Coluna8884</t>
  </si>
  <si>
    <t>Coluna8885</t>
  </si>
  <si>
    <t>Coluna8886</t>
  </si>
  <si>
    <t>Coluna8887</t>
  </si>
  <si>
    <t>Coluna8888</t>
  </si>
  <si>
    <t>Coluna8889</t>
  </si>
  <si>
    <t>Coluna8890</t>
  </si>
  <si>
    <t>Coluna8891</t>
  </si>
  <si>
    <t>Coluna8892</t>
  </si>
  <si>
    <t>Coluna8893</t>
  </si>
  <si>
    <t>Coluna8894</t>
  </si>
  <si>
    <t>Coluna8895</t>
  </si>
  <si>
    <t>Coluna8896</t>
  </si>
  <si>
    <t>Coluna8897</t>
  </si>
  <si>
    <t>Coluna8898</t>
  </si>
  <si>
    <t>Coluna8899</t>
  </si>
  <si>
    <t>Coluna8900</t>
  </si>
  <si>
    <t>Coluna8901</t>
  </si>
  <si>
    <t>Coluna8902</t>
  </si>
  <si>
    <t>Coluna8903</t>
  </si>
  <si>
    <t>Coluna8904</t>
  </si>
  <si>
    <t>Coluna8905</t>
  </si>
  <si>
    <t>Coluna8906</t>
  </si>
  <si>
    <t>Coluna8907</t>
  </si>
  <si>
    <t>Coluna8908</t>
  </si>
  <si>
    <t>Coluna8909</t>
  </si>
  <si>
    <t>Coluna8910</t>
  </si>
  <si>
    <t>Coluna8911</t>
  </si>
  <si>
    <t>Coluna8912</t>
  </si>
  <si>
    <t>Coluna8913</t>
  </si>
  <si>
    <t>Coluna8914</t>
  </si>
  <si>
    <t>Coluna8915</t>
  </si>
  <si>
    <t>Coluna8916</t>
  </si>
  <si>
    <t>Coluna8917</t>
  </si>
  <si>
    <t>Coluna8918</t>
  </si>
  <si>
    <t>Coluna8919</t>
  </si>
  <si>
    <t>Coluna8920</t>
  </si>
  <si>
    <t>Coluna8921</t>
  </si>
  <si>
    <t>Coluna8922</t>
  </si>
  <si>
    <t>Coluna8923</t>
  </si>
  <si>
    <t>Coluna8924</t>
  </si>
  <si>
    <t>Coluna8925</t>
  </si>
  <si>
    <t>Coluna8926</t>
  </si>
  <si>
    <t>Coluna8927</t>
  </si>
  <si>
    <t>Coluna8928</t>
  </si>
  <si>
    <t>Coluna8929</t>
  </si>
  <si>
    <t>Coluna8930</t>
  </si>
  <si>
    <t>Coluna8931</t>
  </si>
  <si>
    <t>Coluna8932</t>
  </si>
  <si>
    <t>Coluna8933</t>
  </si>
  <si>
    <t>Coluna8934</t>
  </si>
  <si>
    <t>Coluna8935</t>
  </si>
  <si>
    <t>Coluna8936</t>
  </si>
  <si>
    <t>Coluna8937</t>
  </si>
  <si>
    <t>Coluna8938</t>
  </si>
  <si>
    <t>Coluna8939</t>
  </si>
  <si>
    <t>Coluna8940</t>
  </si>
  <si>
    <t>Coluna8941</t>
  </si>
  <si>
    <t>Coluna8942</t>
  </si>
  <si>
    <t>Coluna8943</t>
  </si>
  <si>
    <t>Coluna8944</t>
  </si>
  <si>
    <t>Coluna8945</t>
  </si>
  <si>
    <t>Coluna8946</t>
  </si>
  <si>
    <t>Coluna8947</t>
  </si>
  <si>
    <t>Coluna8948</t>
  </si>
  <si>
    <t>Coluna8949</t>
  </si>
  <si>
    <t>Coluna8950</t>
  </si>
  <si>
    <t>Coluna8951</t>
  </si>
  <si>
    <t>Coluna8952</t>
  </si>
  <si>
    <t>Coluna8953</t>
  </si>
  <si>
    <t>Coluna8954</t>
  </si>
  <si>
    <t>Coluna8955</t>
  </si>
  <si>
    <t>Coluna8956</t>
  </si>
  <si>
    <t>Coluna8957</t>
  </si>
  <si>
    <t>Coluna8958</t>
  </si>
  <si>
    <t>Coluna8959</t>
  </si>
  <si>
    <t>Coluna8960</t>
  </si>
  <si>
    <t>Coluna8961</t>
  </si>
  <si>
    <t>Coluna8962</t>
  </si>
  <si>
    <t>Coluna8963</t>
  </si>
  <si>
    <t>Coluna8964</t>
  </si>
  <si>
    <t>Coluna8965</t>
  </si>
  <si>
    <t>Coluna8966</t>
  </si>
  <si>
    <t>Coluna8967</t>
  </si>
  <si>
    <t>Coluna8968</t>
  </si>
  <si>
    <t>Coluna8969</t>
  </si>
  <si>
    <t>Coluna8970</t>
  </si>
  <si>
    <t>Coluna8971</t>
  </si>
  <si>
    <t>Coluna8972</t>
  </si>
  <si>
    <t>Coluna8973</t>
  </si>
  <si>
    <t>Coluna8974</t>
  </si>
  <si>
    <t>Coluna8975</t>
  </si>
  <si>
    <t>Coluna8976</t>
  </si>
  <si>
    <t>Coluna8977</t>
  </si>
  <si>
    <t>Coluna8978</t>
  </si>
  <si>
    <t>Coluna8979</t>
  </si>
  <si>
    <t>Coluna8980</t>
  </si>
  <si>
    <t>Coluna8981</t>
  </si>
  <si>
    <t>Coluna8982</t>
  </si>
  <si>
    <t>Coluna8983</t>
  </si>
  <si>
    <t>Coluna8984</t>
  </si>
  <si>
    <t>Coluna8985</t>
  </si>
  <si>
    <t>Coluna8986</t>
  </si>
  <si>
    <t>Coluna8987</t>
  </si>
  <si>
    <t>Coluna8988</t>
  </si>
  <si>
    <t>Coluna8989</t>
  </si>
  <si>
    <t>Coluna8990</t>
  </si>
  <si>
    <t>Coluna8991</t>
  </si>
  <si>
    <t>Coluna8992</t>
  </si>
  <si>
    <t>Coluna8993</t>
  </si>
  <si>
    <t>Coluna8994</t>
  </si>
  <si>
    <t>Coluna8995</t>
  </si>
  <si>
    <t>Coluna8996</t>
  </si>
  <si>
    <t>Coluna8997</t>
  </si>
  <si>
    <t>Coluna8998</t>
  </si>
  <si>
    <t>Coluna8999</t>
  </si>
  <si>
    <t>Coluna9000</t>
  </si>
  <si>
    <t>Coluna9001</t>
  </si>
  <si>
    <t>Coluna9002</t>
  </si>
  <si>
    <t>Coluna9003</t>
  </si>
  <si>
    <t>Coluna9004</t>
  </si>
  <si>
    <t>Coluna9005</t>
  </si>
  <si>
    <t>Coluna9006</t>
  </si>
  <si>
    <t>Coluna9007</t>
  </si>
  <si>
    <t>Coluna9008</t>
  </si>
  <si>
    <t>Coluna9009</t>
  </si>
  <si>
    <t>Coluna9010</t>
  </si>
  <si>
    <t>Coluna9011</t>
  </si>
  <si>
    <t>Coluna9012</t>
  </si>
  <si>
    <t>Coluna9013</t>
  </si>
  <si>
    <t>Coluna9014</t>
  </si>
  <si>
    <t>Coluna9015</t>
  </si>
  <si>
    <t>Coluna9016</t>
  </si>
  <si>
    <t>Coluna9017</t>
  </si>
  <si>
    <t>Coluna9018</t>
  </si>
  <si>
    <t>Coluna9019</t>
  </si>
  <si>
    <t>Coluna9020</t>
  </si>
  <si>
    <t>Coluna9021</t>
  </si>
  <si>
    <t>Coluna9022</t>
  </si>
  <si>
    <t>Coluna9023</t>
  </si>
  <si>
    <t>Coluna9024</t>
  </si>
  <si>
    <t>Coluna9025</t>
  </si>
  <si>
    <t>Coluna9026</t>
  </si>
  <si>
    <t>Coluna9027</t>
  </si>
  <si>
    <t>Coluna9028</t>
  </si>
  <si>
    <t>Coluna9029</t>
  </si>
  <si>
    <t>Coluna9030</t>
  </si>
  <si>
    <t>Coluna9031</t>
  </si>
  <si>
    <t>Coluna9032</t>
  </si>
  <si>
    <t>Coluna9033</t>
  </si>
  <si>
    <t>Coluna9034</t>
  </si>
  <si>
    <t>Coluna9035</t>
  </si>
  <si>
    <t>Coluna9036</t>
  </si>
  <si>
    <t>Coluna9037</t>
  </si>
  <si>
    <t>Coluna9038</t>
  </si>
  <si>
    <t>Coluna9039</t>
  </si>
  <si>
    <t>Coluna9040</t>
  </si>
  <si>
    <t>Coluna9041</t>
  </si>
  <si>
    <t>Coluna9042</t>
  </si>
  <si>
    <t>Coluna9043</t>
  </si>
  <si>
    <t>Coluna9044</t>
  </si>
  <si>
    <t>Coluna9045</t>
  </si>
  <si>
    <t>Coluna9046</t>
  </si>
  <si>
    <t>Coluna9047</t>
  </si>
  <si>
    <t>Coluna9048</t>
  </si>
  <si>
    <t>Coluna9049</t>
  </si>
  <si>
    <t>Coluna9050</t>
  </si>
  <si>
    <t>Coluna9051</t>
  </si>
  <si>
    <t>Coluna9052</t>
  </si>
  <si>
    <t>Coluna9053</t>
  </si>
  <si>
    <t>Coluna9054</t>
  </si>
  <si>
    <t>Coluna9055</t>
  </si>
  <si>
    <t>Coluna9056</t>
  </si>
  <si>
    <t>Coluna9057</t>
  </si>
  <si>
    <t>Coluna9058</t>
  </si>
  <si>
    <t>Coluna9059</t>
  </si>
  <si>
    <t>Coluna9060</t>
  </si>
  <si>
    <t>Coluna9061</t>
  </si>
  <si>
    <t>Coluna9062</t>
  </si>
  <si>
    <t>Coluna9063</t>
  </si>
  <si>
    <t>Coluna9064</t>
  </si>
  <si>
    <t>Coluna9065</t>
  </si>
  <si>
    <t>Coluna9066</t>
  </si>
  <si>
    <t>Coluna9067</t>
  </si>
  <si>
    <t>Coluna9068</t>
  </si>
  <si>
    <t>Coluna9069</t>
  </si>
  <si>
    <t>Coluna9070</t>
  </si>
  <si>
    <t>Coluna9071</t>
  </si>
  <si>
    <t>Coluna9072</t>
  </si>
  <si>
    <t>Coluna9073</t>
  </si>
  <si>
    <t>Coluna9074</t>
  </si>
  <si>
    <t>Coluna9075</t>
  </si>
  <si>
    <t>Coluna9076</t>
  </si>
  <si>
    <t>Coluna9077</t>
  </si>
  <si>
    <t>Coluna9078</t>
  </si>
  <si>
    <t>Coluna9079</t>
  </si>
  <si>
    <t>Coluna9080</t>
  </si>
  <si>
    <t>Coluna9081</t>
  </si>
  <si>
    <t>Coluna9082</t>
  </si>
  <si>
    <t>Coluna9083</t>
  </si>
  <si>
    <t>Coluna9084</t>
  </si>
  <si>
    <t>Coluna9085</t>
  </si>
  <si>
    <t>Coluna9086</t>
  </si>
  <si>
    <t>Coluna9087</t>
  </si>
  <si>
    <t>Coluna9088</t>
  </si>
  <si>
    <t>Coluna9089</t>
  </si>
  <si>
    <t>Coluna9090</t>
  </si>
  <si>
    <t>Coluna9091</t>
  </si>
  <si>
    <t>Coluna9092</t>
  </si>
  <si>
    <t>Coluna9093</t>
  </si>
  <si>
    <t>Coluna9094</t>
  </si>
  <si>
    <t>Coluna9095</t>
  </si>
  <si>
    <t>Coluna9096</t>
  </si>
  <si>
    <t>Coluna9097</t>
  </si>
  <si>
    <t>Coluna9098</t>
  </si>
  <si>
    <t>Coluna9099</t>
  </si>
  <si>
    <t>Coluna9100</t>
  </si>
  <si>
    <t>Coluna9101</t>
  </si>
  <si>
    <t>Coluna9102</t>
  </si>
  <si>
    <t>Coluna9103</t>
  </si>
  <si>
    <t>Coluna9104</t>
  </si>
  <si>
    <t>Coluna9105</t>
  </si>
  <si>
    <t>Coluna9106</t>
  </si>
  <si>
    <t>Coluna9107</t>
  </si>
  <si>
    <t>Coluna9108</t>
  </si>
  <si>
    <t>Coluna9109</t>
  </si>
  <si>
    <t>Coluna9110</t>
  </si>
  <si>
    <t>Coluna9111</t>
  </si>
  <si>
    <t>Coluna9112</t>
  </si>
  <si>
    <t>Coluna9113</t>
  </si>
  <si>
    <t>Coluna9114</t>
  </si>
  <si>
    <t>Coluna9115</t>
  </si>
  <si>
    <t>Coluna9116</t>
  </si>
  <si>
    <t>Coluna9117</t>
  </si>
  <si>
    <t>Coluna9118</t>
  </si>
  <si>
    <t>Coluna9119</t>
  </si>
  <si>
    <t>Coluna9120</t>
  </si>
  <si>
    <t>Coluna9121</t>
  </si>
  <si>
    <t>Coluna9122</t>
  </si>
  <si>
    <t>Coluna9123</t>
  </si>
  <si>
    <t>Coluna9124</t>
  </si>
  <si>
    <t>Coluna9125</t>
  </si>
  <si>
    <t>Coluna9126</t>
  </si>
  <si>
    <t>Coluna9127</t>
  </si>
  <si>
    <t>Coluna9128</t>
  </si>
  <si>
    <t>Coluna9129</t>
  </si>
  <si>
    <t>Coluna9130</t>
  </si>
  <si>
    <t>Coluna9131</t>
  </si>
  <si>
    <t>Coluna9132</t>
  </si>
  <si>
    <t>Coluna9133</t>
  </si>
  <si>
    <t>Coluna9134</t>
  </si>
  <si>
    <t>Coluna9135</t>
  </si>
  <si>
    <t>Coluna9136</t>
  </si>
  <si>
    <t>Coluna9137</t>
  </si>
  <si>
    <t>Coluna9138</t>
  </si>
  <si>
    <t>Coluna9139</t>
  </si>
  <si>
    <t>Coluna9140</t>
  </si>
  <si>
    <t>Coluna9141</t>
  </si>
  <si>
    <t>Coluna9142</t>
  </si>
  <si>
    <t>Coluna9143</t>
  </si>
  <si>
    <t>Coluna9144</t>
  </si>
  <si>
    <t>Coluna9145</t>
  </si>
  <si>
    <t>Coluna9146</t>
  </si>
  <si>
    <t>Coluna9147</t>
  </si>
  <si>
    <t>Coluna9148</t>
  </si>
  <si>
    <t>Coluna9149</t>
  </si>
  <si>
    <t>Coluna9150</t>
  </si>
  <si>
    <t>Coluna9151</t>
  </si>
  <si>
    <t>Coluna9152</t>
  </si>
  <si>
    <t>Coluna9153</t>
  </si>
  <si>
    <t>Coluna9154</t>
  </si>
  <si>
    <t>Coluna9155</t>
  </si>
  <si>
    <t>Coluna9156</t>
  </si>
  <si>
    <t>Coluna9157</t>
  </si>
  <si>
    <t>Coluna9158</t>
  </si>
  <si>
    <t>Coluna9159</t>
  </si>
  <si>
    <t>Coluna9160</t>
  </si>
  <si>
    <t>Coluna9161</t>
  </si>
  <si>
    <t>Coluna9162</t>
  </si>
  <si>
    <t>Coluna9163</t>
  </si>
  <si>
    <t>Coluna9164</t>
  </si>
  <si>
    <t>Coluna9165</t>
  </si>
  <si>
    <t>Coluna9166</t>
  </si>
  <si>
    <t>Coluna9167</t>
  </si>
  <si>
    <t>Coluna9168</t>
  </si>
  <si>
    <t>Coluna9169</t>
  </si>
  <si>
    <t>Coluna9170</t>
  </si>
  <si>
    <t>Coluna9171</t>
  </si>
  <si>
    <t>Coluna9172</t>
  </si>
  <si>
    <t>Coluna9173</t>
  </si>
  <si>
    <t>Coluna9174</t>
  </si>
  <si>
    <t>Coluna9175</t>
  </si>
  <si>
    <t>Coluna9176</t>
  </si>
  <si>
    <t>Coluna9177</t>
  </si>
  <si>
    <t>Coluna9178</t>
  </si>
  <si>
    <t>Coluna9179</t>
  </si>
  <si>
    <t>Coluna9180</t>
  </si>
  <si>
    <t>Coluna9181</t>
  </si>
  <si>
    <t>Coluna9182</t>
  </si>
  <si>
    <t>Coluna9183</t>
  </si>
  <si>
    <t>Coluna9184</t>
  </si>
  <si>
    <t>Coluna9185</t>
  </si>
  <si>
    <t>Coluna9186</t>
  </si>
  <si>
    <t>Coluna9187</t>
  </si>
  <si>
    <t>Coluna9188</t>
  </si>
  <si>
    <t>Coluna9189</t>
  </si>
  <si>
    <t>Coluna9190</t>
  </si>
  <si>
    <t>Coluna9191</t>
  </si>
  <si>
    <t>Coluna9192</t>
  </si>
  <si>
    <t>Coluna9193</t>
  </si>
  <si>
    <t>Coluna9194</t>
  </si>
  <si>
    <t>Coluna9195</t>
  </si>
  <si>
    <t>Coluna9196</t>
  </si>
  <si>
    <t>Coluna9197</t>
  </si>
  <si>
    <t>Coluna9198</t>
  </si>
  <si>
    <t>Coluna9199</t>
  </si>
  <si>
    <t>Coluna9200</t>
  </si>
  <si>
    <t>Coluna9201</t>
  </si>
  <si>
    <t>Coluna9202</t>
  </si>
  <si>
    <t>Coluna9203</t>
  </si>
  <si>
    <t>Coluna9204</t>
  </si>
  <si>
    <t>Coluna9205</t>
  </si>
  <si>
    <t>Coluna9206</t>
  </si>
  <si>
    <t>Coluna9207</t>
  </si>
  <si>
    <t>Coluna9208</t>
  </si>
  <si>
    <t>Coluna9209</t>
  </si>
  <si>
    <t>Coluna9210</t>
  </si>
  <si>
    <t>Coluna9211</t>
  </si>
  <si>
    <t>Coluna9212</t>
  </si>
  <si>
    <t>Coluna9213</t>
  </si>
  <si>
    <t>Coluna9214</t>
  </si>
  <si>
    <t>Coluna9215</t>
  </si>
  <si>
    <t>Coluna9216</t>
  </si>
  <si>
    <t>Coluna9217</t>
  </si>
  <si>
    <t>Coluna9218</t>
  </si>
  <si>
    <t>Coluna9219</t>
  </si>
  <si>
    <t>Coluna9220</t>
  </si>
  <si>
    <t>Coluna9221</t>
  </si>
  <si>
    <t>Coluna9222</t>
  </si>
  <si>
    <t>Coluna9223</t>
  </si>
  <si>
    <t>Coluna9224</t>
  </si>
  <si>
    <t>Coluna9225</t>
  </si>
  <si>
    <t>Coluna9226</t>
  </si>
  <si>
    <t>Coluna9227</t>
  </si>
  <si>
    <t>Coluna9228</t>
  </si>
  <si>
    <t>Coluna9229</t>
  </si>
  <si>
    <t>Coluna9230</t>
  </si>
  <si>
    <t>Coluna9231</t>
  </si>
  <si>
    <t>Coluna9232</t>
  </si>
  <si>
    <t>Coluna9233</t>
  </si>
  <si>
    <t>Coluna9234</t>
  </si>
  <si>
    <t>Coluna9235</t>
  </si>
  <si>
    <t>Coluna9236</t>
  </si>
  <si>
    <t>Coluna9237</t>
  </si>
  <si>
    <t>Coluna9238</t>
  </si>
  <si>
    <t>Coluna9239</t>
  </si>
  <si>
    <t>Coluna9240</t>
  </si>
  <si>
    <t>Coluna9241</t>
  </si>
  <si>
    <t>Coluna9242</t>
  </si>
  <si>
    <t>Coluna9243</t>
  </si>
  <si>
    <t>Coluna9244</t>
  </si>
  <si>
    <t>Coluna9245</t>
  </si>
  <si>
    <t>Coluna9246</t>
  </si>
  <si>
    <t>Coluna9247</t>
  </si>
  <si>
    <t>Coluna9248</t>
  </si>
  <si>
    <t>Coluna9249</t>
  </si>
  <si>
    <t>Coluna9250</t>
  </si>
  <si>
    <t>Coluna9251</t>
  </si>
  <si>
    <t>Coluna9252</t>
  </si>
  <si>
    <t>Coluna9253</t>
  </si>
  <si>
    <t>Coluna9254</t>
  </si>
  <si>
    <t>Coluna9255</t>
  </si>
  <si>
    <t>Coluna9256</t>
  </si>
  <si>
    <t>Coluna9257</t>
  </si>
  <si>
    <t>Coluna9258</t>
  </si>
  <si>
    <t>Coluna9259</t>
  </si>
  <si>
    <t>Coluna9260</t>
  </si>
  <si>
    <t>Coluna9261</t>
  </si>
  <si>
    <t>Coluna9262</t>
  </si>
  <si>
    <t>Coluna9263</t>
  </si>
  <si>
    <t>Coluna9264</t>
  </si>
  <si>
    <t>Coluna9265</t>
  </si>
  <si>
    <t>Coluna9266</t>
  </si>
  <si>
    <t>Coluna9267</t>
  </si>
  <si>
    <t>Coluna9268</t>
  </si>
  <si>
    <t>Coluna9269</t>
  </si>
  <si>
    <t>Coluna9270</t>
  </si>
  <si>
    <t>Coluna9271</t>
  </si>
  <si>
    <t>Coluna9272</t>
  </si>
  <si>
    <t>Coluna9273</t>
  </si>
  <si>
    <t>Coluna9274</t>
  </si>
  <si>
    <t>Coluna9275</t>
  </si>
  <si>
    <t>Coluna9276</t>
  </si>
  <si>
    <t>Coluna9277</t>
  </si>
  <si>
    <t>Coluna9278</t>
  </si>
  <si>
    <t>Coluna9279</t>
  </si>
  <si>
    <t>Coluna9280</t>
  </si>
  <si>
    <t>Coluna9281</t>
  </si>
  <si>
    <t>Coluna9282</t>
  </si>
  <si>
    <t>Coluna9283</t>
  </si>
  <si>
    <t>Coluna9284</t>
  </si>
  <si>
    <t>Coluna9285</t>
  </si>
  <si>
    <t>Coluna9286</t>
  </si>
  <si>
    <t>Coluna9287</t>
  </si>
  <si>
    <t>Coluna9288</t>
  </si>
  <si>
    <t>Coluna9289</t>
  </si>
  <si>
    <t>Coluna9290</t>
  </si>
  <si>
    <t>Coluna9291</t>
  </si>
  <si>
    <t>Coluna9292</t>
  </si>
  <si>
    <t>Coluna9293</t>
  </si>
  <si>
    <t>Coluna9294</t>
  </si>
  <si>
    <t>Coluna9295</t>
  </si>
  <si>
    <t>Coluna9296</t>
  </si>
  <si>
    <t>Coluna9297</t>
  </si>
  <si>
    <t>Coluna9298</t>
  </si>
  <si>
    <t>Coluna9299</t>
  </si>
  <si>
    <t>Coluna9300</t>
  </si>
  <si>
    <t>Coluna9301</t>
  </si>
  <si>
    <t>Coluna9302</t>
  </si>
  <si>
    <t>Coluna9303</t>
  </si>
  <si>
    <t>Coluna9304</t>
  </si>
  <si>
    <t>Coluna9305</t>
  </si>
  <si>
    <t>Coluna9306</t>
  </si>
  <si>
    <t>Coluna9307</t>
  </si>
  <si>
    <t>Coluna9308</t>
  </si>
  <si>
    <t>Coluna9309</t>
  </si>
  <si>
    <t>Coluna9310</t>
  </si>
  <si>
    <t>Coluna9311</t>
  </si>
  <si>
    <t>Coluna9312</t>
  </si>
  <si>
    <t>Coluna9313</t>
  </si>
  <si>
    <t>Coluna9314</t>
  </si>
  <si>
    <t>Coluna9315</t>
  </si>
  <si>
    <t>Coluna9316</t>
  </si>
  <si>
    <t>Coluna9317</t>
  </si>
  <si>
    <t>Coluna9318</t>
  </si>
  <si>
    <t>Coluna9319</t>
  </si>
  <si>
    <t>Coluna9320</t>
  </si>
  <si>
    <t>Coluna9321</t>
  </si>
  <si>
    <t>Coluna9322</t>
  </si>
  <si>
    <t>Coluna9323</t>
  </si>
  <si>
    <t>Coluna9324</t>
  </si>
  <si>
    <t>Coluna9325</t>
  </si>
  <si>
    <t>Coluna9326</t>
  </si>
  <si>
    <t>Coluna9327</t>
  </si>
  <si>
    <t>Coluna9328</t>
  </si>
  <si>
    <t>Coluna9329</t>
  </si>
  <si>
    <t>Coluna9330</t>
  </si>
  <si>
    <t>Coluna9331</t>
  </si>
  <si>
    <t>Coluna9332</t>
  </si>
  <si>
    <t>Coluna9333</t>
  </si>
  <si>
    <t>Coluna9334</t>
  </si>
  <si>
    <t>Coluna9335</t>
  </si>
  <si>
    <t>Coluna9336</t>
  </si>
  <si>
    <t>Coluna9337</t>
  </si>
  <si>
    <t>Coluna9338</t>
  </si>
  <si>
    <t>Coluna9339</t>
  </si>
  <si>
    <t>Coluna9340</t>
  </si>
  <si>
    <t>Coluna9341</t>
  </si>
  <si>
    <t>Coluna9342</t>
  </si>
  <si>
    <t>Coluna9343</t>
  </si>
  <si>
    <t>Coluna9344</t>
  </si>
  <si>
    <t>Coluna9345</t>
  </si>
  <si>
    <t>Coluna9346</t>
  </si>
  <si>
    <t>Coluna9347</t>
  </si>
  <si>
    <t>Coluna9348</t>
  </si>
  <si>
    <t>Coluna9349</t>
  </si>
  <si>
    <t>Coluna9350</t>
  </si>
  <si>
    <t>Coluna9351</t>
  </si>
  <si>
    <t>Coluna9352</t>
  </si>
  <si>
    <t>Coluna9353</t>
  </si>
  <si>
    <t>Coluna9354</t>
  </si>
  <si>
    <t>Coluna9355</t>
  </si>
  <si>
    <t>Coluna9356</t>
  </si>
  <si>
    <t>Coluna9357</t>
  </si>
  <si>
    <t>Coluna9358</t>
  </si>
  <si>
    <t>Coluna9359</t>
  </si>
  <si>
    <t>Coluna9360</t>
  </si>
  <si>
    <t>Coluna9361</t>
  </si>
  <si>
    <t>Coluna9362</t>
  </si>
  <si>
    <t>Coluna9363</t>
  </si>
  <si>
    <t>Coluna9364</t>
  </si>
  <si>
    <t>Coluna9365</t>
  </si>
  <si>
    <t>Coluna9366</t>
  </si>
  <si>
    <t>Coluna9367</t>
  </si>
  <si>
    <t>Coluna9368</t>
  </si>
  <si>
    <t>Coluna9369</t>
  </si>
  <si>
    <t>Coluna9370</t>
  </si>
  <si>
    <t>Coluna9371</t>
  </si>
  <si>
    <t>Coluna9372</t>
  </si>
  <si>
    <t>Coluna9373</t>
  </si>
  <si>
    <t>Coluna9374</t>
  </si>
  <si>
    <t>Coluna9375</t>
  </si>
  <si>
    <t>Coluna9376</t>
  </si>
  <si>
    <t>Coluna9377</t>
  </si>
  <si>
    <t>Coluna9378</t>
  </si>
  <si>
    <t>Coluna9379</t>
  </si>
  <si>
    <t>Coluna9380</t>
  </si>
  <si>
    <t>Coluna9381</t>
  </si>
  <si>
    <t>Coluna9382</t>
  </si>
  <si>
    <t>Coluna9383</t>
  </si>
  <si>
    <t>Coluna9384</t>
  </si>
  <si>
    <t>Coluna9385</t>
  </si>
  <si>
    <t>Coluna9386</t>
  </si>
  <si>
    <t>Coluna9387</t>
  </si>
  <si>
    <t>Coluna9388</t>
  </si>
  <si>
    <t>Coluna9389</t>
  </si>
  <si>
    <t>Coluna9390</t>
  </si>
  <si>
    <t>Coluna9391</t>
  </si>
  <si>
    <t>Coluna9392</t>
  </si>
  <si>
    <t>Coluna9393</t>
  </si>
  <si>
    <t>Coluna9394</t>
  </si>
  <si>
    <t>Coluna9395</t>
  </si>
  <si>
    <t>Coluna9396</t>
  </si>
  <si>
    <t>Coluna9397</t>
  </si>
  <si>
    <t>Coluna9398</t>
  </si>
  <si>
    <t>Coluna9399</t>
  </si>
  <si>
    <t>Coluna9400</t>
  </si>
  <si>
    <t>Coluna9401</t>
  </si>
  <si>
    <t>Coluna9402</t>
  </si>
  <si>
    <t>Coluna9403</t>
  </si>
  <si>
    <t>Coluna9404</t>
  </si>
  <si>
    <t>Coluna9405</t>
  </si>
  <si>
    <t>Coluna9406</t>
  </si>
  <si>
    <t>Coluna9407</t>
  </si>
  <si>
    <t>Coluna9408</t>
  </si>
  <si>
    <t>Coluna9409</t>
  </si>
  <si>
    <t>Coluna9410</t>
  </si>
  <si>
    <t>Coluna9411</t>
  </si>
  <si>
    <t>Coluna9412</t>
  </si>
  <si>
    <t>Coluna9413</t>
  </si>
  <si>
    <t>Coluna9414</t>
  </si>
  <si>
    <t>Coluna9415</t>
  </si>
  <si>
    <t>Coluna9416</t>
  </si>
  <si>
    <t>Coluna9417</t>
  </si>
  <si>
    <t>Coluna9418</t>
  </si>
  <si>
    <t>Coluna9419</t>
  </si>
  <si>
    <t>Coluna9420</t>
  </si>
  <si>
    <t>Coluna9421</t>
  </si>
  <si>
    <t>Coluna9422</t>
  </si>
  <si>
    <t>Coluna9423</t>
  </si>
  <si>
    <t>Coluna9424</t>
  </si>
  <si>
    <t>Coluna9425</t>
  </si>
  <si>
    <t>Coluna9426</t>
  </si>
  <si>
    <t>Coluna9427</t>
  </si>
  <si>
    <t>Coluna9428</t>
  </si>
  <si>
    <t>Coluna9429</t>
  </si>
  <si>
    <t>Coluna9430</t>
  </si>
  <si>
    <t>Coluna9431</t>
  </si>
  <si>
    <t>Coluna9432</t>
  </si>
  <si>
    <t>Coluna9433</t>
  </si>
  <si>
    <t>Coluna9434</t>
  </si>
  <si>
    <t>Coluna9435</t>
  </si>
  <si>
    <t>Coluna9436</t>
  </si>
  <si>
    <t>Coluna9437</t>
  </si>
  <si>
    <t>Coluna9438</t>
  </si>
  <si>
    <t>Coluna9439</t>
  </si>
  <si>
    <t>Coluna9440</t>
  </si>
  <si>
    <t>Coluna9441</t>
  </si>
  <si>
    <t>Coluna9442</t>
  </si>
  <si>
    <t>Coluna9443</t>
  </si>
  <si>
    <t>Coluna9444</t>
  </si>
  <si>
    <t>Coluna9445</t>
  </si>
  <si>
    <t>Coluna9446</t>
  </si>
  <si>
    <t>Coluna9447</t>
  </si>
  <si>
    <t>Coluna9448</t>
  </si>
  <si>
    <t>Coluna9449</t>
  </si>
  <si>
    <t>Coluna9450</t>
  </si>
  <si>
    <t>Coluna9451</t>
  </si>
  <si>
    <t>Coluna9452</t>
  </si>
  <si>
    <t>Coluna9453</t>
  </si>
  <si>
    <t>Coluna9454</t>
  </si>
  <si>
    <t>Coluna9455</t>
  </si>
  <si>
    <t>Coluna9456</t>
  </si>
  <si>
    <t>Coluna9457</t>
  </si>
  <si>
    <t>Coluna9458</t>
  </si>
  <si>
    <t>Coluna9459</t>
  </si>
  <si>
    <t>Coluna9460</t>
  </si>
  <si>
    <t>Coluna9461</t>
  </si>
  <si>
    <t>Coluna9462</t>
  </si>
  <si>
    <t>Coluna9463</t>
  </si>
  <si>
    <t>Coluna9464</t>
  </si>
  <si>
    <t>Coluna9465</t>
  </si>
  <si>
    <t>Coluna9466</t>
  </si>
  <si>
    <t>Coluna9467</t>
  </si>
  <si>
    <t>Coluna9468</t>
  </si>
  <si>
    <t>Coluna9469</t>
  </si>
  <si>
    <t>Coluna9470</t>
  </si>
  <si>
    <t>Coluna9471</t>
  </si>
  <si>
    <t>Coluna9472</t>
  </si>
  <si>
    <t>Coluna9473</t>
  </si>
  <si>
    <t>Coluna9474</t>
  </si>
  <si>
    <t>Coluna9475</t>
  </si>
  <si>
    <t>Coluna9476</t>
  </si>
  <si>
    <t>Coluna9477</t>
  </si>
  <si>
    <t>Coluna9478</t>
  </si>
  <si>
    <t>Coluna9479</t>
  </si>
  <si>
    <t>Coluna9480</t>
  </si>
  <si>
    <t>Coluna9481</t>
  </si>
  <si>
    <t>Coluna9482</t>
  </si>
  <si>
    <t>Coluna9483</t>
  </si>
  <si>
    <t>Coluna9484</t>
  </si>
  <si>
    <t>Coluna9485</t>
  </si>
  <si>
    <t>Coluna9486</t>
  </si>
  <si>
    <t>Coluna9487</t>
  </si>
  <si>
    <t>Coluna9488</t>
  </si>
  <si>
    <t>Coluna9489</t>
  </si>
  <si>
    <t>Coluna9490</t>
  </si>
  <si>
    <t>Coluna9491</t>
  </si>
  <si>
    <t>Coluna9492</t>
  </si>
  <si>
    <t>Coluna9493</t>
  </si>
  <si>
    <t>Coluna9494</t>
  </si>
  <si>
    <t>Coluna9495</t>
  </si>
  <si>
    <t>Coluna9496</t>
  </si>
  <si>
    <t>Coluna9497</t>
  </si>
  <si>
    <t>Coluna9498</t>
  </si>
  <si>
    <t>Coluna9499</t>
  </si>
  <si>
    <t>Coluna9500</t>
  </si>
  <si>
    <t>Coluna9501</t>
  </si>
  <si>
    <t>Coluna9502</t>
  </si>
  <si>
    <t>Coluna9503</t>
  </si>
  <si>
    <t>Coluna9504</t>
  </si>
  <si>
    <t>Coluna9505</t>
  </si>
  <si>
    <t>Coluna9506</t>
  </si>
  <si>
    <t>Coluna9507</t>
  </si>
  <si>
    <t>Coluna9508</t>
  </si>
  <si>
    <t>Coluna9509</t>
  </si>
  <si>
    <t>Coluna9510</t>
  </si>
  <si>
    <t>Coluna9511</t>
  </si>
  <si>
    <t>Coluna9512</t>
  </si>
  <si>
    <t>Coluna9513</t>
  </si>
  <si>
    <t>Coluna9514</t>
  </si>
  <si>
    <t>Coluna9515</t>
  </si>
  <si>
    <t>Coluna9516</t>
  </si>
  <si>
    <t>Coluna9517</t>
  </si>
  <si>
    <t>Coluna9518</t>
  </si>
  <si>
    <t>Coluna9519</t>
  </si>
  <si>
    <t>Coluna9520</t>
  </si>
  <si>
    <t>Coluna9521</t>
  </si>
  <si>
    <t>Coluna9522</t>
  </si>
  <si>
    <t>Coluna9523</t>
  </si>
  <si>
    <t>Coluna9524</t>
  </si>
  <si>
    <t>Coluna9525</t>
  </si>
  <si>
    <t>Coluna9526</t>
  </si>
  <si>
    <t>Coluna9527</t>
  </si>
  <si>
    <t>Coluna9528</t>
  </si>
  <si>
    <t>Coluna9529</t>
  </si>
  <si>
    <t>Coluna9530</t>
  </si>
  <si>
    <t>Coluna9531</t>
  </si>
  <si>
    <t>Coluna9532</t>
  </si>
  <si>
    <t>Coluna9533</t>
  </si>
  <si>
    <t>Coluna9534</t>
  </si>
  <si>
    <t>Coluna9535</t>
  </si>
  <si>
    <t>Coluna9536</t>
  </si>
  <si>
    <t>Coluna9537</t>
  </si>
  <si>
    <t>Coluna9538</t>
  </si>
  <si>
    <t>Coluna9539</t>
  </si>
  <si>
    <t>Coluna9540</t>
  </si>
  <si>
    <t>Coluna9541</t>
  </si>
  <si>
    <t>Coluna9542</t>
  </si>
  <si>
    <t>Coluna9543</t>
  </si>
  <si>
    <t>Coluna9544</t>
  </si>
  <si>
    <t>Coluna9545</t>
  </si>
  <si>
    <t>Coluna9546</t>
  </si>
  <si>
    <t>Coluna9547</t>
  </si>
  <si>
    <t>Coluna9548</t>
  </si>
  <si>
    <t>Coluna9549</t>
  </si>
  <si>
    <t>Coluna9550</t>
  </si>
  <si>
    <t>Coluna9551</t>
  </si>
  <si>
    <t>Coluna9552</t>
  </si>
  <si>
    <t>Coluna9553</t>
  </si>
  <si>
    <t>Coluna9554</t>
  </si>
  <si>
    <t>Coluna9555</t>
  </si>
  <si>
    <t>Coluna9556</t>
  </si>
  <si>
    <t>Coluna9557</t>
  </si>
  <si>
    <t>Coluna9558</t>
  </si>
  <si>
    <t>Coluna9559</t>
  </si>
  <si>
    <t>Coluna9560</t>
  </si>
  <si>
    <t>Coluna9561</t>
  </si>
  <si>
    <t>Coluna9562</t>
  </si>
  <si>
    <t>Coluna9563</t>
  </si>
  <si>
    <t>Coluna9564</t>
  </si>
  <si>
    <t>Coluna9565</t>
  </si>
  <si>
    <t>Coluna9566</t>
  </si>
  <si>
    <t>Coluna9567</t>
  </si>
  <si>
    <t>Coluna9568</t>
  </si>
  <si>
    <t>Coluna9569</t>
  </si>
  <si>
    <t>Coluna9570</t>
  </si>
  <si>
    <t>Coluna9571</t>
  </si>
  <si>
    <t>Coluna9572</t>
  </si>
  <si>
    <t>Coluna9573</t>
  </si>
  <si>
    <t>Coluna9574</t>
  </si>
  <si>
    <t>Coluna9575</t>
  </si>
  <si>
    <t>Coluna9576</t>
  </si>
  <si>
    <t>Coluna9577</t>
  </si>
  <si>
    <t>Coluna9578</t>
  </si>
  <si>
    <t>Coluna9579</t>
  </si>
  <si>
    <t>Coluna9580</t>
  </si>
  <si>
    <t>Coluna9581</t>
  </si>
  <si>
    <t>Coluna9582</t>
  </si>
  <si>
    <t>Coluna9583</t>
  </si>
  <si>
    <t>Coluna9584</t>
  </si>
  <si>
    <t>Coluna9585</t>
  </si>
  <si>
    <t>Coluna9586</t>
  </si>
  <si>
    <t>Coluna9587</t>
  </si>
  <si>
    <t>Coluna9588</t>
  </si>
  <si>
    <t>Coluna9589</t>
  </si>
  <si>
    <t>Coluna9590</t>
  </si>
  <si>
    <t>Coluna9591</t>
  </si>
  <si>
    <t>Coluna9592</t>
  </si>
  <si>
    <t>Coluna9593</t>
  </si>
  <si>
    <t>Coluna9594</t>
  </si>
  <si>
    <t>Coluna9595</t>
  </si>
  <si>
    <t>Coluna9596</t>
  </si>
  <si>
    <t>Coluna9597</t>
  </si>
  <si>
    <t>Coluna9598</t>
  </si>
  <si>
    <t>Coluna9599</t>
  </si>
  <si>
    <t>Coluna9600</t>
  </si>
  <si>
    <t>Coluna9601</t>
  </si>
  <si>
    <t>Coluna9602</t>
  </si>
  <si>
    <t>Coluna9603</t>
  </si>
  <si>
    <t>Coluna9604</t>
  </si>
  <si>
    <t>Coluna9605</t>
  </si>
  <si>
    <t>Coluna9606</t>
  </si>
  <si>
    <t>Coluna9607</t>
  </si>
  <si>
    <t>Coluna9608</t>
  </si>
  <si>
    <t>Coluna9609</t>
  </si>
  <si>
    <t>Coluna9610</t>
  </si>
  <si>
    <t>Coluna9611</t>
  </si>
  <si>
    <t>Coluna9612</t>
  </si>
  <si>
    <t>Coluna9613</t>
  </si>
  <si>
    <t>Coluna9614</t>
  </si>
  <si>
    <t>Coluna9615</t>
  </si>
  <si>
    <t>Coluna9616</t>
  </si>
  <si>
    <t>Coluna9617</t>
  </si>
  <si>
    <t>Coluna9618</t>
  </si>
  <si>
    <t>Coluna9619</t>
  </si>
  <si>
    <t>Coluna9620</t>
  </si>
  <si>
    <t>Coluna9621</t>
  </si>
  <si>
    <t>Coluna9622</t>
  </si>
  <si>
    <t>Coluna9623</t>
  </si>
  <si>
    <t>Coluna9624</t>
  </si>
  <si>
    <t>Coluna9625</t>
  </si>
  <si>
    <t>Coluna9626</t>
  </si>
  <si>
    <t>Coluna9627</t>
  </si>
  <si>
    <t>Coluna9628</t>
  </si>
  <si>
    <t>Coluna9629</t>
  </si>
  <si>
    <t>Coluna9630</t>
  </si>
  <si>
    <t>Coluna9631</t>
  </si>
  <si>
    <t>Coluna9632</t>
  </si>
  <si>
    <t>Coluna9633</t>
  </si>
  <si>
    <t>Coluna9634</t>
  </si>
  <si>
    <t>Coluna9635</t>
  </si>
  <si>
    <t>Coluna9636</t>
  </si>
  <si>
    <t>Coluna9637</t>
  </si>
  <si>
    <t>Coluna9638</t>
  </si>
  <si>
    <t>Coluna9639</t>
  </si>
  <si>
    <t>Coluna9640</t>
  </si>
  <si>
    <t>Coluna9641</t>
  </si>
  <si>
    <t>Coluna9642</t>
  </si>
  <si>
    <t>Coluna9643</t>
  </si>
  <si>
    <t>Coluna9644</t>
  </si>
  <si>
    <t>Coluna9645</t>
  </si>
  <si>
    <t>Coluna9646</t>
  </si>
  <si>
    <t>Coluna9647</t>
  </si>
  <si>
    <t>Coluna9648</t>
  </si>
  <si>
    <t>Coluna9649</t>
  </si>
  <si>
    <t>Coluna9650</t>
  </si>
  <si>
    <t>Coluna9651</t>
  </si>
  <si>
    <t>Coluna9652</t>
  </si>
  <si>
    <t>Coluna9653</t>
  </si>
  <si>
    <t>Coluna9654</t>
  </si>
  <si>
    <t>Coluna9655</t>
  </si>
  <si>
    <t>Coluna9656</t>
  </si>
  <si>
    <t>Coluna9657</t>
  </si>
  <si>
    <t>Coluna9658</t>
  </si>
  <si>
    <t>Coluna9659</t>
  </si>
  <si>
    <t>Coluna9660</t>
  </si>
  <si>
    <t>Coluna9661</t>
  </si>
  <si>
    <t>Coluna9662</t>
  </si>
  <si>
    <t>Coluna9663</t>
  </si>
  <si>
    <t>Coluna9664</t>
  </si>
  <si>
    <t>Coluna9665</t>
  </si>
  <si>
    <t>Coluna9666</t>
  </si>
  <si>
    <t>Coluna9667</t>
  </si>
  <si>
    <t>Coluna9668</t>
  </si>
  <si>
    <t>Coluna9669</t>
  </si>
  <si>
    <t>Coluna9670</t>
  </si>
  <si>
    <t>Coluna9671</t>
  </si>
  <si>
    <t>Coluna9672</t>
  </si>
  <si>
    <t>Coluna9673</t>
  </si>
  <si>
    <t>Coluna9674</t>
  </si>
  <si>
    <t>Coluna9675</t>
  </si>
  <si>
    <t>Coluna9676</t>
  </si>
  <si>
    <t>Coluna9677</t>
  </si>
  <si>
    <t>Coluna9678</t>
  </si>
  <si>
    <t>Coluna9679</t>
  </si>
  <si>
    <t>Coluna9680</t>
  </si>
  <si>
    <t>Coluna9681</t>
  </si>
  <si>
    <t>Coluna9682</t>
  </si>
  <si>
    <t>Coluna9683</t>
  </si>
  <si>
    <t>Coluna9684</t>
  </si>
  <si>
    <t>Coluna9685</t>
  </si>
  <si>
    <t>Coluna9686</t>
  </si>
  <si>
    <t>Coluna9687</t>
  </si>
  <si>
    <t>Coluna9688</t>
  </si>
  <si>
    <t>Coluna9689</t>
  </si>
  <si>
    <t>Coluna9690</t>
  </si>
  <si>
    <t>Coluna9691</t>
  </si>
  <si>
    <t>Coluna9692</t>
  </si>
  <si>
    <t>Coluna9693</t>
  </si>
  <si>
    <t>Coluna9694</t>
  </si>
  <si>
    <t>Coluna9695</t>
  </si>
  <si>
    <t>Coluna9696</t>
  </si>
  <si>
    <t>Coluna9697</t>
  </si>
  <si>
    <t>Coluna9698</t>
  </si>
  <si>
    <t>Coluna9699</t>
  </si>
  <si>
    <t>Coluna9700</t>
  </si>
  <si>
    <t>Coluna9701</t>
  </si>
  <si>
    <t>Coluna9702</t>
  </si>
  <si>
    <t>Coluna9703</t>
  </si>
  <si>
    <t>Coluna9704</t>
  </si>
  <si>
    <t>Coluna9705</t>
  </si>
  <si>
    <t>Coluna9706</t>
  </si>
  <si>
    <t>Coluna9707</t>
  </si>
  <si>
    <t>Coluna9708</t>
  </si>
  <si>
    <t>Coluna9709</t>
  </si>
  <si>
    <t>Coluna9710</t>
  </si>
  <si>
    <t>Coluna9711</t>
  </si>
  <si>
    <t>Coluna9712</t>
  </si>
  <si>
    <t>Coluna9713</t>
  </si>
  <si>
    <t>Coluna9714</t>
  </si>
  <si>
    <t>Coluna9715</t>
  </si>
  <si>
    <t>Coluna9716</t>
  </si>
  <si>
    <t>Coluna9717</t>
  </si>
  <si>
    <t>Coluna9718</t>
  </si>
  <si>
    <t>Coluna9719</t>
  </si>
  <si>
    <t>Coluna9720</t>
  </si>
  <si>
    <t>Coluna9721</t>
  </si>
  <si>
    <t>Coluna9722</t>
  </si>
  <si>
    <t>Coluna9723</t>
  </si>
  <si>
    <t>Coluna9724</t>
  </si>
  <si>
    <t>Coluna9725</t>
  </si>
  <si>
    <t>Coluna9726</t>
  </si>
  <si>
    <t>Coluna9727</t>
  </si>
  <si>
    <t>Coluna9728</t>
  </si>
  <si>
    <t>Coluna9729</t>
  </si>
  <si>
    <t>Coluna9730</t>
  </si>
  <si>
    <t>Coluna9731</t>
  </si>
  <si>
    <t>Coluna9732</t>
  </si>
  <si>
    <t>Coluna9733</t>
  </si>
  <si>
    <t>Coluna9734</t>
  </si>
  <si>
    <t>Coluna9735</t>
  </si>
  <si>
    <t>Coluna9736</t>
  </si>
  <si>
    <t>Coluna9737</t>
  </si>
  <si>
    <t>Coluna9738</t>
  </si>
  <si>
    <t>Coluna9739</t>
  </si>
  <si>
    <t>Coluna9740</t>
  </si>
  <si>
    <t>Coluna9741</t>
  </si>
  <si>
    <t>Coluna9742</t>
  </si>
  <si>
    <t>Coluna9743</t>
  </si>
  <si>
    <t>Coluna9744</t>
  </si>
  <si>
    <t>Coluna9745</t>
  </si>
  <si>
    <t>Coluna9746</t>
  </si>
  <si>
    <t>Coluna9747</t>
  </si>
  <si>
    <t>Coluna9748</t>
  </si>
  <si>
    <t>Coluna9749</t>
  </si>
  <si>
    <t>Coluna9750</t>
  </si>
  <si>
    <t>Coluna9751</t>
  </si>
  <si>
    <t>Coluna9752</t>
  </si>
  <si>
    <t>Coluna9753</t>
  </si>
  <si>
    <t>Coluna9754</t>
  </si>
  <si>
    <t>Coluna9755</t>
  </si>
  <si>
    <t>Coluna9756</t>
  </si>
  <si>
    <t>Coluna9757</t>
  </si>
  <si>
    <t>Coluna9758</t>
  </si>
  <si>
    <t>Coluna9759</t>
  </si>
  <si>
    <t>Coluna9760</t>
  </si>
  <si>
    <t>Coluna9761</t>
  </si>
  <si>
    <t>Coluna9762</t>
  </si>
  <si>
    <t>Coluna9763</t>
  </si>
  <si>
    <t>Coluna9764</t>
  </si>
  <si>
    <t>Coluna9765</t>
  </si>
  <si>
    <t>Coluna9766</t>
  </si>
  <si>
    <t>Coluna9767</t>
  </si>
  <si>
    <t>Coluna9768</t>
  </si>
  <si>
    <t>Coluna9769</t>
  </si>
  <si>
    <t>Coluna9770</t>
  </si>
  <si>
    <t>Coluna9771</t>
  </si>
  <si>
    <t>Coluna9772</t>
  </si>
  <si>
    <t>Coluna9773</t>
  </si>
  <si>
    <t>Coluna9774</t>
  </si>
  <si>
    <t>Coluna9775</t>
  </si>
  <si>
    <t>Coluna9776</t>
  </si>
  <si>
    <t>Coluna9777</t>
  </si>
  <si>
    <t>Coluna9778</t>
  </si>
  <si>
    <t>Coluna9779</t>
  </si>
  <si>
    <t>Coluna9780</t>
  </si>
  <si>
    <t>Coluna9781</t>
  </si>
  <si>
    <t>Coluna9782</t>
  </si>
  <si>
    <t>Coluna9783</t>
  </si>
  <si>
    <t>Coluna9784</t>
  </si>
  <si>
    <t>Coluna9785</t>
  </si>
  <si>
    <t>Coluna9786</t>
  </si>
  <si>
    <t>Coluna9787</t>
  </si>
  <si>
    <t>Coluna9788</t>
  </si>
  <si>
    <t>Coluna9789</t>
  </si>
  <si>
    <t>Coluna9790</t>
  </si>
  <si>
    <t>Coluna9791</t>
  </si>
  <si>
    <t>Coluna9792</t>
  </si>
  <si>
    <t>Coluna9793</t>
  </si>
  <si>
    <t>Coluna9794</t>
  </si>
  <si>
    <t>Coluna9795</t>
  </si>
  <si>
    <t>Coluna9796</t>
  </si>
  <si>
    <t>Coluna9797</t>
  </si>
  <si>
    <t>Coluna9798</t>
  </si>
  <si>
    <t>Coluna9799</t>
  </si>
  <si>
    <t>Coluna9800</t>
  </si>
  <si>
    <t>Coluna9801</t>
  </si>
  <si>
    <t>Coluna9802</t>
  </si>
  <si>
    <t>Coluna9803</t>
  </si>
  <si>
    <t>Coluna9804</t>
  </si>
  <si>
    <t>Coluna9805</t>
  </si>
  <si>
    <t>Coluna9806</t>
  </si>
  <si>
    <t>Coluna9807</t>
  </si>
  <si>
    <t>Coluna9808</t>
  </si>
  <si>
    <t>Coluna9809</t>
  </si>
  <si>
    <t>Coluna9810</t>
  </si>
  <si>
    <t>Coluna9811</t>
  </si>
  <si>
    <t>Coluna9812</t>
  </si>
  <si>
    <t>Coluna9813</t>
  </si>
  <si>
    <t>Coluna9814</t>
  </si>
  <si>
    <t>Coluna9815</t>
  </si>
  <si>
    <t>Coluna9816</t>
  </si>
  <si>
    <t>Coluna9817</t>
  </si>
  <si>
    <t>Coluna9818</t>
  </si>
  <si>
    <t>Coluna9819</t>
  </si>
  <si>
    <t>Coluna9820</t>
  </si>
  <si>
    <t>Coluna9821</t>
  </si>
  <si>
    <t>Coluna9822</t>
  </si>
  <si>
    <t>Coluna9823</t>
  </si>
  <si>
    <t>Coluna9824</t>
  </si>
  <si>
    <t>Coluna9825</t>
  </si>
  <si>
    <t>Coluna9826</t>
  </si>
  <si>
    <t>Coluna9827</t>
  </si>
  <si>
    <t>Coluna9828</t>
  </si>
  <si>
    <t>Coluna9829</t>
  </si>
  <si>
    <t>Coluna9830</t>
  </si>
  <si>
    <t>Coluna9831</t>
  </si>
  <si>
    <t>Coluna9832</t>
  </si>
  <si>
    <t>Coluna9833</t>
  </si>
  <si>
    <t>Coluna9834</t>
  </si>
  <si>
    <t>Coluna9835</t>
  </si>
  <si>
    <t>Coluna9836</t>
  </si>
  <si>
    <t>Coluna9837</t>
  </si>
  <si>
    <t>Coluna9838</t>
  </si>
  <si>
    <t>Coluna9839</t>
  </si>
  <si>
    <t>Coluna9840</t>
  </si>
  <si>
    <t>Coluna9841</t>
  </si>
  <si>
    <t>Coluna9842</t>
  </si>
  <si>
    <t>Coluna9843</t>
  </si>
  <si>
    <t>Coluna9844</t>
  </si>
  <si>
    <t>Coluna9845</t>
  </si>
  <si>
    <t>Coluna9846</t>
  </si>
  <si>
    <t>Coluna9847</t>
  </si>
  <si>
    <t>Coluna9848</t>
  </si>
  <si>
    <t>Coluna9849</t>
  </si>
  <si>
    <t>Coluna9850</t>
  </si>
  <si>
    <t>Coluna9851</t>
  </si>
  <si>
    <t>Coluna9852</t>
  </si>
  <si>
    <t>Coluna9853</t>
  </si>
  <si>
    <t>Coluna9854</t>
  </si>
  <si>
    <t>Coluna9855</t>
  </si>
  <si>
    <t>Coluna9856</t>
  </si>
  <si>
    <t>Coluna9857</t>
  </si>
  <si>
    <t>Coluna9858</t>
  </si>
  <si>
    <t>Coluna9859</t>
  </si>
  <si>
    <t>Coluna9860</t>
  </si>
  <si>
    <t>Coluna9861</t>
  </si>
  <si>
    <t>Coluna9862</t>
  </si>
  <si>
    <t>Coluna9863</t>
  </si>
  <si>
    <t>Coluna9864</t>
  </si>
  <si>
    <t>Coluna9865</t>
  </si>
  <si>
    <t>Coluna9866</t>
  </si>
  <si>
    <t>Coluna9867</t>
  </si>
  <si>
    <t>Coluna9868</t>
  </si>
  <si>
    <t>Coluna9869</t>
  </si>
  <si>
    <t>Coluna9870</t>
  </si>
  <si>
    <t>Coluna9871</t>
  </si>
  <si>
    <t>Coluna9872</t>
  </si>
  <si>
    <t>Coluna9873</t>
  </si>
  <si>
    <t>Coluna9874</t>
  </si>
  <si>
    <t>Coluna9875</t>
  </si>
  <si>
    <t>Coluna9876</t>
  </si>
  <si>
    <t>Coluna9877</t>
  </si>
  <si>
    <t>Coluna9878</t>
  </si>
  <si>
    <t>Coluna9879</t>
  </si>
  <si>
    <t>Coluna9880</t>
  </si>
  <si>
    <t>Coluna9881</t>
  </si>
  <si>
    <t>Coluna9882</t>
  </si>
  <si>
    <t>Coluna9883</t>
  </si>
  <si>
    <t>Coluna9884</t>
  </si>
  <si>
    <t>Coluna9885</t>
  </si>
  <si>
    <t>Coluna9886</t>
  </si>
  <si>
    <t>Coluna9887</t>
  </si>
  <si>
    <t>Coluna9888</t>
  </si>
  <si>
    <t>Coluna9889</t>
  </si>
  <si>
    <t>Coluna9890</t>
  </si>
  <si>
    <t>Coluna9891</t>
  </si>
  <si>
    <t>Coluna9892</t>
  </si>
  <si>
    <t>Coluna9893</t>
  </si>
  <si>
    <t>Coluna9894</t>
  </si>
  <si>
    <t>Coluna9895</t>
  </si>
  <si>
    <t>Coluna9896</t>
  </si>
  <si>
    <t>Coluna9897</t>
  </si>
  <si>
    <t>Coluna9898</t>
  </si>
  <si>
    <t>Coluna9899</t>
  </si>
  <si>
    <t>Coluna9900</t>
  </si>
  <si>
    <t>Coluna9901</t>
  </si>
  <si>
    <t>Coluna9902</t>
  </si>
  <si>
    <t>Coluna9903</t>
  </si>
  <si>
    <t>Coluna9904</t>
  </si>
  <si>
    <t>Coluna9905</t>
  </si>
  <si>
    <t>Coluna9906</t>
  </si>
  <si>
    <t>Coluna9907</t>
  </si>
  <si>
    <t>Coluna9908</t>
  </si>
  <si>
    <t>Coluna9909</t>
  </si>
  <si>
    <t>Coluna9910</t>
  </si>
  <si>
    <t>Coluna9911</t>
  </si>
  <si>
    <t>Coluna9912</t>
  </si>
  <si>
    <t>Coluna9913</t>
  </si>
  <si>
    <t>Coluna9914</t>
  </si>
  <si>
    <t>Coluna9915</t>
  </si>
  <si>
    <t>Coluna9916</t>
  </si>
  <si>
    <t>Coluna9917</t>
  </si>
  <si>
    <t>Coluna9918</t>
  </si>
  <si>
    <t>Coluna9919</t>
  </si>
  <si>
    <t>Coluna9920</t>
  </si>
  <si>
    <t>Coluna9921</t>
  </si>
  <si>
    <t>Coluna9922</t>
  </si>
  <si>
    <t>Coluna9923</t>
  </si>
  <si>
    <t>Coluna9924</t>
  </si>
  <si>
    <t>Coluna9925</t>
  </si>
  <si>
    <t>Coluna9926</t>
  </si>
  <si>
    <t>Coluna9927</t>
  </si>
  <si>
    <t>Coluna9928</t>
  </si>
  <si>
    <t>Coluna9929</t>
  </si>
  <si>
    <t>Coluna9930</t>
  </si>
  <si>
    <t>Coluna9931</t>
  </si>
  <si>
    <t>Coluna9932</t>
  </si>
  <si>
    <t>Coluna9933</t>
  </si>
  <si>
    <t>Coluna9934</t>
  </si>
  <si>
    <t>Coluna9935</t>
  </si>
  <si>
    <t>Coluna9936</t>
  </si>
  <si>
    <t>Coluna9937</t>
  </si>
  <si>
    <t>Coluna9938</t>
  </si>
  <si>
    <t>Coluna9939</t>
  </si>
  <si>
    <t>Coluna9940</t>
  </si>
  <si>
    <t>Coluna9941</t>
  </si>
  <si>
    <t>Coluna9942</t>
  </si>
  <si>
    <t>Coluna9943</t>
  </si>
  <si>
    <t>Coluna9944</t>
  </si>
  <si>
    <t>Coluna9945</t>
  </si>
  <si>
    <t>Coluna9946</t>
  </si>
  <si>
    <t>Coluna9947</t>
  </si>
  <si>
    <t>Coluna9948</t>
  </si>
  <si>
    <t>Coluna9949</t>
  </si>
  <si>
    <t>Coluna9950</t>
  </si>
  <si>
    <t>Coluna9951</t>
  </si>
  <si>
    <t>Coluna9952</t>
  </si>
  <si>
    <t>Coluna9953</t>
  </si>
  <si>
    <t>Coluna9954</t>
  </si>
  <si>
    <t>Coluna9955</t>
  </si>
  <si>
    <t>Coluna9956</t>
  </si>
  <si>
    <t>Coluna9957</t>
  </si>
  <si>
    <t>Coluna9958</t>
  </si>
  <si>
    <t>Coluna9959</t>
  </si>
  <si>
    <t>Coluna9960</t>
  </si>
  <si>
    <t>Coluna9961</t>
  </si>
  <si>
    <t>Coluna9962</t>
  </si>
  <si>
    <t>Coluna9963</t>
  </si>
  <si>
    <t>Coluna9964</t>
  </si>
  <si>
    <t>Coluna9965</t>
  </si>
  <si>
    <t>Coluna9966</t>
  </si>
  <si>
    <t>Coluna9967</t>
  </si>
  <si>
    <t>Coluna9968</t>
  </si>
  <si>
    <t>Coluna9969</t>
  </si>
  <si>
    <t>Coluna9970</t>
  </si>
  <si>
    <t>Coluna9971</t>
  </si>
  <si>
    <t>Coluna9972</t>
  </si>
  <si>
    <t>Coluna9973</t>
  </si>
  <si>
    <t>Coluna9974</t>
  </si>
  <si>
    <t>Coluna9975</t>
  </si>
  <si>
    <t>Coluna9976</t>
  </si>
  <si>
    <t>Coluna9977</t>
  </si>
  <si>
    <t>Coluna9978</t>
  </si>
  <si>
    <t>Coluna9979</t>
  </si>
  <si>
    <t>Coluna9980</t>
  </si>
  <si>
    <t>Coluna9981</t>
  </si>
  <si>
    <t>Coluna9982</t>
  </si>
  <si>
    <t>Coluna9983</t>
  </si>
  <si>
    <t>Coluna9984</t>
  </si>
  <si>
    <t>Coluna9985</t>
  </si>
  <si>
    <t>Coluna9986</t>
  </si>
  <si>
    <t>Coluna9987</t>
  </si>
  <si>
    <t>Coluna9988</t>
  </si>
  <si>
    <t>Coluna9989</t>
  </si>
  <si>
    <t>Coluna9990</t>
  </si>
  <si>
    <t>Coluna9991</t>
  </si>
  <si>
    <t>Coluna9992</t>
  </si>
  <si>
    <t>Coluna9993</t>
  </si>
  <si>
    <t>Coluna9994</t>
  </si>
  <si>
    <t>Coluna9995</t>
  </si>
  <si>
    <t>Coluna9996</t>
  </si>
  <si>
    <t>Coluna9997</t>
  </si>
  <si>
    <t>Coluna9998</t>
  </si>
  <si>
    <t>Coluna9999</t>
  </si>
  <si>
    <t>Coluna10000</t>
  </si>
  <si>
    <t>Coluna10001</t>
  </si>
  <si>
    <t>Coluna10002</t>
  </si>
  <si>
    <t>Coluna10003</t>
  </si>
  <si>
    <t>Coluna10004</t>
  </si>
  <si>
    <t>Coluna10005</t>
  </si>
  <si>
    <t>Coluna10006</t>
  </si>
  <si>
    <t>Coluna10007</t>
  </si>
  <si>
    <t>Coluna10008</t>
  </si>
  <si>
    <t>Coluna10009</t>
  </si>
  <si>
    <t>Coluna10010</t>
  </si>
  <si>
    <t>Coluna10011</t>
  </si>
  <si>
    <t>Coluna10012</t>
  </si>
  <si>
    <t>Coluna10013</t>
  </si>
  <si>
    <t>Coluna10014</t>
  </si>
  <si>
    <t>Coluna10015</t>
  </si>
  <si>
    <t>Coluna10016</t>
  </si>
  <si>
    <t>Coluna10017</t>
  </si>
  <si>
    <t>Coluna10018</t>
  </si>
  <si>
    <t>Coluna10019</t>
  </si>
  <si>
    <t>Coluna10020</t>
  </si>
  <si>
    <t>Coluna10021</t>
  </si>
  <si>
    <t>Coluna10022</t>
  </si>
  <si>
    <t>Coluna10023</t>
  </si>
  <si>
    <t>Coluna10024</t>
  </si>
  <si>
    <t>Coluna10025</t>
  </si>
  <si>
    <t>Coluna10026</t>
  </si>
  <si>
    <t>Coluna10027</t>
  </si>
  <si>
    <t>Coluna10028</t>
  </si>
  <si>
    <t>Coluna10029</t>
  </si>
  <si>
    <t>Coluna10030</t>
  </si>
  <si>
    <t>Coluna10031</t>
  </si>
  <si>
    <t>Coluna10032</t>
  </si>
  <si>
    <t>Coluna10033</t>
  </si>
  <si>
    <t>Coluna10034</t>
  </si>
  <si>
    <t>Coluna10035</t>
  </si>
  <si>
    <t>Coluna10036</t>
  </si>
  <si>
    <t>Coluna10037</t>
  </si>
  <si>
    <t>Coluna10038</t>
  </si>
  <si>
    <t>Coluna10039</t>
  </si>
  <si>
    <t>Coluna10040</t>
  </si>
  <si>
    <t>Coluna10041</t>
  </si>
  <si>
    <t>Coluna10042</t>
  </si>
  <si>
    <t>Coluna10043</t>
  </si>
  <si>
    <t>Coluna10044</t>
  </si>
  <si>
    <t>Coluna10045</t>
  </si>
  <si>
    <t>Coluna10046</t>
  </si>
  <si>
    <t>Coluna10047</t>
  </si>
  <si>
    <t>Coluna10048</t>
  </si>
  <si>
    <t>Coluna10049</t>
  </si>
  <si>
    <t>Coluna10050</t>
  </si>
  <si>
    <t>Coluna10051</t>
  </si>
  <si>
    <t>Coluna10052</t>
  </si>
  <si>
    <t>Coluna10053</t>
  </si>
  <si>
    <t>Coluna10054</t>
  </si>
  <si>
    <t>Coluna10055</t>
  </si>
  <si>
    <t>Coluna10056</t>
  </si>
  <si>
    <t>Coluna10057</t>
  </si>
  <si>
    <t>Coluna10058</t>
  </si>
  <si>
    <t>Coluna10059</t>
  </si>
  <si>
    <t>Coluna10060</t>
  </si>
  <si>
    <t>Coluna10061</t>
  </si>
  <si>
    <t>Coluna10062</t>
  </si>
  <si>
    <t>Coluna10063</t>
  </si>
  <si>
    <t>Coluna10064</t>
  </si>
  <si>
    <t>Coluna10065</t>
  </si>
  <si>
    <t>Coluna10066</t>
  </si>
  <si>
    <t>Coluna10067</t>
  </si>
  <si>
    <t>Coluna10068</t>
  </si>
  <si>
    <t>Coluna10069</t>
  </si>
  <si>
    <t>Coluna10070</t>
  </si>
  <si>
    <t>Coluna10071</t>
  </si>
  <si>
    <t>Coluna10072</t>
  </si>
  <si>
    <t>Coluna10073</t>
  </si>
  <si>
    <t>Coluna10074</t>
  </si>
  <si>
    <t>Coluna10075</t>
  </si>
  <si>
    <t>Coluna10076</t>
  </si>
  <si>
    <t>Coluna10077</t>
  </si>
  <si>
    <t>Coluna10078</t>
  </si>
  <si>
    <t>Coluna10079</t>
  </si>
  <si>
    <t>Coluna10080</t>
  </si>
  <si>
    <t>Coluna10081</t>
  </si>
  <si>
    <t>Coluna10082</t>
  </si>
  <si>
    <t>Coluna10083</t>
  </si>
  <si>
    <t>Coluna10084</t>
  </si>
  <si>
    <t>Coluna10085</t>
  </si>
  <si>
    <t>Coluna10086</t>
  </si>
  <si>
    <t>Coluna10087</t>
  </si>
  <si>
    <t>Coluna10088</t>
  </si>
  <si>
    <t>Coluna10089</t>
  </si>
  <si>
    <t>Coluna10090</t>
  </si>
  <si>
    <t>Coluna10091</t>
  </si>
  <si>
    <t>Coluna10092</t>
  </si>
  <si>
    <t>Coluna10093</t>
  </si>
  <si>
    <t>Coluna10094</t>
  </si>
  <si>
    <t>Coluna10095</t>
  </si>
  <si>
    <t>Coluna10096</t>
  </si>
  <si>
    <t>Coluna10097</t>
  </si>
  <si>
    <t>Coluna10098</t>
  </si>
  <si>
    <t>Coluna10099</t>
  </si>
  <si>
    <t>Coluna10100</t>
  </si>
  <si>
    <t>Coluna10101</t>
  </si>
  <si>
    <t>Coluna10102</t>
  </si>
  <si>
    <t>Coluna10103</t>
  </si>
  <si>
    <t>Coluna10104</t>
  </si>
  <si>
    <t>Coluna10105</t>
  </si>
  <si>
    <t>Coluna10106</t>
  </si>
  <si>
    <t>Coluna10107</t>
  </si>
  <si>
    <t>Coluna10108</t>
  </si>
  <si>
    <t>Coluna10109</t>
  </si>
  <si>
    <t>Coluna10110</t>
  </si>
  <si>
    <t>Coluna10111</t>
  </si>
  <si>
    <t>Coluna10112</t>
  </si>
  <si>
    <t>Coluna10113</t>
  </si>
  <si>
    <t>Coluna10114</t>
  </si>
  <si>
    <t>Coluna10115</t>
  </si>
  <si>
    <t>Coluna10116</t>
  </si>
  <si>
    <t>Coluna10117</t>
  </si>
  <si>
    <t>Coluna10118</t>
  </si>
  <si>
    <t>Coluna10119</t>
  </si>
  <si>
    <t>Coluna10120</t>
  </si>
  <si>
    <t>Coluna10121</t>
  </si>
  <si>
    <t>Coluna10122</t>
  </si>
  <si>
    <t>Coluna10123</t>
  </si>
  <si>
    <t>Coluna10124</t>
  </si>
  <si>
    <t>Coluna10125</t>
  </si>
  <si>
    <t>Coluna10126</t>
  </si>
  <si>
    <t>Coluna10127</t>
  </si>
  <si>
    <t>Coluna10128</t>
  </si>
  <si>
    <t>Coluna10129</t>
  </si>
  <si>
    <t>Coluna10130</t>
  </si>
  <si>
    <t>Coluna10131</t>
  </si>
  <si>
    <t>Coluna10132</t>
  </si>
  <si>
    <t>Coluna10133</t>
  </si>
  <si>
    <t>Coluna10134</t>
  </si>
  <si>
    <t>Coluna10135</t>
  </si>
  <si>
    <t>Coluna10136</t>
  </si>
  <si>
    <t>Coluna10137</t>
  </si>
  <si>
    <t>Coluna10138</t>
  </si>
  <si>
    <t>Coluna10139</t>
  </si>
  <si>
    <t>Coluna10140</t>
  </si>
  <si>
    <t>Coluna10141</t>
  </si>
  <si>
    <t>Coluna10142</t>
  </si>
  <si>
    <t>Coluna10143</t>
  </si>
  <si>
    <t>Coluna10144</t>
  </si>
  <si>
    <t>Coluna10145</t>
  </si>
  <si>
    <t>Coluna10146</t>
  </si>
  <si>
    <t>Coluna10147</t>
  </si>
  <si>
    <t>Coluna10148</t>
  </si>
  <si>
    <t>Coluna10149</t>
  </si>
  <si>
    <t>Coluna10150</t>
  </si>
  <si>
    <t>Coluna10151</t>
  </si>
  <si>
    <t>Coluna10152</t>
  </si>
  <si>
    <t>Coluna10153</t>
  </si>
  <si>
    <t>Coluna10154</t>
  </si>
  <si>
    <t>Coluna10155</t>
  </si>
  <si>
    <t>Coluna10156</t>
  </si>
  <si>
    <t>Coluna10157</t>
  </si>
  <si>
    <t>Coluna10158</t>
  </si>
  <si>
    <t>Coluna10159</t>
  </si>
  <si>
    <t>Coluna10160</t>
  </si>
  <si>
    <t>Coluna10161</t>
  </si>
  <si>
    <t>Coluna10162</t>
  </si>
  <si>
    <t>Coluna10163</t>
  </si>
  <si>
    <t>Coluna10164</t>
  </si>
  <si>
    <t>Coluna10165</t>
  </si>
  <si>
    <t>Coluna10166</t>
  </si>
  <si>
    <t>Coluna10167</t>
  </si>
  <si>
    <t>Coluna10168</t>
  </si>
  <si>
    <t>Coluna10169</t>
  </si>
  <si>
    <t>Coluna10170</t>
  </si>
  <si>
    <t>Coluna10171</t>
  </si>
  <si>
    <t>Coluna10172</t>
  </si>
  <si>
    <t>Coluna10173</t>
  </si>
  <si>
    <t>Coluna10174</t>
  </si>
  <si>
    <t>Coluna10175</t>
  </si>
  <si>
    <t>Coluna10176</t>
  </si>
  <si>
    <t>Coluna10177</t>
  </si>
  <si>
    <t>Coluna10178</t>
  </si>
  <si>
    <t>Coluna10179</t>
  </si>
  <si>
    <t>Coluna10180</t>
  </si>
  <si>
    <t>Coluna10181</t>
  </si>
  <si>
    <t>Coluna10182</t>
  </si>
  <si>
    <t>Coluna10183</t>
  </si>
  <si>
    <t>Coluna10184</t>
  </si>
  <si>
    <t>Coluna10185</t>
  </si>
  <si>
    <t>Coluna10186</t>
  </si>
  <si>
    <t>Coluna10187</t>
  </si>
  <si>
    <t>Coluna10188</t>
  </si>
  <si>
    <t>Coluna10189</t>
  </si>
  <si>
    <t>Coluna10190</t>
  </si>
  <si>
    <t>Coluna10191</t>
  </si>
  <si>
    <t>Coluna10192</t>
  </si>
  <si>
    <t>Coluna10193</t>
  </si>
  <si>
    <t>Coluna10194</t>
  </si>
  <si>
    <t>Coluna10195</t>
  </si>
  <si>
    <t>Coluna10196</t>
  </si>
  <si>
    <t>Coluna10197</t>
  </si>
  <si>
    <t>Coluna10198</t>
  </si>
  <si>
    <t>Coluna10199</t>
  </si>
  <si>
    <t>Coluna10200</t>
  </si>
  <si>
    <t>Coluna10201</t>
  </si>
  <si>
    <t>Coluna10202</t>
  </si>
  <si>
    <t>Coluna10203</t>
  </si>
  <si>
    <t>Coluna10204</t>
  </si>
  <si>
    <t>Coluna10205</t>
  </si>
  <si>
    <t>Coluna10206</t>
  </si>
  <si>
    <t>Coluna10207</t>
  </si>
  <si>
    <t>Coluna10208</t>
  </si>
  <si>
    <t>Coluna10209</t>
  </si>
  <si>
    <t>Coluna10210</t>
  </si>
  <si>
    <t>Coluna10211</t>
  </si>
  <si>
    <t>Coluna10212</t>
  </si>
  <si>
    <t>Coluna10213</t>
  </si>
  <si>
    <t>Coluna10214</t>
  </si>
  <si>
    <t>Coluna10215</t>
  </si>
  <si>
    <t>Coluna10216</t>
  </si>
  <si>
    <t>Coluna10217</t>
  </si>
  <si>
    <t>Coluna10218</t>
  </si>
  <si>
    <t>Coluna10219</t>
  </si>
  <si>
    <t>Coluna10220</t>
  </si>
  <si>
    <t>Coluna10221</t>
  </si>
  <si>
    <t>Coluna10222</t>
  </si>
  <si>
    <t>Coluna10223</t>
  </si>
  <si>
    <t>Coluna10224</t>
  </si>
  <si>
    <t>Coluna10225</t>
  </si>
  <si>
    <t>Coluna10226</t>
  </si>
  <si>
    <t>Coluna10227</t>
  </si>
  <si>
    <t>Coluna10228</t>
  </si>
  <si>
    <t>Coluna10229</t>
  </si>
  <si>
    <t>Coluna10230</t>
  </si>
  <si>
    <t>Coluna10231</t>
  </si>
  <si>
    <t>Coluna10232</t>
  </si>
  <si>
    <t>Coluna10233</t>
  </si>
  <si>
    <t>Coluna10234</t>
  </si>
  <si>
    <t>Coluna10235</t>
  </si>
  <si>
    <t>Coluna10236</t>
  </si>
  <si>
    <t>Coluna10237</t>
  </si>
  <si>
    <t>Coluna10238</t>
  </si>
  <si>
    <t>Coluna10239</t>
  </si>
  <si>
    <t>Coluna10240</t>
  </si>
  <si>
    <t>Coluna10241</t>
  </si>
  <si>
    <t>Coluna10242</t>
  </si>
  <si>
    <t>Coluna10243</t>
  </si>
  <si>
    <t>Coluna10244</t>
  </si>
  <si>
    <t>Coluna10245</t>
  </si>
  <si>
    <t>Coluna10246</t>
  </si>
  <si>
    <t>Coluna10247</t>
  </si>
  <si>
    <t>Coluna10248</t>
  </si>
  <si>
    <t>Coluna10249</t>
  </si>
  <si>
    <t>Coluna10250</t>
  </si>
  <si>
    <t>Coluna10251</t>
  </si>
  <si>
    <t>Coluna10252</t>
  </si>
  <si>
    <t>Coluna10253</t>
  </si>
  <si>
    <t>Coluna10254</t>
  </si>
  <si>
    <t>Coluna10255</t>
  </si>
  <si>
    <t>Coluna10256</t>
  </si>
  <si>
    <t>Coluna10257</t>
  </si>
  <si>
    <t>Coluna10258</t>
  </si>
  <si>
    <t>Coluna10259</t>
  </si>
  <si>
    <t>Coluna10260</t>
  </si>
  <si>
    <t>Coluna10261</t>
  </si>
  <si>
    <t>Coluna10262</t>
  </si>
  <si>
    <t>Coluna10263</t>
  </si>
  <si>
    <t>Coluna10264</t>
  </si>
  <si>
    <t>Coluna10265</t>
  </si>
  <si>
    <t>Coluna10266</t>
  </si>
  <si>
    <t>Coluna10267</t>
  </si>
  <si>
    <t>Coluna10268</t>
  </si>
  <si>
    <t>Coluna10269</t>
  </si>
  <si>
    <t>Coluna10270</t>
  </si>
  <si>
    <t>Coluna10271</t>
  </si>
  <si>
    <t>Coluna10272</t>
  </si>
  <si>
    <t>Coluna10273</t>
  </si>
  <si>
    <t>Coluna10274</t>
  </si>
  <si>
    <t>Coluna10275</t>
  </si>
  <si>
    <t>Coluna10276</t>
  </si>
  <si>
    <t>Coluna10277</t>
  </si>
  <si>
    <t>Coluna10278</t>
  </si>
  <si>
    <t>Coluna10279</t>
  </si>
  <si>
    <t>Coluna10280</t>
  </si>
  <si>
    <t>Coluna10281</t>
  </si>
  <si>
    <t>Coluna10282</t>
  </si>
  <si>
    <t>Coluna10283</t>
  </si>
  <si>
    <t>Coluna10284</t>
  </si>
  <si>
    <t>Coluna10285</t>
  </si>
  <si>
    <t>Coluna10286</t>
  </si>
  <si>
    <t>Coluna10287</t>
  </si>
  <si>
    <t>Coluna10288</t>
  </si>
  <si>
    <t>Coluna10289</t>
  </si>
  <si>
    <t>Coluna10290</t>
  </si>
  <si>
    <t>Coluna10291</t>
  </si>
  <si>
    <t>Coluna10292</t>
  </si>
  <si>
    <t>Coluna10293</t>
  </si>
  <si>
    <t>Coluna10294</t>
  </si>
  <si>
    <t>Coluna10295</t>
  </si>
  <si>
    <t>Coluna10296</t>
  </si>
  <si>
    <t>Coluna10297</t>
  </si>
  <si>
    <t>Coluna10298</t>
  </si>
  <si>
    <t>Coluna10299</t>
  </si>
  <si>
    <t>Coluna10300</t>
  </si>
  <si>
    <t>Coluna10301</t>
  </si>
  <si>
    <t>Coluna10302</t>
  </si>
  <si>
    <t>Coluna10303</t>
  </si>
  <si>
    <t>Coluna10304</t>
  </si>
  <si>
    <t>Coluna10305</t>
  </si>
  <si>
    <t>Coluna10306</t>
  </si>
  <si>
    <t>Coluna10307</t>
  </si>
  <si>
    <t>Coluna10308</t>
  </si>
  <si>
    <t>Coluna10309</t>
  </si>
  <si>
    <t>Coluna10310</t>
  </si>
  <si>
    <t>Coluna10311</t>
  </si>
  <si>
    <t>Coluna10312</t>
  </si>
  <si>
    <t>Coluna10313</t>
  </si>
  <si>
    <t>Coluna10314</t>
  </si>
  <si>
    <t>Coluna10315</t>
  </si>
  <si>
    <t>Coluna10316</t>
  </si>
  <si>
    <t>Coluna10317</t>
  </si>
  <si>
    <t>Coluna10318</t>
  </si>
  <si>
    <t>Coluna10319</t>
  </si>
  <si>
    <t>Coluna10320</t>
  </si>
  <si>
    <t>Coluna10321</t>
  </si>
  <si>
    <t>Coluna10322</t>
  </si>
  <si>
    <t>Coluna10323</t>
  </si>
  <si>
    <t>Coluna10324</t>
  </si>
  <si>
    <t>Coluna10325</t>
  </si>
  <si>
    <t>Coluna10326</t>
  </si>
  <si>
    <t>Coluna10327</t>
  </si>
  <si>
    <t>Coluna10328</t>
  </si>
  <si>
    <t>Coluna10329</t>
  </si>
  <si>
    <t>Coluna10330</t>
  </si>
  <si>
    <t>Coluna10331</t>
  </si>
  <si>
    <t>Coluna10332</t>
  </si>
  <si>
    <t>Coluna10333</t>
  </si>
  <si>
    <t>Coluna10334</t>
  </si>
  <si>
    <t>Coluna10335</t>
  </si>
  <si>
    <t>Coluna10336</t>
  </si>
  <si>
    <t>Coluna10337</t>
  </si>
  <si>
    <t>Coluna10338</t>
  </si>
  <si>
    <t>Coluna10339</t>
  </si>
  <si>
    <t>Coluna10340</t>
  </si>
  <si>
    <t>Coluna10341</t>
  </si>
  <si>
    <t>Coluna10342</t>
  </si>
  <si>
    <t>Coluna10343</t>
  </si>
  <si>
    <t>Coluna10344</t>
  </si>
  <si>
    <t>Coluna10345</t>
  </si>
  <si>
    <t>Coluna10346</t>
  </si>
  <si>
    <t>Coluna10347</t>
  </si>
  <si>
    <t>Coluna10348</t>
  </si>
  <si>
    <t>Coluna10349</t>
  </si>
  <si>
    <t>Coluna10350</t>
  </si>
  <si>
    <t>Coluna10351</t>
  </si>
  <si>
    <t>Coluna10352</t>
  </si>
  <si>
    <t>Coluna10353</t>
  </si>
  <si>
    <t>Coluna10354</t>
  </si>
  <si>
    <t>Coluna10355</t>
  </si>
  <si>
    <t>Coluna10356</t>
  </si>
  <si>
    <t>Coluna10357</t>
  </si>
  <si>
    <t>Coluna10358</t>
  </si>
  <si>
    <t>Coluna10359</t>
  </si>
  <si>
    <t>Coluna10360</t>
  </si>
  <si>
    <t>Coluna10361</t>
  </si>
  <si>
    <t>Coluna10362</t>
  </si>
  <si>
    <t>Coluna10363</t>
  </si>
  <si>
    <t>Coluna10364</t>
  </si>
  <si>
    <t>Coluna10365</t>
  </si>
  <si>
    <t>Coluna10366</t>
  </si>
  <si>
    <t>Coluna10367</t>
  </si>
  <si>
    <t>Coluna10368</t>
  </si>
  <si>
    <t>Coluna10369</t>
  </si>
  <si>
    <t>Coluna10370</t>
  </si>
  <si>
    <t>Coluna10371</t>
  </si>
  <si>
    <t>Coluna10372</t>
  </si>
  <si>
    <t>Coluna10373</t>
  </si>
  <si>
    <t>Coluna10374</t>
  </si>
  <si>
    <t>Coluna10375</t>
  </si>
  <si>
    <t>Coluna10376</t>
  </si>
  <si>
    <t>Coluna10377</t>
  </si>
  <si>
    <t>Coluna10378</t>
  </si>
  <si>
    <t>Coluna10379</t>
  </si>
  <si>
    <t>Coluna10380</t>
  </si>
  <si>
    <t>Coluna10381</t>
  </si>
  <si>
    <t>Coluna10382</t>
  </si>
  <si>
    <t>Coluna10383</t>
  </si>
  <si>
    <t>Coluna10384</t>
  </si>
  <si>
    <t>Coluna10385</t>
  </si>
  <si>
    <t>Coluna10386</t>
  </si>
  <si>
    <t>Coluna10387</t>
  </si>
  <si>
    <t>Coluna10388</t>
  </si>
  <si>
    <t>Coluna10389</t>
  </si>
  <si>
    <t>Coluna10390</t>
  </si>
  <si>
    <t>Coluna10391</t>
  </si>
  <si>
    <t>Coluna10392</t>
  </si>
  <si>
    <t>Coluna10393</t>
  </si>
  <si>
    <t>Coluna10394</t>
  </si>
  <si>
    <t>Coluna10395</t>
  </si>
  <si>
    <t>Coluna10396</t>
  </si>
  <si>
    <t>Coluna10397</t>
  </si>
  <si>
    <t>Coluna10398</t>
  </si>
  <si>
    <t>Coluna10399</t>
  </si>
  <si>
    <t>Coluna10400</t>
  </si>
  <si>
    <t>Coluna10401</t>
  </si>
  <si>
    <t>Coluna10402</t>
  </si>
  <si>
    <t>Coluna10403</t>
  </si>
  <si>
    <t>Coluna10404</t>
  </si>
  <si>
    <t>Coluna10405</t>
  </si>
  <si>
    <t>Coluna10406</t>
  </si>
  <si>
    <t>Coluna10407</t>
  </si>
  <si>
    <t>Coluna10408</t>
  </si>
  <si>
    <t>Coluna10409</t>
  </si>
  <si>
    <t>Coluna10410</t>
  </si>
  <si>
    <t>Coluna10411</t>
  </si>
  <si>
    <t>Coluna10412</t>
  </si>
  <si>
    <t>Coluna10413</t>
  </si>
  <si>
    <t>Coluna10414</t>
  </si>
  <si>
    <t>Coluna10415</t>
  </si>
  <si>
    <t>Coluna10416</t>
  </si>
  <si>
    <t>Coluna10417</t>
  </si>
  <si>
    <t>Coluna10418</t>
  </si>
  <si>
    <t>Coluna10419</t>
  </si>
  <si>
    <t>Coluna10420</t>
  </si>
  <si>
    <t>Coluna10421</t>
  </si>
  <si>
    <t>Coluna10422</t>
  </si>
  <si>
    <t>Coluna10423</t>
  </si>
  <si>
    <t>Coluna10424</t>
  </si>
  <si>
    <t>Coluna10425</t>
  </si>
  <si>
    <t>Coluna10426</t>
  </si>
  <si>
    <t>Coluna10427</t>
  </si>
  <si>
    <t>Coluna10428</t>
  </si>
  <si>
    <t>Coluna10429</t>
  </si>
  <si>
    <t>Coluna10430</t>
  </si>
  <si>
    <t>Coluna10431</t>
  </si>
  <si>
    <t>Coluna10432</t>
  </si>
  <si>
    <t>Coluna10433</t>
  </si>
  <si>
    <t>Coluna10434</t>
  </si>
  <si>
    <t>Coluna10435</t>
  </si>
  <si>
    <t>Coluna10436</t>
  </si>
  <si>
    <t>Coluna10437</t>
  </si>
  <si>
    <t>Coluna10438</t>
  </si>
  <si>
    <t>Coluna10439</t>
  </si>
  <si>
    <t>Coluna10440</t>
  </si>
  <si>
    <t>Coluna10441</t>
  </si>
  <si>
    <t>Coluna10442</t>
  </si>
  <si>
    <t>Coluna10443</t>
  </si>
  <si>
    <t>Coluna10444</t>
  </si>
  <si>
    <t>Coluna10445</t>
  </si>
  <si>
    <t>Coluna10446</t>
  </si>
  <si>
    <t>Coluna10447</t>
  </si>
  <si>
    <t>Coluna10448</t>
  </si>
  <si>
    <t>Coluna10449</t>
  </si>
  <si>
    <t>Coluna10450</t>
  </si>
  <si>
    <t>Coluna10451</t>
  </si>
  <si>
    <t>Coluna10452</t>
  </si>
  <si>
    <t>Coluna10453</t>
  </si>
  <si>
    <t>Coluna10454</t>
  </si>
  <si>
    <t>Coluna10455</t>
  </si>
  <si>
    <t>Coluna10456</t>
  </si>
  <si>
    <t>Coluna10457</t>
  </si>
  <si>
    <t>Coluna10458</t>
  </si>
  <si>
    <t>Coluna10459</t>
  </si>
  <si>
    <t>Coluna10460</t>
  </si>
  <si>
    <t>Coluna10461</t>
  </si>
  <si>
    <t>Coluna10462</t>
  </si>
  <si>
    <t>Coluna10463</t>
  </si>
  <si>
    <t>Coluna10464</t>
  </si>
  <si>
    <t>Coluna10465</t>
  </si>
  <si>
    <t>Coluna10466</t>
  </si>
  <si>
    <t>Coluna10467</t>
  </si>
  <si>
    <t>Coluna10468</t>
  </si>
  <si>
    <t>Coluna10469</t>
  </si>
  <si>
    <t>Coluna10470</t>
  </si>
  <si>
    <t>Coluna10471</t>
  </si>
  <si>
    <t>Coluna10472</t>
  </si>
  <si>
    <t>Coluna10473</t>
  </si>
  <si>
    <t>Coluna10474</t>
  </si>
  <si>
    <t>Coluna10475</t>
  </si>
  <si>
    <t>Coluna10476</t>
  </si>
  <si>
    <t>Coluna10477</t>
  </si>
  <si>
    <t>Coluna10478</t>
  </si>
  <si>
    <t>Coluna10479</t>
  </si>
  <si>
    <t>Coluna10480</t>
  </si>
  <si>
    <t>Coluna10481</t>
  </si>
  <si>
    <t>Coluna10482</t>
  </si>
  <si>
    <t>Coluna10483</t>
  </si>
  <si>
    <t>Coluna10484</t>
  </si>
  <si>
    <t>Coluna10485</t>
  </si>
  <si>
    <t>Coluna10486</t>
  </si>
  <si>
    <t>Coluna10487</t>
  </si>
  <si>
    <t>Coluna10488</t>
  </si>
  <si>
    <t>Coluna10489</t>
  </si>
  <si>
    <t>Coluna10490</t>
  </si>
  <si>
    <t>Coluna10491</t>
  </si>
  <si>
    <t>Coluna10492</t>
  </si>
  <si>
    <t>Coluna10493</t>
  </si>
  <si>
    <t>Coluna10494</t>
  </si>
  <si>
    <t>Coluna10495</t>
  </si>
  <si>
    <t>Coluna10496</t>
  </si>
  <si>
    <t>Coluna10497</t>
  </si>
  <si>
    <t>Coluna10498</t>
  </si>
  <si>
    <t>Coluna10499</t>
  </si>
  <si>
    <t>Coluna10500</t>
  </si>
  <si>
    <t>Coluna10501</t>
  </si>
  <si>
    <t>Coluna10502</t>
  </si>
  <si>
    <t>Coluna10503</t>
  </si>
  <si>
    <t>Coluna10504</t>
  </si>
  <si>
    <t>Coluna10505</t>
  </si>
  <si>
    <t>Coluna10506</t>
  </si>
  <si>
    <t>Coluna10507</t>
  </si>
  <si>
    <t>Coluna10508</t>
  </si>
  <si>
    <t>Coluna10509</t>
  </si>
  <si>
    <t>Coluna10510</t>
  </si>
  <si>
    <t>Coluna10511</t>
  </si>
  <si>
    <t>Coluna10512</t>
  </si>
  <si>
    <t>Coluna10513</t>
  </si>
  <si>
    <t>Coluna10514</t>
  </si>
  <si>
    <t>Coluna10515</t>
  </si>
  <si>
    <t>Coluna10516</t>
  </si>
  <si>
    <t>Coluna10517</t>
  </si>
  <si>
    <t>Coluna10518</t>
  </si>
  <si>
    <t>Coluna10519</t>
  </si>
  <si>
    <t>Coluna10520</t>
  </si>
  <si>
    <t>Coluna10521</t>
  </si>
  <si>
    <t>Coluna10522</t>
  </si>
  <si>
    <t>Coluna10523</t>
  </si>
  <si>
    <t>Coluna10524</t>
  </si>
  <si>
    <t>Coluna10525</t>
  </si>
  <si>
    <t>Coluna10526</t>
  </si>
  <si>
    <t>Coluna10527</t>
  </si>
  <si>
    <t>Coluna10528</t>
  </si>
  <si>
    <t>Coluna10529</t>
  </si>
  <si>
    <t>Coluna10530</t>
  </si>
  <si>
    <t>Coluna10531</t>
  </si>
  <si>
    <t>Coluna10532</t>
  </si>
  <si>
    <t>Coluna10533</t>
  </si>
  <si>
    <t>Coluna10534</t>
  </si>
  <si>
    <t>Coluna10535</t>
  </si>
  <si>
    <t>Coluna10536</t>
  </si>
  <si>
    <t>Coluna10537</t>
  </si>
  <si>
    <t>Coluna10538</t>
  </si>
  <si>
    <t>Coluna10539</t>
  </si>
  <si>
    <t>Coluna10540</t>
  </si>
  <si>
    <t>Coluna10541</t>
  </si>
  <si>
    <t>Coluna10542</t>
  </si>
  <si>
    <t>Coluna10543</t>
  </si>
  <si>
    <t>Coluna10544</t>
  </si>
  <si>
    <t>Coluna10545</t>
  </si>
  <si>
    <t>Coluna10546</t>
  </si>
  <si>
    <t>Coluna10547</t>
  </si>
  <si>
    <t>Coluna10548</t>
  </si>
  <si>
    <t>Coluna10549</t>
  </si>
  <si>
    <t>Coluna10550</t>
  </si>
  <si>
    <t>Coluna10551</t>
  </si>
  <si>
    <t>Coluna10552</t>
  </si>
  <si>
    <t>Coluna10553</t>
  </si>
  <si>
    <t>Coluna10554</t>
  </si>
  <si>
    <t>Coluna10555</t>
  </si>
  <si>
    <t>Coluna10556</t>
  </si>
  <si>
    <t>Coluna10557</t>
  </si>
  <si>
    <t>Coluna10558</t>
  </si>
  <si>
    <t>Coluna10559</t>
  </si>
  <si>
    <t>Coluna10560</t>
  </si>
  <si>
    <t>Coluna10561</t>
  </si>
  <si>
    <t>Coluna10562</t>
  </si>
  <si>
    <t>Coluna10563</t>
  </si>
  <si>
    <t>Coluna10564</t>
  </si>
  <si>
    <t>Coluna10565</t>
  </si>
  <si>
    <t>Coluna10566</t>
  </si>
  <si>
    <t>Coluna10567</t>
  </si>
  <si>
    <t>Coluna10568</t>
  </si>
  <si>
    <t>Coluna10569</t>
  </si>
  <si>
    <t>Coluna10570</t>
  </si>
  <si>
    <t>Coluna10571</t>
  </si>
  <si>
    <t>Coluna10572</t>
  </si>
  <si>
    <t>Coluna10573</t>
  </si>
  <si>
    <t>Coluna10574</t>
  </si>
  <si>
    <t>Coluna10575</t>
  </si>
  <si>
    <t>Coluna10576</t>
  </si>
  <si>
    <t>Coluna10577</t>
  </si>
  <si>
    <t>Coluna10578</t>
  </si>
  <si>
    <t>Coluna10579</t>
  </si>
  <si>
    <t>Coluna10580</t>
  </si>
  <si>
    <t>Coluna10581</t>
  </si>
  <si>
    <t>Coluna10582</t>
  </si>
  <si>
    <t>Coluna10583</t>
  </si>
  <si>
    <t>Coluna10584</t>
  </si>
  <si>
    <t>Coluna10585</t>
  </si>
  <si>
    <t>Coluna10586</t>
  </si>
  <si>
    <t>Coluna10587</t>
  </si>
  <si>
    <t>Coluna10588</t>
  </si>
  <si>
    <t>Coluna10589</t>
  </si>
  <si>
    <t>Coluna10590</t>
  </si>
  <si>
    <t>Coluna10591</t>
  </si>
  <si>
    <t>Coluna10592</t>
  </si>
  <si>
    <t>Coluna10593</t>
  </si>
  <si>
    <t>Coluna10594</t>
  </si>
  <si>
    <t>Coluna10595</t>
  </si>
  <si>
    <t>Coluna10596</t>
  </si>
  <si>
    <t>Coluna10597</t>
  </si>
  <si>
    <t>Coluna10598</t>
  </si>
  <si>
    <t>Coluna10599</t>
  </si>
  <si>
    <t>Coluna10600</t>
  </si>
  <si>
    <t>Coluna10601</t>
  </si>
  <si>
    <t>Coluna10602</t>
  </si>
  <si>
    <t>Coluna10603</t>
  </si>
  <si>
    <t>Coluna10604</t>
  </si>
  <si>
    <t>Coluna10605</t>
  </si>
  <si>
    <t>Coluna10606</t>
  </si>
  <si>
    <t>Coluna10607</t>
  </si>
  <si>
    <t>Coluna10608</t>
  </si>
  <si>
    <t>Coluna10609</t>
  </si>
  <si>
    <t>Coluna10610</t>
  </si>
  <si>
    <t>Coluna10611</t>
  </si>
  <si>
    <t>Coluna10612</t>
  </si>
  <si>
    <t>Coluna10613</t>
  </si>
  <si>
    <t>Coluna10614</t>
  </si>
  <si>
    <t>Coluna10615</t>
  </si>
  <si>
    <t>Coluna10616</t>
  </si>
  <si>
    <t>Coluna10617</t>
  </si>
  <si>
    <t>Coluna10618</t>
  </si>
  <si>
    <t>Coluna10619</t>
  </si>
  <si>
    <t>Coluna10620</t>
  </si>
  <si>
    <t>Coluna10621</t>
  </si>
  <si>
    <t>Coluna10622</t>
  </si>
  <si>
    <t>Coluna10623</t>
  </si>
  <si>
    <t>Coluna10624</t>
  </si>
  <si>
    <t>Coluna10625</t>
  </si>
  <si>
    <t>Coluna10626</t>
  </si>
  <si>
    <t>Coluna10627</t>
  </si>
  <si>
    <t>Coluna10628</t>
  </si>
  <si>
    <t>Coluna10629</t>
  </si>
  <si>
    <t>Coluna10630</t>
  </si>
  <si>
    <t>Coluna10631</t>
  </si>
  <si>
    <t>Coluna10632</t>
  </si>
  <si>
    <t>Coluna10633</t>
  </si>
  <si>
    <t>Coluna10634</t>
  </si>
  <si>
    <t>Coluna10635</t>
  </si>
  <si>
    <t>Coluna10636</t>
  </si>
  <si>
    <t>Coluna10637</t>
  </si>
  <si>
    <t>Coluna10638</t>
  </si>
  <si>
    <t>Coluna10639</t>
  </si>
  <si>
    <t>Coluna10640</t>
  </si>
  <si>
    <t>Coluna10641</t>
  </si>
  <si>
    <t>Coluna10642</t>
  </si>
  <si>
    <t>Coluna10643</t>
  </si>
  <si>
    <t>Coluna10644</t>
  </si>
  <si>
    <t>Coluna10645</t>
  </si>
  <si>
    <t>Coluna10646</t>
  </si>
  <si>
    <t>Coluna10647</t>
  </si>
  <si>
    <t>Coluna10648</t>
  </si>
  <si>
    <t>Coluna10649</t>
  </si>
  <si>
    <t>Coluna10650</t>
  </si>
  <si>
    <t>Coluna10651</t>
  </si>
  <si>
    <t>Coluna10652</t>
  </si>
  <si>
    <t>Coluna10653</t>
  </si>
  <si>
    <t>Coluna10654</t>
  </si>
  <si>
    <t>Coluna10655</t>
  </si>
  <si>
    <t>Coluna10656</t>
  </si>
  <si>
    <t>Coluna10657</t>
  </si>
  <si>
    <t>Coluna10658</t>
  </si>
  <si>
    <t>Coluna10659</t>
  </si>
  <si>
    <t>Coluna10660</t>
  </si>
  <si>
    <t>Coluna10661</t>
  </si>
  <si>
    <t>Coluna10662</t>
  </si>
  <si>
    <t>Coluna10663</t>
  </si>
  <si>
    <t>Coluna10664</t>
  </si>
  <si>
    <t>Coluna10665</t>
  </si>
  <si>
    <t>Coluna10666</t>
  </si>
  <si>
    <t>Coluna10667</t>
  </si>
  <si>
    <t>Coluna10668</t>
  </si>
  <si>
    <t>Coluna10669</t>
  </si>
  <si>
    <t>Coluna10670</t>
  </si>
  <si>
    <t>Coluna10671</t>
  </si>
  <si>
    <t>Coluna10672</t>
  </si>
  <si>
    <t>Coluna10673</t>
  </si>
  <si>
    <t>Coluna10674</t>
  </si>
  <si>
    <t>Coluna10675</t>
  </si>
  <si>
    <t>Coluna10676</t>
  </si>
  <si>
    <t>Coluna10677</t>
  </si>
  <si>
    <t>Coluna10678</t>
  </si>
  <si>
    <t>Coluna10679</t>
  </si>
  <si>
    <t>Coluna10680</t>
  </si>
  <si>
    <t>Coluna10681</t>
  </si>
  <si>
    <t>Coluna10682</t>
  </si>
  <si>
    <t>Coluna10683</t>
  </si>
  <si>
    <t>Coluna10684</t>
  </si>
  <si>
    <t>Coluna10685</t>
  </si>
  <si>
    <t>Coluna10686</t>
  </si>
  <si>
    <t>Coluna10687</t>
  </si>
  <si>
    <t>Coluna10688</t>
  </si>
  <si>
    <t>Coluna10689</t>
  </si>
  <si>
    <t>Coluna10690</t>
  </si>
  <si>
    <t>Coluna10691</t>
  </si>
  <si>
    <t>Coluna10692</t>
  </si>
  <si>
    <t>Coluna10693</t>
  </si>
  <si>
    <t>Coluna10694</t>
  </si>
  <si>
    <t>Coluna10695</t>
  </si>
  <si>
    <t>Coluna10696</t>
  </si>
  <si>
    <t>Coluna10697</t>
  </si>
  <si>
    <t>Coluna10698</t>
  </si>
  <si>
    <t>Coluna10699</t>
  </si>
  <si>
    <t>Coluna10700</t>
  </si>
  <si>
    <t>Coluna10701</t>
  </si>
  <si>
    <t>Coluna10702</t>
  </si>
  <si>
    <t>Coluna10703</t>
  </si>
  <si>
    <t>Coluna10704</t>
  </si>
  <si>
    <t>Coluna10705</t>
  </si>
  <si>
    <t>Coluna10706</t>
  </si>
  <si>
    <t>Coluna10707</t>
  </si>
  <si>
    <t>Coluna10708</t>
  </si>
  <si>
    <t>Coluna10709</t>
  </si>
  <si>
    <t>Coluna10710</t>
  </si>
  <si>
    <t>Coluna10711</t>
  </si>
  <si>
    <t>Coluna10712</t>
  </si>
  <si>
    <t>Coluna10713</t>
  </si>
  <si>
    <t>Coluna10714</t>
  </si>
  <si>
    <t>Coluna10715</t>
  </si>
  <si>
    <t>Coluna10716</t>
  </si>
  <si>
    <t>Coluna10717</t>
  </si>
  <si>
    <t>Coluna10718</t>
  </si>
  <si>
    <t>Coluna10719</t>
  </si>
  <si>
    <t>Coluna10720</t>
  </si>
  <si>
    <t>Coluna10721</t>
  </si>
  <si>
    <t>Coluna10722</t>
  </si>
  <si>
    <t>Coluna10723</t>
  </si>
  <si>
    <t>Coluna10724</t>
  </si>
  <si>
    <t>Coluna10725</t>
  </si>
  <si>
    <t>Coluna10726</t>
  </si>
  <si>
    <t>Coluna10727</t>
  </si>
  <si>
    <t>Coluna10728</t>
  </si>
  <si>
    <t>Coluna10729</t>
  </si>
  <si>
    <t>Coluna10730</t>
  </si>
  <si>
    <t>Coluna10731</t>
  </si>
  <si>
    <t>Coluna10732</t>
  </si>
  <si>
    <t>Coluna10733</t>
  </si>
  <si>
    <t>Coluna10734</t>
  </si>
  <si>
    <t>Coluna10735</t>
  </si>
  <si>
    <t>Coluna10736</t>
  </si>
  <si>
    <t>Coluna10737</t>
  </si>
  <si>
    <t>Coluna10738</t>
  </si>
  <si>
    <t>Coluna10739</t>
  </si>
  <si>
    <t>Coluna10740</t>
  </si>
  <si>
    <t>Coluna10741</t>
  </si>
  <si>
    <t>Coluna10742</t>
  </si>
  <si>
    <t>Coluna10743</t>
  </si>
  <si>
    <t>Coluna10744</t>
  </si>
  <si>
    <t>Coluna10745</t>
  </si>
  <si>
    <t>Coluna10746</t>
  </si>
  <si>
    <t>Coluna10747</t>
  </si>
  <si>
    <t>Coluna10748</t>
  </si>
  <si>
    <t>Coluna10749</t>
  </si>
  <si>
    <t>Coluna10750</t>
  </si>
  <si>
    <t>Coluna10751</t>
  </si>
  <si>
    <t>Coluna10752</t>
  </si>
  <si>
    <t>Coluna10753</t>
  </si>
  <si>
    <t>Coluna10754</t>
  </si>
  <si>
    <t>Coluna10755</t>
  </si>
  <si>
    <t>Coluna10756</t>
  </si>
  <si>
    <t>Coluna10757</t>
  </si>
  <si>
    <t>Coluna10758</t>
  </si>
  <si>
    <t>Coluna10759</t>
  </si>
  <si>
    <t>Coluna10760</t>
  </si>
  <si>
    <t>Coluna10761</t>
  </si>
  <si>
    <t>Coluna10762</t>
  </si>
  <si>
    <t>Coluna10763</t>
  </si>
  <si>
    <t>Coluna10764</t>
  </si>
  <si>
    <t>Coluna10765</t>
  </si>
  <si>
    <t>Coluna10766</t>
  </si>
  <si>
    <t>Coluna10767</t>
  </si>
  <si>
    <t>Coluna10768</t>
  </si>
  <si>
    <t>Coluna10769</t>
  </si>
  <si>
    <t>Coluna10770</t>
  </si>
  <si>
    <t>Coluna10771</t>
  </si>
  <si>
    <t>Coluna10772</t>
  </si>
  <si>
    <t>Coluna10773</t>
  </si>
  <si>
    <t>Coluna10774</t>
  </si>
  <si>
    <t>Coluna10775</t>
  </si>
  <si>
    <t>Coluna10776</t>
  </si>
  <si>
    <t>Coluna10777</t>
  </si>
  <si>
    <t>Coluna10778</t>
  </si>
  <si>
    <t>Coluna10779</t>
  </si>
  <si>
    <t>Coluna10780</t>
  </si>
  <si>
    <t>Coluna10781</t>
  </si>
  <si>
    <t>Coluna10782</t>
  </si>
  <si>
    <t>Coluna10783</t>
  </si>
  <si>
    <t>Coluna10784</t>
  </si>
  <si>
    <t>Coluna10785</t>
  </si>
  <si>
    <t>Coluna10786</t>
  </si>
  <si>
    <t>Coluna10787</t>
  </si>
  <si>
    <t>Coluna10788</t>
  </si>
  <si>
    <t>Coluna10789</t>
  </si>
  <si>
    <t>Coluna10790</t>
  </si>
  <si>
    <t>Coluna10791</t>
  </si>
  <si>
    <t>Coluna10792</t>
  </si>
  <si>
    <t>Coluna10793</t>
  </si>
  <si>
    <t>Coluna10794</t>
  </si>
  <si>
    <t>Coluna10795</t>
  </si>
  <si>
    <t>Coluna10796</t>
  </si>
  <si>
    <t>Coluna10797</t>
  </si>
  <si>
    <t>Coluna10798</t>
  </si>
  <si>
    <t>Coluna10799</t>
  </si>
  <si>
    <t>Coluna10800</t>
  </si>
  <si>
    <t>Coluna10801</t>
  </si>
  <si>
    <t>Coluna10802</t>
  </si>
  <si>
    <t>Coluna10803</t>
  </si>
  <si>
    <t>Coluna10804</t>
  </si>
  <si>
    <t>Coluna10805</t>
  </si>
  <si>
    <t>Coluna10806</t>
  </si>
  <si>
    <t>Coluna10807</t>
  </si>
  <si>
    <t>Coluna10808</t>
  </si>
  <si>
    <t>Coluna10809</t>
  </si>
  <si>
    <t>Coluna10810</t>
  </si>
  <si>
    <t>Coluna10811</t>
  </si>
  <si>
    <t>Coluna10812</t>
  </si>
  <si>
    <t>Coluna10813</t>
  </si>
  <si>
    <t>Coluna10814</t>
  </si>
  <si>
    <t>Coluna10815</t>
  </si>
  <si>
    <t>Coluna10816</t>
  </si>
  <si>
    <t>Coluna10817</t>
  </si>
  <si>
    <t>Coluna10818</t>
  </si>
  <si>
    <t>Coluna10819</t>
  </si>
  <si>
    <t>Coluna10820</t>
  </si>
  <si>
    <t>Coluna10821</t>
  </si>
  <si>
    <t>Coluna10822</t>
  </si>
  <si>
    <t>Coluna10823</t>
  </si>
  <si>
    <t>Coluna10824</t>
  </si>
  <si>
    <t>Coluna10825</t>
  </si>
  <si>
    <t>Coluna10826</t>
  </si>
  <si>
    <t>Coluna10827</t>
  </si>
  <si>
    <t>Coluna10828</t>
  </si>
  <si>
    <t>Coluna10829</t>
  </si>
  <si>
    <t>Coluna10830</t>
  </si>
  <si>
    <t>Coluna10831</t>
  </si>
  <si>
    <t>Coluna10832</t>
  </si>
  <si>
    <t>Coluna10833</t>
  </si>
  <si>
    <t>Coluna10834</t>
  </si>
  <si>
    <t>Coluna10835</t>
  </si>
  <si>
    <t>Coluna10836</t>
  </si>
  <si>
    <t>Coluna10837</t>
  </si>
  <si>
    <t>Coluna10838</t>
  </si>
  <si>
    <t>Coluna10839</t>
  </si>
  <si>
    <t>Coluna10840</t>
  </si>
  <si>
    <t>Coluna10841</t>
  </si>
  <si>
    <t>Coluna10842</t>
  </si>
  <si>
    <t>Coluna10843</t>
  </si>
  <si>
    <t>Coluna10844</t>
  </si>
  <si>
    <t>Coluna10845</t>
  </si>
  <si>
    <t>Coluna10846</t>
  </si>
  <si>
    <t>Coluna10847</t>
  </si>
  <si>
    <t>Coluna10848</t>
  </si>
  <si>
    <t>Coluna10849</t>
  </si>
  <si>
    <t>Coluna10850</t>
  </si>
  <si>
    <t>Coluna10851</t>
  </si>
  <si>
    <t>Coluna10852</t>
  </si>
  <si>
    <t>Coluna10853</t>
  </si>
  <si>
    <t>Coluna10854</t>
  </si>
  <si>
    <t>Coluna10855</t>
  </si>
  <si>
    <t>Coluna10856</t>
  </si>
  <si>
    <t>Coluna10857</t>
  </si>
  <si>
    <t>Coluna10858</t>
  </si>
  <si>
    <t>Coluna10859</t>
  </si>
  <si>
    <t>Coluna10860</t>
  </si>
  <si>
    <t>Coluna10861</t>
  </si>
  <si>
    <t>Coluna10862</t>
  </si>
  <si>
    <t>Coluna10863</t>
  </si>
  <si>
    <t>Coluna10864</t>
  </si>
  <si>
    <t>Coluna10865</t>
  </si>
  <si>
    <t>Coluna10866</t>
  </si>
  <si>
    <t>Coluna10867</t>
  </si>
  <si>
    <t>Coluna10868</t>
  </si>
  <si>
    <t>Coluna10869</t>
  </si>
  <si>
    <t>Coluna10870</t>
  </si>
  <si>
    <t>Coluna10871</t>
  </si>
  <si>
    <t>Coluna10872</t>
  </si>
  <si>
    <t>Coluna10873</t>
  </si>
  <si>
    <t>Coluna10874</t>
  </si>
  <si>
    <t>Coluna10875</t>
  </si>
  <si>
    <t>Coluna10876</t>
  </si>
  <si>
    <t>Coluna10877</t>
  </si>
  <si>
    <t>Coluna10878</t>
  </si>
  <si>
    <t>Coluna10879</t>
  </si>
  <si>
    <t>Coluna10880</t>
  </si>
  <si>
    <t>Coluna10881</t>
  </si>
  <si>
    <t>Coluna10882</t>
  </si>
  <si>
    <t>Coluna10883</t>
  </si>
  <si>
    <t>Coluna10884</t>
  </si>
  <si>
    <t>Coluna10885</t>
  </si>
  <si>
    <t>Coluna10886</t>
  </si>
  <si>
    <t>Coluna10887</t>
  </si>
  <si>
    <t>Coluna10888</t>
  </si>
  <si>
    <t>Coluna10889</t>
  </si>
  <si>
    <t>Coluna10890</t>
  </si>
  <si>
    <t>Coluna10891</t>
  </si>
  <si>
    <t>Coluna10892</t>
  </si>
  <si>
    <t>Coluna10893</t>
  </si>
  <si>
    <t>Coluna10894</t>
  </si>
  <si>
    <t>Coluna10895</t>
  </si>
  <si>
    <t>Coluna10896</t>
  </si>
  <si>
    <t>Coluna10897</t>
  </si>
  <si>
    <t>Coluna10898</t>
  </si>
  <si>
    <t>Coluna10899</t>
  </si>
  <si>
    <t>Coluna10900</t>
  </si>
  <si>
    <t>Coluna10901</t>
  </si>
  <si>
    <t>Coluna10902</t>
  </si>
  <si>
    <t>Coluna10903</t>
  </si>
  <si>
    <t>Coluna10904</t>
  </si>
  <si>
    <t>Coluna10905</t>
  </si>
  <si>
    <t>Coluna10906</t>
  </si>
  <si>
    <t>Coluna10907</t>
  </si>
  <si>
    <t>Coluna10908</t>
  </si>
  <si>
    <t>Coluna10909</t>
  </si>
  <si>
    <t>Coluna10910</t>
  </si>
  <si>
    <t>Coluna10911</t>
  </si>
  <si>
    <t>Coluna10912</t>
  </si>
  <si>
    <t>Coluna10913</t>
  </si>
  <si>
    <t>Coluna10914</t>
  </si>
  <si>
    <t>Coluna10915</t>
  </si>
  <si>
    <t>Coluna10916</t>
  </si>
  <si>
    <t>Coluna10917</t>
  </si>
  <si>
    <t>Coluna10918</t>
  </si>
  <si>
    <t>Coluna10919</t>
  </si>
  <si>
    <t>Coluna10920</t>
  </si>
  <si>
    <t>Coluna10921</t>
  </si>
  <si>
    <t>Coluna10922</t>
  </si>
  <si>
    <t>Coluna10923</t>
  </si>
  <si>
    <t>Coluna10924</t>
  </si>
  <si>
    <t>Coluna10925</t>
  </si>
  <si>
    <t>Coluna10926</t>
  </si>
  <si>
    <t>Coluna10927</t>
  </si>
  <si>
    <t>Coluna10928</t>
  </si>
  <si>
    <t>Coluna10929</t>
  </si>
  <si>
    <t>Coluna10930</t>
  </si>
  <si>
    <t>Coluna10931</t>
  </si>
  <si>
    <t>Coluna10932</t>
  </si>
  <si>
    <t>Coluna10933</t>
  </si>
  <si>
    <t>Coluna10934</t>
  </si>
  <si>
    <t>Coluna10935</t>
  </si>
  <si>
    <t>Coluna10936</t>
  </si>
  <si>
    <t>Coluna10937</t>
  </si>
  <si>
    <t>Coluna10938</t>
  </si>
  <si>
    <t>Coluna10939</t>
  </si>
  <si>
    <t>Coluna10940</t>
  </si>
  <si>
    <t>Coluna10941</t>
  </si>
  <si>
    <t>Coluna10942</t>
  </si>
  <si>
    <t>Coluna10943</t>
  </si>
  <si>
    <t>Coluna10944</t>
  </si>
  <si>
    <t>Coluna10945</t>
  </si>
  <si>
    <t>Coluna10946</t>
  </si>
  <si>
    <t>Coluna10947</t>
  </si>
  <si>
    <t>Coluna10948</t>
  </si>
  <si>
    <t>Coluna10949</t>
  </si>
  <si>
    <t>Coluna10950</t>
  </si>
  <si>
    <t>Coluna10951</t>
  </si>
  <si>
    <t>Coluna10952</t>
  </si>
  <si>
    <t>Coluna10953</t>
  </si>
  <si>
    <t>Coluna10954</t>
  </si>
  <si>
    <t>Coluna10955</t>
  </si>
  <si>
    <t>Coluna10956</t>
  </si>
  <si>
    <t>Coluna10957</t>
  </si>
  <si>
    <t>Coluna10958</t>
  </si>
  <si>
    <t>Coluna10959</t>
  </si>
  <si>
    <t>Coluna10960</t>
  </si>
  <si>
    <t>Coluna10961</t>
  </si>
  <si>
    <t>Coluna10962</t>
  </si>
  <si>
    <t>Coluna10963</t>
  </si>
  <si>
    <t>Coluna10964</t>
  </si>
  <si>
    <t>Coluna10965</t>
  </si>
  <si>
    <t>Coluna10966</t>
  </si>
  <si>
    <t>Coluna10967</t>
  </si>
  <si>
    <t>Coluna10968</t>
  </si>
  <si>
    <t>Coluna10969</t>
  </si>
  <si>
    <t>Coluna10970</t>
  </si>
  <si>
    <t>Coluna10971</t>
  </si>
  <si>
    <t>Coluna10972</t>
  </si>
  <si>
    <t>Coluna10973</t>
  </si>
  <si>
    <t>Coluna10974</t>
  </si>
  <si>
    <t>Coluna10975</t>
  </si>
  <si>
    <t>Coluna10976</t>
  </si>
  <si>
    <t>Coluna10977</t>
  </si>
  <si>
    <t>Coluna10978</t>
  </si>
  <si>
    <t>Coluna10979</t>
  </si>
  <si>
    <t>Coluna10980</t>
  </si>
  <si>
    <t>Coluna10981</t>
  </si>
  <si>
    <t>Coluna10982</t>
  </si>
  <si>
    <t>Coluna10983</t>
  </si>
  <si>
    <t>Coluna10984</t>
  </si>
  <si>
    <t>Coluna10985</t>
  </si>
  <si>
    <t>Coluna10986</t>
  </si>
  <si>
    <t>Coluna10987</t>
  </si>
  <si>
    <t>Coluna10988</t>
  </si>
  <si>
    <t>Coluna10989</t>
  </si>
  <si>
    <t>Coluna10990</t>
  </si>
  <si>
    <t>Coluna10991</t>
  </si>
  <si>
    <t>Coluna10992</t>
  </si>
  <si>
    <t>Coluna10993</t>
  </si>
  <si>
    <t>Coluna10994</t>
  </si>
  <si>
    <t>Coluna10995</t>
  </si>
  <si>
    <t>Coluna10996</t>
  </si>
  <si>
    <t>Coluna10997</t>
  </si>
  <si>
    <t>Coluna10998</t>
  </si>
  <si>
    <t>Coluna10999</t>
  </si>
  <si>
    <t>Coluna11000</t>
  </si>
  <si>
    <t>Coluna11001</t>
  </si>
  <si>
    <t>Coluna11002</t>
  </si>
  <si>
    <t>Coluna11003</t>
  </si>
  <si>
    <t>Coluna11004</t>
  </si>
  <si>
    <t>Coluna11005</t>
  </si>
  <si>
    <t>Coluna11006</t>
  </si>
  <si>
    <t>Coluna11007</t>
  </si>
  <si>
    <t>Coluna11008</t>
  </si>
  <si>
    <t>Coluna11009</t>
  </si>
  <si>
    <t>Coluna11010</t>
  </si>
  <si>
    <t>Coluna11011</t>
  </si>
  <si>
    <t>Coluna11012</t>
  </si>
  <si>
    <t>Coluna11013</t>
  </si>
  <si>
    <t>Coluna11014</t>
  </si>
  <si>
    <t>Coluna11015</t>
  </si>
  <si>
    <t>Coluna11016</t>
  </si>
  <si>
    <t>Coluna11017</t>
  </si>
  <si>
    <t>Coluna11018</t>
  </si>
  <si>
    <t>Coluna11019</t>
  </si>
  <si>
    <t>Coluna11020</t>
  </si>
  <si>
    <t>Coluna11021</t>
  </si>
  <si>
    <t>Coluna11022</t>
  </si>
  <si>
    <t>Coluna11023</t>
  </si>
  <si>
    <t>Coluna11024</t>
  </si>
  <si>
    <t>Coluna11025</t>
  </si>
  <si>
    <t>Coluna11026</t>
  </si>
  <si>
    <t>Coluna11027</t>
  </si>
  <si>
    <t>Coluna11028</t>
  </si>
  <si>
    <t>Coluna11029</t>
  </si>
  <si>
    <t>Coluna11030</t>
  </si>
  <si>
    <t>Coluna11031</t>
  </si>
  <si>
    <t>Coluna11032</t>
  </si>
  <si>
    <t>Coluna11033</t>
  </si>
  <si>
    <t>Coluna11034</t>
  </si>
  <si>
    <t>Coluna11035</t>
  </si>
  <si>
    <t>Coluna11036</t>
  </si>
  <si>
    <t>Coluna11037</t>
  </si>
  <si>
    <t>Coluna11038</t>
  </si>
  <si>
    <t>Coluna11039</t>
  </si>
  <si>
    <t>Coluna11040</t>
  </si>
  <si>
    <t>Coluna11041</t>
  </si>
  <si>
    <t>Coluna11042</t>
  </si>
  <si>
    <t>Coluna11043</t>
  </si>
  <si>
    <t>Coluna11044</t>
  </si>
  <si>
    <t>Coluna11045</t>
  </si>
  <si>
    <t>Coluna11046</t>
  </si>
  <si>
    <t>Coluna11047</t>
  </si>
  <si>
    <t>Coluna11048</t>
  </si>
  <si>
    <t>Coluna11049</t>
  </si>
  <si>
    <t>Coluna11050</t>
  </si>
  <si>
    <t>Coluna11051</t>
  </si>
  <si>
    <t>Coluna11052</t>
  </si>
  <si>
    <t>Coluna11053</t>
  </si>
  <si>
    <t>Coluna11054</t>
  </si>
  <si>
    <t>Coluna11055</t>
  </si>
  <si>
    <t>Coluna11056</t>
  </si>
  <si>
    <t>Coluna11057</t>
  </si>
  <si>
    <t>Coluna11058</t>
  </si>
  <si>
    <t>Coluna11059</t>
  </si>
  <si>
    <t>Coluna11060</t>
  </si>
  <si>
    <t>Coluna11061</t>
  </si>
  <si>
    <t>Coluna11062</t>
  </si>
  <si>
    <t>Coluna11063</t>
  </si>
  <si>
    <t>Coluna11064</t>
  </si>
  <si>
    <t>Coluna11065</t>
  </si>
  <si>
    <t>Coluna11066</t>
  </si>
  <si>
    <t>Coluna11067</t>
  </si>
  <si>
    <t>Coluna11068</t>
  </si>
  <si>
    <t>Coluna11069</t>
  </si>
  <si>
    <t>Coluna11070</t>
  </si>
  <si>
    <t>Coluna11071</t>
  </si>
  <si>
    <t>Coluna11072</t>
  </si>
  <si>
    <t>Coluna11073</t>
  </si>
  <si>
    <t>Coluna11074</t>
  </si>
  <si>
    <t>Coluna11075</t>
  </si>
  <si>
    <t>Coluna11076</t>
  </si>
  <si>
    <t>Coluna11077</t>
  </si>
  <si>
    <t>Coluna11078</t>
  </si>
  <si>
    <t>Coluna11079</t>
  </si>
  <si>
    <t>Coluna11080</t>
  </si>
  <si>
    <t>Coluna11081</t>
  </si>
  <si>
    <t>Coluna11082</t>
  </si>
  <si>
    <t>Coluna11083</t>
  </si>
  <si>
    <t>Coluna11084</t>
  </si>
  <si>
    <t>Coluna11085</t>
  </si>
  <si>
    <t>Coluna11086</t>
  </si>
  <si>
    <t>Coluna11087</t>
  </si>
  <si>
    <t>Coluna11088</t>
  </si>
  <si>
    <t>Coluna11089</t>
  </si>
  <si>
    <t>Coluna11090</t>
  </si>
  <si>
    <t>Coluna11091</t>
  </si>
  <si>
    <t>Coluna11092</t>
  </si>
  <si>
    <t>Coluna11093</t>
  </si>
  <si>
    <t>Coluna11094</t>
  </si>
  <si>
    <t>Coluna11095</t>
  </si>
  <si>
    <t>Coluna11096</t>
  </si>
  <si>
    <t>Coluna11097</t>
  </si>
  <si>
    <t>Coluna11098</t>
  </si>
  <si>
    <t>Coluna11099</t>
  </si>
  <si>
    <t>Coluna11100</t>
  </si>
  <si>
    <t>Coluna11101</t>
  </si>
  <si>
    <t>Coluna11102</t>
  </si>
  <si>
    <t>Coluna11103</t>
  </si>
  <si>
    <t>Coluna11104</t>
  </si>
  <si>
    <t>Coluna11105</t>
  </si>
  <si>
    <t>Coluna11106</t>
  </si>
  <si>
    <t>Coluna11107</t>
  </si>
  <si>
    <t>Coluna11108</t>
  </si>
  <si>
    <t>Coluna11109</t>
  </si>
  <si>
    <t>Coluna11110</t>
  </si>
  <si>
    <t>Coluna11111</t>
  </si>
  <si>
    <t>Coluna11112</t>
  </si>
  <si>
    <t>Coluna11113</t>
  </si>
  <si>
    <t>Coluna11114</t>
  </si>
  <si>
    <t>Coluna11115</t>
  </si>
  <si>
    <t>Coluna11116</t>
  </si>
  <si>
    <t>Coluna11117</t>
  </si>
  <si>
    <t>Coluna11118</t>
  </si>
  <si>
    <t>Coluna11119</t>
  </si>
  <si>
    <t>Coluna11120</t>
  </si>
  <si>
    <t>Coluna11121</t>
  </si>
  <si>
    <t>Coluna11122</t>
  </si>
  <si>
    <t>Coluna11123</t>
  </si>
  <si>
    <t>Coluna11124</t>
  </si>
  <si>
    <t>Coluna11125</t>
  </si>
  <si>
    <t>Coluna11126</t>
  </si>
  <si>
    <t>Coluna11127</t>
  </si>
  <si>
    <t>Coluna11128</t>
  </si>
  <si>
    <t>Coluna11129</t>
  </si>
  <si>
    <t>Coluna11130</t>
  </si>
  <si>
    <t>Coluna11131</t>
  </si>
  <si>
    <t>Coluna11132</t>
  </si>
  <si>
    <t>Coluna11133</t>
  </si>
  <si>
    <t>Coluna11134</t>
  </si>
  <si>
    <t>Coluna11135</t>
  </si>
  <si>
    <t>Coluna11136</t>
  </si>
  <si>
    <t>Coluna11137</t>
  </si>
  <si>
    <t>Coluna11138</t>
  </si>
  <si>
    <t>Coluna11139</t>
  </si>
  <si>
    <t>Coluna11140</t>
  </si>
  <si>
    <t>Coluna11141</t>
  </si>
  <si>
    <t>Coluna11142</t>
  </si>
  <si>
    <t>Coluna11143</t>
  </si>
  <si>
    <t>Coluna11144</t>
  </si>
  <si>
    <t>Coluna11145</t>
  </si>
  <si>
    <t>Coluna11146</t>
  </si>
  <si>
    <t>Coluna11147</t>
  </si>
  <si>
    <t>Coluna11148</t>
  </si>
  <si>
    <t>Coluna11149</t>
  </si>
  <si>
    <t>Coluna11150</t>
  </si>
  <si>
    <t>Coluna11151</t>
  </si>
  <si>
    <t>Coluna11152</t>
  </si>
  <si>
    <t>Coluna11153</t>
  </si>
  <si>
    <t>Coluna11154</t>
  </si>
  <si>
    <t>Coluna11155</t>
  </si>
  <si>
    <t>Coluna11156</t>
  </si>
  <si>
    <t>Coluna11157</t>
  </si>
  <si>
    <t>Coluna11158</t>
  </si>
  <si>
    <t>Coluna11159</t>
  </si>
  <si>
    <t>Coluna11160</t>
  </si>
  <si>
    <t>Coluna11161</t>
  </si>
  <si>
    <t>Coluna11162</t>
  </si>
  <si>
    <t>Coluna11163</t>
  </si>
  <si>
    <t>Coluna11164</t>
  </si>
  <si>
    <t>Coluna11165</t>
  </si>
  <si>
    <t>Coluna11166</t>
  </si>
  <si>
    <t>Coluna11167</t>
  </si>
  <si>
    <t>Coluna11168</t>
  </si>
  <si>
    <t>Coluna11169</t>
  </si>
  <si>
    <t>Coluna11170</t>
  </si>
  <si>
    <t>Coluna11171</t>
  </si>
  <si>
    <t>Coluna11172</t>
  </si>
  <si>
    <t>Coluna11173</t>
  </si>
  <si>
    <t>Coluna11174</t>
  </si>
  <si>
    <t>Coluna11175</t>
  </si>
  <si>
    <t>Coluna11176</t>
  </si>
  <si>
    <t>Coluna11177</t>
  </si>
  <si>
    <t>Coluna11178</t>
  </si>
  <si>
    <t>Coluna11179</t>
  </si>
  <si>
    <t>Coluna11180</t>
  </si>
  <si>
    <t>Coluna11181</t>
  </si>
  <si>
    <t>Coluna11182</t>
  </si>
  <si>
    <t>Coluna11183</t>
  </si>
  <si>
    <t>Coluna11184</t>
  </si>
  <si>
    <t>Coluna11185</t>
  </si>
  <si>
    <t>Coluna11186</t>
  </si>
  <si>
    <t>Coluna11187</t>
  </si>
  <si>
    <t>Coluna11188</t>
  </si>
  <si>
    <t>Coluna11189</t>
  </si>
  <si>
    <t>Coluna11190</t>
  </si>
  <si>
    <t>Coluna11191</t>
  </si>
  <si>
    <t>Coluna11192</t>
  </si>
  <si>
    <t>Coluna11193</t>
  </si>
  <si>
    <t>Coluna11194</t>
  </si>
  <si>
    <t>Coluna11195</t>
  </si>
  <si>
    <t>Coluna11196</t>
  </si>
  <si>
    <t>Coluna11197</t>
  </si>
  <si>
    <t>Coluna11198</t>
  </si>
  <si>
    <t>Coluna11199</t>
  </si>
  <si>
    <t>Coluna11200</t>
  </si>
  <si>
    <t>Coluna11201</t>
  </si>
  <si>
    <t>Coluna11202</t>
  </si>
  <si>
    <t>Coluna11203</t>
  </si>
  <si>
    <t>Coluna11204</t>
  </si>
  <si>
    <t>Coluna11205</t>
  </si>
  <si>
    <t>Coluna11206</t>
  </si>
  <si>
    <t>Coluna11207</t>
  </si>
  <si>
    <t>Coluna11208</t>
  </si>
  <si>
    <t>Coluna11209</t>
  </si>
  <si>
    <t>Coluna11210</t>
  </si>
  <si>
    <t>Coluna11211</t>
  </si>
  <si>
    <t>Coluna11212</t>
  </si>
  <si>
    <t>Coluna11213</t>
  </si>
  <si>
    <t>Coluna11214</t>
  </si>
  <si>
    <t>Coluna11215</t>
  </si>
  <si>
    <t>Coluna11216</t>
  </si>
  <si>
    <t>Coluna11217</t>
  </si>
  <si>
    <t>Coluna11218</t>
  </si>
  <si>
    <t>Coluna11219</t>
  </si>
  <si>
    <t>Coluna11220</t>
  </si>
  <si>
    <t>Coluna11221</t>
  </si>
  <si>
    <t>Coluna11222</t>
  </si>
  <si>
    <t>Coluna11223</t>
  </si>
  <si>
    <t>Coluna11224</t>
  </si>
  <si>
    <t>Coluna11225</t>
  </si>
  <si>
    <t>Coluna11226</t>
  </si>
  <si>
    <t>Coluna11227</t>
  </si>
  <si>
    <t>Coluna11228</t>
  </si>
  <si>
    <t>Coluna11229</t>
  </si>
  <si>
    <t>Coluna11230</t>
  </si>
  <si>
    <t>Coluna11231</t>
  </si>
  <si>
    <t>Coluna11232</t>
  </si>
  <si>
    <t>Coluna11233</t>
  </si>
  <si>
    <t>Coluna11234</t>
  </si>
  <si>
    <t>Coluna11235</t>
  </si>
  <si>
    <t>Coluna11236</t>
  </si>
  <si>
    <t>Coluna11237</t>
  </si>
  <si>
    <t>Coluna11238</t>
  </si>
  <si>
    <t>Coluna11239</t>
  </si>
  <si>
    <t>Coluna11240</t>
  </si>
  <si>
    <t>Coluna11241</t>
  </si>
  <si>
    <t>Coluna11242</t>
  </si>
  <si>
    <t>Coluna11243</t>
  </si>
  <si>
    <t>Coluna11244</t>
  </si>
  <si>
    <t>Coluna11245</t>
  </si>
  <si>
    <t>Coluna11246</t>
  </si>
  <si>
    <t>Coluna11247</t>
  </si>
  <si>
    <t>Coluna11248</t>
  </si>
  <si>
    <t>Coluna11249</t>
  </si>
  <si>
    <t>Coluna11250</t>
  </si>
  <si>
    <t>Coluna11251</t>
  </si>
  <si>
    <t>Coluna11252</t>
  </si>
  <si>
    <t>Coluna11253</t>
  </si>
  <si>
    <t>Coluna11254</t>
  </si>
  <si>
    <t>Coluna11255</t>
  </si>
  <si>
    <t>Coluna11256</t>
  </si>
  <si>
    <t>Coluna11257</t>
  </si>
  <si>
    <t>Coluna11258</t>
  </si>
  <si>
    <t>Coluna11259</t>
  </si>
  <si>
    <t>Coluna11260</t>
  </si>
  <si>
    <t>Coluna11261</t>
  </si>
  <si>
    <t>Coluna11262</t>
  </si>
  <si>
    <t>Coluna11263</t>
  </si>
  <si>
    <t>Coluna11264</t>
  </si>
  <si>
    <t>Coluna11265</t>
  </si>
  <si>
    <t>Coluna11266</t>
  </si>
  <si>
    <t>Coluna11267</t>
  </si>
  <si>
    <t>Coluna11268</t>
  </si>
  <si>
    <t>Coluna11269</t>
  </si>
  <si>
    <t>Coluna11270</t>
  </si>
  <si>
    <t>Coluna11271</t>
  </si>
  <si>
    <t>Coluna11272</t>
  </si>
  <si>
    <t>Coluna11273</t>
  </si>
  <si>
    <t>Coluna11274</t>
  </si>
  <si>
    <t>Coluna11275</t>
  </si>
  <si>
    <t>Coluna11276</t>
  </si>
  <si>
    <t>Coluna11277</t>
  </si>
  <si>
    <t>Coluna11278</t>
  </si>
  <si>
    <t>Coluna11279</t>
  </si>
  <si>
    <t>Coluna11280</t>
  </si>
  <si>
    <t>Coluna11281</t>
  </si>
  <si>
    <t>Coluna11282</t>
  </si>
  <si>
    <t>Coluna11283</t>
  </si>
  <si>
    <t>Coluna11284</t>
  </si>
  <si>
    <t>Coluna11285</t>
  </si>
  <si>
    <t>Coluna11286</t>
  </si>
  <si>
    <t>Coluna11287</t>
  </si>
  <si>
    <t>Coluna11288</t>
  </si>
  <si>
    <t>Coluna11289</t>
  </si>
  <si>
    <t>Coluna11290</t>
  </si>
  <si>
    <t>Coluna11291</t>
  </si>
  <si>
    <t>Coluna11292</t>
  </si>
  <si>
    <t>Coluna11293</t>
  </si>
  <si>
    <t>Coluna11294</t>
  </si>
  <si>
    <t>Coluna11295</t>
  </si>
  <si>
    <t>Coluna11296</t>
  </si>
  <si>
    <t>Coluna11297</t>
  </si>
  <si>
    <t>Coluna11298</t>
  </si>
  <si>
    <t>Coluna11299</t>
  </si>
  <si>
    <t>Coluna11300</t>
  </si>
  <si>
    <t>Coluna11301</t>
  </si>
  <si>
    <t>Coluna11302</t>
  </si>
  <si>
    <t>Coluna11303</t>
  </si>
  <si>
    <t>Coluna11304</t>
  </si>
  <si>
    <t>Coluna11305</t>
  </si>
  <si>
    <t>Coluna11306</t>
  </si>
  <si>
    <t>Coluna11307</t>
  </si>
  <si>
    <t>Coluna11308</t>
  </si>
  <si>
    <t>Coluna11309</t>
  </si>
  <si>
    <t>Coluna11310</t>
  </si>
  <si>
    <t>Coluna11311</t>
  </si>
  <si>
    <t>Coluna11312</t>
  </si>
  <si>
    <t>Coluna11313</t>
  </si>
  <si>
    <t>Coluna11314</t>
  </si>
  <si>
    <t>Coluna11315</t>
  </si>
  <si>
    <t>Coluna11316</t>
  </si>
  <si>
    <t>Coluna11317</t>
  </si>
  <si>
    <t>Coluna11318</t>
  </si>
  <si>
    <t>Coluna11319</t>
  </si>
  <si>
    <t>Coluna11320</t>
  </si>
  <si>
    <t>Coluna11321</t>
  </si>
  <si>
    <t>Coluna11322</t>
  </si>
  <si>
    <t>Coluna11323</t>
  </si>
  <si>
    <t>Coluna11324</t>
  </si>
  <si>
    <t>Coluna11325</t>
  </si>
  <si>
    <t>Coluna11326</t>
  </si>
  <si>
    <t>Coluna11327</t>
  </si>
  <si>
    <t>Coluna11328</t>
  </si>
  <si>
    <t>Coluna11329</t>
  </si>
  <si>
    <t>Coluna11330</t>
  </si>
  <si>
    <t>Coluna11331</t>
  </si>
  <si>
    <t>Coluna11332</t>
  </si>
  <si>
    <t>Coluna11333</t>
  </si>
  <si>
    <t>Coluna11334</t>
  </si>
  <si>
    <t>Coluna11335</t>
  </si>
  <si>
    <t>Coluna11336</t>
  </si>
  <si>
    <t>Coluna11337</t>
  </si>
  <si>
    <t>Coluna11338</t>
  </si>
  <si>
    <t>Coluna11339</t>
  </si>
  <si>
    <t>Coluna11340</t>
  </si>
  <si>
    <t>Coluna11341</t>
  </si>
  <si>
    <t>Coluna11342</t>
  </si>
  <si>
    <t>Coluna11343</t>
  </si>
  <si>
    <t>Coluna11344</t>
  </si>
  <si>
    <t>Coluna11345</t>
  </si>
  <si>
    <t>Coluna11346</t>
  </si>
  <si>
    <t>Coluna11347</t>
  </si>
  <si>
    <t>Coluna11348</t>
  </si>
  <si>
    <t>Coluna11349</t>
  </si>
  <si>
    <t>Coluna11350</t>
  </si>
  <si>
    <t>Coluna11351</t>
  </si>
  <si>
    <t>Coluna11352</t>
  </si>
  <si>
    <t>Coluna11353</t>
  </si>
  <si>
    <t>Coluna11354</t>
  </si>
  <si>
    <t>Coluna11355</t>
  </si>
  <si>
    <t>Coluna11356</t>
  </si>
  <si>
    <t>Coluna11357</t>
  </si>
  <si>
    <t>Coluna11358</t>
  </si>
  <si>
    <t>Coluna11359</t>
  </si>
  <si>
    <t>Coluna11360</t>
  </si>
  <si>
    <t>Coluna11361</t>
  </si>
  <si>
    <t>Coluna11362</t>
  </si>
  <si>
    <t>Coluna11363</t>
  </si>
  <si>
    <t>Coluna11364</t>
  </si>
  <si>
    <t>Coluna11365</t>
  </si>
  <si>
    <t>Coluna11366</t>
  </si>
  <si>
    <t>Coluna11367</t>
  </si>
  <si>
    <t>Coluna11368</t>
  </si>
  <si>
    <t>Coluna11369</t>
  </si>
  <si>
    <t>Coluna11370</t>
  </si>
  <si>
    <t>Coluna11371</t>
  </si>
  <si>
    <t>Coluna11372</t>
  </si>
  <si>
    <t>Coluna11373</t>
  </si>
  <si>
    <t>Coluna11374</t>
  </si>
  <si>
    <t>Coluna11375</t>
  </si>
  <si>
    <t>Coluna11376</t>
  </si>
  <si>
    <t>Coluna11377</t>
  </si>
  <si>
    <t>Coluna11378</t>
  </si>
  <si>
    <t>Coluna11379</t>
  </si>
  <si>
    <t>Coluna11380</t>
  </si>
  <si>
    <t>Coluna11381</t>
  </si>
  <si>
    <t>Coluna11382</t>
  </si>
  <si>
    <t>Coluna11383</t>
  </si>
  <si>
    <t>Coluna11384</t>
  </si>
  <si>
    <t>Coluna11385</t>
  </si>
  <si>
    <t>Coluna11386</t>
  </si>
  <si>
    <t>Coluna11387</t>
  </si>
  <si>
    <t>Coluna11388</t>
  </si>
  <si>
    <t>Coluna11389</t>
  </si>
  <si>
    <t>Coluna11390</t>
  </si>
  <si>
    <t>Coluna11391</t>
  </si>
  <si>
    <t>Coluna11392</t>
  </si>
  <si>
    <t>Coluna11393</t>
  </si>
  <si>
    <t>Coluna11394</t>
  </si>
  <si>
    <t>Coluna11395</t>
  </si>
  <si>
    <t>Coluna11396</t>
  </si>
  <si>
    <t>Coluna11397</t>
  </si>
  <si>
    <t>Coluna11398</t>
  </si>
  <si>
    <t>Coluna11399</t>
  </si>
  <si>
    <t>Coluna11400</t>
  </si>
  <si>
    <t>Coluna11401</t>
  </si>
  <si>
    <t>Coluna11402</t>
  </si>
  <si>
    <t>Coluna11403</t>
  </si>
  <si>
    <t>Coluna11404</t>
  </si>
  <si>
    <t>Coluna11405</t>
  </si>
  <si>
    <t>Coluna11406</t>
  </si>
  <si>
    <t>Coluna11407</t>
  </si>
  <si>
    <t>Coluna11408</t>
  </si>
  <si>
    <t>Coluna11409</t>
  </si>
  <si>
    <t>Coluna11410</t>
  </si>
  <si>
    <t>Coluna11411</t>
  </si>
  <si>
    <t>Coluna11412</t>
  </si>
  <si>
    <t>Coluna11413</t>
  </si>
  <si>
    <t>Coluna11414</t>
  </si>
  <si>
    <t>Coluna11415</t>
  </si>
  <si>
    <t>Coluna11416</t>
  </si>
  <si>
    <t>Coluna11417</t>
  </si>
  <si>
    <t>Coluna11418</t>
  </si>
  <si>
    <t>Coluna11419</t>
  </si>
  <si>
    <t>Coluna11420</t>
  </si>
  <si>
    <t>Coluna11421</t>
  </si>
  <si>
    <t>Coluna11422</t>
  </si>
  <si>
    <t>Coluna11423</t>
  </si>
  <si>
    <t>Coluna11424</t>
  </si>
  <si>
    <t>Coluna11425</t>
  </si>
  <si>
    <t>Coluna11426</t>
  </si>
  <si>
    <t>Coluna11427</t>
  </si>
  <si>
    <t>Coluna11428</t>
  </si>
  <si>
    <t>Coluna11429</t>
  </si>
  <si>
    <t>Coluna11430</t>
  </si>
  <si>
    <t>Coluna11431</t>
  </si>
  <si>
    <t>Coluna11432</t>
  </si>
  <si>
    <t>Coluna11433</t>
  </si>
  <si>
    <t>Coluna11434</t>
  </si>
  <si>
    <t>Coluna11435</t>
  </si>
  <si>
    <t>Coluna11436</t>
  </si>
  <si>
    <t>Coluna11437</t>
  </si>
  <si>
    <t>Coluna11438</t>
  </si>
  <si>
    <t>Coluna11439</t>
  </si>
  <si>
    <t>Coluna11440</t>
  </si>
  <si>
    <t>Coluna11441</t>
  </si>
  <si>
    <t>Coluna11442</t>
  </si>
  <si>
    <t>Coluna11443</t>
  </si>
  <si>
    <t>Coluna11444</t>
  </si>
  <si>
    <t>Coluna11445</t>
  </si>
  <si>
    <t>Coluna11446</t>
  </si>
  <si>
    <t>Coluna11447</t>
  </si>
  <si>
    <t>Coluna11448</t>
  </si>
  <si>
    <t>Coluna11449</t>
  </si>
  <si>
    <t>Coluna11450</t>
  </si>
  <si>
    <t>Coluna11451</t>
  </si>
  <si>
    <t>Coluna11452</t>
  </si>
  <si>
    <t>Coluna11453</t>
  </si>
  <si>
    <t>Coluna11454</t>
  </si>
  <si>
    <t>Coluna11455</t>
  </si>
  <si>
    <t>Coluna11456</t>
  </si>
  <si>
    <t>Coluna11457</t>
  </si>
  <si>
    <t>Coluna11458</t>
  </si>
  <si>
    <t>Coluna11459</t>
  </si>
  <si>
    <t>Coluna11460</t>
  </si>
  <si>
    <t>Coluna11461</t>
  </si>
  <si>
    <t>Coluna11462</t>
  </si>
  <si>
    <t>Coluna11463</t>
  </si>
  <si>
    <t>Coluna11464</t>
  </si>
  <si>
    <t>Coluna11465</t>
  </si>
  <si>
    <t>Coluna11466</t>
  </si>
  <si>
    <t>Coluna11467</t>
  </si>
  <si>
    <t>Coluna11468</t>
  </si>
  <si>
    <t>Coluna11469</t>
  </si>
  <si>
    <t>Coluna11470</t>
  </si>
  <si>
    <t>Coluna11471</t>
  </si>
  <si>
    <t>Coluna11472</t>
  </si>
  <si>
    <t>Coluna11473</t>
  </si>
  <si>
    <t>Coluna11474</t>
  </si>
  <si>
    <t>Coluna11475</t>
  </si>
  <si>
    <t>Coluna11476</t>
  </si>
  <si>
    <t>Coluna11477</t>
  </si>
  <si>
    <t>Coluna11478</t>
  </si>
  <si>
    <t>Coluna11479</t>
  </si>
  <si>
    <t>Coluna11480</t>
  </si>
  <si>
    <t>Coluna11481</t>
  </si>
  <si>
    <t>Coluna11482</t>
  </si>
  <si>
    <t>Coluna11483</t>
  </si>
  <si>
    <t>Coluna11484</t>
  </si>
  <si>
    <t>Coluna11485</t>
  </si>
  <si>
    <t>Coluna11486</t>
  </si>
  <si>
    <t>Coluna11487</t>
  </si>
  <si>
    <t>Coluna11488</t>
  </si>
  <si>
    <t>Coluna11489</t>
  </si>
  <si>
    <t>Coluna11490</t>
  </si>
  <si>
    <t>Coluna11491</t>
  </si>
  <si>
    <t>Coluna11492</t>
  </si>
  <si>
    <t>Coluna11493</t>
  </si>
  <si>
    <t>Coluna11494</t>
  </si>
  <si>
    <t>Coluna11495</t>
  </si>
  <si>
    <t>Coluna11496</t>
  </si>
  <si>
    <t>Coluna11497</t>
  </si>
  <si>
    <t>Coluna11498</t>
  </si>
  <si>
    <t>Coluna11499</t>
  </si>
  <si>
    <t>Coluna11500</t>
  </si>
  <si>
    <t>Coluna11501</t>
  </si>
  <si>
    <t>Coluna11502</t>
  </si>
  <si>
    <t>Coluna11503</t>
  </si>
  <si>
    <t>Coluna11504</t>
  </si>
  <si>
    <t>Coluna11505</t>
  </si>
  <si>
    <t>Coluna11506</t>
  </si>
  <si>
    <t>Coluna11507</t>
  </si>
  <si>
    <t>Coluna11508</t>
  </si>
  <si>
    <t>Coluna11509</t>
  </si>
  <si>
    <t>Coluna11510</t>
  </si>
  <si>
    <t>Coluna11511</t>
  </si>
  <si>
    <t>Coluna11512</t>
  </si>
  <si>
    <t>Coluna11513</t>
  </si>
  <si>
    <t>Coluna11514</t>
  </si>
  <si>
    <t>Coluna11515</t>
  </si>
  <si>
    <t>Coluna11516</t>
  </si>
  <si>
    <t>Coluna11517</t>
  </si>
  <si>
    <t>Coluna11518</t>
  </si>
  <si>
    <t>Coluna11519</t>
  </si>
  <si>
    <t>Coluna11520</t>
  </si>
  <si>
    <t>Coluna11521</t>
  </si>
  <si>
    <t>Coluna11522</t>
  </si>
  <si>
    <t>Coluna11523</t>
  </si>
  <si>
    <t>Coluna11524</t>
  </si>
  <si>
    <t>Coluna11525</t>
  </si>
  <si>
    <t>Coluna11526</t>
  </si>
  <si>
    <t>Coluna11527</t>
  </si>
  <si>
    <t>Coluna11528</t>
  </si>
  <si>
    <t>Coluna11529</t>
  </si>
  <si>
    <t>Coluna11530</t>
  </si>
  <si>
    <t>Coluna11531</t>
  </si>
  <si>
    <t>Coluna11532</t>
  </si>
  <si>
    <t>Coluna11533</t>
  </si>
  <si>
    <t>Coluna11534</t>
  </si>
  <si>
    <t>Coluna11535</t>
  </si>
  <si>
    <t>Coluna11536</t>
  </si>
  <si>
    <t>Coluna11537</t>
  </si>
  <si>
    <t>Coluna11538</t>
  </si>
  <si>
    <t>Coluna11539</t>
  </si>
  <si>
    <t>Coluna11540</t>
  </si>
  <si>
    <t>Coluna11541</t>
  </si>
  <si>
    <t>Coluna11542</t>
  </si>
  <si>
    <t>Coluna11543</t>
  </si>
  <si>
    <t>Coluna11544</t>
  </si>
  <si>
    <t>Coluna11545</t>
  </si>
  <si>
    <t>Coluna11546</t>
  </si>
  <si>
    <t>Coluna11547</t>
  </si>
  <si>
    <t>Coluna11548</t>
  </si>
  <si>
    <t>Coluna11549</t>
  </si>
  <si>
    <t>Coluna11550</t>
  </si>
  <si>
    <t>Coluna11551</t>
  </si>
  <si>
    <t>Coluna11552</t>
  </si>
  <si>
    <t>Coluna11553</t>
  </si>
  <si>
    <t>Coluna11554</t>
  </si>
  <si>
    <t>Coluna11555</t>
  </si>
  <si>
    <t>Coluna11556</t>
  </si>
  <si>
    <t>Coluna11557</t>
  </si>
  <si>
    <t>Coluna11558</t>
  </si>
  <si>
    <t>Coluna11559</t>
  </si>
  <si>
    <t>Coluna11560</t>
  </si>
  <si>
    <t>Coluna11561</t>
  </si>
  <si>
    <t>Coluna11562</t>
  </si>
  <si>
    <t>Coluna11563</t>
  </si>
  <si>
    <t>Coluna11564</t>
  </si>
  <si>
    <t>Coluna11565</t>
  </si>
  <si>
    <t>Coluna11566</t>
  </si>
  <si>
    <t>Coluna11567</t>
  </si>
  <si>
    <t>Coluna11568</t>
  </si>
  <si>
    <t>Coluna11569</t>
  </si>
  <si>
    <t>Coluna11570</t>
  </si>
  <si>
    <t>Coluna11571</t>
  </si>
  <si>
    <t>Coluna11572</t>
  </si>
  <si>
    <t>Coluna11573</t>
  </si>
  <si>
    <t>Coluna11574</t>
  </si>
  <si>
    <t>Coluna11575</t>
  </si>
  <si>
    <t>Coluna11576</t>
  </si>
  <si>
    <t>Coluna11577</t>
  </si>
  <si>
    <t>Coluna11578</t>
  </si>
  <si>
    <t>Coluna11579</t>
  </si>
  <si>
    <t>Coluna11580</t>
  </si>
  <si>
    <t>Coluna11581</t>
  </si>
  <si>
    <t>Coluna11582</t>
  </si>
  <si>
    <t>Coluna11583</t>
  </si>
  <si>
    <t>Coluna11584</t>
  </si>
  <si>
    <t>Coluna11585</t>
  </si>
  <si>
    <t>Coluna11586</t>
  </si>
  <si>
    <t>Coluna11587</t>
  </si>
  <si>
    <t>Coluna11588</t>
  </si>
  <si>
    <t>Coluna11589</t>
  </si>
  <si>
    <t>Coluna11590</t>
  </si>
  <si>
    <t>Coluna11591</t>
  </si>
  <si>
    <t>Coluna11592</t>
  </si>
  <si>
    <t>Coluna11593</t>
  </si>
  <si>
    <t>Coluna11594</t>
  </si>
  <si>
    <t>Coluna11595</t>
  </si>
  <si>
    <t>Coluna11596</t>
  </si>
  <si>
    <t>Coluna11597</t>
  </si>
  <si>
    <t>Coluna11598</t>
  </si>
  <si>
    <t>Coluna11599</t>
  </si>
  <si>
    <t>Coluna11600</t>
  </si>
  <si>
    <t>Coluna11601</t>
  </si>
  <si>
    <t>Coluna11602</t>
  </si>
  <si>
    <t>Coluna11603</t>
  </si>
  <si>
    <t>Coluna11604</t>
  </si>
  <si>
    <t>Coluna11605</t>
  </si>
  <si>
    <t>Coluna11606</t>
  </si>
  <si>
    <t>Coluna11607</t>
  </si>
  <si>
    <t>Coluna11608</t>
  </si>
  <si>
    <t>Coluna11609</t>
  </si>
  <si>
    <t>Coluna11610</t>
  </si>
  <si>
    <t>Coluna11611</t>
  </si>
  <si>
    <t>Coluna11612</t>
  </si>
  <si>
    <t>Coluna11613</t>
  </si>
  <si>
    <t>Coluna11614</t>
  </si>
  <si>
    <t>Coluna11615</t>
  </si>
  <si>
    <t>Coluna11616</t>
  </si>
  <si>
    <t>Coluna11617</t>
  </si>
  <si>
    <t>Coluna11618</t>
  </si>
  <si>
    <t>Coluna11619</t>
  </si>
  <si>
    <t>Coluna11620</t>
  </si>
  <si>
    <t>Coluna11621</t>
  </si>
  <si>
    <t>Coluna11622</t>
  </si>
  <si>
    <t>Coluna11623</t>
  </si>
  <si>
    <t>Coluna11624</t>
  </si>
  <si>
    <t>Coluna11625</t>
  </si>
  <si>
    <t>Coluna11626</t>
  </si>
  <si>
    <t>Coluna11627</t>
  </si>
  <si>
    <t>Coluna11628</t>
  </si>
  <si>
    <t>Coluna11629</t>
  </si>
  <si>
    <t>Coluna11630</t>
  </si>
  <si>
    <t>Coluna11631</t>
  </si>
  <si>
    <t>Coluna11632</t>
  </si>
  <si>
    <t>Coluna11633</t>
  </si>
  <si>
    <t>Coluna11634</t>
  </si>
  <si>
    <t>Coluna11635</t>
  </si>
  <si>
    <t>Coluna11636</t>
  </si>
  <si>
    <t>Coluna11637</t>
  </si>
  <si>
    <t>Coluna11638</t>
  </si>
  <si>
    <t>Coluna11639</t>
  </si>
  <si>
    <t>Coluna11640</t>
  </si>
  <si>
    <t>Coluna11641</t>
  </si>
  <si>
    <t>Coluna11642</t>
  </si>
  <si>
    <t>Coluna11643</t>
  </si>
  <si>
    <t>Coluna11644</t>
  </si>
  <si>
    <t>Coluna11645</t>
  </si>
  <si>
    <t>Coluna11646</t>
  </si>
  <si>
    <t>Coluna11647</t>
  </si>
  <si>
    <t>Coluna11648</t>
  </si>
  <si>
    <t>Coluna11649</t>
  </si>
  <si>
    <t>Coluna11650</t>
  </si>
  <si>
    <t>Coluna11651</t>
  </si>
  <si>
    <t>Coluna11652</t>
  </si>
  <si>
    <t>Coluna11653</t>
  </si>
  <si>
    <t>Coluna11654</t>
  </si>
  <si>
    <t>Coluna11655</t>
  </si>
  <si>
    <t>Coluna11656</t>
  </si>
  <si>
    <t>Coluna11657</t>
  </si>
  <si>
    <t>Coluna11658</t>
  </si>
  <si>
    <t>Coluna11659</t>
  </si>
  <si>
    <t>Coluna11660</t>
  </si>
  <si>
    <t>Coluna11661</t>
  </si>
  <si>
    <t>Coluna11662</t>
  </si>
  <si>
    <t>Coluna11663</t>
  </si>
  <si>
    <t>Coluna11664</t>
  </si>
  <si>
    <t>Coluna11665</t>
  </si>
  <si>
    <t>Coluna11666</t>
  </si>
  <si>
    <t>Coluna11667</t>
  </si>
  <si>
    <t>Coluna11668</t>
  </si>
  <si>
    <t>Coluna11669</t>
  </si>
  <si>
    <t>Coluna11670</t>
  </si>
  <si>
    <t>Coluna11671</t>
  </si>
  <si>
    <t>Coluna11672</t>
  </si>
  <si>
    <t>Coluna11673</t>
  </si>
  <si>
    <t>Coluna11674</t>
  </si>
  <si>
    <t>Coluna11675</t>
  </si>
  <si>
    <t>Coluna11676</t>
  </si>
  <si>
    <t>Coluna11677</t>
  </si>
  <si>
    <t>Coluna11678</t>
  </si>
  <si>
    <t>Coluna11679</t>
  </si>
  <si>
    <t>Coluna11680</t>
  </si>
  <si>
    <t>Coluna11681</t>
  </si>
  <si>
    <t>Coluna11682</t>
  </si>
  <si>
    <t>Coluna11683</t>
  </si>
  <si>
    <t>Coluna11684</t>
  </si>
  <si>
    <t>Coluna11685</t>
  </si>
  <si>
    <t>Coluna11686</t>
  </si>
  <si>
    <t>Coluna11687</t>
  </si>
  <si>
    <t>Coluna11688</t>
  </si>
  <si>
    <t>Coluna11689</t>
  </si>
  <si>
    <t>Coluna11690</t>
  </si>
  <si>
    <t>Coluna11691</t>
  </si>
  <si>
    <t>Coluna11692</t>
  </si>
  <si>
    <t>Coluna11693</t>
  </si>
  <si>
    <t>Coluna11694</t>
  </si>
  <si>
    <t>Coluna11695</t>
  </si>
  <si>
    <t>Coluna11696</t>
  </si>
  <si>
    <t>Coluna11697</t>
  </si>
  <si>
    <t>Coluna11698</t>
  </si>
  <si>
    <t>Coluna11699</t>
  </si>
  <si>
    <t>Coluna11700</t>
  </si>
  <si>
    <t>Coluna11701</t>
  </si>
  <si>
    <t>Coluna11702</t>
  </si>
  <si>
    <t>Coluna11703</t>
  </si>
  <si>
    <t>Coluna11704</t>
  </si>
  <si>
    <t>Coluna11705</t>
  </si>
  <si>
    <t>Coluna11706</t>
  </si>
  <si>
    <t>Coluna11707</t>
  </si>
  <si>
    <t>Coluna11708</t>
  </si>
  <si>
    <t>Coluna11709</t>
  </si>
  <si>
    <t>Coluna11710</t>
  </si>
  <si>
    <t>Coluna11711</t>
  </si>
  <si>
    <t>Coluna11712</t>
  </si>
  <si>
    <t>Coluna11713</t>
  </si>
  <si>
    <t>Coluna11714</t>
  </si>
  <si>
    <t>Coluna11715</t>
  </si>
  <si>
    <t>Coluna11716</t>
  </si>
  <si>
    <t>Coluna11717</t>
  </si>
  <si>
    <t>Coluna11718</t>
  </si>
  <si>
    <t>Coluna11719</t>
  </si>
  <si>
    <t>Coluna11720</t>
  </si>
  <si>
    <t>Coluna11721</t>
  </si>
  <si>
    <t>Coluna11722</t>
  </si>
  <si>
    <t>Coluna11723</t>
  </si>
  <si>
    <t>Coluna11724</t>
  </si>
  <si>
    <t>Coluna11725</t>
  </si>
  <si>
    <t>Coluna11726</t>
  </si>
  <si>
    <t>Coluna11727</t>
  </si>
  <si>
    <t>Coluna11728</t>
  </si>
  <si>
    <t>Coluna11729</t>
  </si>
  <si>
    <t>Coluna11730</t>
  </si>
  <si>
    <t>Coluna11731</t>
  </si>
  <si>
    <t>Coluna11732</t>
  </si>
  <si>
    <t>Coluna11733</t>
  </si>
  <si>
    <t>Coluna11734</t>
  </si>
  <si>
    <t>Coluna11735</t>
  </si>
  <si>
    <t>Coluna11736</t>
  </si>
  <si>
    <t>Coluna11737</t>
  </si>
  <si>
    <t>Coluna11738</t>
  </si>
  <si>
    <t>Coluna11739</t>
  </si>
  <si>
    <t>Coluna11740</t>
  </si>
  <si>
    <t>Coluna11741</t>
  </si>
  <si>
    <t>Coluna11742</t>
  </si>
  <si>
    <t>Coluna11743</t>
  </si>
  <si>
    <t>Coluna11744</t>
  </si>
  <si>
    <t>Coluna11745</t>
  </si>
  <si>
    <t>Coluna11746</t>
  </si>
  <si>
    <t>Coluna11747</t>
  </si>
  <si>
    <t>Coluna11748</t>
  </si>
  <si>
    <t>Coluna11749</t>
  </si>
  <si>
    <t>Coluna11750</t>
  </si>
  <si>
    <t>Coluna11751</t>
  </si>
  <si>
    <t>Coluna11752</t>
  </si>
  <si>
    <t>Coluna11753</t>
  </si>
  <si>
    <t>Coluna11754</t>
  </si>
  <si>
    <t>Coluna11755</t>
  </si>
  <si>
    <t>Coluna11756</t>
  </si>
  <si>
    <t>Coluna11757</t>
  </si>
  <si>
    <t>Coluna11758</t>
  </si>
  <si>
    <t>Coluna11759</t>
  </si>
  <si>
    <t>Coluna11760</t>
  </si>
  <si>
    <t>Coluna11761</t>
  </si>
  <si>
    <t>Coluna11762</t>
  </si>
  <si>
    <t>Coluna11763</t>
  </si>
  <si>
    <t>Coluna11764</t>
  </si>
  <si>
    <t>Coluna11765</t>
  </si>
  <si>
    <t>Coluna11766</t>
  </si>
  <si>
    <t>Coluna11767</t>
  </si>
  <si>
    <t>Coluna11768</t>
  </si>
  <si>
    <t>Coluna11769</t>
  </si>
  <si>
    <t>Coluna11770</t>
  </si>
  <si>
    <t>Coluna11771</t>
  </si>
  <si>
    <t>Coluna11772</t>
  </si>
  <si>
    <t>Coluna11773</t>
  </si>
  <si>
    <t>Coluna11774</t>
  </si>
  <si>
    <t>Coluna11775</t>
  </si>
  <si>
    <t>Coluna11776</t>
  </si>
  <si>
    <t>Coluna11777</t>
  </si>
  <si>
    <t>Coluna11778</t>
  </si>
  <si>
    <t>Coluna11779</t>
  </si>
  <si>
    <t>Coluna11780</t>
  </si>
  <si>
    <t>Coluna11781</t>
  </si>
  <si>
    <t>Coluna11782</t>
  </si>
  <si>
    <t>Coluna11783</t>
  </si>
  <si>
    <t>Coluna11784</t>
  </si>
  <si>
    <t>Coluna11785</t>
  </si>
  <si>
    <t>Coluna11786</t>
  </si>
  <si>
    <t>Coluna11787</t>
  </si>
  <si>
    <t>Coluna11788</t>
  </si>
  <si>
    <t>Coluna11789</t>
  </si>
  <si>
    <t>Coluna11790</t>
  </si>
  <si>
    <t>Coluna11791</t>
  </si>
  <si>
    <t>Coluna11792</t>
  </si>
  <si>
    <t>Coluna11793</t>
  </si>
  <si>
    <t>Coluna11794</t>
  </si>
  <si>
    <t>Coluna11795</t>
  </si>
  <si>
    <t>Coluna11796</t>
  </si>
  <si>
    <t>Coluna11797</t>
  </si>
  <si>
    <t>Coluna11798</t>
  </si>
  <si>
    <t>Coluna11799</t>
  </si>
  <si>
    <t>Coluna11800</t>
  </si>
  <si>
    <t>Coluna11801</t>
  </si>
  <si>
    <t>Coluna11802</t>
  </si>
  <si>
    <t>Coluna11803</t>
  </si>
  <si>
    <t>Coluna11804</t>
  </si>
  <si>
    <t>Coluna11805</t>
  </si>
  <si>
    <t>Coluna11806</t>
  </si>
  <si>
    <t>Coluna11807</t>
  </si>
  <si>
    <t>Coluna11808</t>
  </si>
  <si>
    <t>Coluna11809</t>
  </si>
  <si>
    <t>Coluna11810</t>
  </si>
  <si>
    <t>Coluna11811</t>
  </si>
  <si>
    <t>Coluna11812</t>
  </si>
  <si>
    <t>Coluna11813</t>
  </si>
  <si>
    <t>Coluna11814</t>
  </si>
  <si>
    <t>Coluna11815</t>
  </si>
  <si>
    <t>Coluna11816</t>
  </si>
  <si>
    <t>Coluna11817</t>
  </si>
  <si>
    <t>Coluna11818</t>
  </si>
  <si>
    <t>Coluna11819</t>
  </si>
  <si>
    <t>Coluna11820</t>
  </si>
  <si>
    <t>Coluna11821</t>
  </si>
  <si>
    <t>Coluna11822</t>
  </si>
  <si>
    <t>Coluna11823</t>
  </si>
  <si>
    <t>Coluna11824</t>
  </si>
  <si>
    <t>Coluna11825</t>
  </si>
  <si>
    <t>Coluna11826</t>
  </si>
  <si>
    <t>Coluna11827</t>
  </si>
  <si>
    <t>Coluna11828</t>
  </si>
  <si>
    <t>Coluna11829</t>
  </si>
  <si>
    <t>Coluna11830</t>
  </si>
  <si>
    <t>Coluna11831</t>
  </si>
  <si>
    <t>Coluna11832</t>
  </si>
  <si>
    <t>Coluna11833</t>
  </si>
  <si>
    <t>Coluna11834</t>
  </si>
  <si>
    <t>Coluna11835</t>
  </si>
  <si>
    <t>Coluna11836</t>
  </si>
  <si>
    <t>Coluna11837</t>
  </si>
  <si>
    <t>Coluna11838</t>
  </si>
  <si>
    <t>Coluna11839</t>
  </si>
  <si>
    <t>Coluna11840</t>
  </si>
  <si>
    <t>Coluna11841</t>
  </si>
  <si>
    <t>Coluna11842</t>
  </si>
  <si>
    <t>Coluna11843</t>
  </si>
  <si>
    <t>Coluna11844</t>
  </si>
  <si>
    <t>Coluna11845</t>
  </si>
  <si>
    <t>Coluna11846</t>
  </si>
  <si>
    <t>Coluna11847</t>
  </si>
  <si>
    <t>Coluna11848</t>
  </si>
  <si>
    <t>Coluna11849</t>
  </si>
  <si>
    <t>Coluna11850</t>
  </si>
  <si>
    <t>Coluna11851</t>
  </si>
  <si>
    <t>Coluna11852</t>
  </si>
  <si>
    <t>Coluna11853</t>
  </si>
  <si>
    <t>Coluna11854</t>
  </si>
  <si>
    <t>Coluna11855</t>
  </si>
  <si>
    <t>Coluna11856</t>
  </si>
  <si>
    <t>Coluna11857</t>
  </si>
  <si>
    <t>Coluna11858</t>
  </si>
  <si>
    <t>Coluna11859</t>
  </si>
  <si>
    <t>Coluna11860</t>
  </si>
  <si>
    <t>Coluna11861</t>
  </si>
  <si>
    <t>Coluna11862</t>
  </si>
  <si>
    <t>Coluna11863</t>
  </si>
  <si>
    <t>Coluna11864</t>
  </si>
  <si>
    <t>Coluna11865</t>
  </si>
  <si>
    <t>Coluna11866</t>
  </si>
  <si>
    <t>Coluna11867</t>
  </si>
  <si>
    <t>Coluna11868</t>
  </si>
  <si>
    <t>Coluna11869</t>
  </si>
  <si>
    <t>Coluna11870</t>
  </si>
  <si>
    <t>Coluna11871</t>
  </si>
  <si>
    <t>Coluna11872</t>
  </si>
  <si>
    <t>Coluna11873</t>
  </si>
  <si>
    <t>Coluna11874</t>
  </si>
  <si>
    <t>Coluna11875</t>
  </si>
  <si>
    <t>Coluna11876</t>
  </si>
  <si>
    <t>Coluna11877</t>
  </si>
  <si>
    <t>Coluna11878</t>
  </si>
  <si>
    <t>Coluna11879</t>
  </si>
  <si>
    <t>Coluna11880</t>
  </si>
  <si>
    <t>Coluna11881</t>
  </si>
  <si>
    <t>Coluna11882</t>
  </si>
  <si>
    <t>Coluna11883</t>
  </si>
  <si>
    <t>Coluna11884</t>
  </si>
  <si>
    <t>Coluna11885</t>
  </si>
  <si>
    <t>Coluna11886</t>
  </si>
  <si>
    <t>Coluna11887</t>
  </si>
  <si>
    <t>Coluna11888</t>
  </si>
  <si>
    <t>Coluna11889</t>
  </si>
  <si>
    <t>Coluna11890</t>
  </si>
  <si>
    <t>Coluna11891</t>
  </si>
  <si>
    <t>Coluna11892</t>
  </si>
  <si>
    <t>Coluna11893</t>
  </si>
  <si>
    <t>Coluna11894</t>
  </si>
  <si>
    <t>Coluna11895</t>
  </si>
  <si>
    <t>Coluna11896</t>
  </si>
  <si>
    <t>Coluna11897</t>
  </si>
  <si>
    <t>Coluna11898</t>
  </si>
  <si>
    <t>Coluna11899</t>
  </si>
  <si>
    <t>Coluna11900</t>
  </si>
  <si>
    <t>Coluna11901</t>
  </si>
  <si>
    <t>Coluna11902</t>
  </si>
  <si>
    <t>Coluna11903</t>
  </si>
  <si>
    <t>Coluna11904</t>
  </si>
  <si>
    <t>Coluna11905</t>
  </si>
  <si>
    <t>Coluna11906</t>
  </si>
  <si>
    <t>Coluna11907</t>
  </si>
  <si>
    <t>Coluna11908</t>
  </si>
  <si>
    <t>Coluna11909</t>
  </si>
  <si>
    <t>Coluna11910</t>
  </si>
  <si>
    <t>Coluna11911</t>
  </si>
  <si>
    <t>Coluna11912</t>
  </si>
  <si>
    <t>Coluna11913</t>
  </si>
  <si>
    <t>Coluna11914</t>
  </si>
  <si>
    <t>Coluna11915</t>
  </si>
  <si>
    <t>Coluna11916</t>
  </si>
  <si>
    <t>Coluna11917</t>
  </si>
  <si>
    <t>Coluna11918</t>
  </si>
  <si>
    <t>Coluna11919</t>
  </si>
  <si>
    <t>Coluna11920</t>
  </si>
  <si>
    <t>Coluna11921</t>
  </si>
  <si>
    <t>Coluna11922</t>
  </si>
  <si>
    <t>Coluna11923</t>
  </si>
  <si>
    <t>Coluna11924</t>
  </si>
  <si>
    <t>Coluna11925</t>
  </si>
  <si>
    <t>Coluna11926</t>
  </si>
  <si>
    <t>Coluna11927</t>
  </si>
  <si>
    <t>Coluna11928</t>
  </si>
  <si>
    <t>Coluna11929</t>
  </si>
  <si>
    <t>Coluna11930</t>
  </si>
  <si>
    <t>Coluna11931</t>
  </si>
  <si>
    <t>Coluna11932</t>
  </si>
  <si>
    <t>Coluna11933</t>
  </si>
  <si>
    <t>Coluna11934</t>
  </si>
  <si>
    <t>Coluna11935</t>
  </si>
  <si>
    <t>Coluna11936</t>
  </si>
  <si>
    <t>Coluna11937</t>
  </si>
  <si>
    <t>Coluna11938</t>
  </si>
  <si>
    <t>Coluna11939</t>
  </si>
  <si>
    <t>Coluna11940</t>
  </si>
  <si>
    <t>Coluna11941</t>
  </si>
  <si>
    <t>Coluna11942</t>
  </si>
  <si>
    <t>Coluna11943</t>
  </si>
  <si>
    <t>Coluna11944</t>
  </si>
  <si>
    <t>Coluna11945</t>
  </si>
  <si>
    <t>Coluna11946</t>
  </si>
  <si>
    <t>Coluna11947</t>
  </si>
  <si>
    <t>Coluna11948</t>
  </si>
  <si>
    <t>Coluna11949</t>
  </si>
  <si>
    <t>Coluna11950</t>
  </si>
  <si>
    <t>Coluna11951</t>
  </si>
  <si>
    <t>Coluna11952</t>
  </si>
  <si>
    <t>Coluna11953</t>
  </si>
  <si>
    <t>Coluna11954</t>
  </si>
  <si>
    <t>Coluna11955</t>
  </si>
  <si>
    <t>Coluna11956</t>
  </si>
  <si>
    <t>Coluna11957</t>
  </si>
  <si>
    <t>Coluna11958</t>
  </si>
  <si>
    <t>Coluna11959</t>
  </si>
  <si>
    <t>Coluna11960</t>
  </si>
  <si>
    <t>Coluna11961</t>
  </si>
  <si>
    <t>Coluna11962</t>
  </si>
  <si>
    <t>Coluna11963</t>
  </si>
  <si>
    <t>Coluna11964</t>
  </si>
  <si>
    <t>Coluna11965</t>
  </si>
  <si>
    <t>Coluna11966</t>
  </si>
  <si>
    <t>Coluna11967</t>
  </si>
  <si>
    <t>Coluna11968</t>
  </si>
  <si>
    <t>Coluna11969</t>
  </si>
  <si>
    <t>Coluna11970</t>
  </si>
  <si>
    <t>Coluna11971</t>
  </si>
  <si>
    <t>Coluna11972</t>
  </si>
  <si>
    <t>Coluna11973</t>
  </si>
  <si>
    <t>Coluna11974</t>
  </si>
  <si>
    <t>Coluna11975</t>
  </si>
  <si>
    <t>Coluna11976</t>
  </si>
  <si>
    <t>Coluna11977</t>
  </si>
  <si>
    <t>Coluna11978</t>
  </si>
  <si>
    <t>Coluna11979</t>
  </si>
  <si>
    <t>Coluna11980</t>
  </si>
  <si>
    <t>Coluna11981</t>
  </si>
  <si>
    <t>Coluna11982</t>
  </si>
  <si>
    <t>Coluna11983</t>
  </si>
  <si>
    <t>Coluna11984</t>
  </si>
  <si>
    <t>Coluna11985</t>
  </si>
  <si>
    <t>Coluna11986</t>
  </si>
  <si>
    <t>Coluna11987</t>
  </si>
  <si>
    <t>Coluna11988</t>
  </si>
  <si>
    <t>Coluna11989</t>
  </si>
  <si>
    <t>Coluna11990</t>
  </si>
  <si>
    <t>Coluna11991</t>
  </si>
  <si>
    <t>Coluna11992</t>
  </si>
  <si>
    <t>Coluna11993</t>
  </si>
  <si>
    <t>Coluna11994</t>
  </si>
  <si>
    <t>Coluna11995</t>
  </si>
  <si>
    <t>Coluna11996</t>
  </si>
  <si>
    <t>Coluna11997</t>
  </si>
  <si>
    <t>Coluna11998</t>
  </si>
  <si>
    <t>Coluna11999</t>
  </si>
  <si>
    <t>Coluna12000</t>
  </si>
  <si>
    <t>Coluna12001</t>
  </si>
  <si>
    <t>Coluna12002</t>
  </si>
  <si>
    <t>Coluna12003</t>
  </si>
  <si>
    <t>Coluna12004</t>
  </si>
  <si>
    <t>Coluna12005</t>
  </si>
  <si>
    <t>Coluna12006</t>
  </si>
  <si>
    <t>Coluna12007</t>
  </si>
  <si>
    <t>Coluna12008</t>
  </si>
  <si>
    <t>Coluna12009</t>
  </si>
  <si>
    <t>Coluna12010</t>
  </si>
  <si>
    <t>Coluna12011</t>
  </si>
  <si>
    <t>Coluna12012</t>
  </si>
  <si>
    <t>Coluna12013</t>
  </si>
  <si>
    <t>Coluna12014</t>
  </si>
  <si>
    <t>Coluna12015</t>
  </si>
  <si>
    <t>Coluna12016</t>
  </si>
  <si>
    <t>Coluna12017</t>
  </si>
  <si>
    <t>Coluna12018</t>
  </si>
  <si>
    <t>Coluna12019</t>
  </si>
  <si>
    <t>Coluna12020</t>
  </si>
  <si>
    <t>Coluna12021</t>
  </si>
  <si>
    <t>Coluna12022</t>
  </si>
  <si>
    <t>Coluna12023</t>
  </si>
  <si>
    <t>Coluna12024</t>
  </si>
  <si>
    <t>Coluna12025</t>
  </si>
  <si>
    <t>Coluna12026</t>
  </si>
  <si>
    <t>Coluna12027</t>
  </si>
  <si>
    <t>Coluna12028</t>
  </si>
  <si>
    <t>Coluna12029</t>
  </si>
  <si>
    <t>Coluna12030</t>
  </si>
  <si>
    <t>Coluna12031</t>
  </si>
  <si>
    <t>Coluna12032</t>
  </si>
  <si>
    <t>Coluna12033</t>
  </si>
  <si>
    <t>Coluna12034</t>
  </si>
  <si>
    <t>Coluna12035</t>
  </si>
  <si>
    <t>Coluna12036</t>
  </si>
  <si>
    <t>Coluna12037</t>
  </si>
  <si>
    <t>Coluna12038</t>
  </si>
  <si>
    <t>Coluna12039</t>
  </si>
  <si>
    <t>Coluna12040</t>
  </si>
  <si>
    <t>Coluna12041</t>
  </si>
  <si>
    <t>Coluna12042</t>
  </si>
  <si>
    <t>Coluna12043</t>
  </si>
  <si>
    <t>Coluna12044</t>
  </si>
  <si>
    <t>Coluna12045</t>
  </si>
  <si>
    <t>Coluna12046</t>
  </si>
  <si>
    <t>Coluna12047</t>
  </si>
  <si>
    <t>Coluna12048</t>
  </si>
  <si>
    <t>Coluna12049</t>
  </si>
  <si>
    <t>Coluna12050</t>
  </si>
  <si>
    <t>Coluna12051</t>
  </si>
  <si>
    <t>Coluna12052</t>
  </si>
  <si>
    <t>Coluna12053</t>
  </si>
  <si>
    <t>Coluna12054</t>
  </si>
  <si>
    <t>Coluna12055</t>
  </si>
  <si>
    <t>Coluna12056</t>
  </si>
  <si>
    <t>Coluna12057</t>
  </si>
  <si>
    <t>Coluna12058</t>
  </si>
  <si>
    <t>Coluna12059</t>
  </si>
  <si>
    <t>Coluna12060</t>
  </si>
  <si>
    <t>Coluna12061</t>
  </si>
  <si>
    <t>Coluna12062</t>
  </si>
  <si>
    <t>Coluna12063</t>
  </si>
  <si>
    <t>Coluna12064</t>
  </si>
  <si>
    <t>Coluna12065</t>
  </si>
  <si>
    <t>Coluna12066</t>
  </si>
  <si>
    <t>Coluna12067</t>
  </si>
  <si>
    <t>Coluna12068</t>
  </si>
  <si>
    <t>Coluna12069</t>
  </si>
  <si>
    <t>Coluna12070</t>
  </si>
  <si>
    <t>Coluna12071</t>
  </si>
  <si>
    <t>Coluna12072</t>
  </si>
  <si>
    <t>Coluna12073</t>
  </si>
  <si>
    <t>Coluna12074</t>
  </si>
  <si>
    <t>Coluna12075</t>
  </si>
  <si>
    <t>Coluna12076</t>
  </si>
  <si>
    <t>Coluna12077</t>
  </si>
  <si>
    <t>Coluna12078</t>
  </si>
  <si>
    <t>Coluna12079</t>
  </si>
  <si>
    <t>Coluna12080</t>
  </si>
  <si>
    <t>Coluna12081</t>
  </si>
  <si>
    <t>Coluna12082</t>
  </si>
  <si>
    <t>Coluna12083</t>
  </si>
  <si>
    <t>Coluna12084</t>
  </si>
  <si>
    <t>Coluna12085</t>
  </si>
  <si>
    <t>Coluna12086</t>
  </si>
  <si>
    <t>Coluna12087</t>
  </si>
  <si>
    <t>Coluna12088</t>
  </si>
  <si>
    <t>Coluna12089</t>
  </si>
  <si>
    <t>Coluna12090</t>
  </si>
  <si>
    <t>Coluna12091</t>
  </si>
  <si>
    <t>Coluna12092</t>
  </si>
  <si>
    <t>Coluna12093</t>
  </si>
  <si>
    <t>Coluna12094</t>
  </si>
  <si>
    <t>Coluna12095</t>
  </si>
  <si>
    <t>Coluna12096</t>
  </si>
  <si>
    <t>Coluna12097</t>
  </si>
  <si>
    <t>Coluna12098</t>
  </si>
  <si>
    <t>Coluna12099</t>
  </si>
  <si>
    <t>Coluna12100</t>
  </si>
  <si>
    <t>Coluna12101</t>
  </si>
  <si>
    <t>Coluna12102</t>
  </si>
  <si>
    <t>Coluna12103</t>
  </si>
  <si>
    <t>Coluna12104</t>
  </si>
  <si>
    <t>Coluna12105</t>
  </si>
  <si>
    <t>Coluna12106</t>
  </si>
  <si>
    <t>Coluna12107</t>
  </si>
  <si>
    <t>Coluna12108</t>
  </si>
  <si>
    <t>Coluna12109</t>
  </si>
  <si>
    <t>Coluna12110</t>
  </si>
  <si>
    <t>Coluna12111</t>
  </si>
  <si>
    <t>Coluna12112</t>
  </si>
  <si>
    <t>Coluna12113</t>
  </si>
  <si>
    <t>Coluna12114</t>
  </si>
  <si>
    <t>Coluna12115</t>
  </si>
  <si>
    <t>Coluna12116</t>
  </si>
  <si>
    <t>Coluna12117</t>
  </si>
  <si>
    <t>Coluna12118</t>
  </si>
  <si>
    <t>Coluna12119</t>
  </si>
  <si>
    <t>Coluna12120</t>
  </si>
  <si>
    <t>Coluna12121</t>
  </si>
  <si>
    <t>Coluna12122</t>
  </si>
  <si>
    <t>Coluna12123</t>
  </si>
  <si>
    <t>Coluna12124</t>
  </si>
  <si>
    <t>Coluna12125</t>
  </si>
  <si>
    <t>Coluna12126</t>
  </si>
  <si>
    <t>Coluna12127</t>
  </si>
  <si>
    <t>Coluna12128</t>
  </si>
  <si>
    <t>Coluna12129</t>
  </si>
  <si>
    <t>Coluna12130</t>
  </si>
  <si>
    <t>Coluna12131</t>
  </si>
  <si>
    <t>Coluna12132</t>
  </si>
  <si>
    <t>Coluna12133</t>
  </si>
  <si>
    <t>Coluna12134</t>
  </si>
  <si>
    <t>Coluna12135</t>
  </si>
  <si>
    <t>Coluna12136</t>
  </si>
  <si>
    <t>Coluna12137</t>
  </si>
  <si>
    <t>Coluna12138</t>
  </si>
  <si>
    <t>Coluna12139</t>
  </si>
  <si>
    <t>Coluna12140</t>
  </si>
  <si>
    <t>Coluna12141</t>
  </si>
  <si>
    <t>Coluna12142</t>
  </si>
  <si>
    <t>Coluna12143</t>
  </si>
  <si>
    <t>Coluna12144</t>
  </si>
  <si>
    <t>Coluna12145</t>
  </si>
  <si>
    <t>Coluna12146</t>
  </si>
  <si>
    <t>Coluna12147</t>
  </si>
  <si>
    <t>Coluna12148</t>
  </si>
  <si>
    <t>Coluna12149</t>
  </si>
  <si>
    <t>Coluna12150</t>
  </si>
  <si>
    <t>Coluna12151</t>
  </si>
  <si>
    <t>Coluna12152</t>
  </si>
  <si>
    <t>Coluna12153</t>
  </si>
  <si>
    <t>Coluna12154</t>
  </si>
  <si>
    <t>Coluna12155</t>
  </si>
  <si>
    <t>Coluna12156</t>
  </si>
  <si>
    <t>Coluna12157</t>
  </si>
  <si>
    <t>Coluna12158</t>
  </si>
  <si>
    <t>Coluna12159</t>
  </si>
  <si>
    <t>Coluna12160</t>
  </si>
  <si>
    <t>Coluna12161</t>
  </si>
  <si>
    <t>Coluna12162</t>
  </si>
  <si>
    <t>Coluna12163</t>
  </si>
  <si>
    <t>Coluna12164</t>
  </si>
  <si>
    <t>Coluna12165</t>
  </si>
  <si>
    <t>Coluna12166</t>
  </si>
  <si>
    <t>Coluna12167</t>
  </si>
  <si>
    <t>Coluna12168</t>
  </si>
  <si>
    <t>Coluna12169</t>
  </si>
  <si>
    <t>Coluna12170</t>
  </si>
  <si>
    <t>Coluna12171</t>
  </si>
  <si>
    <t>Coluna12172</t>
  </si>
  <si>
    <t>Coluna12173</t>
  </si>
  <si>
    <t>Coluna12174</t>
  </si>
  <si>
    <t>Coluna12175</t>
  </si>
  <si>
    <t>Coluna12176</t>
  </si>
  <si>
    <t>Coluna12177</t>
  </si>
  <si>
    <t>Coluna12178</t>
  </si>
  <si>
    <t>Coluna12179</t>
  </si>
  <si>
    <t>Coluna12180</t>
  </si>
  <si>
    <t>Coluna12181</t>
  </si>
  <si>
    <t>Coluna12182</t>
  </si>
  <si>
    <t>Coluna12183</t>
  </si>
  <si>
    <t>Coluna12184</t>
  </si>
  <si>
    <t>Coluna12185</t>
  </si>
  <si>
    <t>Coluna12186</t>
  </si>
  <si>
    <t>Coluna12187</t>
  </si>
  <si>
    <t>Coluna12188</t>
  </si>
  <si>
    <t>Coluna12189</t>
  </si>
  <si>
    <t>Coluna12190</t>
  </si>
  <si>
    <t>Coluna12191</t>
  </si>
  <si>
    <t>Coluna12192</t>
  </si>
  <si>
    <t>Coluna12193</t>
  </si>
  <si>
    <t>Coluna12194</t>
  </si>
  <si>
    <t>Coluna12195</t>
  </si>
  <si>
    <t>Coluna12196</t>
  </si>
  <si>
    <t>Coluna12197</t>
  </si>
  <si>
    <t>Coluna12198</t>
  </si>
  <si>
    <t>Coluna12199</t>
  </si>
  <si>
    <t>Coluna12200</t>
  </si>
  <si>
    <t>Coluna12201</t>
  </si>
  <si>
    <t>Coluna12202</t>
  </si>
  <si>
    <t>Coluna12203</t>
  </si>
  <si>
    <t>Coluna12204</t>
  </si>
  <si>
    <t>Coluna12205</t>
  </si>
  <si>
    <t>Coluna12206</t>
  </si>
  <si>
    <t>Coluna12207</t>
  </si>
  <si>
    <t>Coluna12208</t>
  </si>
  <si>
    <t>Coluna12209</t>
  </si>
  <si>
    <t>Coluna12210</t>
  </si>
  <si>
    <t>Coluna12211</t>
  </si>
  <si>
    <t>Coluna12212</t>
  </si>
  <si>
    <t>Coluna12213</t>
  </si>
  <si>
    <t>Coluna12214</t>
  </si>
  <si>
    <t>Coluna12215</t>
  </si>
  <si>
    <t>Coluna12216</t>
  </si>
  <si>
    <t>Coluna12217</t>
  </si>
  <si>
    <t>Coluna12218</t>
  </si>
  <si>
    <t>Coluna12219</t>
  </si>
  <si>
    <t>Coluna12220</t>
  </si>
  <si>
    <t>Coluna12221</t>
  </si>
  <si>
    <t>Coluna12222</t>
  </si>
  <si>
    <t>Coluna12223</t>
  </si>
  <si>
    <t>Coluna12224</t>
  </si>
  <si>
    <t>Coluna12225</t>
  </si>
  <si>
    <t>Coluna12226</t>
  </si>
  <si>
    <t>Coluna12227</t>
  </si>
  <si>
    <t>Coluna12228</t>
  </si>
  <si>
    <t>Coluna12229</t>
  </si>
  <si>
    <t>Coluna12230</t>
  </si>
  <si>
    <t>Coluna12231</t>
  </si>
  <si>
    <t>Coluna12232</t>
  </si>
  <si>
    <t>Coluna12233</t>
  </si>
  <si>
    <t>Coluna12234</t>
  </si>
  <si>
    <t>Coluna12235</t>
  </si>
  <si>
    <t>Coluna12236</t>
  </si>
  <si>
    <t>Coluna12237</t>
  </si>
  <si>
    <t>Coluna12238</t>
  </si>
  <si>
    <t>Coluna12239</t>
  </si>
  <si>
    <t>Coluna12240</t>
  </si>
  <si>
    <t>Coluna12241</t>
  </si>
  <si>
    <t>Coluna12242</t>
  </si>
  <si>
    <t>Coluna12243</t>
  </si>
  <si>
    <t>Coluna12244</t>
  </si>
  <si>
    <t>Coluna12245</t>
  </si>
  <si>
    <t>Coluna12246</t>
  </si>
  <si>
    <t>Coluna12247</t>
  </si>
  <si>
    <t>Coluna12248</t>
  </si>
  <si>
    <t>Coluna12249</t>
  </si>
  <si>
    <t>Coluna12250</t>
  </si>
  <si>
    <t>Coluna12251</t>
  </si>
  <si>
    <t>Coluna12252</t>
  </si>
  <si>
    <t>Coluna12253</t>
  </si>
  <si>
    <t>Coluna12254</t>
  </si>
  <si>
    <t>Coluna12255</t>
  </si>
  <si>
    <t>Coluna12256</t>
  </si>
  <si>
    <t>Coluna12257</t>
  </si>
  <si>
    <t>Coluna12258</t>
  </si>
  <si>
    <t>Coluna12259</t>
  </si>
  <si>
    <t>Coluna12260</t>
  </si>
  <si>
    <t>Coluna12261</t>
  </si>
  <si>
    <t>Coluna12262</t>
  </si>
  <si>
    <t>Coluna12263</t>
  </si>
  <si>
    <t>Coluna12264</t>
  </si>
  <si>
    <t>Coluna12265</t>
  </si>
  <si>
    <t>Coluna12266</t>
  </si>
  <si>
    <t>Coluna12267</t>
  </si>
  <si>
    <t>Coluna12268</t>
  </si>
  <si>
    <t>Coluna12269</t>
  </si>
  <si>
    <t>Coluna12270</t>
  </si>
  <si>
    <t>Coluna12271</t>
  </si>
  <si>
    <t>Coluna12272</t>
  </si>
  <si>
    <t>Coluna12273</t>
  </si>
  <si>
    <t>Coluna12274</t>
  </si>
  <si>
    <t>Coluna12275</t>
  </si>
  <si>
    <t>Coluna12276</t>
  </si>
  <si>
    <t>Coluna12277</t>
  </si>
  <si>
    <t>Coluna12278</t>
  </si>
  <si>
    <t>Coluna12279</t>
  </si>
  <si>
    <t>Coluna12280</t>
  </si>
  <si>
    <t>Coluna12281</t>
  </si>
  <si>
    <t>Coluna12282</t>
  </si>
  <si>
    <t>Coluna12283</t>
  </si>
  <si>
    <t>Coluna12284</t>
  </si>
  <si>
    <t>Coluna12285</t>
  </si>
  <si>
    <t>Coluna12286</t>
  </si>
  <si>
    <t>Coluna12287</t>
  </si>
  <si>
    <t>Coluna12288</t>
  </si>
  <si>
    <t>Coluna12289</t>
  </si>
  <si>
    <t>Coluna12290</t>
  </si>
  <si>
    <t>Coluna12291</t>
  </si>
  <si>
    <t>Coluna12292</t>
  </si>
  <si>
    <t>Coluna12293</t>
  </si>
  <si>
    <t>Coluna12294</t>
  </si>
  <si>
    <t>Coluna12295</t>
  </si>
  <si>
    <t>Coluna12296</t>
  </si>
  <si>
    <t>Coluna12297</t>
  </si>
  <si>
    <t>Coluna12298</t>
  </si>
  <si>
    <t>Coluna12299</t>
  </si>
  <si>
    <t>Coluna12300</t>
  </si>
  <si>
    <t>Coluna12301</t>
  </si>
  <si>
    <t>Coluna12302</t>
  </si>
  <si>
    <t>Coluna12303</t>
  </si>
  <si>
    <t>Coluna12304</t>
  </si>
  <si>
    <t>Coluna12305</t>
  </si>
  <si>
    <t>Coluna12306</t>
  </si>
  <si>
    <t>Coluna12307</t>
  </si>
  <si>
    <t>Coluna12308</t>
  </si>
  <si>
    <t>Coluna12309</t>
  </si>
  <si>
    <t>Coluna12310</t>
  </si>
  <si>
    <t>Coluna12311</t>
  </si>
  <si>
    <t>Coluna12312</t>
  </si>
  <si>
    <t>Coluna12313</t>
  </si>
  <si>
    <t>Coluna12314</t>
  </si>
  <si>
    <t>Coluna12315</t>
  </si>
  <si>
    <t>Coluna12316</t>
  </si>
  <si>
    <t>Coluna12317</t>
  </si>
  <si>
    <t>Coluna12318</t>
  </si>
  <si>
    <t>Coluna12319</t>
  </si>
  <si>
    <t>Coluna12320</t>
  </si>
  <si>
    <t>Coluna12321</t>
  </si>
  <si>
    <t>Coluna12322</t>
  </si>
  <si>
    <t>Coluna12323</t>
  </si>
  <si>
    <t>Coluna12324</t>
  </si>
  <si>
    <t>Coluna12325</t>
  </si>
  <si>
    <t>Coluna12326</t>
  </si>
  <si>
    <t>Coluna12327</t>
  </si>
  <si>
    <t>Coluna12328</t>
  </si>
  <si>
    <t>Coluna12329</t>
  </si>
  <si>
    <t>Coluna12330</t>
  </si>
  <si>
    <t>Coluna12331</t>
  </si>
  <si>
    <t>Coluna12332</t>
  </si>
  <si>
    <t>Coluna12333</t>
  </si>
  <si>
    <t>Coluna12334</t>
  </si>
  <si>
    <t>Coluna12335</t>
  </si>
  <si>
    <t>Coluna12336</t>
  </si>
  <si>
    <t>Coluna12337</t>
  </si>
  <si>
    <t>Coluna12338</t>
  </si>
  <si>
    <t>Coluna12339</t>
  </si>
  <si>
    <t>Coluna12340</t>
  </si>
  <si>
    <t>Coluna12341</t>
  </si>
  <si>
    <t>Coluna12342</t>
  </si>
  <si>
    <t>Coluna12343</t>
  </si>
  <si>
    <t>Coluna12344</t>
  </si>
  <si>
    <t>Coluna12345</t>
  </si>
  <si>
    <t>Coluna12346</t>
  </si>
  <si>
    <t>Coluna12347</t>
  </si>
  <si>
    <t>Coluna12348</t>
  </si>
  <si>
    <t>Coluna12349</t>
  </si>
  <si>
    <t>Coluna12350</t>
  </si>
  <si>
    <t>Coluna12351</t>
  </si>
  <si>
    <t>Coluna12352</t>
  </si>
  <si>
    <t>Coluna12353</t>
  </si>
  <si>
    <t>Coluna12354</t>
  </si>
  <si>
    <t>Coluna12355</t>
  </si>
  <si>
    <t>Coluna12356</t>
  </si>
  <si>
    <t>Coluna12357</t>
  </si>
  <si>
    <t>Coluna12358</t>
  </si>
  <si>
    <t>Coluna12359</t>
  </si>
  <si>
    <t>Coluna12360</t>
  </si>
  <si>
    <t>Coluna12361</t>
  </si>
  <si>
    <t>Coluna12362</t>
  </si>
  <si>
    <t>Coluna12363</t>
  </si>
  <si>
    <t>Coluna12364</t>
  </si>
  <si>
    <t>Coluna12365</t>
  </si>
  <si>
    <t>Coluna12366</t>
  </si>
  <si>
    <t>Coluna12367</t>
  </si>
  <si>
    <t>Coluna12368</t>
  </si>
  <si>
    <t>Coluna12369</t>
  </si>
  <si>
    <t>Coluna12370</t>
  </si>
  <si>
    <t>Coluna12371</t>
  </si>
  <si>
    <t>Coluna12372</t>
  </si>
  <si>
    <t>Coluna12373</t>
  </si>
  <si>
    <t>Coluna12374</t>
  </si>
  <si>
    <t>Coluna12375</t>
  </si>
  <si>
    <t>Coluna12376</t>
  </si>
  <si>
    <t>Coluna12377</t>
  </si>
  <si>
    <t>Coluna12378</t>
  </si>
  <si>
    <t>Coluna12379</t>
  </si>
  <si>
    <t>Coluna12380</t>
  </si>
  <si>
    <t>Coluna12381</t>
  </si>
  <si>
    <t>Coluna12382</t>
  </si>
  <si>
    <t>Coluna12383</t>
  </si>
  <si>
    <t>Coluna12384</t>
  </si>
  <si>
    <t>Coluna12385</t>
  </si>
  <si>
    <t>Coluna12386</t>
  </si>
  <si>
    <t>Coluna12387</t>
  </si>
  <si>
    <t>Coluna12388</t>
  </si>
  <si>
    <t>Coluna12389</t>
  </si>
  <si>
    <t>Coluna12390</t>
  </si>
  <si>
    <t>Coluna12391</t>
  </si>
  <si>
    <t>Coluna12392</t>
  </si>
  <si>
    <t>Coluna12393</t>
  </si>
  <si>
    <t>Coluna12394</t>
  </si>
  <si>
    <t>Coluna12395</t>
  </si>
  <si>
    <t>Coluna12396</t>
  </si>
  <si>
    <t>Coluna12397</t>
  </si>
  <si>
    <t>Coluna12398</t>
  </si>
  <si>
    <t>Coluna12399</t>
  </si>
  <si>
    <t>Coluna12400</t>
  </si>
  <si>
    <t>Coluna12401</t>
  </si>
  <si>
    <t>Coluna12402</t>
  </si>
  <si>
    <t>Coluna12403</t>
  </si>
  <si>
    <t>Coluna12404</t>
  </si>
  <si>
    <t>Coluna12405</t>
  </si>
  <si>
    <t>Coluna12406</t>
  </si>
  <si>
    <t>Coluna12407</t>
  </si>
  <si>
    <t>Coluna12408</t>
  </si>
  <si>
    <t>Coluna12409</t>
  </si>
  <si>
    <t>Coluna12410</t>
  </si>
  <si>
    <t>Coluna12411</t>
  </si>
  <si>
    <t>Coluna12412</t>
  </si>
  <si>
    <t>Coluna12413</t>
  </si>
  <si>
    <t>Coluna12414</t>
  </si>
  <si>
    <t>Coluna12415</t>
  </si>
  <si>
    <t>Coluna12416</t>
  </si>
  <si>
    <t>Coluna12417</t>
  </si>
  <si>
    <t>Coluna12418</t>
  </si>
  <si>
    <t>Coluna12419</t>
  </si>
  <si>
    <t>Coluna12420</t>
  </si>
  <si>
    <t>Coluna12421</t>
  </si>
  <si>
    <t>Coluna12422</t>
  </si>
  <si>
    <t>Coluna12423</t>
  </si>
  <si>
    <t>Coluna12424</t>
  </si>
  <si>
    <t>Coluna12425</t>
  </si>
  <si>
    <t>Coluna12426</t>
  </si>
  <si>
    <t>Coluna12427</t>
  </si>
  <si>
    <t>Coluna12428</t>
  </si>
  <si>
    <t>Coluna12429</t>
  </si>
  <si>
    <t>Coluna12430</t>
  </si>
  <si>
    <t>Coluna12431</t>
  </si>
  <si>
    <t>Coluna12432</t>
  </si>
  <si>
    <t>Coluna12433</t>
  </si>
  <si>
    <t>Coluna12434</t>
  </si>
  <si>
    <t>Coluna12435</t>
  </si>
  <si>
    <t>Coluna12436</t>
  </si>
  <si>
    <t>Coluna12437</t>
  </si>
  <si>
    <t>Coluna12438</t>
  </si>
  <si>
    <t>Coluna12439</t>
  </si>
  <si>
    <t>Coluna12440</t>
  </si>
  <si>
    <t>Coluna12441</t>
  </si>
  <si>
    <t>Coluna12442</t>
  </si>
  <si>
    <t>Coluna12443</t>
  </si>
  <si>
    <t>Coluna12444</t>
  </si>
  <si>
    <t>Coluna12445</t>
  </si>
  <si>
    <t>Coluna12446</t>
  </si>
  <si>
    <t>Coluna12447</t>
  </si>
  <si>
    <t>Coluna12448</t>
  </si>
  <si>
    <t>Coluna12449</t>
  </si>
  <si>
    <t>Coluna12450</t>
  </si>
  <si>
    <t>Coluna12451</t>
  </si>
  <si>
    <t>Coluna12452</t>
  </si>
  <si>
    <t>Coluna12453</t>
  </si>
  <si>
    <t>Coluna12454</t>
  </si>
  <si>
    <t>Coluna12455</t>
  </si>
  <si>
    <t>Coluna12456</t>
  </si>
  <si>
    <t>Coluna12457</t>
  </si>
  <si>
    <t>Coluna12458</t>
  </si>
  <si>
    <t>Coluna12459</t>
  </si>
  <si>
    <t>Coluna12460</t>
  </si>
  <si>
    <t>Coluna12461</t>
  </si>
  <si>
    <t>Coluna12462</t>
  </si>
  <si>
    <t>Coluna12463</t>
  </si>
  <si>
    <t>Coluna12464</t>
  </si>
  <si>
    <t>Coluna12465</t>
  </si>
  <si>
    <t>Coluna12466</t>
  </si>
  <si>
    <t>Coluna12467</t>
  </si>
  <si>
    <t>Coluna12468</t>
  </si>
  <si>
    <t>Coluna12469</t>
  </si>
  <si>
    <t>Coluna12470</t>
  </si>
  <si>
    <t>Coluna12471</t>
  </si>
  <si>
    <t>Coluna12472</t>
  </si>
  <si>
    <t>Coluna12473</t>
  </si>
  <si>
    <t>Coluna12474</t>
  </si>
  <si>
    <t>Coluna12475</t>
  </si>
  <si>
    <t>Coluna12476</t>
  </si>
  <si>
    <t>Coluna12477</t>
  </si>
  <si>
    <t>Coluna12478</t>
  </si>
  <si>
    <t>Coluna12479</t>
  </si>
  <si>
    <t>Coluna12480</t>
  </si>
  <si>
    <t>Coluna12481</t>
  </si>
  <si>
    <t>Coluna12482</t>
  </si>
  <si>
    <t>Coluna12483</t>
  </si>
  <si>
    <t>Coluna12484</t>
  </si>
  <si>
    <t>Coluna12485</t>
  </si>
  <si>
    <t>Coluna12486</t>
  </si>
  <si>
    <t>Coluna12487</t>
  </si>
  <si>
    <t>Coluna12488</t>
  </si>
  <si>
    <t>Coluna12489</t>
  </si>
  <si>
    <t>Coluna12490</t>
  </si>
  <si>
    <t>Coluna12491</t>
  </si>
  <si>
    <t>Coluna12492</t>
  </si>
  <si>
    <t>Coluna12493</t>
  </si>
  <si>
    <t>Coluna12494</t>
  </si>
  <si>
    <t>Coluna12495</t>
  </si>
  <si>
    <t>Coluna12496</t>
  </si>
  <si>
    <t>Coluna12497</t>
  </si>
  <si>
    <t>Coluna12498</t>
  </si>
  <si>
    <t>Coluna12499</t>
  </si>
  <si>
    <t>Coluna12500</t>
  </si>
  <si>
    <t>Coluna12501</t>
  </si>
  <si>
    <t>Coluna12502</t>
  </si>
  <si>
    <t>Coluna12503</t>
  </si>
  <si>
    <t>Coluna12504</t>
  </si>
  <si>
    <t>Coluna12505</t>
  </si>
  <si>
    <t>Coluna12506</t>
  </si>
  <si>
    <t>Coluna12507</t>
  </si>
  <si>
    <t>Coluna12508</t>
  </si>
  <si>
    <t>Coluna12509</t>
  </si>
  <si>
    <t>Coluna12510</t>
  </si>
  <si>
    <t>Coluna12511</t>
  </si>
  <si>
    <t>Coluna12512</t>
  </si>
  <si>
    <t>Coluna12513</t>
  </si>
  <si>
    <t>Coluna12514</t>
  </si>
  <si>
    <t>Coluna12515</t>
  </si>
  <si>
    <t>Coluna12516</t>
  </si>
  <si>
    <t>Coluna12517</t>
  </si>
  <si>
    <t>Coluna12518</t>
  </si>
  <si>
    <t>Coluna12519</t>
  </si>
  <si>
    <t>Coluna12520</t>
  </si>
  <si>
    <t>Coluna12521</t>
  </si>
  <si>
    <t>Coluna12522</t>
  </si>
  <si>
    <t>Coluna12523</t>
  </si>
  <si>
    <t>Coluna12524</t>
  </si>
  <si>
    <t>Coluna12525</t>
  </si>
  <si>
    <t>Coluna12526</t>
  </si>
  <si>
    <t>Coluna12527</t>
  </si>
  <si>
    <t>Coluna12528</t>
  </si>
  <si>
    <t>Coluna12529</t>
  </si>
  <si>
    <t>Coluna12530</t>
  </si>
  <si>
    <t>Coluna12531</t>
  </si>
  <si>
    <t>Coluna12532</t>
  </si>
  <si>
    <t>Coluna12533</t>
  </si>
  <si>
    <t>Coluna12534</t>
  </si>
  <si>
    <t>Coluna12535</t>
  </si>
  <si>
    <t>Coluna12536</t>
  </si>
  <si>
    <t>Coluna12537</t>
  </si>
  <si>
    <t>Coluna12538</t>
  </si>
  <si>
    <t>Coluna12539</t>
  </si>
  <si>
    <t>Coluna12540</t>
  </si>
  <si>
    <t>Coluna12541</t>
  </si>
  <si>
    <t>Coluna12542</t>
  </si>
  <si>
    <t>Coluna12543</t>
  </si>
  <si>
    <t>Coluna12544</t>
  </si>
  <si>
    <t>Coluna12545</t>
  </si>
  <si>
    <t>Coluna12546</t>
  </si>
  <si>
    <t>Coluna12547</t>
  </si>
  <si>
    <t>Coluna12548</t>
  </si>
  <si>
    <t>Coluna12549</t>
  </si>
  <si>
    <t>Coluna12550</t>
  </si>
  <si>
    <t>Coluna12551</t>
  </si>
  <si>
    <t>Coluna12552</t>
  </si>
  <si>
    <t>Coluna12553</t>
  </si>
  <si>
    <t>Coluna12554</t>
  </si>
  <si>
    <t>Coluna12555</t>
  </si>
  <si>
    <t>Coluna12556</t>
  </si>
  <si>
    <t>Coluna12557</t>
  </si>
  <si>
    <t>Coluna12558</t>
  </si>
  <si>
    <t>Coluna12559</t>
  </si>
  <si>
    <t>Coluna12560</t>
  </si>
  <si>
    <t>Coluna12561</t>
  </si>
  <si>
    <t>Coluna12562</t>
  </si>
  <si>
    <t>Coluna12563</t>
  </si>
  <si>
    <t>Coluna12564</t>
  </si>
  <si>
    <t>Coluna12565</t>
  </si>
  <si>
    <t>Coluna12566</t>
  </si>
  <si>
    <t>Coluna12567</t>
  </si>
  <si>
    <t>Coluna12568</t>
  </si>
  <si>
    <t>Coluna12569</t>
  </si>
  <si>
    <t>Coluna12570</t>
  </si>
  <si>
    <t>Coluna12571</t>
  </si>
  <si>
    <t>Coluna12572</t>
  </si>
  <si>
    <t>Coluna12573</t>
  </si>
  <si>
    <t>Coluna12574</t>
  </si>
  <si>
    <t>Coluna12575</t>
  </si>
  <si>
    <t>Coluna12576</t>
  </si>
  <si>
    <t>Coluna12577</t>
  </si>
  <si>
    <t>Coluna12578</t>
  </si>
  <si>
    <t>Coluna12579</t>
  </si>
  <si>
    <t>Coluna12580</t>
  </si>
  <si>
    <t>Coluna12581</t>
  </si>
  <si>
    <t>Coluna12582</t>
  </si>
  <si>
    <t>Coluna12583</t>
  </si>
  <si>
    <t>Coluna12584</t>
  </si>
  <si>
    <t>Coluna12585</t>
  </si>
  <si>
    <t>Coluna12586</t>
  </si>
  <si>
    <t>Coluna12587</t>
  </si>
  <si>
    <t>Coluna12588</t>
  </si>
  <si>
    <t>Coluna12589</t>
  </si>
  <si>
    <t>Coluna12590</t>
  </si>
  <si>
    <t>Coluna12591</t>
  </si>
  <si>
    <t>Coluna12592</t>
  </si>
  <si>
    <t>Coluna12593</t>
  </si>
  <si>
    <t>Coluna12594</t>
  </si>
  <si>
    <t>Coluna12595</t>
  </si>
  <si>
    <t>Coluna12596</t>
  </si>
  <si>
    <t>Coluna12597</t>
  </si>
  <si>
    <t>Coluna12598</t>
  </si>
  <si>
    <t>Coluna12599</t>
  </si>
  <si>
    <t>Coluna12600</t>
  </si>
  <si>
    <t>Coluna12601</t>
  </si>
  <si>
    <t>Coluna12602</t>
  </si>
  <si>
    <t>Coluna12603</t>
  </si>
  <si>
    <t>Coluna12604</t>
  </si>
  <si>
    <t>Coluna12605</t>
  </si>
  <si>
    <t>Coluna12606</t>
  </si>
  <si>
    <t>Coluna12607</t>
  </si>
  <si>
    <t>Coluna12608</t>
  </si>
  <si>
    <t>Coluna12609</t>
  </si>
  <si>
    <t>Coluna12610</t>
  </si>
  <si>
    <t>Coluna12611</t>
  </si>
  <si>
    <t>Coluna12612</t>
  </si>
  <si>
    <t>Coluna12613</t>
  </si>
  <si>
    <t>Coluna12614</t>
  </si>
  <si>
    <t>Coluna12615</t>
  </si>
  <si>
    <t>Coluna12616</t>
  </si>
  <si>
    <t>Coluna12617</t>
  </si>
  <si>
    <t>Coluna12618</t>
  </si>
  <si>
    <t>Coluna12619</t>
  </si>
  <si>
    <t>Coluna12620</t>
  </si>
  <si>
    <t>Coluna12621</t>
  </si>
  <si>
    <t>Coluna12622</t>
  </si>
  <si>
    <t>Coluna12623</t>
  </si>
  <si>
    <t>Coluna12624</t>
  </si>
  <si>
    <t>Coluna12625</t>
  </si>
  <si>
    <t>Coluna12626</t>
  </si>
  <si>
    <t>Coluna12627</t>
  </si>
  <si>
    <t>Coluna12628</t>
  </si>
  <si>
    <t>Coluna12629</t>
  </si>
  <si>
    <t>Coluna12630</t>
  </si>
  <si>
    <t>Coluna12631</t>
  </si>
  <si>
    <t>Coluna12632</t>
  </si>
  <si>
    <t>Coluna12633</t>
  </si>
  <si>
    <t>Coluna12634</t>
  </si>
  <si>
    <t>Coluna12635</t>
  </si>
  <si>
    <t>Coluna12636</t>
  </si>
  <si>
    <t>Coluna12637</t>
  </si>
  <si>
    <t>Coluna12638</t>
  </si>
  <si>
    <t>Coluna12639</t>
  </si>
  <si>
    <t>Coluna12640</t>
  </si>
  <si>
    <t>Coluna12641</t>
  </si>
  <si>
    <t>Coluna12642</t>
  </si>
  <si>
    <t>Coluna12643</t>
  </si>
  <si>
    <t>Coluna12644</t>
  </si>
  <si>
    <t>Coluna12645</t>
  </si>
  <si>
    <t>Coluna12646</t>
  </si>
  <si>
    <t>Coluna12647</t>
  </si>
  <si>
    <t>Coluna12648</t>
  </si>
  <si>
    <t>Coluna12649</t>
  </si>
  <si>
    <t>Coluna12650</t>
  </si>
  <si>
    <t>Coluna12651</t>
  </si>
  <si>
    <t>Coluna12652</t>
  </si>
  <si>
    <t>Coluna12653</t>
  </si>
  <si>
    <t>Coluna12654</t>
  </si>
  <si>
    <t>Coluna12655</t>
  </si>
  <si>
    <t>Coluna12656</t>
  </si>
  <si>
    <t>Coluna12657</t>
  </si>
  <si>
    <t>Coluna12658</t>
  </si>
  <si>
    <t>Coluna12659</t>
  </si>
  <si>
    <t>Coluna12660</t>
  </si>
  <si>
    <t>Coluna12661</t>
  </si>
  <si>
    <t>Coluna12662</t>
  </si>
  <si>
    <t>Coluna12663</t>
  </si>
  <si>
    <t>Coluna12664</t>
  </si>
  <si>
    <t>Coluna12665</t>
  </si>
  <si>
    <t>Coluna12666</t>
  </si>
  <si>
    <t>Coluna12667</t>
  </si>
  <si>
    <t>Coluna12668</t>
  </si>
  <si>
    <t>Coluna12669</t>
  </si>
  <si>
    <t>Coluna12670</t>
  </si>
  <si>
    <t>Coluna12671</t>
  </si>
  <si>
    <t>Coluna12672</t>
  </si>
  <si>
    <t>Coluna12673</t>
  </si>
  <si>
    <t>Coluna12674</t>
  </si>
  <si>
    <t>Coluna12675</t>
  </si>
  <si>
    <t>Coluna12676</t>
  </si>
  <si>
    <t>Coluna12677</t>
  </si>
  <si>
    <t>Coluna12678</t>
  </si>
  <si>
    <t>Coluna12679</t>
  </si>
  <si>
    <t>Coluna12680</t>
  </si>
  <si>
    <t>Coluna12681</t>
  </si>
  <si>
    <t>Coluna12682</t>
  </si>
  <si>
    <t>Coluna12683</t>
  </si>
  <si>
    <t>Coluna12684</t>
  </si>
  <si>
    <t>Coluna12685</t>
  </si>
  <si>
    <t>Coluna12686</t>
  </si>
  <si>
    <t>Coluna12687</t>
  </si>
  <si>
    <t>Coluna12688</t>
  </si>
  <si>
    <t>Coluna12689</t>
  </si>
  <si>
    <t>Coluna12690</t>
  </si>
  <si>
    <t>Coluna12691</t>
  </si>
  <si>
    <t>Coluna12692</t>
  </si>
  <si>
    <t>Coluna12693</t>
  </si>
  <si>
    <t>Coluna12694</t>
  </si>
  <si>
    <t>Coluna12695</t>
  </si>
  <si>
    <t>Coluna12696</t>
  </si>
  <si>
    <t>Coluna12697</t>
  </si>
  <si>
    <t>Coluna12698</t>
  </si>
  <si>
    <t>Coluna12699</t>
  </si>
  <si>
    <t>Coluna12700</t>
  </si>
  <si>
    <t>Coluna12701</t>
  </si>
  <si>
    <t>Coluna12702</t>
  </si>
  <si>
    <t>Coluna12703</t>
  </si>
  <si>
    <t>Coluna12704</t>
  </si>
  <si>
    <t>Coluna12705</t>
  </si>
  <si>
    <t>Coluna12706</t>
  </si>
  <si>
    <t>Coluna12707</t>
  </si>
  <si>
    <t>Coluna12708</t>
  </si>
  <si>
    <t>Coluna12709</t>
  </si>
  <si>
    <t>Coluna12710</t>
  </si>
  <si>
    <t>Coluna12711</t>
  </si>
  <si>
    <t>Coluna12712</t>
  </si>
  <si>
    <t>Coluna12713</t>
  </si>
  <si>
    <t>Coluna12714</t>
  </si>
  <si>
    <t>Coluna12715</t>
  </si>
  <si>
    <t>Coluna12716</t>
  </si>
  <si>
    <t>Coluna12717</t>
  </si>
  <si>
    <t>Coluna12718</t>
  </si>
  <si>
    <t>Coluna12719</t>
  </si>
  <si>
    <t>Coluna12720</t>
  </si>
  <si>
    <t>Coluna12721</t>
  </si>
  <si>
    <t>Coluna12722</t>
  </si>
  <si>
    <t>Coluna12723</t>
  </si>
  <si>
    <t>Coluna12724</t>
  </si>
  <si>
    <t>Coluna12725</t>
  </si>
  <si>
    <t>Coluna12726</t>
  </si>
  <si>
    <t>Coluna12727</t>
  </si>
  <si>
    <t>Coluna12728</t>
  </si>
  <si>
    <t>Coluna12729</t>
  </si>
  <si>
    <t>Coluna12730</t>
  </si>
  <si>
    <t>Coluna12731</t>
  </si>
  <si>
    <t>Coluna12732</t>
  </si>
  <si>
    <t>Coluna12733</t>
  </si>
  <si>
    <t>Coluna12734</t>
  </si>
  <si>
    <t>Coluna12735</t>
  </si>
  <si>
    <t>Coluna12736</t>
  </si>
  <si>
    <t>Coluna12737</t>
  </si>
  <si>
    <t>Coluna12738</t>
  </si>
  <si>
    <t>Coluna12739</t>
  </si>
  <si>
    <t>Coluna12740</t>
  </si>
  <si>
    <t>Coluna12741</t>
  </si>
  <si>
    <t>Coluna12742</t>
  </si>
  <si>
    <t>Coluna12743</t>
  </si>
  <si>
    <t>Coluna12744</t>
  </si>
  <si>
    <t>Coluna12745</t>
  </si>
  <si>
    <t>Coluna12746</t>
  </si>
  <si>
    <t>Coluna12747</t>
  </si>
  <si>
    <t>Coluna12748</t>
  </si>
  <si>
    <t>Coluna12749</t>
  </si>
  <si>
    <t>Coluna12750</t>
  </si>
  <si>
    <t>Coluna12751</t>
  </si>
  <si>
    <t>Coluna12752</t>
  </si>
  <si>
    <t>Coluna12753</t>
  </si>
  <si>
    <t>Coluna12754</t>
  </si>
  <si>
    <t>Coluna12755</t>
  </si>
  <si>
    <t>Coluna12756</t>
  </si>
  <si>
    <t>Coluna12757</t>
  </si>
  <si>
    <t>Coluna12758</t>
  </si>
  <si>
    <t>Coluna12759</t>
  </si>
  <si>
    <t>Coluna12760</t>
  </si>
  <si>
    <t>Coluna12761</t>
  </si>
  <si>
    <t>Coluna12762</t>
  </si>
  <si>
    <t>Coluna12763</t>
  </si>
  <si>
    <t>Coluna12764</t>
  </si>
  <si>
    <t>Coluna12765</t>
  </si>
  <si>
    <t>Coluna12766</t>
  </si>
  <si>
    <t>Coluna12767</t>
  </si>
  <si>
    <t>Coluna12768</t>
  </si>
  <si>
    <t>Coluna12769</t>
  </si>
  <si>
    <t>Coluna12770</t>
  </si>
  <si>
    <t>Coluna12771</t>
  </si>
  <si>
    <t>Coluna12772</t>
  </si>
  <si>
    <t>Coluna12773</t>
  </si>
  <si>
    <t>Coluna12774</t>
  </si>
  <si>
    <t>Coluna12775</t>
  </si>
  <si>
    <t>Coluna12776</t>
  </si>
  <si>
    <t>Coluna12777</t>
  </si>
  <si>
    <t>Coluna12778</t>
  </si>
  <si>
    <t>Coluna12779</t>
  </si>
  <si>
    <t>Coluna12780</t>
  </si>
  <si>
    <t>Coluna12781</t>
  </si>
  <si>
    <t>Coluna12782</t>
  </si>
  <si>
    <t>Coluna12783</t>
  </si>
  <si>
    <t>Coluna12784</t>
  </si>
  <si>
    <t>Coluna12785</t>
  </si>
  <si>
    <t>Coluna12786</t>
  </si>
  <si>
    <t>Coluna12787</t>
  </si>
  <si>
    <t>Coluna12788</t>
  </si>
  <si>
    <t>Coluna12789</t>
  </si>
  <si>
    <t>Coluna12790</t>
  </si>
  <si>
    <t>Coluna12791</t>
  </si>
  <si>
    <t>Coluna12792</t>
  </si>
  <si>
    <t>Coluna12793</t>
  </si>
  <si>
    <t>Coluna12794</t>
  </si>
  <si>
    <t>Coluna12795</t>
  </si>
  <si>
    <t>Coluna12796</t>
  </si>
  <si>
    <t>Coluna12797</t>
  </si>
  <si>
    <t>Coluna12798</t>
  </si>
  <si>
    <t>Coluna12799</t>
  </si>
  <si>
    <t>Coluna12800</t>
  </si>
  <si>
    <t>Coluna12801</t>
  </si>
  <si>
    <t>Coluna12802</t>
  </si>
  <si>
    <t>Coluna12803</t>
  </si>
  <si>
    <t>Coluna12804</t>
  </si>
  <si>
    <t>Coluna12805</t>
  </si>
  <si>
    <t>Coluna12806</t>
  </si>
  <si>
    <t>Coluna12807</t>
  </si>
  <si>
    <t>Coluna12808</t>
  </si>
  <si>
    <t>Coluna12809</t>
  </si>
  <si>
    <t>Coluna12810</t>
  </si>
  <si>
    <t>Coluna12811</t>
  </si>
  <si>
    <t>Coluna12812</t>
  </si>
  <si>
    <t>Coluna12813</t>
  </si>
  <si>
    <t>Coluna12814</t>
  </si>
  <si>
    <t>Coluna12815</t>
  </si>
  <si>
    <t>Coluna12816</t>
  </si>
  <si>
    <t>Coluna12817</t>
  </si>
  <si>
    <t>Coluna12818</t>
  </si>
  <si>
    <t>Coluna12819</t>
  </si>
  <si>
    <t>Coluna12820</t>
  </si>
  <si>
    <t>Coluna12821</t>
  </si>
  <si>
    <t>Coluna12822</t>
  </si>
  <si>
    <t>Coluna12823</t>
  </si>
  <si>
    <t>Coluna12824</t>
  </si>
  <si>
    <t>Coluna12825</t>
  </si>
  <si>
    <t>Coluna12826</t>
  </si>
  <si>
    <t>Coluna12827</t>
  </si>
  <si>
    <t>Coluna12828</t>
  </si>
  <si>
    <t>Coluna12829</t>
  </si>
  <si>
    <t>Coluna12830</t>
  </si>
  <si>
    <t>Coluna12831</t>
  </si>
  <si>
    <t>Coluna12832</t>
  </si>
  <si>
    <t>Coluna12833</t>
  </si>
  <si>
    <t>Coluna12834</t>
  </si>
  <si>
    <t>Coluna12835</t>
  </si>
  <si>
    <t>Coluna12836</t>
  </si>
  <si>
    <t>Coluna12837</t>
  </si>
  <si>
    <t>Coluna12838</t>
  </si>
  <si>
    <t>Coluna12839</t>
  </si>
  <si>
    <t>Coluna12840</t>
  </si>
  <si>
    <t>Coluna12841</t>
  </si>
  <si>
    <t>Coluna12842</t>
  </si>
  <si>
    <t>Coluna12843</t>
  </si>
  <si>
    <t>Coluna12844</t>
  </si>
  <si>
    <t>Coluna12845</t>
  </si>
  <si>
    <t>Coluna12846</t>
  </si>
  <si>
    <t>Coluna12847</t>
  </si>
  <si>
    <t>Coluna12848</t>
  </si>
  <si>
    <t>Coluna12849</t>
  </si>
  <si>
    <t>Coluna12850</t>
  </si>
  <si>
    <t>Coluna12851</t>
  </si>
  <si>
    <t>Coluna12852</t>
  </si>
  <si>
    <t>Coluna12853</t>
  </si>
  <si>
    <t>Coluna12854</t>
  </si>
  <si>
    <t>Coluna12855</t>
  </si>
  <si>
    <t>Coluna12856</t>
  </si>
  <si>
    <t>Coluna12857</t>
  </si>
  <si>
    <t>Coluna12858</t>
  </si>
  <si>
    <t>Coluna12859</t>
  </si>
  <si>
    <t>Coluna12860</t>
  </si>
  <si>
    <t>Coluna12861</t>
  </si>
  <si>
    <t>Coluna12862</t>
  </si>
  <si>
    <t>Coluna12863</t>
  </si>
  <si>
    <t>Coluna12864</t>
  </si>
  <si>
    <t>Coluna12865</t>
  </si>
  <si>
    <t>Coluna12866</t>
  </si>
  <si>
    <t>Coluna12867</t>
  </si>
  <si>
    <t>Coluna12868</t>
  </si>
  <si>
    <t>Coluna12869</t>
  </si>
  <si>
    <t>Coluna12870</t>
  </si>
  <si>
    <t>Coluna12871</t>
  </si>
  <si>
    <t>Coluna12872</t>
  </si>
  <si>
    <t>Coluna12873</t>
  </si>
  <si>
    <t>Coluna12874</t>
  </si>
  <si>
    <t>Coluna12875</t>
  </si>
  <si>
    <t>Coluna12876</t>
  </si>
  <si>
    <t>Coluna12877</t>
  </si>
  <si>
    <t>Coluna12878</t>
  </si>
  <si>
    <t>Coluna12879</t>
  </si>
  <si>
    <t>Coluna12880</t>
  </si>
  <si>
    <t>Coluna12881</t>
  </si>
  <si>
    <t>Coluna12882</t>
  </si>
  <si>
    <t>Coluna12883</t>
  </si>
  <si>
    <t>Coluna12884</t>
  </si>
  <si>
    <t>Coluna12885</t>
  </si>
  <si>
    <t>Coluna12886</t>
  </si>
  <si>
    <t>Coluna12887</t>
  </si>
  <si>
    <t>Coluna12888</t>
  </si>
  <si>
    <t>Coluna12889</t>
  </si>
  <si>
    <t>Coluna12890</t>
  </si>
  <si>
    <t>Coluna12891</t>
  </si>
  <si>
    <t>Coluna12892</t>
  </si>
  <si>
    <t>Coluna12893</t>
  </si>
  <si>
    <t>Coluna12894</t>
  </si>
  <si>
    <t>Coluna12895</t>
  </si>
  <si>
    <t>Coluna12896</t>
  </si>
  <si>
    <t>Coluna12897</t>
  </si>
  <si>
    <t>Coluna12898</t>
  </si>
  <si>
    <t>Coluna12899</t>
  </si>
  <si>
    <t>Coluna12900</t>
  </si>
  <si>
    <t>Coluna12901</t>
  </si>
  <si>
    <t>Coluna12902</t>
  </si>
  <si>
    <t>Coluna12903</t>
  </si>
  <si>
    <t>Coluna12904</t>
  </si>
  <si>
    <t>Coluna12905</t>
  </si>
  <si>
    <t>Coluna12906</t>
  </si>
  <si>
    <t>Coluna12907</t>
  </si>
  <si>
    <t>Coluna12908</t>
  </si>
  <si>
    <t>Coluna12909</t>
  </si>
  <si>
    <t>Coluna12910</t>
  </si>
  <si>
    <t>Coluna12911</t>
  </si>
  <si>
    <t>Coluna12912</t>
  </si>
  <si>
    <t>Coluna12913</t>
  </si>
  <si>
    <t>Coluna12914</t>
  </si>
  <si>
    <t>Coluna12915</t>
  </si>
  <si>
    <t>Coluna12916</t>
  </si>
  <si>
    <t>Coluna12917</t>
  </si>
  <si>
    <t>Coluna12918</t>
  </si>
  <si>
    <t>Coluna12919</t>
  </si>
  <si>
    <t>Coluna12920</t>
  </si>
  <si>
    <t>Coluna12921</t>
  </si>
  <si>
    <t>Coluna12922</t>
  </si>
  <si>
    <t>Coluna12923</t>
  </si>
  <si>
    <t>Coluna12924</t>
  </si>
  <si>
    <t>Coluna12925</t>
  </si>
  <si>
    <t>Coluna12926</t>
  </si>
  <si>
    <t>Coluna12927</t>
  </si>
  <si>
    <t>Coluna12928</t>
  </si>
  <si>
    <t>Coluna12929</t>
  </si>
  <si>
    <t>Coluna12930</t>
  </si>
  <si>
    <t>Coluna12931</t>
  </si>
  <si>
    <t>Coluna12932</t>
  </si>
  <si>
    <t>Coluna12933</t>
  </si>
  <si>
    <t>Coluna12934</t>
  </si>
  <si>
    <t>Coluna12935</t>
  </si>
  <si>
    <t>Coluna12936</t>
  </si>
  <si>
    <t>Coluna12937</t>
  </si>
  <si>
    <t>Coluna12938</t>
  </si>
  <si>
    <t>Coluna12939</t>
  </si>
  <si>
    <t>Coluna12940</t>
  </si>
  <si>
    <t>Coluna12941</t>
  </si>
  <si>
    <t>Coluna12942</t>
  </si>
  <si>
    <t>Coluna12943</t>
  </si>
  <si>
    <t>Coluna12944</t>
  </si>
  <si>
    <t>Coluna12945</t>
  </si>
  <si>
    <t>Coluna12946</t>
  </si>
  <si>
    <t>Coluna12947</t>
  </si>
  <si>
    <t>Coluna12948</t>
  </si>
  <si>
    <t>Coluna12949</t>
  </si>
  <si>
    <t>Coluna12950</t>
  </si>
  <si>
    <t>Coluna12951</t>
  </si>
  <si>
    <t>Coluna12952</t>
  </si>
  <si>
    <t>Coluna12953</t>
  </si>
  <si>
    <t>Coluna12954</t>
  </si>
  <si>
    <t>Coluna12955</t>
  </si>
  <si>
    <t>Coluna12956</t>
  </si>
  <si>
    <t>Coluna12957</t>
  </si>
  <si>
    <t>Coluna12958</t>
  </si>
  <si>
    <t>Coluna12959</t>
  </si>
  <si>
    <t>Coluna12960</t>
  </si>
  <si>
    <t>Coluna12961</t>
  </si>
  <si>
    <t>Coluna12962</t>
  </si>
  <si>
    <t>Coluna12963</t>
  </si>
  <si>
    <t>Coluna12964</t>
  </si>
  <si>
    <t>Coluna12965</t>
  </si>
  <si>
    <t>Coluna12966</t>
  </si>
  <si>
    <t>Coluna12967</t>
  </si>
  <si>
    <t>Coluna12968</t>
  </si>
  <si>
    <t>Coluna12969</t>
  </si>
  <si>
    <t>Coluna12970</t>
  </si>
  <si>
    <t>Coluna12971</t>
  </si>
  <si>
    <t>Coluna12972</t>
  </si>
  <si>
    <t>Coluna12973</t>
  </si>
  <si>
    <t>Coluna12974</t>
  </si>
  <si>
    <t>Coluna12975</t>
  </si>
  <si>
    <t>Coluna12976</t>
  </si>
  <si>
    <t>Coluna12977</t>
  </si>
  <si>
    <t>Coluna12978</t>
  </si>
  <si>
    <t>Coluna12979</t>
  </si>
  <si>
    <t>Coluna12980</t>
  </si>
  <si>
    <t>Coluna12981</t>
  </si>
  <si>
    <t>Coluna12982</t>
  </si>
  <si>
    <t>Coluna12983</t>
  </si>
  <si>
    <t>Coluna12984</t>
  </si>
  <si>
    <t>Coluna12985</t>
  </si>
  <si>
    <t>Coluna12986</t>
  </si>
  <si>
    <t>Coluna12987</t>
  </si>
  <si>
    <t>Coluna12988</t>
  </si>
  <si>
    <t>Coluna12989</t>
  </si>
  <si>
    <t>Coluna12990</t>
  </si>
  <si>
    <t>Coluna12991</t>
  </si>
  <si>
    <t>Coluna12992</t>
  </si>
  <si>
    <t>Coluna12993</t>
  </si>
  <si>
    <t>Coluna12994</t>
  </si>
  <si>
    <t>Coluna12995</t>
  </si>
  <si>
    <t>Coluna12996</t>
  </si>
  <si>
    <t>Coluna12997</t>
  </si>
  <si>
    <t>Coluna12998</t>
  </si>
  <si>
    <t>Coluna12999</t>
  </si>
  <si>
    <t>Coluna13000</t>
  </si>
  <si>
    <t>Coluna13001</t>
  </si>
  <si>
    <t>Coluna13002</t>
  </si>
  <si>
    <t>Coluna13003</t>
  </si>
  <si>
    <t>Coluna13004</t>
  </si>
  <si>
    <t>Coluna13005</t>
  </si>
  <si>
    <t>Coluna13006</t>
  </si>
  <si>
    <t>Coluna13007</t>
  </si>
  <si>
    <t>Coluna13008</t>
  </si>
  <si>
    <t>Coluna13009</t>
  </si>
  <si>
    <t>Coluna13010</t>
  </si>
  <si>
    <t>Coluna13011</t>
  </si>
  <si>
    <t>Coluna13012</t>
  </si>
  <si>
    <t>Coluna13013</t>
  </si>
  <si>
    <t>Coluna13014</t>
  </si>
  <si>
    <t>Coluna13015</t>
  </si>
  <si>
    <t>Coluna13016</t>
  </si>
  <si>
    <t>Coluna13017</t>
  </si>
  <si>
    <t>Coluna13018</t>
  </si>
  <si>
    <t>Coluna13019</t>
  </si>
  <si>
    <t>Coluna13020</t>
  </si>
  <si>
    <t>Coluna13021</t>
  </si>
  <si>
    <t>Coluna13022</t>
  </si>
  <si>
    <t>Coluna13023</t>
  </si>
  <si>
    <t>Coluna13024</t>
  </si>
  <si>
    <t>Coluna13025</t>
  </si>
  <si>
    <t>Coluna13026</t>
  </si>
  <si>
    <t>Coluna13027</t>
  </si>
  <si>
    <t>Coluna13028</t>
  </si>
  <si>
    <t>Coluna13029</t>
  </si>
  <si>
    <t>Coluna13030</t>
  </si>
  <si>
    <t>Coluna13031</t>
  </si>
  <si>
    <t>Coluna13032</t>
  </si>
  <si>
    <t>Coluna13033</t>
  </si>
  <si>
    <t>Coluna13034</t>
  </si>
  <si>
    <t>Coluna13035</t>
  </si>
  <si>
    <t>Coluna13036</t>
  </si>
  <si>
    <t>Coluna13037</t>
  </si>
  <si>
    <t>Coluna13038</t>
  </si>
  <si>
    <t>Coluna13039</t>
  </si>
  <si>
    <t>Coluna13040</t>
  </si>
  <si>
    <t>Coluna13041</t>
  </si>
  <si>
    <t>Coluna13042</t>
  </si>
  <si>
    <t>Coluna13043</t>
  </si>
  <si>
    <t>Coluna13044</t>
  </si>
  <si>
    <t>Coluna13045</t>
  </si>
  <si>
    <t>Coluna13046</t>
  </si>
  <si>
    <t>Coluna13047</t>
  </si>
  <si>
    <t>Coluna13048</t>
  </si>
  <si>
    <t>Coluna13049</t>
  </si>
  <si>
    <t>Coluna13050</t>
  </si>
  <si>
    <t>Coluna13051</t>
  </si>
  <si>
    <t>Coluna13052</t>
  </si>
  <si>
    <t>Coluna13053</t>
  </si>
  <si>
    <t>Coluna13054</t>
  </si>
  <si>
    <t>Coluna13055</t>
  </si>
  <si>
    <t>Coluna13056</t>
  </si>
  <si>
    <t>Coluna13057</t>
  </si>
  <si>
    <t>Coluna13058</t>
  </si>
  <si>
    <t>Coluna13059</t>
  </si>
  <si>
    <t>Coluna13060</t>
  </si>
  <si>
    <t>Coluna13061</t>
  </si>
  <si>
    <t>Coluna13062</t>
  </si>
  <si>
    <t>Coluna13063</t>
  </si>
  <si>
    <t>Coluna13064</t>
  </si>
  <si>
    <t>Coluna13065</t>
  </si>
  <si>
    <t>Coluna13066</t>
  </si>
  <si>
    <t>Coluna13067</t>
  </si>
  <si>
    <t>Coluna13068</t>
  </si>
  <si>
    <t>Coluna13069</t>
  </si>
  <si>
    <t>Coluna13070</t>
  </si>
  <si>
    <t>Coluna13071</t>
  </si>
  <si>
    <t>Coluna13072</t>
  </si>
  <si>
    <t>Coluna13073</t>
  </si>
  <si>
    <t>Coluna13074</t>
  </si>
  <si>
    <t>Coluna13075</t>
  </si>
  <si>
    <t>Coluna13076</t>
  </si>
  <si>
    <t>Coluna13077</t>
  </si>
  <si>
    <t>Coluna13078</t>
  </si>
  <si>
    <t>Coluna13079</t>
  </si>
  <si>
    <t>Coluna13080</t>
  </si>
  <si>
    <t>Coluna13081</t>
  </si>
  <si>
    <t>Coluna13082</t>
  </si>
  <si>
    <t>Coluna13083</t>
  </si>
  <si>
    <t>Coluna13084</t>
  </si>
  <si>
    <t>Coluna13085</t>
  </si>
  <si>
    <t>Coluna13086</t>
  </si>
  <si>
    <t>Coluna13087</t>
  </si>
  <si>
    <t>Coluna13088</t>
  </si>
  <si>
    <t>Coluna13089</t>
  </si>
  <si>
    <t>Coluna13090</t>
  </si>
  <si>
    <t>Coluna13091</t>
  </si>
  <si>
    <t>Coluna13092</t>
  </si>
  <si>
    <t>Coluna13093</t>
  </si>
  <si>
    <t>Coluna13094</t>
  </si>
  <si>
    <t>Coluna13095</t>
  </si>
  <si>
    <t>Coluna13096</t>
  </si>
  <si>
    <t>Coluna13097</t>
  </si>
  <si>
    <t>Coluna13098</t>
  </si>
  <si>
    <t>Coluna13099</t>
  </si>
  <si>
    <t>Coluna13100</t>
  </si>
  <si>
    <t>Coluna13101</t>
  </si>
  <si>
    <t>Coluna13102</t>
  </si>
  <si>
    <t>Coluna13103</t>
  </si>
  <si>
    <t>Coluna13104</t>
  </si>
  <si>
    <t>Coluna13105</t>
  </si>
  <si>
    <t>Coluna13106</t>
  </si>
  <si>
    <t>Coluna13107</t>
  </si>
  <si>
    <t>Coluna13108</t>
  </si>
  <si>
    <t>Coluna13109</t>
  </si>
  <si>
    <t>Coluna13110</t>
  </si>
  <si>
    <t>Coluna13111</t>
  </si>
  <si>
    <t>Coluna13112</t>
  </si>
  <si>
    <t>Coluna13113</t>
  </si>
  <si>
    <t>Coluna13114</t>
  </si>
  <si>
    <t>Coluna13115</t>
  </si>
  <si>
    <t>Coluna13116</t>
  </si>
  <si>
    <t>Coluna13117</t>
  </si>
  <si>
    <t>Coluna13118</t>
  </si>
  <si>
    <t>Coluna13119</t>
  </si>
  <si>
    <t>Coluna13120</t>
  </si>
  <si>
    <t>Coluna13121</t>
  </si>
  <si>
    <t>Coluna13122</t>
  </si>
  <si>
    <t>Coluna13123</t>
  </si>
  <si>
    <t>Coluna13124</t>
  </si>
  <si>
    <t>Coluna13125</t>
  </si>
  <si>
    <t>Coluna13126</t>
  </si>
  <si>
    <t>Coluna13127</t>
  </si>
  <si>
    <t>Coluna13128</t>
  </si>
  <si>
    <t>Coluna13129</t>
  </si>
  <si>
    <t>Coluna13130</t>
  </si>
  <si>
    <t>Coluna13131</t>
  </si>
  <si>
    <t>Coluna13132</t>
  </si>
  <si>
    <t>Coluna13133</t>
  </si>
  <si>
    <t>Coluna13134</t>
  </si>
  <si>
    <t>Coluna13135</t>
  </si>
  <si>
    <t>Coluna13136</t>
  </si>
  <si>
    <t>Coluna13137</t>
  </si>
  <si>
    <t>Coluna13138</t>
  </si>
  <si>
    <t>Coluna13139</t>
  </si>
  <si>
    <t>Coluna13140</t>
  </si>
  <si>
    <t>Coluna13141</t>
  </si>
  <si>
    <t>Coluna13142</t>
  </si>
  <si>
    <t>Coluna13143</t>
  </si>
  <si>
    <t>Coluna13144</t>
  </si>
  <si>
    <t>Coluna13145</t>
  </si>
  <si>
    <t>Coluna13146</t>
  </si>
  <si>
    <t>Coluna13147</t>
  </si>
  <si>
    <t>Coluna13148</t>
  </si>
  <si>
    <t>Coluna13149</t>
  </si>
  <si>
    <t>Coluna13150</t>
  </si>
  <si>
    <t>Coluna13151</t>
  </si>
  <si>
    <t>Coluna13152</t>
  </si>
  <si>
    <t>Coluna13153</t>
  </si>
  <si>
    <t>Coluna13154</t>
  </si>
  <si>
    <t>Coluna13155</t>
  </si>
  <si>
    <t>Coluna13156</t>
  </si>
  <si>
    <t>Coluna13157</t>
  </si>
  <si>
    <t>Coluna13158</t>
  </si>
  <si>
    <t>Coluna13159</t>
  </si>
  <si>
    <t>Coluna13160</t>
  </si>
  <si>
    <t>Coluna13161</t>
  </si>
  <si>
    <t>Coluna13162</t>
  </si>
  <si>
    <t>Coluna13163</t>
  </si>
  <si>
    <t>Coluna13164</t>
  </si>
  <si>
    <t>Coluna13165</t>
  </si>
  <si>
    <t>Coluna13166</t>
  </si>
  <si>
    <t>Coluna13167</t>
  </si>
  <si>
    <t>Coluna13168</t>
  </si>
  <si>
    <t>Coluna13169</t>
  </si>
  <si>
    <t>Coluna13170</t>
  </si>
  <si>
    <t>Coluna13171</t>
  </si>
  <si>
    <t>Coluna13172</t>
  </si>
  <si>
    <t>Coluna13173</t>
  </si>
  <si>
    <t>Coluna13174</t>
  </si>
  <si>
    <t>Coluna13175</t>
  </si>
  <si>
    <t>Coluna13176</t>
  </si>
  <si>
    <t>Coluna13177</t>
  </si>
  <si>
    <t>Coluna13178</t>
  </si>
  <si>
    <t>Coluna13179</t>
  </si>
  <si>
    <t>Coluna13180</t>
  </si>
  <si>
    <t>Coluna13181</t>
  </si>
  <si>
    <t>Coluna13182</t>
  </si>
  <si>
    <t>Coluna13183</t>
  </si>
  <si>
    <t>Coluna13184</t>
  </si>
  <si>
    <t>Coluna13185</t>
  </si>
  <si>
    <t>Coluna13186</t>
  </si>
  <si>
    <t>Coluna13187</t>
  </si>
  <si>
    <t>Coluna13188</t>
  </si>
  <si>
    <t>Coluna13189</t>
  </si>
  <si>
    <t>Coluna13190</t>
  </si>
  <si>
    <t>Coluna13191</t>
  </si>
  <si>
    <t>Coluna13192</t>
  </si>
  <si>
    <t>Coluna13193</t>
  </si>
  <si>
    <t>Coluna13194</t>
  </si>
  <si>
    <t>Coluna13195</t>
  </si>
  <si>
    <t>Coluna13196</t>
  </si>
  <si>
    <t>Coluna13197</t>
  </si>
  <si>
    <t>Coluna13198</t>
  </si>
  <si>
    <t>Coluna13199</t>
  </si>
  <si>
    <t>Coluna13200</t>
  </si>
  <si>
    <t>Coluna13201</t>
  </si>
  <si>
    <t>Coluna13202</t>
  </si>
  <si>
    <t>Coluna13203</t>
  </si>
  <si>
    <t>Coluna13204</t>
  </si>
  <si>
    <t>Coluna13205</t>
  </si>
  <si>
    <t>Coluna13206</t>
  </si>
  <si>
    <t>Coluna13207</t>
  </si>
  <si>
    <t>Coluna13208</t>
  </si>
  <si>
    <t>Coluna13209</t>
  </si>
  <si>
    <t>Coluna13210</t>
  </si>
  <si>
    <t>Coluna13211</t>
  </si>
  <si>
    <t>Coluna13212</t>
  </si>
  <si>
    <t>Coluna13213</t>
  </si>
  <si>
    <t>Coluna13214</t>
  </si>
  <si>
    <t>Coluna13215</t>
  </si>
  <si>
    <t>Coluna13216</t>
  </si>
  <si>
    <t>Coluna13217</t>
  </si>
  <si>
    <t>Coluna13218</t>
  </si>
  <si>
    <t>Coluna13219</t>
  </si>
  <si>
    <t>Coluna13220</t>
  </si>
  <si>
    <t>Coluna13221</t>
  </si>
  <si>
    <t>Coluna13222</t>
  </si>
  <si>
    <t>Coluna13223</t>
  </si>
  <si>
    <t>Coluna13224</t>
  </si>
  <si>
    <t>Coluna13225</t>
  </si>
  <si>
    <t>Coluna13226</t>
  </si>
  <si>
    <t>Coluna13227</t>
  </si>
  <si>
    <t>Coluna13228</t>
  </si>
  <si>
    <t>Coluna13229</t>
  </si>
  <si>
    <t>Coluna13230</t>
  </si>
  <si>
    <t>Coluna13231</t>
  </si>
  <si>
    <t>Coluna13232</t>
  </si>
  <si>
    <t>Coluna13233</t>
  </si>
  <si>
    <t>Coluna13234</t>
  </si>
  <si>
    <t>Coluna13235</t>
  </si>
  <si>
    <t>Coluna13236</t>
  </si>
  <si>
    <t>Coluna13237</t>
  </si>
  <si>
    <t>Coluna13238</t>
  </si>
  <si>
    <t>Coluna13239</t>
  </si>
  <si>
    <t>Coluna13240</t>
  </si>
  <si>
    <t>Coluna13241</t>
  </si>
  <si>
    <t>Coluna13242</t>
  </si>
  <si>
    <t>Coluna13243</t>
  </si>
  <si>
    <t>Coluna13244</t>
  </si>
  <si>
    <t>Coluna13245</t>
  </si>
  <si>
    <t>Coluna13246</t>
  </si>
  <si>
    <t>Coluna13247</t>
  </si>
  <si>
    <t>Coluna13248</t>
  </si>
  <si>
    <t>Coluna13249</t>
  </si>
  <si>
    <t>Coluna13250</t>
  </si>
  <si>
    <t>Coluna13251</t>
  </si>
  <si>
    <t>Coluna13252</t>
  </si>
  <si>
    <t>Coluna13253</t>
  </si>
  <si>
    <t>Coluna13254</t>
  </si>
  <si>
    <t>Coluna13255</t>
  </si>
  <si>
    <t>Coluna13256</t>
  </si>
  <si>
    <t>Coluna13257</t>
  </si>
  <si>
    <t>Coluna13258</t>
  </si>
  <si>
    <t>Coluna13259</t>
  </si>
  <si>
    <t>Coluna13260</t>
  </si>
  <si>
    <t>Coluna13261</t>
  </si>
  <si>
    <t>Coluna13262</t>
  </si>
  <si>
    <t>Coluna13263</t>
  </si>
  <si>
    <t>Coluna13264</t>
  </si>
  <si>
    <t>Coluna13265</t>
  </si>
  <si>
    <t>Coluna13266</t>
  </si>
  <si>
    <t>Coluna13267</t>
  </si>
  <si>
    <t>Coluna13268</t>
  </si>
  <si>
    <t>Coluna13269</t>
  </si>
  <si>
    <t>Coluna13270</t>
  </si>
  <si>
    <t>Coluna13271</t>
  </si>
  <si>
    <t>Coluna13272</t>
  </si>
  <si>
    <t>Coluna13273</t>
  </si>
  <si>
    <t>Coluna13274</t>
  </si>
  <si>
    <t>Coluna13275</t>
  </si>
  <si>
    <t>Coluna13276</t>
  </si>
  <si>
    <t>Coluna13277</t>
  </si>
  <si>
    <t>Coluna13278</t>
  </si>
  <si>
    <t>Coluna13279</t>
  </si>
  <si>
    <t>Coluna13280</t>
  </si>
  <si>
    <t>Coluna13281</t>
  </si>
  <si>
    <t>Coluna13282</t>
  </si>
  <si>
    <t>Coluna13283</t>
  </si>
  <si>
    <t>Coluna13284</t>
  </si>
  <si>
    <t>Coluna13285</t>
  </si>
  <si>
    <t>Coluna13286</t>
  </si>
  <si>
    <t>Coluna13287</t>
  </si>
  <si>
    <t>Coluna13288</t>
  </si>
  <si>
    <t>Coluna13289</t>
  </si>
  <si>
    <t>Coluna13290</t>
  </si>
  <si>
    <t>Coluna13291</t>
  </si>
  <si>
    <t>Coluna13292</t>
  </si>
  <si>
    <t>Coluna13293</t>
  </si>
  <si>
    <t>Coluna13294</t>
  </si>
  <si>
    <t>Coluna13295</t>
  </si>
  <si>
    <t>Coluna13296</t>
  </si>
  <si>
    <t>Coluna13297</t>
  </si>
  <si>
    <t>Coluna13298</t>
  </si>
  <si>
    <t>Coluna13299</t>
  </si>
  <si>
    <t>Coluna13300</t>
  </si>
  <si>
    <t>Coluna13301</t>
  </si>
  <si>
    <t>Coluna13302</t>
  </si>
  <si>
    <t>Coluna13303</t>
  </si>
  <si>
    <t>Coluna13304</t>
  </si>
  <si>
    <t>Coluna13305</t>
  </si>
  <si>
    <t>Coluna13306</t>
  </si>
  <si>
    <t>Coluna13307</t>
  </si>
  <si>
    <t>Coluna13308</t>
  </si>
  <si>
    <t>Coluna13309</t>
  </si>
  <si>
    <t>Coluna13310</t>
  </si>
  <si>
    <t>Coluna13311</t>
  </si>
  <si>
    <t>Coluna13312</t>
  </si>
  <si>
    <t>Coluna13313</t>
  </si>
  <si>
    <t>Coluna13314</t>
  </si>
  <si>
    <t>Coluna13315</t>
  </si>
  <si>
    <t>Coluna13316</t>
  </si>
  <si>
    <t>Coluna13317</t>
  </si>
  <si>
    <t>Coluna13318</t>
  </si>
  <si>
    <t>Coluna13319</t>
  </si>
  <si>
    <t>Coluna13320</t>
  </si>
  <si>
    <t>Coluna13321</t>
  </si>
  <si>
    <t>Coluna13322</t>
  </si>
  <si>
    <t>Coluna13323</t>
  </si>
  <si>
    <t>Coluna13324</t>
  </si>
  <si>
    <t>Coluna13325</t>
  </si>
  <si>
    <t>Coluna13326</t>
  </si>
  <si>
    <t>Coluna13327</t>
  </si>
  <si>
    <t>Coluna13328</t>
  </si>
  <si>
    <t>Coluna13329</t>
  </si>
  <si>
    <t>Coluna13330</t>
  </si>
  <si>
    <t>Coluna13331</t>
  </si>
  <si>
    <t>Coluna13332</t>
  </si>
  <si>
    <t>Coluna13333</t>
  </si>
  <si>
    <t>Coluna13334</t>
  </si>
  <si>
    <t>Coluna13335</t>
  </si>
  <si>
    <t>Coluna13336</t>
  </si>
  <si>
    <t>Coluna13337</t>
  </si>
  <si>
    <t>Coluna13338</t>
  </si>
  <si>
    <t>Coluna13339</t>
  </si>
  <si>
    <t>Coluna13340</t>
  </si>
  <si>
    <t>Coluna13341</t>
  </si>
  <si>
    <t>Coluna13342</t>
  </si>
  <si>
    <t>Coluna13343</t>
  </si>
  <si>
    <t>Coluna13344</t>
  </si>
  <si>
    <t>Coluna13345</t>
  </si>
  <si>
    <t>Coluna13346</t>
  </si>
  <si>
    <t>Coluna13347</t>
  </si>
  <si>
    <t>Coluna13348</t>
  </si>
  <si>
    <t>Coluna13349</t>
  </si>
  <si>
    <t>Coluna13350</t>
  </si>
  <si>
    <t>Coluna13351</t>
  </si>
  <si>
    <t>Coluna13352</t>
  </si>
  <si>
    <t>Coluna13353</t>
  </si>
  <si>
    <t>Coluna13354</t>
  </si>
  <si>
    <t>Coluna13355</t>
  </si>
  <si>
    <t>Coluna13356</t>
  </si>
  <si>
    <t>Coluna13357</t>
  </si>
  <si>
    <t>Coluna13358</t>
  </si>
  <si>
    <t>Coluna13359</t>
  </si>
  <si>
    <t>Coluna13360</t>
  </si>
  <si>
    <t>Coluna13361</t>
  </si>
  <si>
    <t>Coluna13362</t>
  </si>
  <si>
    <t>Coluna13363</t>
  </si>
  <si>
    <t>Coluna13364</t>
  </si>
  <si>
    <t>Coluna13365</t>
  </si>
  <si>
    <t>Coluna13366</t>
  </si>
  <si>
    <t>Coluna13367</t>
  </si>
  <si>
    <t>Coluna13368</t>
  </si>
  <si>
    <t>Coluna13369</t>
  </si>
  <si>
    <t>Coluna13370</t>
  </si>
  <si>
    <t>Coluna13371</t>
  </si>
  <si>
    <t>Coluna13372</t>
  </si>
  <si>
    <t>Coluna13373</t>
  </si>
  <si>
    <t>Coluna13374</t>
  </si>
  <si>
    <t>Coluna13375</t>
  </si>
  <si>
    <t>Coluna13376</t>
  </si>
  <si>
    <t>Coluna13377</t>
  </si>
  <si>
    <t>Coluna13378</t>
  </si>
  <si>
    <t>Coluna13379</t>
  </si>
  <si>
    <t>Coluna13380</t>
  </si>
  <si>
    <t>Coluna13381</t>
  </si>
  <si>
    <t>Coluna13382</t>
  </si>
  <si>
    <t>Coluna13383</t>
  </si>
  <si>
    <t>Coluna13384</t>
  </si>
  <si>
    <t>Coluna13385</t>
  </si>
  <si>
    <t>Coluna13386</t>
  </si>
  <si>
    <t>Coluna13387</t>
  </si>
  <si>
    <t>Coluna13388</t>
  </si>
  <si>
    <t>Coluna13389</t>
  </si>
  <si>
    <t>Coluna13390</t>
  </si>
  <si>
    <t>Coluna13391</t>
  </si>
  <si>
    <t>Coluna13392</t>
  </si>
  <si>
    <t>Coluna13393</t>
  </si>
  <si>
    <t>Coluna13394</t>
  </si>
  <si>
    <t>Coluna13395</t>
  </si>
  <si>
    <t>Coluna13396</t>
  </si>
  <si>
    <t>Coluna13397</t>
  </si>
  <si>
    <t>Coluna13398</t>
  </si>
  <si>
    <t>Coluna13399</t>
  </si>
  <si>
    <t>Coluna13400</t>
  </si>
  <si>
    <t>Coluna13401</t>
  </si>
  <si>
    <t>Coluna13402</t>
  </si>
  <si>
    <t>Coluna13403</t>
  </si>
  <si>
    <t>Coluna13404</t>
  </si>
  <si>
    <t>Coluna13405</t>
  </si>
  <si>
    <t>Coluna13406</t>
  </si>
  <si>
    <t>Coluna13407</t>
  </si>
  <si>
    <t>Coluna13408</t>
  </si>
  <si>
    <t>Coluna13409</t>
  </si>
  <si>
    <t>Coluna13410</t>
  </si>
  <si>
    <t>Coluna13411</t>
  </si>
  <si>
    <t>Coluna13412</t>
  </si>
  <si>
    <t>Coluna13413</t>
  </si>
  <si>
    <t>Coluna13414</t>
  </si>
  <si>
    <t>Coluna13415</t>
  </si>
  <si>
    <t>Coluna13416</t>
  </si>
  <si>
    <t>Coluna13417</t>
  </si>
  <si>
    <t>Coluna13418</t>
  </si>
  <si>
    <t>Coluna13419</t>
  </si>
  <si>
    <t>Coluna13420</t>
  </si>
  <si>
    <t>Coluna13421</t>
  </si>
  <si>
    <t>Coluna13422</t>
  </si>
  <si>
    <t>Coluna13423</t>
  </si>
  <si>
    <t>Coluna13424</t>
  </si>
  <si>
    <t>Coluna13425</t>
  </si>
  <si>
    <t>Coluna13426</t>
  </si>
  <si>
    <t>Coluna13427</t>
  </si>
  <si>
    <t>Coluna13428</t>
  </si>
  <si>
    <t>Coluna13429</t>
  </si>
  <si>
    <t>Coluna13430</t>
  </si>
  <si>
    <t>Coluna13431</t>
  </si>
  <si>
    <t>Coluna13432</t>
  </si>
  <si>
    <t>Coluna13433</t>
  </si>
  <si>
    <t>Coluna13434</t>
  </si>
  <si>
    <t>Coluna13435</t>
  </si>
  <si>
    <t>Coluna13436</t>
  </si>
  <si>
    <t>Coluna13437</t>
  </si>
  <si>
    <t>Coluna13438</t>
  </si>
  <si>
    <t>Coluna13439</t>
  </si>
  <si>
    <t>Coluna13440</t>
  </si>
  <si>
    <t>Coluna13441</t>
  </si>
  <si>
    <t>Coluna13442</t>
  </si>
  <si>
    <t>Coluna13443</t>
  </si>
  <si>
    <t>Coluna13444</t>
  </si>
  <si>
    <t>Coluna13445</t>
  </si>
  <si>
    <t>Coluna13446</t>
  </si>
  <si>
    <t>Coluna13447</t>
  </si>
  <si>
    <t>Coluna13448</t>
  </si>
  <si>
    <t>Coluna13449</t>
  </si>
  <si>
    <t>Coluna13450</t>
  </si>
  <si>
    <t>Coluna13451</t>
  </si>
  <si>
    <t>Coluna13452</t>
  </si>
  <si>
    <t>Coluna13453</t>
  </si>
  <si>
    <t>Coluna13454</t>
  </si>
  <si>
    <t>Coluna13455</t>
  </si>
  <si>
    <t>Coluna13456</t>
  </si>
  <si>
    <t>Coluna13457</t>
  </si>
  <si>
    <t>Coluna13458</t>
  </si>
  <si>
    <t>Coluna13459</t>
  </si>
  <si>
    <t>Coluna13460</t>
  </si>
  <si>
    <t>Coluna13461</t>
  </si>
  <si>
    <t>Coluna13462</t>
  </si>
  <si>
    <t>Coluna13463</t>
  </si>
  <si>
    <t>Coluna13464</t>
  </si>
  <si>
    <t>Coluna13465</t>
  </si>
  <si>
    <t>Coluna13466</t>
  </si>
  <si>
    <t>Coluna13467</t>
  </si>
  <si>
    <t>Coluna13468</t>
  </si>
  <si>
    <t>Coluna13469</t>
  </si>
  <si>
    <t>Coluna13470</t>
  </si>
  <si>
    <t>Coluna13471</t>
  </si>
  <si>
    <t>Coluna13472</t>
  </si>
  <si>
    <t>Coluna13473</t>
  </si>
  <si>
    <t>Coluna13474</t>
  </si>
  <si>
    <t>Coluna13475</t>
  </si>
  <si>
    <t>Coluna13476</t>
  </si>
  <si>
    <t>Coluna13477</t>
  </si>
  <si>
    <t>Coluna13478</t>
  </si>
  <si>
    <t>Coluna13479</t>
  </si>
  <si>
    <t>Coluna13480</t>
  </si>
  <si>
    <t>Coluna13481</t>
  </si>
  <si>
    <t>Coluna13482</t>
  </si>
  <si>
    <t>Coluna13483</t>
  </si>
  <si>
    <t>Coluna13484</t>
  </si>
  <si>
    <t>Coluna13485</t>
  </si>
  <si>
    <t>Coluna13486</t>
  </si>
  <si>
    <t>Coluna13487</t>
  </si>
  <si>
    <t>Coluna13488</t>
  </si>
  <si>
    <t>Coluna13489</t>
  </si>
  <si>
    <t>Coluna13490</t>
  </si>
  <si>
    <t>Coluna13491</t>
  </si>
  <si>
    <t>Coluna13492</t>
  </si>
  <si>
    <t>Coluna13493</t>
  </si>
  <si>
    <t>Coluna13494</t>
  </si>
  <si>
    <t>Coluna13495</t>
  </si>
  <si>
    <t>Coluna13496</t>
  </si>
  <si>
    <t>Coluna13497</t>
  </si>
  <si>
    <t>Coluna13498</t>
  </si>
  <si>
    <t>Coluna13499</t>
  </si>
  <si>
    <t>Coluna13500</t>
  </si>
  <si>
    <t>Coluna13501</t>
  </si>
  <si>
    <t>Coluna13502</t>
  </si>
  <si>
    <t>Coluna13503</t>
  </si>
  <si>
    <t>Coluna13504</t>
  </si>
  <si>
    <t>Coluna13505</t>
  </si>
  <si>
    <t>Coluna13506</t>
  </si>
  <si>
    <t>Coluna13507</t>
  </si>
  <si>
    <t>Coluna13508</t>
  </si>
  <si>
    <t>Coluna13509</t>
  </si>
  <si>
    <t>Coluna13510</t>
  </si>
  <si>
    <t>Coluna13511</t>
  </si>
  <si>
    <t>Coluna13512</t>
  </si>
  <si>
    <t>Coluna13513</t>
  </si>
  <si>
    <t>Coluna13514</t>
  </si>
  <si>
    <t>Coluna13515</t>
  </si>
  <si>
    <t>Coluna13516</t>
  </si>
  <si>
    <t>Coluna13517</t>
  </si>
  <si>
    <t>Coluna13518</t>
  </si>
  <si>
    <t>Coluna13519</t>
  </si>
  <si>
    <t>Coluna13520</t>
  </si>
  <si>
    <t>Coluna13521</t>
  </si>
  <si>
    <t>Coluna13522</t>
  </si>
  <si>
    <t>Coluna13523</t>
  </si>
  <si>
    <t>Coluna13524</t>
  </si>
  <si>
    <t>Coluna13525</t>
  </si>
  <si>
    <t>Coluna13526</t>
  </si>
  <si>
    <t>Coluna13527</t>
  </si>
  <si>
    <t>Coluna13528</t>
  </si>
  <si>
    <t>Coluna13529</t>
  </si>
  <si>
    <t>Coluna13530</t>
  </si>
  <si>
    <t>Coluna13531</t>
  </si>
  <si>
    <t>Coluna13532</t>
  </si>
  <si>
    <t>Coluna13533</t>
  </si>
  <si>
    <t>Coluna13534</t>
  </si>
  <si>
    <t>Coluna13535</t>
  </si>
  <si>
    <t>Coluna13536</t>
  </si>
  <si>
    <t>Coluna13537</t>
  </si>
  <si>
    <t>Coluna13538</t>
  </si>
  <si>
    <t>Coluna13539</t>
  </si>
  <si>
    <t>Coluna13540</t>
  </si>
  <si>
    <t>Coluna13541</t>
  </si>
  <si>
    <t>Coluna13542</t>
  </si>
  <si>
    <t>Coluna13543</t>
  </si>
  <si>
    <t>Coluna13544</t>
  </si>
  <si>
    <t>Coluna13545</t>
  </si>
  <si>
    <t>Coluna13546</t>
  </si>
  <si>
    <t>Coluna13547</t>
  </si>
  <si>
    <t>Coluna13548</t>
  </si>
  <si>
    <t>Coluna13549</t>
  </si>
  <si>
    <t>Coluna13550</t>
  </si>
  <si>
    <t>Coluna13551</t>
  </si>
  <si>
    <t>Coluna13552</t>
  </si>
  <si>
    <t>Coluna13553</t>
  </si>
  <si>
    <t>Coluna13554</t>
  </si>
  <si>
    <t>Coluna13555</t>
  </si>
  <si>
    <t>Coluna13556</t>
  </si>
  <si>
    <t>Coluna13557</t>
  </si>
  <si>
    <t>Coluna13558</t>
  </si>
  <si>
    <t>Coluna13559</t>
  </si>
  <si>
    <t>Coluna13560</t>
  </si>
  <si>
    <t>Coluna13561</t>
  </si>
  <si>
    <t>Coluna13562</t>
  </si>
  <si>
    <t>Coluna13563</t>
  </si>
  <si>
    <t>Coluna13564</t>
  </si>
  <si>
    <t>Coluna13565</t>
  </si>
  <si>
    <t>Coluna13566</t>
  </si>
  <si>
    <t>Coluna13567</t>
  </si>
  <si>
    <t>Coluna13568</t>
  </si>
  <si>
    <t>Coluna13569</t>
  </si>
  <si>
    <t>Coluna13570</t>
  </si>
  <si>
    <t>Coluna13571</t>
  </si>
  <si>
    <t>Coluna13572</t>
  </si>
  <si>
    <t>Coluna13573</t>
  </si>
  <si>
    <t>Coluna13574</t>
  </si>
  <si>
    <t>Coluna13575</t>
  </si>
  <si>
    <t>Coluna13576</t>
  </si>
  <si>
    <t>Coluna13577</t>
  </si>
  <si>
    <t>Coluna13578</t>
  </si>
  <si>
    <t>Coluna13579</t>
  </si>
  <si>
    <t>Coluna13580</t>
  </si>
  <si>
    <t>Coluna13581</t>
  </si>
  <si>
    <t>Coluna13582</t>
  </si>
  <si>
    <t>Coluna13583</t>
  </si>
  <si>
    <t>Coluna13584</t>
  </si>
  <si>
    <t>Coluna13585</t>
  </si>
  <si>
    <t>Coluna13586</t>
  </si>
  <si>
    <t>Coluna13587</t>
  </si>
  <si>
    <t>Coluna13588</t>
  </si>
  <si>
    <t>Coluna13589</t>
  </si>
  <si>
    <t>Coluna13590</t>
  </si>
  <si>
    <t>Coluna13591</t>
  </si>
  <si>
    <t>Coluna13592</t>
  </si>
  <si>
    <t>Coluna13593</t>
  </si>
  <si>
    <t>Coluna13594</t>
  </si>
  <si>
    <t>Coluna13595</t>
  </si>
  <si>
    <t>Coluna13596</t>
  </si>
  <si>
    <t>Coluna13597</t>
  </si>
  <si>
    <t>Coluna13598</t>
  </si>
  <si>
    <t>Coluna13599</t>
  </si>
  <si>
    <t>Coluna13600</t>
  </si>
  <si>
    <t>Coluna13601</t>
  </si>
  <si>
    <t>Coluna13602</t>
  </si>
  <si>
    <t>Coluna13603</t>
  </si>
  <si>
    <t>Coluna13604</t>
  </si>
  <si>
    <t>Coluna13605</t>
  </si>
  <si>
    <t>Coluna13606</t>
  </si>
  <si>
    <t>Coluna13607</t>
  </si>
  <si>
    <t>Coluna13608</t>
  </si>
  <si>
    <t>Coluna13609</t>
  </si>
  <si>
    <t>Coluna13610</t>
  </si>
  <si>
    <t>Coluna13611</t>
  </si>
  <si>
    <t>Coluna13612</t>
  </si>
  <si>
    <t>Coluna13613</t>
  </si>
  <si>
    <t>Coluna13614</t>
  </si>
  <si>
    <t>Coluna13615</t>
  </si>
  <si>
    <t>Coluna13616</t>
  </si>
  <si>
    <t>Coluna13617</t>
  </si>
  <si>
    <t>Coluna13618</t>
  </si>
  <si>
    <t>Coluna13619</t>
  </si>
  <si>
    <t>Coluna13620</t>
  </si>
  <si>
    <t>Coluna13621</t>
  </si>
  <si>
    <t>Coluna13622</t>
  </si>
  <si>
    <t>Coluna13623</t>
  </si>
  <si>
    <t>Coluna13624</t>
  </si>
  <si>
    <t>Coluna13625</t>
  </si>
  <si>
    <t>Coluna13626</t>
  </si>
  <si>
    <t>Coluna13627</t>
  </si>
  <si>
    <t>Coluna13628</t>
  </si>
  <si>
    <t>Coluna13629</t>
  </si>
  <si>
    <t>Coluna13630</t>
  </si>
  <si>
    <t>Coluna13631</t>
  </si>
  <si>
    <t>Coluna13632</t>
  </si>
  <si>
    <t>Coluna13633</t>
  </si>
  <si>
    <t>Coluna13634</t>
  </si>
  <si>
    <t>Coluna13635</t>
  </si>
  <si>
    <t>Coluna13636</t>
  </si>
  <si>
    <t>Coluna13637</t>
  </si>
  <si>
    <t>Coluna13638</t>
  </si>
  <si>
    <t>Coluna13639</t>
  </si>
  <si>
    <t>Coluna13640</t>
  </si>
  <si>
    <t>Coluna13641</t>
  </si>
  <si>
    <t>Coluna13642</t>
  </si>
  <si>
    <t>Coluna13643</t>
  </si>
  <si>
    <t>Coluna13644</t>
  </si>
  <si>
    <t>Coluna13645</t>
  </si>
  <si>
    <t>Coluna13646</t>
  </si>
  <si>
    <t>Coluna13647</t>
  </si>
  <si>
    <t>Coluna13648</t>
  </si>
  <si>
    <t>Coluna13649</t>
  </si>
  <si>
    <t>Coluna13650</t>
  </si>
  <si>
    <t>Coluna13651</t>
  </si>
  <si>
    <t>Coluna13652</t>
  </si>
  <si>
    <t>Coluna13653</t>
  </si>
  <si>
    <t>Coluna13654</t>
  </si>
  <si>
    <t>Coluna13655</t>
  </si>
  <si>
    <t>Coluna13656</t>
  </si>
  <si>
    <t>Coluna13657</t>
  </si>
  <si>
    <t>Coluna13658</t>
  </si>
  <si>
    <t>Coluna13659</t>
  </si>
  <si>
    <t>Coluna13660</t>
  </si>
  <si>
    <t>Coluna13661</t>
  </si>
  <si>
    <t>Coluna13662</t>
  </si>
  <si>
    <t>Coluna13663</t>
  </si>
  <si>
    <t>Coluna13664</t>
  </si>
  <si>
    <t>Coluna13665</t>
  </si>
  <si>
    <t>Coluna13666</t>
  </si>
  <si>
    <t>Coluna13667</t>
  </si>
  <si>
    <t>Coluna13668</t>
  </si>
  <si>
    <t>Coluna13669</t>
  </si>
  <si>
    <t>Coluna13670</t>
  </si>
  <si>
    <t>Coluna13671</t>
  </si>
  <si>
    <t>Coluna13672</t>
  </si>
  <si>
    <t>Coluna13673</t>
  </si>
  <si>
    <t>Coluna13674</t>
  </si>
  <si>
    <t>Coluna13675</t>
  </si>
  <si>
    <t>Coluna13676</t>
  </si>
  <si>
    <t>Coluna13677</t>
  </si>
  <si>
    <t>Coluna13678</t>
  </si>
  <si>
    <t>Coluna13679</t>
  </si>
  <si>
    <t>Coluna13680</t>
  </si>
  <si>
    <t>Coluna13681</t>
  </si>
  <si>
    <t>Coluna13682</t>
  </si>
  <si>
    <t>Coluna13683</t>
  </si>
  <si>
    <t>Coluna13684</t>
  </si>
  <si>
    <t>Coluna13685</t>
  </si>
  <si>
    <t>Coluna13686</t>
  </si>
  <si>
    <t>Coluna13687</t>
  </si>
  <si>
    <t>Coluna13688</t>
  </si>
  <si>
    <t>Coluna13689</t>
  </si>
  <si>
    <t>Coluna13690</t>
  </si>
  <si>
    <t>Coluna13691</t>
  </si>
  <si>
    <t>Coluna13692</t>
  </si>
  <si>
    <t>Coluna13693</t>
  </si>
  <si>
    <t>Coluna13694</t>
  </si>
  <si>
    <t>Coluna13695</t>
  </si>
  <si>
    <t>Coluna13696</t>
  </si>
  <si>
    <t>Coluna13697</t>
  </si>
  <si>
    <t>Coluna13698</t>
  </si>
  <si>
    <t>Coluna13699</t>
  </si>
  <si>
    <t>Coluna13700</t>
  </si>
  <si>
    <t>Coluna13701</t>
  </si>
  <si>
    <t>Coluna13702</t>
  </si>
  <si>
    <t>Coluna13703</t>
  </si>
  <si>
    <t>Coluna13704</t>
  </si>
  <si>
    <t>Coluna13705</t>
  </si>
  <si>
    <t>Coluna13706</t>
  </si>
  <si>
    <t>Coluna13707</t>
  </si>
  <si>
    <t>Coluna13708</t>
  </si>
  <si>
    <t>Coluna13709</t>
  </si>
  <si>
    <t>Coluna13710</t>
  </si>
  <si>
    <t>Coluna13711</t>
  </si>
  <si>
    <t>Coluna13712</t>
  </si>
  <si>
    <t>Coluna13713</t>
  </si>
  <si>
    <t>Coluna13714</t>
  </si>
  <si>
    <t>Coluna13715</t>
  </si>
  <si>
    <t>Coluna13716</t>
  </si>
  <si>
    <t>Coluna13717</t>
  </si>
  <si>
    <t>Coluna13718</t>
  </si>
  <si>
    <t>Coluna13719</t>
  </si>
  <si>
    <t>Coluna13720</t>
  </si>
  <si>
    <t>Coluna13721</t>
  </si>
  <si>
    <t>Coluna13722</t>
  </si>
  <si>
    <t>Coluna13723</t>
  </si>
  <si>
    <t>Coluna13724</t>
  </si>
  <si>
    <t>Coluna13725</t>
  </si>
  <si>
    <t>Coluna13726</t>
  </si>
  <si>
    <t>Coluna13727</t>
  </si>
  <si>
    <t>Coluna13728</t>
  </si>
  <si>
    <t>Coluna13729</t>
  </si>
  <si>
    <t>Coluna13730</t>
  </si>
  <si>
    <t>Coluna13731</t>
  </si>
  <si>
    <t>Coluna13732</t>
  </si>
  <si>
    <t>Coluna13733</t>
  </si>
  <si>
    <t>Coluna13734</t>
  </si>
  <si>
    <t>Coluna13735</t>
  </si>
  <si>
    <t>Coluna13736</t>
  </si>
  <si>
    <t>Coluna13737</t>
  </si>
  <si>
    <t>Coluna13738</t>
  </si>
  <si>
    <t>Coluna13739</t>
  </si>
  <si>
    <t>Coluna13740</t>
  </si>
  <si>
    <t>Coluna13741</t>
  </si>
  <si>
    <t>Coluna13742</t>
  </si>
  <si>
    <t>Coluna13743</t>
  </si>
  <si>
    <t>Coluna13744</t>
  </si>
  <si>
    <t>Coluna13745</t>
  </si>
  <si>
    <t>Coluna13746</t>
  </si>
  <si>
    <t>Coluna13747</t>
  </si>
  <si>
    <t>Coluna13748</t>
  </si>
  <si>
    <t>Coluna13749</t>
  </si>
  <si>
    <t>Coluna13750</t>
  </si>
  <si>
    <t>Coluna13751</t>
  </si>
  <si>
    <t>Coluna13752</t>
  </si>
  <si>
    <t>Coluna13753</t>
  </si>
  <si>
    <t>Coluna13754</t>
  </si>
  <si>
    <t>Coluna13755</t>
  </si>
  <si>
    <t>Coluna13756</t>
  </si>
  <si>
    <t>Coluna13757</t>
  </si>
  <si>
    <t>Coluna13758</t>
  </si>
  <si>
    <t>Coluna13759</t>
  </si>
  <si>
    <t>Coluna13760</t>
  </si>
  <si>
    <t>Coluna13761</t>
  </si>
  <si>
    <t>Coluna13762</t>
  </si>
  <si>
    <t>Coluna13763</t>
  </si>
  <si>
    <t>Coluna13764</t>
  </si>
  <si>
    <t>Coluna13765</t>
  </si>
  <si>
    <t>Coluna13766</t>
  </si>
  <si>
    <t>Coluna13767</t>
  </si>
  <si>
    <t>Coluna13768</t>
  </si>
  <si>
    <t>Coluna13769</t>
  </si>
  <si>
    <t>Coluna13770</t>
  </si>
  <si>
    <t>Coluna13771</t>
  </si>
  <si>
    <t>Coluna13772</t>
  </si>
  <si>
    <t>Coluna13773</t>
  </si>
  <si>
    <t>Coluna13774</t>
  </si>
  <si>
    <t>Coluna13775</t>
  </si>
  <si>
    <t>Coluna13776</t>
  </si>
  <si>
    <t>Coluna13777</t>
  </si>
  <si>
    <t>Coluna13778</t>
  </si>
  <si>
    <t>Coluna13779</t>
  </si>
  <si>
    <t>Coluna13780</t>
  </si>
  <si>
    <t>Coluna13781</t>
  </si>
  <si>
    <t>Coluna13782</t>
  </si>
  <si>
    <t>Coluna13783</t>
  </si>
  <si>
    <t>Coluna13784</t>
  </si>
  <si>
    <t>Coluna13785</t>
  </si>
  <si>
    <t>Coluna13786</t>
  </si>
  <si>
    <t>Coluna13787</t>
  </si>
  <si>
    <t>Coluna13788</t>
  </si>
  <si>
    <t>Coluna13789</t>
  </si>
  <si>
    <t>Coluna13790</t>
  </si>
  <si>
    <t>Coluna13791</t>
  </si>
  <si>
    <t>Coluna13792</t>
  </si>
  <si>
    <t>Coluna13793</t>
  </si>
  <si>
    <t>Coluna13794</t>
  </si>
  <si>
    <t>Coluna13795</t>
  </si>
  <si>
    <t>Coluna13796</t>
  </si>
  <si>
    <t>Coluna13797</t>
  </si>
  <si>
    <t>Coluna13798</t>
  </si>
  <si>
    <t>Coluna13799</t>
  </si>
  <si>
    <t>Coluna13800</t>
  </si>
  <si>
    <t>Coluna13801</t>
  </si>
  <si>
    <t>Coluna13802</t>
  </si>
  <si>
    <t>Coluna13803</t>
  </si>
  <si>
    <t>Coluna13804</t>
  </si>
  <si>
    <t>Coluna13805</t>
  </si>
  <si>
    <t>Coluna13806</t>
  </si>
  <si>
    <t>Coluna13807</t>
  </si>
  <si>
    <t>Coluna13808</t>
  </si>
  <si>
    <t>Coluna13809</t>
  </si>
  <si>
    <t>Coluna13810</t>
  </si>
  <si>
    <t>Coluna13811</t>
  </si>
  <si>
    <t>Coluna13812</t>
  </si>
  <si>
    <t>Coluna13813</t>
  </si>
  <si>
    <t>Coluna13814</t>
  </si>
  <si>
    <t>Coluna13815</t>
  </si>
  <si>
    <t>Coluna13816</t>
  </si>
  <si>
    <t>Coluna13817</t>
  </si>
  <si>
    <t>Coluna13818</t>
  </si>
  <si>
    <t>Coluna13819</t>
  </si>
  <si>
    <t>Coluna13820</t>
  </si>
  <si>
    <t>Coluna13821</t>
  </si>
  <si>
    <t>Coluna13822</t>
  </si>
  <si>
    <t>Coluna13823</t>
  </si>
  <si>
    <t>Coluna13824</t>
  </si>
  <si>
    <t>Coluna13825</t>
  </si>
  <si>
    <t>Coluna13826</t>
  </si>
  <si>
    <t>Coluna13827</t>
  </si>
  <si>
    <t>Coluna13828</t>
  </si>
  <si>
    <t>Coluna13829</t>
  </si>
  <si>
    <t>Coluna13830</t>
  </si>
  <si>
    <t>Coluna13831</t>
  </si>
  <si>
    <t>Coluna13832</t>
  </si>
  <si>
    <t>Coluna13833</t>
  </si>
  <si>
    <t>Coluna13834</t>
  </si>
  <si>
    <t>Coluna13835</t>
  </si>
  <si>
    <t>Coluna13836</t>
  </si>
  <si>
    <t>Coluna13837</t>
  </si>
  <si>
    <t>Coluna13838</t>
  </si>
  <si>
    <t>Coluna13839</t>
  </si>
  <si>
    <t>Coluna13840</t>
  </si>
  <si>
    <t>Coluna13841</t>
  </si>
  <si>
    <t>Coluna13842</t>
  </si>
  <si>
    <t>Coluna13843</t>
  </si>
  <si>
    <t>Coluna13844</t>
  </si>
  <si>
    <t>Coluna13845</t>
  </si>
  <si>
    <t>Coluna13846</t>
  </si>
  <si>
    <t>Coluna13847</t>
  </si>
  <si>
    <t>Coluna13848</t>
  </si>
  <si>
    <t>Coluna13849</t>
  </si>
  <si>
    <t>Coluna13850</t>
  </si>
  <si>
    <t>Coluna13851</t>
  </si>
  <si>
    <t>Coluna13852</t>
  </si>
  <si>
    <t>Coluna13853</t>
  </si>
  <si>
    <t>Coluna13854</t>
  </si>
  <si>
    <t>Coluna13855</t>
  </si>
  <si>
    <t>Coluna13856</t>
  </si>
  <si>
    <t>Coluna13857</t>
  </si>
  <si>
    <t>Coluna13858</t>
  </si>
  <si>
    <t>Coluna13859</t>
  </si>
  <si>
    <t>Coluna13860</t>
  </si>
  <si>
    <t>Coluna13861</t>
  </si>
  <si>
    <t>Coluna13862</t>
  </si>
  <si>
    <t>Coluna13863</t>
  </si>
  <si>
    <t>Coluna13864</t>
  </si>
  <si>
    <t>Coluna13865</t>
  </si>
  <si>
    <t>Coluna13866</t>
  </si>
  <si>
    <t>Coluna13867</t>
  </si>
  <si>
    <t>Coluna13868</t>
  </si>
  <si>
    <t>Coluna13869</t>
  </si>
  <si>
    <t>Coluna13870</t>
  </si>
  <si>
    <t>Coluna13871</t>
  </si>
  <si>
    <t>Coluna13872</t>
  </si>
  <si>
    <t>Coluna13873</t>
  </si>
  <si>
    <t>Coluna13874</t>
  </si>
  <si>
    <t>Coluna13875</t>
  </si>
  <si>
    <t>Coluna13876</t>
  </si>
  <si>
    <t>Coluna13877</t>
  </si>
  <si>
    <t>Coluna13878</t>
  </si>
  <si>
    <t>Coluna13879</t>
  </si>
  <si>
    <t>Coluna13880</t>
  </si>
  <si>
    <t>Coluna13881</t>
  </si>
  <si>
    <t>Coluna13882</t>
  </si>
  <si>
    <t>Coluna13883</t>
  </si>
  <si>
    <t>Coluna13884</t>
  </si>
  <si>
    <t>Coluna13885</t>
  </si>
  <si>
    <t>Coluna13886</t>
  </si>
  <si>
    <t>Coluna13887</t>
  </si>
  <si>
    <t>Coluna13888</t>
  </si>
  <si>
    <t>Coluna13889</t>
  </si>
  <si>
    <t>Coluna13890</t>
  </si>
  <si>
    <t>Coluna13891</t>
  </si>
  <si>
    <t>Coluna13892</t>
  </si>
  <si>
    <t>Coluna13893</t>
  </si>
  <si>
    <t>Coluna13894</t>
  </si>
  <si>
    <t>Coluna13895</t>
  </si>
  <si>
    <t>Coluna13896</t>
  </si>
  <si>
    <t>Coluna13897</t>
  </si>
  <si>
    <t>Coluna13898</t>
  </si>
  <si>
    <t>Coluna13899</t>
  </si>
  <si>
    <t>Coluna13900</t>
  </si>
  <si>
    <t>Coluna13901</t>
  </si>
  <si>
    <t>Coluna13902</t>
  </si>
  <si>
    <t>Coluna13903</t>
  </si>
  <si>
    <t>Coluna13904</t>
  </si>
  <si>
    <t>Coluna13905</t>
  </si>
  <si>
    <t>Coluna13906</t>
  </si>
  <si>
    <t>Coluna13907</t>
  </si>
  <si>
    <t>Coluna13908</t>
  </si>
  <si>
    <t>Coluna13909</t>
  </si>
  <si>
    <t>Coluna13910</t>
  </si>
  <si>
    <t>Coluna13911</t>
  </si>
  <si>
    <t>Coluna13912</t>
  </si>
  <si>
    <t>Coluna13913</t>
  </si>
  <si>
    <t>Coluna13914</t>
  </si>
  <si>
    <t>Coluna13915</t>
  </si>
  <si>
    <t>Coluna13916</t>
  </si>
  <si>
    <t>Coluna13917</t>
  </si>
  <si>
    <t>Coluna13918</t>
  </si>
  <si>
    <t>Coluna13919</t>
  </si>
  <si>
    <t>Coluna13920</t>
  </si>
  <si>
    <t>Coluna13921</t>
  </si>
  <si>
    <t>Coluna13922</t>
  </si>
  <si>
    <t>Coluna13923</t>
  </si>
  <si>
    <t>Coluna13924</t>
  </si>
  <si>
    <t>Coluna13925</t>
  </si>
  <si>
    <t>Coluna13926</t>
  </si>
  <si>
    <t>Coluna13927</t>
  </si>
  <si>
    <t>Coluna13928</t>
  </si>
  <si>
    <t>Coluna13929</t>
  </si>
  <si>
    <t>Coluna13930</t>
  </si>
  <si>
    <t>Coluna13931</t>
  </si>
  <si>
    <t>Coluna13932</t>
  </si>
  <si>
    <t>Coluna13933</t>
  </si>
  <si>
    <t>Coluna13934</t>
  </si>
  <si>
    <t>Coluna13935</t>
  </si>
  <si>
    <t>Coluna13936</t>
  </si>
  <si>
    <t>Coluna13937</t>
  </si>
  <si>
    <t>Coluna13938</t>
  </si>
  <si>
    <t>Coluna13939</t>
  </si>
  <si>
    <t>Coluna13940</t>
  </si>
  <si>
    <t>Coluna13941</t>
  </si>
  <si>
    <t>Coluna13942</t>
  </si>
  <si>
    <t>Coluna13943</t>
  </si>
  <si>
    <t>Coluna13944</t>
  </si>
  <si>
    <t>Coluna13945</t>
  </si>
  <si>
    <t>Coluna13946</t>
  </si>
  <si>
    <t>Coluna13947</t>
  </si>
  <si>
    <t>Coluna13948</t>
  </si>
  <si>
    <t>Coluna13949</t>
  </si>
  <si>
    <t>Coluna13950</t>
  </si>
  <si>
    <t>Coluna13951</t>
  </si>
  <si>
    <t>Coluna13952</t>
  </si>
  <si>
    <t>Coluna13953</t>
  </si>
  <si>
    <t>Coluna13954</t>
  </si>
  <si>
    <t>Coluna13955</t>
  </si>
  <si>
    <t>Coluna13956</t>
  </si>
  <si>
    <t>Coluna13957</t>
  </si>
  <si>
    <t>Coluna13958</t>
  </si>
  <si>
    <t>Coluna13959</t>
  </si>
  <si>
    <t>Coluna13960</t>
  </si>
  <si>
    <t>Coluna13961</t>
  </si>
  <si>
    <t>Coluna13962</t>
  </si>
  <si>
    <t>Coluna13963</t>
  </si>
  <si>
    <t>Coluna13964</t>
  </si>
  <si>
    <t>Coluna13965</t>
  </si>
  <si>
    <t>Coluna13966</t>
  </si>
  <si>
    <t>Coluna13967</t>
  </si>
  <si>
    <t>Coluna13968</t>
  </si>
  <si>
    <t>Coluna13969</t>
  </si>
  <si>
    <t>Coluna13970</t>
  </si>
  <si>
    <t>Coluna13971</t>
  </si>
  <si>
    <t>Coluna13972</t>
  </si>
  <si>
    <t>Coluna13973</t>
  </si>
  <si>
    <t>Coluna13974</t>
  </si>
  <si>
    <t>Coluna13975</t>
  </si>
  <si>
    <t>Coluna13976</t>
  </si>
  <si>
    <t>Coluna13977</t>
  </si>
  <si>
    <t>Coluna13978</t>
  </si>
  <si>
    <t>Coluna13979</t>
  </si>
  <si>
    <t>Coluna13980</t>
  </si>
  <si>
    <t>Coluna13981</t>
  </si>
  <si>
    <t>Coluna13982</t>
  </si>
  <si>
    <t>Coluna13983</t>
  </si>
  <si>
    <t>Coluna13984</t>
  </si>
  <si>
    <t>Coluna13985</t>
  </si>
  <si>
    <t>Coluna13986</t>
  </si>
  <si>
    <t>Coluna13987</t>
  </si>
  <si>
    <t>Coluna13988</t>
  </si>
  <si>
    <t>Coluna13989</t>
  </si>
  <si>
    <t>Coluna13990</t>
  </si>
  <si>
    <t>Coluna13991</t>
  </si>
  <si>
    <t>Coluna13992</t>
  </si>
  <si>
    <t>Coluna13993</t>
  </si>
  <si>
    <t>Coluna13994</t>
  </si>
  <si>
    <t>Coluna13995</t>
  </si>
  <si>
    <t>Coluna13996</t>
  </si>
  <si>
    <t>Coluna13997</t>
  </si>
  <si>
    <t>Coluna13998</t>
  </si>
  <si>
    <t>Coluna13999</t>
  </si>
  <si>
    <t>Coluna14000</t>
  </si>
  <si>
    <t>Coluna14001</t>
  </si>
  <si>
    <t>Coluna14002</t>
  </si>
  <si>
    <t>Coluna14003</t>
  </si>
  <si>
    <t>Coluna14004</t>
  </si>
  <si>
    <t>Coluna14005</t>
  </si>
  <si>
    <t>Coluna14006</t>
  </si>
  <si>
    <t>Coluna14007</t>
  </si>
  <si>
    <t>Coluna14008</t>
  </si>
  <si>
    <t>Coluna14009</t>
  </si>
  <si>
    <t>Coluna14010</t>
  </si>
  <si>
    <t>Coluna14011</t>
  </si>
  <si>
    <t>Coluna14012</t>
  </si>
  <si>
    <t>Coluna14013</t>
  </si>
  <si>
    <t>Coluna14014</t>
  </si>
  <si>
    <t>Coluna14015</t>
  </si>
  <si>
    <t>Coluna14016</t>
  </si>
  <si>
    <t>Coluna14017</t>
  </si>
  <si>
    <t>Coluna14018</t>
  </si>
  <si>
    <t>Coluna14019</t>
  </si>
  <si>
    <t>Coluna14020</t>
  </si>
  <si>
    <t>Coluna14021</t>
  </si>
  <si>
    <t>Coluna14022</t>
  </si>
  <si>
    <t>Coluna14023</t>
  </si>
  <si>
    <t>Coluna14024</t>
  </si>
  <si>
    <t>Coluna14025</t>
  </si>
  <si>
    <t>Coluna14026</t>
  </si>
  <si>
    <t>Coluna14027</t>
  </si>
  <si>
    <t>Coluna14028</t>
  </si>
  <si>
    <t>Coluna14029</t>
  </si>
  <si>
    <t>Coluna14030</t>
  </si>
  <si>
    <t>Coluna14031</t>
  </si>
  <si>
    <t>Coluna14032</t>
  </si>
  <si>
    <t>Coluna14033</t>
  </si>
  <si>
    <t>Coluna14034</t>
  </si>
  <si>
    <t>Coluna14035</t>
  </si>
  <si>
    <t>Coluna14036</t>
  </si>
  <si>
    <t>Coluna14037</t>
  </si>
  <si>
    <t>Coluna14038</t>
  </si>
  <si>
    <t>Coluna14039</t>
  </si>
  <si>
    <t>Coluna14040</t>
  </si>
  <si>
    <t>Coluna14041</t>
  </si>
  <si>
    <t>Coluna14042</t>
  </si>
  <si>
    <t>Coluna14043</t>
  </si>
  <si>
    <t>Coluna14044</t>
  </si>
  <si>
    <t>Coluna14045</t>
  </si>
  <si>
    <t>Coluna14046</t>
  </si>
  <si>
    <t>Coluna14047</t>
  </si>
  <si>
    <t>Coluna14048</t>
  </si>
  <si>
    <t>Coluna14049</t>
  </si>
  <si>
    <t>Coluna14050</t>
  </si>
  <si>
    <t>Coluna14051</t>
  </si>
  <si>
    <t>Coluna14052</t>
  </si>
  <si>
    <t>Coluna14053</t>
  </si>
  <si>
    <t>Coluna14054</t>
  </si>
  <si>
    <t>Coluna14055</t>
  </si>
  <si>
    <t>Coluna14056</t>
  </si>
  <si>
    <t>Coluna14057</t>
  </si>
  <si>
    <t>Coluna14058</t>
  </si>
  <si>
    <t>Coluna14059</t>
  </si>
  <si>
    <t>Coluna14060</t>
  </si>
  <si>
    <t>Coluna14061</t>
  </si>
  <si>
    <t>Coluna14062</t>
  </si>
  <si>
    <t>Coluna14063</t>
  </si>
  <si>
    <t>Coluna14064</t>
  </si>
  <si>
    <t>Coluna14065</t>
  </si>
  <si>
    <t>Coluna14066</t>
  </si>
  <si>
    <t>Coluna14067</t>
  </si>
  <si>
    <t>Coluna14068</t>
  </si>
  <si>
    <t>Coluna14069</t>
  </si>
  <si>
    <t>Coluna14070</t>
  </si>
  <si>
    <t>Coluna14071</t>
  </si>
  <si>
    <t>Coluna14072</t>
  </si>
  <si>
    <t>Coluna14073</t>
  </si>
  <si>
    <t>Coluna14074</t>
  </si>
  <si>
    <t>Coluna14075</t>
  </si>
  <si>
    <t>Coluna14076</t>
  </si>
  <si>
    <t>Coluna14077</t>
  </si>
  <si>
    <t>Coluna14078</t>
  </si>
  <si>
    <t>Coluna14079</t>
  </si>
  <si>
    <t>Coluna14080</t>
  </si>
  <si>
    <t>Coluna14081</t>
  </si>
  <si>
    <t>Coluna14082</t>
  </si>
  <si>
    <t>Coluna14083</t>
  </si>
  <si>
    <t>Coluna14084</t>
  </si>
  <si>
    <t>Coluna14085</t>
  </si>
  <si>
    <t>Coluna14086</t>
  </si>
  <si>
    <t>Coluna14087</t>
  </si>
  <si>
    <t>Coluna14088</t>
  </si>
  <si>
    <t>Coluna14089</t>
  </si>
  <si>
    <t>Coluna14090</t>
  </si>
  <si>
    <t>Coluna14091</t>
  </si>
  <si>
    <t>Coluna14092</t>
  </si>
  <si>
    <t>Coluna14093</t>
  </si>
  <si>
    <t>Coluna14094</t>
  </si>
  <si>
    <t>Coluna14095</t>
  </si>
  <si>
    <t>Coluna14096</t>
  </si>
  <si>
    <t>Coluna14097</t>
  </si>
  <si>
    <t>Coluna14098</t>
  </si>
  <si>
    <t>Coluna14099</t>
  </si>
  <si>
    <t>Coluna14100</t>
  </si>
  <si>
    <t>Coluna14101</t>
  </si>
  <si>
    <t>Coluna14102</t>
  </si>
  <si>
    <t>Coluna14103</t>
  </si>
  <si>
    <t>Coluna14104</t>
  </si>
  <si>
    <t>Coluna14105</t>
  </si>
  <si>
    <t>Coluna14106</t>
  </si>
  <si>
    <t>Coluna14107</t>
  </si>
  <si>
    <t>Coluna14108</t>
  </si>
  <si>
    <t>Coluna14109</t>
  </si>
  <si>
    <t>Coluna14110</t>
  </si>
  <si>
    <t>Coluna14111</t>
  </si>
  <si>
    <t>Coluna14112</t>
  </si>
  <si>
    <t>Coluna14113</t>
  </si>
  <si>
    <t>Coluna14114</t>
  </si>
  <si>
    <t>Coluna14115</t>
  </si>
  <si>
    <t>Coluna14116</t>
  </si>
  <si>
    <t>Coluna14117</t>
  </si>
  <si>
    <t>Coluna14118</t>
  </si>
  <si>
    <t>Coluna14119</t>
  </si>
  <si>
    <t>Coluna14120</t>
  </si>
  <si>
    <t>Coluna14121</t>
  </si>
  <si>
    <t>Coluna14122</t>
  </si>
  <si>
    <t>Coluna14123</t>
  </si>
  <si>
    <t>Coluna14124</t>
  </si>
  <si>
    <t>Coluna14125</t>
  </si>
  <si>
    <t>Coluna14126</t>
  </si>
  <si>
    <t>Coluna14127</t>
  </si>
  <si>
    <t>Coluna14128</t>
  </si>
  <si>
    <t>Coluna14129</t>
  </si>
  <si>
    <t>Coluna14130</t>
  </si>
  <si>
    <t>Coluna14131</t>
  </si>
  <si>
    <t>Coluna14132</t>
  </si>
  <si>
    <t>Coluna14133</t>
  </si>
  <si>
    <t>Coluna14134</t>
  </si>
  <si>
    <t>Coluna14135</t>
  </si>
  <si>
    <t>Coluna14136</t>
  </si>
  <si>
    <t>Coluna14137</t>
  </si>
  <si>
    <t>Coluna14138</t>
  </si>
  <si>
    <t>Coluna14139</t>
  </si>
  <si>
    <t>Coluna14140</t>
  </si>
  <si>
    <t>Coluna14141</t>
  </si>
  <si>
    <t>Coluna14142</t>
  </si>
  <si>
    <t>Coluna14143</t>
  </si>
  <si>
    <t>Coluna14144</t>
  </si>
  <si>
    <t>Coluna14145</t>
  </si>
  <si>
    <t>Coluna14146</t>
  </si>
  <si>
    <t>Coluna14147</t>
  </si>
  <si>
    <t>Coluna14148</t>
  </si>
  <si>
    <t>Coluna14149</t>
  </si>
  <si>
    <t>Coluna14150</t>
  </si>
  <si>
    <t>Coluna14151</t>
  </si>
  <si>
    <t>Coluna14152</t>
  </si>
  <si>
    <t>Coluna14153</t>
  </si>
  <si>
    <t>Coluna14154</t>
  </si>
  <si>
    <t>Coluna14155</t>
  </si>
  <si>
    <t>Coluna14156</t>
  </si>
  <si>
    <t>Coluna14157</t>
  </si>
  <si>
    <t>Coluna14158</t>
  </si>
  <si>
    <t>Coluna14159</t>
  </si>
  <si>
    <t>Coluna14160</t>
  </si>
  <si>
    <t>Coluna14161</t>
  </si>
  <si>
    <t>Coluna14162</t>
  </si>
  <si>
    <t>Coluna14163</t>
  </si>
  <si>
    <t>Coluna14164</t>
  </si>
  <si>
    <t>Coluna14165</t>
  </si>
  <si>
    <t>Coluna14166</t>
  </si>
  <si>
    <t>Coluna14167</t>
  </si>
  <si>
    <t>Coluna14168</t>
  </si>
  <si>
    <t>Coluna14169</t>
  </si>
  <si>
    <t>Coluna14170</t>
  </si>
  <si>
    <t>Coluna14171</t>
  </si>
  <si>
    <t>Coluna14172</t>
  </si>
  <si>
    <t>Coluna14173</t>
  </si>
  <si>
    <t>Coluna14174</t>
  </si>
  <si>
    <t>Coluna14175</t>
  </si>
  <si>
    <t>Coluna14176</t>
  </si>
  <si>
    <t>Coluna14177</t>
  </si>
  <si>
    <t>Coluna14178</t>
  </si>
  <si>
    <t>Coluna14179</t>
  </si>
  <si>
    <t>Coluna14180</t>
  </si>
  <si>
    <t>Coluna14181</t>
  </si>
  <si>
    <t>Coluna14182</t>
  </si>
  <si>
    <t>Coluna14183</t>
  </si>
  <si>
    <t>Coluna14184</t>
  </si>
  <si>
    <t>Coluna14185</t>
  </si>
  <si>
    <t>Coluna14186</t>
  </si>
  <si>
    <t>Coluna14187</t>
  </si>
  <si>
    <t>Coluna14188</t>
  </si>
  <si>
    <t>Coluna14189</t>
  </si>
  <si>
    <t>Coluna14190</t>
  </si>
  <si>
    <t>Coluna14191</t>
  </si>
  <si>
    <t>Coluna14192</t>
  </si>
  <si>
    <t>Coluna14193</t>
  </si>
  <si>
    <t>Coluna14194</t>
  </si>
  <si>
    <t>Coluna14195</t>
  </si>
  <si>
    <t>Coluna14196</t>
  </si>
  <si>
    <t>Coluna14197</t>
  </si>
  <si>
    <t>Coluna14198</t>
  </si>
  <si>
    <t>Coluna14199</t>
  </si>
  <si>
    <t>Coluna14200</t>
  </si>
  <si>
    <t>Coluna14201</t>
  </si>
  <si>
    <t>Coluna14202</t>
  </si>
  <si>
    <t>Coluna14203</t>
  </si>
  <si>
    <t>Coluna14204</t>
  </si>
  <si>
    <t>Coluna14205</t>
  </si>
  <si>
    <t>Coluna14206</t>
  </si>
  <si>
    <t>Coluna14207</t>
  </si>
  <si>
    <t>Coluna14208</t>
  </si>
  <si>
    <t>Coluna14209</t>
  </si>
  <si>
    <t>Coluna14210</t>
  </si>
  <si>
    <t>Coluna14211</t>
  </si>
  <si>
    <t>Coluna14212</t>
  </si>
  <si>
    <t>Coluna14213</t>
  </si>
  <si>
    <t>Coluna14214</t>
  </si>
  <si>
    <t>Coluna14215</t>
  </si>
  <si>
    <t>Coluna14216</t>
  </si>
  <si>
    <t>Coluna14217</t>
  </si>
  <si>
    <t>Coluna14218</t>
  </si>
  <si>
    <t>Coluna14219</t>
  </si>
  <si>
    <t>Coluna14220</t>
  </si>
  <si>
    <t>Coluna14221</t>
  </si>
  <si>
    <t>Coluna14222</t>
  </si>
  <si>
    <t>Coluna14223</t>
  </si>
  <si>
    <t>Coluna14224</t>
  </si>
  <si>
    <t>Coluna14225</t>
  </si>
  <si>
    <t>Coluna14226</t>
  </si>
  <si>
    <t>Coluna14227</t>
  </si>
  <si>
    <t>Coluna14228</t>
  </si>
  <si>
    <t>Coluna14229</t>
  </si>
  <si>
    <t>Coluna14230</t>
  </si>
  <si>
    <t>Coluna14231</t>
  </si>
  <si>
    <t>Coluna14232</t>
  </si>
  <si>
    <t>Coluna14233</t>
  </si>
  <si>
    <t>Coluna14234</t>
  </si>
  <si>
    <t>Coluna14235</t>
  </si>
  <si>
    <t>Coluna14236</t>
  </si>
  <si>
    <t>Coluna14237</t>
  </si>
  <si>
    <t>Coluna14238</t>
  </si>
  <si>
    <t>Coluna14239</t>
  </si>
  <si>
    <t>Coluna14240</t>
  </si>
  <si>
    <t>Coluna14241</t>
  </si>
  <si>
    <t>Coluna14242</t>
  </si>
  <si>
    <t>Coluna14243</t>
  </si>
  <si>
    <t>Coluna14244</t>
  </si>
  <si>
    <t>Coluna14245</t>
  </si>
  <si>
    <t>Coluna14246</t>
  </si>
  <si>
    <t>Coluna14247</t>
  </si>
  <si>
    <t>Coluna14248</t>
  </si>
  <si>
    <t>Coluna14249</t>
  </si>
  <si>
    <t>Coluna14250</t>
  </si>
  <si>
    <t>Coluna14251</t>
  </si>
  <si>
    <t>Coluna14252</t>
  </si>
  <si>
    <t>Coluna14253</t>
  </si>
  <si>
    <t>Coluna14254</t>
  </si>
  <si>
    <t>Coluna14255</t>
  </si>
  <si>
    <t>Coluna14256</t>
  </si>
  <si>
    <t>Coluna14257</t>
  </si>
  <si>
    <t>Coluna14258</t>
  </si>
  <si>
    <t>Coluna14259</t>
  </si>
  <si>
    <t>Coluna14260</t>
  </si>
  <si>
    <t>Coluna14261</t>
  </si>
  <si>
    <t>Coluna14262</t>
  </si>
  <si>
    <t>Coluna14263</t>
  </si>
  <si>
    <t>Coluna14264</t>
  </si>
  <si>
    <t>Coluna14265</t>
  </si>
  <si>
    <t>Coluna14266</t>
  </si>
  <si>
    <t>Coluna14267</t>
  </si>
  <si>
    <t>Coluna14268</t>
  </si>
  <si>
    <t>Coluna14269</t>
  </si>
  <si>
    <t>Coluna14270</t>
  </si>
  <si>
    <t>Coluna14271</t>
  </si>
  <si>
    <t>Coluna14272</t>
  </si>
  <si>
    <t>Coluna14273</t>
  </si>
  <si>
    <t>Coluna14274</t>
  </si>
  <si>
    <t>Coluna14275</t>
  </si>
  <si>
    <t>Coluna14276</t>
  </si>
  <si>
    <t>Coluna14277</t>
  </si>
  <si>
    <t>Coluna14278</t>
  </si>
  <si>
    <t>Coluna14279</t>
  </si>
  <si>
    <t>Coluna14280</t>
  </si>
  <si>
    <t>Coluna14281</t>
  </si>
  <si>
    <t>Coluna14282</t>
  </si>
  <si>
    <t>Coluna14283</t>
  </si>
  <si>
    <t>Coluna14284</t>
  </si>
  <si>
    <t>Coluna14285</t>
  </si>
  <si>
    <t>Coluna14286</t>
  </si>
  <si>
    <t>Coluna14287</t>
  </si>
  <si>
    <t>Coluna14288</t>
  </si>
  <si>
    <t>Coluna14289</t>
  </si>
  <si>
    <t>Coluna14290</t>
  </si>
  <si>
    <t>Coluna14291</t>
  </si>
  <si>
    <t>Coluna14292</t>
  </si>
  <si>
    <t>Coluna14293</t>
  </si>
  <si>
    <t>Coluna14294</t>
  </si>
  <si>
    <t>Coluna14295</t>
  </si>
  <si>
    <t>Coluna14296</t>
  </si>
  <si>
    <t>Coluna14297</t>
  </si>
  <si>
    <t>Coluna14298</t>
  </si>
  <si>
    <t>Coluna14299</t>
  </si>
  <si>
    <t>Coluna14300</t>
  </si>
  <si>
    <t>Coluna14301</t>
  </si>
  <si>
    <t>Coluna14302</t>
  </si>
  <si>
    <t>Coluna14303</t>
  </si>
  <si>
    <t>Coluna14304</t>
  </si>
  <si>
    <t>Coluna14305</t>
  </si>
  <si>
    <t>Coluna14306</t>
  </si>
  <si>
    <t>Coluna14307</t>
  </si>
  <si>
    <t>Coluna14308</t>
  </si>
  <si>
    <t>Coluna14309</t>
  </si>
  <si>
    <t>Coluna14310</t>
  </si>
  <si>
    <t>Coluna14311</t>
  </si>
  <si>
    <t>Coluna14312</t>
  </si>
  <si>
    <t>Coluna14313</t>
  </si>
  <si>
    <t>Coluna14314</t>
  </si>
  <si>
    <t>Coluna14315</t>
  </si>
  <si>
    <t>Coluna14316</t>
  </si>
  <si>
    <t>Coluna14317</t>
  </si>
  <si>
    <t>Coluna14318</t>
  </si>
  <si>
    <t>Coluna14319</t>
  </si>
  <si>
    <t>Coluna14320</t>
  </si>
  <si>
    <t>Coluna14321</t>
  </si>
  <si>
    <t>Coluna14322</t>
  </si>
  <si>
    <t>Coluna14323</t>
  </si>
  <si>
    <t>Coluna14324</t>
  </si>
  <si>
    <t>Coluna14325</t>
  </si>
  <si>
    <t>Coluna14326</t>
  </si>
  <si>
    <t>Coluna14327</t>
  </si>
  <si>
    <t>Coluna14328</t>
  </si>
  <si>
    <t>Coluna14329</t>
  </si>
  <si>
    <t>Coluna14330</t>
  </si>
  <si>
    <t>Coluna14331</t>
  </si>
  <si>
    <t>Coluna14332</t>
  </si>
  <si>
    <t>Coluna14333</t>
  </si>
  <si>
    <t>Coluna14334</t>
  </si>
  <si>
    <t>Coluna14335</t>
  </si>
  <si>
    <t>Coluna14336</t>
  </si>
  <si>
    <t>Coluna14337</t>
  </si>
  <si>
    <t>Coluna14338</t>
  </si>
  <si>
    <t>Coluna14339</t>
  </si>
  <si>
    <t>Coluna14340</t>
  </si>
  <si>
    <t>Coluna14341</t>
  </si>
  <si>
    <t>Coluna14342</t>
  </si>
  <si>
    <t>Coluna14343</t>
  </si>
  <si>
    <t>Coluna14344</t>
  </si>
  <si>
    <t>Coluna14345</t>
  </si>
  <si>
    <t>Coluna14346</t>
  </si>
  <si>
    <t>Coluna14347</t>
  </si>
  <si>
    <t>Coluna14348</t>
  </si>
  <si>
    <t>Coluna14349</t>
  </si>
  <si>
    <t>Coluna14350</t>
  </si>
  <si>
    <t>Coluna14351</t>
  </si>
  <si>
    <t>Coluna14352</t>
  </si>
  <si>
    <t>Coluna14353</t>
  </si>
  <si>
    <t>Coluna14354</t>
  </si>
  <si>
    <t>Coluna14355</t>
  </si>
  <si>
    <t>Coluna14356</t>
  </si>
  <si>
    <t>Coluna14357</t>
  </si>
  <si>
    <t>Coluna14358</t>
  </si>
  <si>
    <t>Coluna14359</t>
  </si>
  <si>
    <t>Coluna14360</t>
  </si>
  <si>
    <t>Coluna14361</t>
  </si>
  <si>
    <t>Coluna14362</t>
  </si>
  <si>
    <t>Coluna14363</t>
  </si>
  <si>
    <t>Coluna14364</t>
  </si>
  <si>
    <t>Coluna14365</t>
  </si>
  <si>
    <t>Coluna14366</t>
  </si>
  <si>
    <t>Coluna14367</t>
  </si>
  <si>
    <t>Coluna14368</t>
  </si>
  <si>
    <t>Coluna14369</t>
  </si>
  <si>
    <t>Coluna14370</t>
  </si>
  <si>
    <t>Coluna14371</t>
  </si>
  <si>
    <t>Coluna14372</t>
  </si>
  <si>
    <t>Coluna14373</t>
  </si>
  <si>
    <t>Coluna14374</t>
  </si>
  <si>
    <t>Coluna14375</t>
  </si>
  <si>
    <t>Coluna14376</t>
  </si>
  <si>
    <t>Coluna14377</t>
  </si>
  <si>
    <t>Coluna14378</t>
  </si>
  <si>
    <t>Coluna14379</t>
  </si>
  <si>
    <t>Coluna14380</t>
  </si>
  <si>
    <t>Coluna14381</t>
  </si>
  <si>
    <t>Coluna14382</t>
  </si>
  <si>
    <t>Coluna14383</t>
  </si>
  <si>
    <t>Coluna14384</t>
  </si>
  <si>
    <t>Coluna14385</t>
  </si>
  <si>
    <t>Coluna14386</t>
  </si>
  <si>
    <t>Coluna14387</t>
  </si>
  <si>
    <t>Coluna14388</t>
  </si>
  <si>
    <t>Coluna14389</t>
  </si>
  <si>
    <t>Coluna14390</t>
  </si>
  <si>
    <t>Coluna14391</t>
  </si>
  <si>
    <t>Coluna14392</t>
  </si>
  <si>
    <t>Coluna14393</t>
  </si>
  <si>
    <t>Coluna14394</t>
  </si>
  <si>
    <t>Coluna14395</t>
  </si>
  <si>
    <t>Coluna14396</t>
  </si>
  <si>
    <t>Coluna14397</t>
  </si>
  <si>
    <t>Coluna14398</t>
  </si>
  <si>
    <t>Coluna14399</t>
  </si>
  <si>
    <t>Coluna14400</t>
  </si>
  <si>
    <t>Coluna14401</t>
  </si>
  <si>
    <t>Coluna14402</t>
  </si>
  <si>
    <t>Coluna14403</t>
  </si>
  <si>
    <t>Coluna14404</t>
  </si>
  <si>
    <t>Coluna14405</t>
  </si>
  <si>
    <t>Coluna14406</t>
  </si>
  <si>
    <t>Coluna14407</t>
  </si>
  <si>
    <t>Coluna14408</t>
  </si>
  <si>
    <t>Coluna14409</t>
  </si>
  <si>
    <t>Coluna14410</t>
  </si>
  <si>
    <t>Coluna14411</t>
  </si>
  <si>
    <t>Coluna14412</t>
  </si>
  <si>
    <t>Coluna14413</t>
  </si>
  <si>
    <t>Coluna14414</t>
  </si>
  <si>
    <t>Coluna14415</t>
  </si>
  <si>
    <t>Coluna14416</t>
  </si>
  <si>
    <t>Coluna14417</t>
  </si>
  <si>
    <t>Coluna14418</t>
  </si>
  <si>
    <t>Coluna14419</t>
  </si>
  <si>
    <t>Coluna14420</t>
  </si>
  <si>
    <t>Coluna14421</t>
  </si>
  <si>
    <t>Coluna14422</t>
  </si>
  <si>
    <t>Coluna14423</t>
  </si>
  <si>
    <t>Coluna14424</t>
  </si>
  <si>
    <t>Coluna14425</t>
  </si>
  <si>
    <t>Coluna14426</t>
  </si>
  <si>
    <t>Coluna14427</t>
  </si>
  <si>
    <t>Coluna14428</t>
  </si>
  <si>
    <t>Coluna14429</t>
  </si>
  <si>
    <t>Coluna14430</t>
  </si>
  <si>
    <t>Coluna14431</t>
  </si>
  <si>
    <t>Coluna14432</t>
  </si>
  <si>
    <t>Coluna14433</t>
  </si>
  <si>
    <t>Coluna14434</t>
  </si>
  <si>
    <t>Coluna14435</t>
  </si>
  <si>
    <t>Coluna14436</t>
  </si>
  <si>
    <t>Coluna14437</t>
  </si>
  <si>
    <t>Coluna14438</t>
  </si>
  <si>
    <t>Coluna14439</t>
  </si>
  <si>
    <t>Coluna14440</t>
  </si>
  <si>
    <t>Coluna14441</t>
  </si>
  <si>
    <t>Coluna14442</t>
  </si>
  <si>
    <t>Coluna14443</t>
  </si>
  <si>
    <t>Coluna14444</t>
  </si>
  <si>
    <t>Coluna14445</t>
  </si>
  <si>
    <t>Coluna14446</t>
  </si>
  <si>
    <t>Coluna14447</t>
  </si>
  <si>
    <t>Coluna14448</t>
  </si>
  <si>
    <t>Coluna14449</t>
  </si>
  <si>
    <t>Coluna14450</t>
  </si>
  <si>
    <t>Coluna14451</t>
  </si>
  <si>
    <t>Coluna14452</t>
  </si>
  <si>
    <t>Coluna14453</t>
  </si>
  <si>
    <t>Coluna14454</t>
  </si>
  <si>
    <t>Coluna14455</t>
  </si>
  <si>
    <t>Coluna14456</t>
  </si>
  <si>
    <t>Coluna14457</t>
  </si>
  <si>
    <t>Coluna14458</t>
  </si>
  <si>
    <t>Coluna14459</t>
  </si>
  <si>
    <t>Coluna14460</t>
  </si>
  <si>
    <t>Coluna14461</t>
  </si>
  <si>
    <t>Coluna14462</t>
  </si>
  <si>
    <t>Coluna14463</t>
  </si>
  <si>
    <t>Coluna14464</t>
  </si>
  <si>
    <t>Coluna14465</t>
  </si>
  <si>
    <t>Coluna14466</t>
  </si>
  <si>
    <t>Coluna14467</t>
  </si>
  <si>
    <t>Coluna14468</t>
  </si>
  <si>
    <t>Coluna14469</t>
  </si>
  <si>
    <t>Coluna14470</t>
  </si>
  <si>
    <t>Coluna14471</t>
  </si>
  <si>
    <t>Coluna14472</t>
  </si>
  <si>
    <t>Coluna14473</t>
  </si>
  <si>
    <t>Coluna14474</t>
  </si>
  <si>
    <t>Coluna14475</t>
  </si>
  <si>
    <t>Coluna14476</t>
  </si>
  <si>
    <t>Coluna14477</t>
  </si>
  <si>
    <t>Coluna14478</t>
  </si>
  <si>
    <t>Coluna14479</t>
  </si>
  <si>
    <t>Coluna14480</t>
  </si>
  <si>
    <t>Coluna14481</t>
  </si>
  <si>
    <t>Coluna14482</t>
  </si>
  <si>
    <t>Coluna14483</t>
  </si>
  <si>
    <t>Coluna14484</t>
  </si>
  <si>
    <t>Coluna14485</t>
  </si>
  <si>
    <t>Coluna14486</t>
  </si>
  <si>
    <t>Coluna14487</t>
  </si>
  <si>
    <t>Coluna14488</t>
  </si>
  <si>
    <t>Coluna14489</t>
  </si>
  <si>
    <t>Coluna14490</t>
  </si>
  <si>
    <t>Coluna14491</t>
  </si>
  <si>
    <t>Coluna14492</t>
  </si>
  <si>
    <t>Coluna14493</t>
  </si>
  <si>
    <t>Coluna14494</t>
  </si>
  <si>
    <t>Coluna14495</t>
  </si>
  <si>
    <t>Coluna14496</t>
  </si>
  <si>
    <t>Coluna14497</t>
  </si>
  <si>
    <t>Coluna14498</t>
  </si>
  <si>
    <t>Coluna14499</t>
  </si>
  <si>
    <t>Coluna14500</t>
  </si>
  <si>
    <t>Coluna14501</t>
  </si>
  <si>
    <t>Coluna14502</t>
  </si>
  <si>
    <t>Coluna14503</t>
  </si>
  <si>
    <t>Coluna14504</t>
  </si>
  <si>
    <t>Coluna14505</t>
  </si>
  <si>
    <t>Coluna14506</t>
  </si>
  <si>
    <t>Coluna14507</t>
  </si>
  <si>
    <t>Coluna14508</t>
  </si>
  <si>
    <t>Coluna14509</t>
  </si>
  <si>
    <t>Coluna14510</t>
  </si>
  <si>
    <t>Coluna14511</t>
  </si>
  <si>
    <t>Coluna14512</t>
  </si>
  <si>
    <t>Coluna14513</t>
  </si>
  <si>
    <t>Coluna14514</t>
  </si>
  <si>
    <t>Coluna14515</t>
  </si>
  <si>
    <t>Coluna14516</t>
  </si>
  <si>
    <t>Coluna14517</t>
  </si>
  <si>
    <t>Coluna14518</t>
  </si>
  <si>
    <t>Coluna14519</t>
  </si>
  <si>
    <t>Coluna14520</t>
  </si>
  <si>
    <t>Coluna14521</t>
  </si>
  <si>
    <t>Coluna14522</t>
  </si>
  <si>
    <t>Coluna14523</t>
  </si>
  <si>
    <t>Coluna14524</t>
  </si>
  <si>
    <t>Coluna14525</t>
  </si>
  <si>
    <t>Coluna14526</t>
  </si>
  <si>
    <t>Coluna14527</t>
  </si>
  <si>
    <t>Coluna14528</t>
  </si>
  <si>
    <t>Coluna14529</t>
  </si>
  <si>
    <t>Coluna14530</t>
  </si>
  <si>
    <t>Coluna14531</t>
  </si>
  <si>
    <t>Coluna14532</t>
  </si>
  <si>
    <t>Coluna14533</t>
  </si>
  <si>
    <t>Coluna14534</t>
  </si>
  <si>
    <t>Coluna14535</t>
  </si>
  <si>
    <t>Coluna14536</t>
  </si>
  <si>
    <t>Coluna14537</t>
  </si>
  <si>
    <t>Coluna14538</t>
  </si>
  <si>
    <t>Coluna14539</t>
  </si>
  <si>
    <t>Coluna14540</t>
  </si>
  <si>
    <t>Coluna14541</t>
  </si>
  <si>
    <t>Coluna14542</t>
  </si>
  <si>
    <t>Coluna14543</t>
  </si>
  <si>
    <t>Coluna14544</t>
  </si>
  <si>
    <t>Coluna14545</t>
  </si>
  <si>
    <t>Coluna14546</t>
  </si>
  <si>
    <t>Coluna14547</t>
  </si>
  <si>
    <t>Coluna14548</t>
  </si>
  <si>
    <t>Coluna14549</t>
  </si>
  <si>
    <t>Coluna14550</t>
  </si>
  <si>
    <t>Coluna14551</t>
  </si>
  <si>
    <t>Coluna14552</t>
  </si>
  <si>
    <t>Coluna14553</t>
  </si>
  <si>
    <t>Coluna14554</t>
  </si>
  <si>
    <t>Coluna14555</t>
  </si>
  <si>
    <t>Coluna14556</t>
  </si>
  <si>
    <t>Coluna14557</t>
  </si>
  <si>
    <t>Coluna14558</t>
  </si>
  <si>
    <t>Coluna14559</t>
  </si>
  <si>
    <t>Coluna14560</t>
  </si>
  <si>
    <t>Coluna14561</t>
  </si>
  <si>
    <t>Coluna14562</t>
  </si>
  <si>
    <t>Coluna14563</t>
  </si>
  <si>
    <t>Coluna14564</t>
  </si>
  <si>
    <t>Coluna14565</t>
  </si>
  <si>
    <t>Coluna14566</t>
  </si>
  <si>
    <t>Coluna14567</t>
  </si>
  <si>
    <t>Coluna14568</t>
  </si>
  <si>
    <t>Coluna14569</t>
  </si>
  <si>
    <t>Coluna14570</t>
  </si>
  <si>
    <t>Coluna14571</t>
  </si>
  <si>
    <t>Coluna14572</t>
  </si>
  <si>
    <t>Coluna14573</t>
  </si>
  <si>
    <t>Coluna14574</t>
  </si>
  <si>
    <t>Coluna14575</t>
  </si>
  <si>
    <t>Coluna14576</t>
  </si>
  <si>
    <t>Coluna14577</t>
  </si>
  <si>
    <t>Coluna14578</t>
  </si>
  <si>
    <t>Coluna14579</t>
  </si>
  <si>
    <t>Coluna14580</t>
  </si>
  <si>
    <t>Coluna14581</t>
  </si>
  <si>
    <t>Coluna14582</t>
  </si>
  <si>
    <t>Coluna14583</t>
  </si>
  <si>
    <t>Coluna14584</t>
  </si>
  <si>
    <t>Coluna14585</t>
  </si>
  <si>
    <t>Coluna14586</t>
  </si>
  <si>
    <t>Coluna14587</t>
  </si>
  <si>
    <t>Coluna14588</t>
  </si>
  <si>
    <t>Coluna14589</t>
  </si>
  <si>
    <t>Coluna14590</t>
  </si>
  <si>
    <t>Coluna14591</t>
  </si>
  <si>
    <t>Coluna14592</t>
  </si>
  <si>
    <t>Coluna14593</t>
  </si>
  <si>
    <t>Coluna14594</t>
  </si>
  <si>
    <t>Coluna14595</t>
  </si>
  <si>
    <t>Coluna14596</t>
  </si>
  <si>
    <t>Coluna14597</t>
  </si>
  <si>
    <t>Coluna14598</t>
  </si>
  <si>
    <t>Coluna14599</t>
  </si>
  <si>
    <t>Coluna14600</t>
  </si>
  <si>
    <t>Coluna14601</t>
  </si>
  <si>
    <t>Coluna14602</t>
  </si>
  <si>
    <t>Coluna14603</t>
  </si>
  <si>
    <t>Coluna14604</t>
  </si>
  <si>
    <t>Coluna14605</t>
  </si>
  <si>
    <t>Coluna14606</t>
  </si>
  <si>
    <t>Coluna14607</t>
  </si>
  <si>
    <t>Coluna14608</t>
  </si>
  <si>
    <t>Coluna14609</t>
  </si>
  <si>
    <t>Coluna14610</t>
  </si>
  <si>
    <t>Coluna14611</t>
  </si>
  <si>
    <t>Coluna14612</t>
  </si>
  <si>
    <t>Coluna14613</t>
  </si>
  <si>
    <t>Coluna14614</t>
  </si>
  <si>
    <t>Coluna14615</t>
  </si>
  <si>
    <t>Coluna14616</t>
  </si>
  <si>
    <t>Coluna14617</t>
  </si>
  <si>
    <t>Coluna14618</t>
  </si>
  <si>
    <t>Coluna14619</t>
  </si>
  <si>
    <t>Coluna14620</t>
  </si>
  <si>
    <t>Coluna14621</t>
  </si>
  <si>
    <t>Coluna14622</t>
  </si>
  <si>
    <t>Coluna14623</t>
  </si>
  <si>
    <t>Coluna14624</t>
  </si>
  <si>
    <t>Coluna14625</t>
  </si>
  <si>
    <t>Coluna14626</t>
  </si>
  <si>
    <t>Coluna14627</t>
  </si>
  <si>
    <t>Coluna14628</t>
  </si>
  <si>
    <t>Coluna14629</t>
  </si>
  <si>
    <t>Coluna14630</t>
  </si>
  <si>
    <t>Coluna14631</t>
  </si>
  <si>
    <t>Coluna14632</t>
  </si>
  <si>
    <t>Coluna14633</t>
  </si>
  <si>
    <t>Coluna14634</t>
  </si>
  <si>
    <t>Coluna14635</t>
  </si>
  <si>
    <t>Coluna14636</t>
  </si>
  <si>
    <t>Coluna14637</t>
  </si>
  <si>
    <t>Coluna14638</t>
  </si>
  <si>
    <t>Coluna14639</t>
  </si>
  <si>
    <t>Coluna14640</t>
  </si>
  <si>
    <t>Coluna14641</t>
  </si>
  <si>
    <t>Coluna14642</t>
  </si>
  <si>
    <t>Coluna14643</t>
  </si>
  <si>
    <t>Coluna14644</t>
  </si>
  <si>
    <t>Coluna14645</t>
  </si>
  <si>
    <t>Coluna14646</t>
  </si>
  <si>
    <t>Coluna14647</t>
  </si>
  <si>
    <t>Coluna14648</t>
  </si>
  <si>
    <t>Coluna14649</t>
  </si>
  <si>
    <t>Coluna14650</t>
  </si>
  <si>
    <t>Coluna14651</t>
  </si>
  <si>
    <t>Coluna14652</t>
  </si>
  <si>
    <t>Coluna14653</t>
  </si>
  <si>
    <t>Coluna14654</t>
  </si>
  <si>
    <t>Coluna14655</t>
  </si>
  <si>
    <t>Coluna14656</t>
  </si>
  <si>
    <t>Coluna14657</t>
  </si>
  <si>
    <t>Coluna14658</t>
  </si>
  <si>
    <t>Coluna14659</t>
  </si>
  <si>
    <t>Coluna14660</t>
  </si>
  <si>
    <t>Coluna14661</t>
  </si>
  <si>
    <t>Coluna14662</t>
  </si>
  <si>
    <t>Coluna14663</t>
  </si>
  <si>
    <t>Coluna14664</t>
  </si>
  <si>
    <t>Coluna14665</t>
  </si>
  <si>
    <t>Coluna14666</t>
  </si>
  <si>
    <t>Coluna14667</t>
  </si>
  <si>
    <t>Coluna14668</t>
  </si>
  <si>
    <t>Coluna14669</t>
  </si>
  <si>
    <t>Coluna14670</t>
  </si>
  <si>
    <t>Coluna14671</t>
  </si>
  <si>
    <t>Coluna14672</t>
  </si>
  <si>
    <t>Coluna14673</t>
  </si>
  <si>
    <t>Coluna14674</t>
  </si>
  <si>
    <t>Coluna14675</t>
  </si>
  <si>
    <t>Coluna14676</t>
  </si>
  <si>
    <t>Coluna14677</t>
  </si>
  <si>
    <t>Coluna14678</t>
  </si>
  <si>
    <t>Coluna14679</t>
  </si>
  <si>
    <t>Coluna14680</t>
  </si>
  <si>
    <t>Coluna14681</t>
  </si>
  <si>
    <t>Coluna14682</t>
  </si>
  <si>
    <t>Coluna14683</t>
  </si>
  <si>
    <t>Coluna14684</t>
  </si>
  <si>
    <t>Coluna14685</t>
  </si>
  <si>
    <t>Coluna14686</t>
  </si>
  <si>
    <t>Coluna14687</t>
  </si>
  <si>
    <t>Coluna14688</t>
  </si>
  <si>
    <t>Coluna14689</t>
  </si>
  <si>
    <t>Coluna14690</t>
  </si>
  <si>
    <t>Coluna14691</t>
  </si>
  <si>
    <t>Coluna14692</t>
  </si>
  <si>
    <t>Coluna14693</t>
  </si>
  <si>
    <t>Coluna14694</t>
  </si>
  <si>
    <t>Coluna14695</t>
  </si>
  <si>
    <t>Coluna14696</t>
  </si>
  <si>
    <t>Coluna14697</t>
  </si>
  <si>
    <t>Coluna14698</t>
  </si>
  <si>
    <t>Coluna14699</t>
  </si>
  <si>
    <t>Coluna14700</t>
  </si>
  <si>
    <t>Coluna14701</t>
  </si>
  <si>
    <t>Coluna14702</t>
  </si>
  <si>
    <t>Coluna14703</t>
  </si>
  <si>
    <t>Coluna14704</t>
  </si>
  <si>
    <t>Coluna14705</t>
  </si>
  <si>
    <t>Coluna14706</t>
  </si>
  <si>
    <t>Coluna14707</t>
  </si>
  <si>
    <t>Coluna14708</t>
  </si>
  <si>
    <t>Coluna14709</t>
  </si>
  <si>
    <t>Coluna14710</t>
  </si>
  <si>
    <t>Coluna14711</t>
  </si>
  <si>
    <t>Coluna14712</t>
  </si>
  <si>
    <t>Coluna14713</t>
  </si>
  <si>
    <t>Coluna14714</t>
  </si>
  <si>
    <t>Coluna14715</t>
  </si>
  <si>
    <t>Coluna14716</t>
  </si>
  <si>
    <t>Coluna14717</t>
  </si>
  <si>
    <t>Coluna14718</t>
  </si>
  <si>
    <t>Coluna14719</t>
  </si>
  <si>
    <t>Coluna14720</t>
  </si>
  <si>
    <t>Coluna14721</t>
  </si>
  <si>
    <t>Coluna14722</t>
  </si>
  <si>
    <t>Coluna14723</t>
  </si>
  <si>
    <t>Coluna14724</t>
  </si>
  <si>
    <t>Coluna14725</t>
  </si>
  <si>
    <t>Coluna14726</t>
  </si>
  <si>
    <t>Coluna14727</t>
  </si>
  <si>
    <t>Coluna14728</t>
  </si>
  <si>
    <t>Coluna14729</t>
  </si>
  <si>
    <t>Coluna14730</t>
  </si>
  <si>
    <t>Coluna14731</t>
  </si>
  <si>
    <t>Coluna14732</t>
  </si>
  <si>
    <t>Coluna14733</t>
  </si>
  <si>
    <t>Coluna14734</t>
  </si>
  <si>
    <t>Coluna14735</t>
  </si>
  <si>
    <t>Coluna14736</t>
  </si>
  <si>
    <t>Coluna14737</t>
  </si>
  <si>
    <t>Coluna14738</t>
  </si>
  <si>
    <t>Coluna14739</t>
  </si>
  <si>
    <t>Coluna14740</t>
  </si>
  <si>
    <t>Coluna14741</t>
  </si>
  <si>
    <t>Coluna14742</t>
  </si>
  <si>
    <t>Coluna14743</t>
  </si>
  <si>
    <t>Coluna14744</t>
  </si>
  <si>
    <t>Coluna14745</t>
  </si>
  <si>
    <t>Coluna14746</t>
  </si>
  <si>
    <t>Coluna14747</t>
  </si>
  <si>
    <t>Coluna14748</t>
  </si>
  <si>
    <t>Coluna14749</t>
  </si>
  <si>
    <t>Coluna14750</t>
  </si>
  <si>
    <t>Coluna14751</t>
  </si>
  <si>
    <t>Coluna14752</t>
  </si>
  <si>
    <t>Coluna14753</t>
  </si>
  <si>
    <t>Coluna14754</t>
  </si>
  <si>
    <t>Coluna14755</t>
  </si>
  <si>
    <t>Coluna14756</t>
  </si>
  <si>
    <t>Coluna14757</t>
  </si>
  <si>
    <t>Coluna14758</t>
  </si>
  <si>
    <t>Coluna14759</t>
  </si>
  <si>
    <t>Coluna14760</t>
  </si>
  <si>
    <t>Coluna14761</t>
  </si>
  <si>
    <t>Coluna14762</t>
  </si>
  <si>
    <t>Coluna14763</t>
  </si>
  <si>
    <t>Coluna14764</t>
  </si>
  <si>
    <t>Coluna14765</t>
  </si>
  <si>
    <t>Coluna14766</t>
  </si>
  <si>
    <t>Coluna14767</t>
  </si>
  <si>
    <t>Coluna14768</t>
  </si>
  <si>
    <t>Coluna14769</t>
  </si>
  <si>
    <t>Coluna14770</t>
  </si>
  <si>
    <t>Coluna14771</t>
  </si>
  <si>
    <t>Coluna14772</t>
  </si>
  <si>
    <t>Coluna14773</t>
  </si>
  <si>
    <t>Coluna14774</t>
  </si>
  <si>
    <t>Coluna14775</t>
  </si>
  <si>
    <t>Coluna14776</t>
  </si>
  <si>
    <t>Coluna14777</t>
  </si>
  <si>
    <t>Coluna14778</t>
  </si>
  <si>
    <t>Coluna14779</t>
  </si>
  <si>
    <t>Coluna14780</t>
  </si>
  <si>
    <t>Coluna14781</t>
  </si>
  <si>
    <t>Coluna14782</t>
  </si>
  <si>
    <t>Coluna14783</t>
  </si>
  <si>
    <t>Coluna14784</t>
  </si>
  <si>
    <t>Coluna14785</t>
  </si>
  <si>
    <t>Coluna14786</t>
  </si>
  <si>
    <t>Coluna14787</t>
  </si>
  <si>
    <t>Coluna14788</t>
  </si>
  <si>
    <t>Coluna14789</t>
  </si>
  <si>
    <t>Coluna14790</t>
  </si>
  <si>
    <t>Coluna14791</t>
  </si>
  <si>
    <t>Coluna14792</t>
  </si>
  <si>
    <t>Coluna14793</t>
  </si>
  <si>
    <t>Coluna14794</t>
  </si>
  <si>
    <t>Coluna14795</t>
  </si>
  <si>
    <t>Coluna14796</t>
  </si>
  <si>
    <t>Coluna14797</t>
  </si>
  <si>
    <t>Coluna14798</t>
  </si>
  <si>
    <t>Coluna14799</t>
  </si>
  <si>
    <t>Coluna14800</t>
  </si>
  <si>
    <t>Coluna14801</t>
  </si>
  <si>
    <t>Coluna14802</t>
  </si>
  <si>
    <t>Coluna14803</t>
  </si>
  <si>
    <t>Coluna14804</t>
  </si>
  <si>
    <t>Coluna14805</t>
  </si>
  <si>
    <t>Coluna14806</t>
  </si>
  <si>
    <t>Coluna14807</t>
  </si>
  <si>
    <t>Coluna14808</t>
  </si>
  <si>
    <t>Coluna14809</t>
  </si>
  <si>
    <t>Coluna14810</t>
  </si>
  <si>
    <t>Coluna14811</t>
  </si>
  <si>
    <t>Coluna14812</t>
  </si>
  <si>
    <t>Coluna14813</t>
  </si>
  <si>
    <t>Coluna14814</t>
  </si>
  <si>
    <t>Coluna14815</t>
  </si>
  <si>
    <t>Coluna14816</t>
  </si>
  <si>
    <t>Coluna14817</t>
  </si>
  <si>
    <t>Coluna14818</t>
  </si>
  <si>
    <t>Coluna14819</t>
  </si>
  <si>
    <t>Coluna14820</t>
  </si>
  <si>
    <t>Coluna14821</t>
  </si>
  <si>
    <t>Coluna14822</t>
  </si>
  <si>
    <t>Coluna14823</t>
  </si>
  <si>
    <t>Coluna14824</t>
  </si>
  <si>
    <t>Coluna14825</t>
  </si>
  <si>
    <t>Coluna14826</t>
  </si>
  <si>
    <t>Coluna14827</t>
  </si>
  <si>
    <t>Coluna14828</t>
  </si>
  <si>
    <t>Coluna14829</t>
  </si>
  <si>
    <t>Coluna14830</t>
  </si>
  <si>
    <t>Coluna14831</t>
  </si>
  <si>
    <t>Coluna14832</t>
  </si>
  <si>
    <t>Coluna14833</t>
  </si>
  <si>
    <t>Coluna14834</t>
  </si>
  <si>
    <t>Coluna14835</t>
  </si>
  <si>
    <t>Coluna14836</t>
  </si>
  <si>
    <t>Coluna14837</t>
  </si>
  <si>
    <t>Coluna14838</t>
  </si>
  <si>
    <t>Coluna14839</t>
  </si>
  <si>
    <t>Coluna14840</t>
  </si>
  <si>
    <t>Coluna14841</t>
  </si>
  <si>
    <t>Coluna14842</t>
  </si>
  <si>
    <t>Coluna14843</t>
  </si>
  <si>
    <t>Coluna14844</t>
  </si>
  <si>
    <t>Coluna14845</t>
  </si>
  <si>
    <t>Coluna14846</t>
  </si>
  <si>
    <t>Coluna14847</t>
  </si>
  <si>
    <t>Coluna14848</t>
  </si>
  <si>
    <t>Coluna14849</t>
  </si>
  <si>
    <t>Coluna14850</t>
  </si>
  <si>
    <t>Coluna14851</t>
  </si>
  <si>
    <t>Coluna14852</t>
  </si>
  <si>
    <t>Coluna14853</t>
  </si>
  <si>
    <t>Coluna14854</t>
  </si>
  <si>
    <t>Coluna14855</t>
  </si>
  <si>
    <t>Coluna14856</t>
  </si>
  <si>
    <t>Coluna14857</t>
  </si>
  <si>
    <t>Coluna14858</t>
  </si>
  <si>
    <t>Coluna14859</t>
  </si>
  <si>
    <t>Coluna14860</t>
  </si>
  <si>
    <t>Coluna14861</t>
  </si>
  <si>
    <t>Coluna14862</t>
  </si>
  <si>
    <t>Coluna14863</t>
  </si>
  <si>
    <t>Coluna14864</t>
  </si>
  <si>
    <t>Coluna14865</t>
  </si>
  <si>
    <t>Coluna14866</t>
  </si>
  <si>
    <t>Coluna14867</t>
  </si>
  <si>
    <t>Coluna14868</t>
  </si>
  <si>
    <t>Coluna14869</t>
  </si>
  <si>
    <t>Coluna14870</t>
  </si>
  <si>
    <t>Coluna14871</t>
  </si>
  <si>
    <t>Coluna14872</t>
  </si>
  <si>
    <t>Coluna14873</t>
  </si>
  <si>
    <t>Coluna14874</t>
  </si>
  <si>
    <t>Coluna14875</t>
  </si>
  <si>
    <t>Coluna14876</t>
  </si>
  <si>
    <t>Coluna14877</t>
  </si>
  <si>
    <t>Coluna14878</t>
  </si>
  <si>
    <t>Coluna14879</t>
  </si>
  <si>
    <t>Coluna14880</t>
  </si>
  <si>
    <t>Coluna14881</t>
  </si>
  <si>
    <t>Coluna14882</t>
  </si>
  <si>
    <t>Coluna14883</t>
  </si>
  <si>
    <t>Coluna14884</t>
  </si>
  <si>
    <t>Coluna14885</t>
  </si>
  <si>
    <t>Coluna14886</t>
  </si>
  <si>
    <t>Coluna14887</t>
  </si>
  <si>
    <t>Coluna14888</t>
  </si>
  <si>
    <t>Coluna14889</t>
  </si>
  <si>
    <t>Coluna14890</t>
  </si>
  <si>
    <t>Coluna14891</t>
  </si>
  <si>
    <t>Coluna14892</t>
  </si>
  <si>
    <t>Coluna14893</t>
  </si>
  <si>
    <t>Coluna14894</t>
  </si>
  <si>
    <t>Coluna14895</t>
  </si>
  <si>
    <t>Coluna14896</t>
  </si>
  <si>
    <t>Coluna14897</t>
  </si>
  <si>
    <t>Coluna14898</t>
  </si>
  <si>
    <t>Coluna14899</t>
  </si>
  <si>
    <t>Coluna14900</t>
  </si>
  <si>
    <t>Coluna14901</t>
  </si>
  <si>
    <t>Coluna14902</t>
  </si>
  <si>
    <t>Coluna14903</t>
  </si>
  <si>
    <t>Coluna14904</t>
  </si>
  <si>
    <t>Coluna14905</t>
  </si>
  <si>
    <t>Coluna14906</t>
  </si>
  <si>
    <t>Coluna14907</t>
  </si>
  <si>
    <t>Coluna14908</t>
  </si>
  <si>
    <t>Coluna14909</t>
  </si>
  <si>
    <t>Coluna14910</t>
  </si>
  <si>
    <t>Coluna14911</t>
  </si>
  <si>
    <t>Coluna14912</t>
  </si>
  <si>
    <t>Coluna14913</t>
  </si>
  <si>
    <t>Coluna14914</t>
  </si>
  <si>
    <t>Coluna14915</t>
  </si>
  <si>
    <t>Coluna14916</t>
  </si>
  <si>
    <t>Coluna14917</t>
  </si>
  <si>
    <t>Coluna14918</t>
  </si>
  <si>
    <t>Coluna14919</t>
  </si>
  <si>
    <t>Coluna14920</t>
  </si>
  <si>
    <t>Coluna14921</t>
  </si>
  <si>
    <t>Coluna14922</t>
  </si>
  <si>
    <t>Coluna14923</t>
  </si>
  <si>
    <t>Coluna14924</t>
  </si>
  <si>
    <t>Coluna14925</t>
  </si>
  <si>
    <t>Coluna14926</t>
  </si>
  <si>
    <t>Coluna14927</t>
  </si>
  <si>
    <t>Coluna14928</t>
  </si>
  <si>
    <t>Coluna14929</t>
  </si>
  <si>
    <t>Coluna14930</t>
  </si>
  <si>
    <t>Coluna14931</t>
  </si>
  <si>
    <t>Coluna14932</t>
  </si>
  <si>
    <t>Coluna14933</t>
  </si>
  <si>
    <t>Coluna14934</t>
  </si>
  <si>
    <t>Coluna14935</t>
  </si>
  <si>
    <t>Coluna14936</t>
  </si>
  <si>
    <t>Coluna14937</t>
  </si>
  <si>
    <t>Coluna14938</t>
  </si>
  <si>
    <t>Coluna14939</t>
  </si>
  <si>
    <t>Coluna14940</t>
  </si>
  <si>
    <t>Coluna14941</t>
  </si>
  <si>
    <t>Coluna14942</t>
  </si>
  <si>
    <t>Coluna14943</t>
  </si>
  <si>
    <t>Coluna14944</t>
  </si>
  <si>
    <t>Coluna14945</t>
  </si>
  <si>
    <t>Coluna14946</t>
  </si>
  <si>
    <t>Coluna14947</t>
  </si>
  <si>
    <t>Coluna14948</t>
  </si>
  <si>
    <t>Coluna14949</t>
  </si>
  <si>
    <t>Coluna14950</t>
  </si>
  <si>
    <t>Coluna14951</t>
  </si>
  <si>
    <t>Coluna14952</t>
  </si>
  <si>
    <t>Coluna14953</t>
  </si>
  <si>
    <t>Coluna14954</t>
  </si>
  <si>
    <t>Coluna14955</t>
  </si>
  <si>
    <t>Coluna14956</t>
  </si>
  <si>
    <t>Coluna14957</t>
  </si>
  <si>
    <t>Coluna14958</t>
  </si>
  <si>
    <t>Coluna14959</t>
  </si>
  <si>
    <t>Coluna14960</t>
  </si>
  <si>
    <t>Coluna14961</t>
  </si>
  <si>
    <t>Coluna14962</t>
  </si>
  <si>
    <t>Coluna14963</t>
  </si>
  <si>
    <t>Coluna14964</t>
  </si>
  <si>
    <t>Coluna14965</t>
  </si>
  <si>
    <t>Coluna14966</t>
  </si>
  <si>
    <t>Coluna14967</t>
  </si>
  <si>
    <t>Coluna14968</t>
  </si>
  <si>
    <t>Coluna14969</t>
  </si>
  <si>
    <t>Coluna14970</t>
  </si>
  <si>
    <t>Coluna14971</t>
  </si>
  <si>
    <t>Coluna14972</t>
  </si>
  <si>
    <t>Coluna14973</t>
  </si>
  <si>
    <t>Coluna14974</t>
  </si>
  <si>
    <t>Coluna14975</t>
  </si>
  <si>
    <t>Coluna14976</t>
  </si>
  <si>
    <t>Coluna14977</t>
  </si>
  <si>
    <t>Coluna14978</t>
  </si>
  <si>
    <t>Coluna14979</t>
  </si>
  <si>
    <t>Coluna14980</t>
  </si>
  <si>
    <t>Coluna14981</t>
  </si>
  <si>
    <t>Coluna14982</t>
  </si>
  <si>
    <t>Coluna14983</t>
  </si>
  <si>
    <t>Coluna14984</t>
  </si>
  <si>
    <t>Coluna14985</t>
  </si>
  <si>
    <t>Coluna14986</t>
  </si>
  <si>
    <t>Coluna14987</t>
  </si>
  <si>
    <t>Coluna14988</t>
  </si>
  <si>
    <t>Coluna14989</t>
  </si>
  <si>
    <t>Coluna14990</t>
  </si>
  <si>
    <t>Coluna14991</t>
  </si>
  <si>
    <t>Coluna14992</t>
  </si>
  <si>
    <t>Coluna14993</t>
  </si>
  <si>
    <t>Coluna14994</t>
  </si>
  <si>
    <t>Coluna14995</t>
  </si>
  <si>
    <t>Coluna14996</t>
  </si>
  <si>
    <t>Coluna14997</t>
  </si>
  <si>
    <t>Coluna14998</t>
  </si>
  <si>
    <t>Coluna14999</t>
  </si>
  <si>
    <t>Coluna15000</t>
  </si>
  <si>
    <t>Coluna15001</t>
  </si>
  <si>
    <t>Coluna15002</t>
  </si>
  <si>
    <t>Coluna15003</t>
  </si>
  <si>
    <t>Coluna15004</t>
  </si>
  <si>
    <t>Coluna15005</t>
  </si>
  <si>
    <t>Coluna15006</t>
  </si>
  <si>
    <t>Coluna15007</t>
  </si>
  <si>
    <t>Coluna15008</t>
  </si>
  <si>
    <t>Coluna15009</t>
  </si>
  <si>
    <t>Coluna15010</t>
  </si>
  <si>
    <t>Coluna15011</t>
  </si>
  <si>
    <t>Coluna15012</t>
  </si>
  <si>
    <t>Coluna15013</t>
  </si>
  <si>
    <t>Coluna15014</t>
  </si>
  <si>
    <t>Coluna15015</t>
  </si>
  <si>
    <t>Coluna15016</t>
  </si>
  <si>
    <t>Coluna15017</t>
  </si>
  <si>
    <t>Coluna15018</t>
  </si>
  <si>
    <t>Coluna15019</t>
  </si>
  <si>
    <t>Coluna15020</t>
  </si>
  <si>
    <t>Coluna15021</t>
  </si>
  <si>
    <t>Coluna15022</t>
  </si>
  <si>
    <t>Coluna15023</t>
  </si>
  <si>
    <t>Coluna15024</t>
  </si>
  <si>
    <t>Coluna15025</t>
  </si>
  <si>
    <t>Coluna15026</t>
  </si>
  <si>
    <t>Coluna15027</t>
  </si>
  <si>
    <t>Coluna15028</t>
  </si>
  <si>
    <t>Coluna15029</t>
  </si>
  <si>
    <t>Coluna15030</t>
  </si>
  <si>
    <t>Coluna15031</t>
  </si>
  <si>
    <t>Coluna15032</t>
  </si>
  <si>
    <t>Coluna15033</t>
  </si>
  <si>
    <t>Coluna15034</t>
  </si>
  <si>
    <t>Coluna15035</t>
  </si>
  <si>
    <t>Coluna15036</t>
  </si>
  <si>
    <t>Coluna15037</t>
  </si>
  <si>
    <t>Coluna15038</t>
  </si>
  <si>
    <t>Coluna15039</t>
  </si>
  <si>
    <t>Coluna15040</t>
  </si>
  <si>
    <t>Coluna15041</t>
  </si>
  <si>
    <t>Coluna15042</t>
  </si>
  <si>
    <t>Coluna15043</t>
  </si>
  <si>
    <t>Coluna15044</t>
  </si>
  <si>
    <t>Coluna15045</t>
  </si>
  <si>
    <t>Coluna15046</t>
  </si>
  <si>
    <t>Coluna15047</t>
  </si>
  <si>
    <t>Coluna15048</t>
  </si>
  <si>
    <t>Coluna15049</t>
  </si>
  <si>
    <t>Coluna15050</t>
  </si>
  <si>
    <t>Coluna15051</t>
  </si>
  <si>
    <t>Coluna15052</t>
  </si>
  <si>
    <t>Coluna15053</t>
  </si>
  <si>
    <t>Coluna15054</t>
  </si>
  <si>
    <t>Coluna15055</t>
  </si>
  <si>
    <t>Coluna15056</t>
  </si>
  <si>
    <t>Coluna15057</t>
  </si>
  <si>
    <t>Coluna15058</t>
  </si>
  <si>
    <t>Coluna15059</t>
  </si>
  <si>
    <t>Coluna15060</t>
  </si>
  <si>
    <t>Coluna15061</t>
  </si>
  <si>
    <t>Coluna15062</t>
  </si>
  <si>
    <t>Coluna15063</t>
  </si>
  <si>
    <t>Coluna15064</t>
  </si>
  <si>
    <t>Coluna15065</t>
  </si>
  <si>
    <t>Coluna15066</t>
  </si>
  <si>
    <t>Coluna15067</t>
  </si>
  <si>
    <t>Coluna15068</t>
  </si>
  <si>
    <t>Coluna15069</t>
  </si>
  <si>
    <t>Coluna15070</t>
  </si>
  <si>
    <t>Coluna15071</t>
  </si>
  <si>
    <t>Coluna15072</t>
  </si>
  <si>
    <t>Coluna15073</t>
  </si>
  <si>
    <t>Coluna15074</t>
  </si>
  <si>
    <t>Coluna15075</t>
  </si>
  <si>
    <t>Coluna15076</t>
  </si>
  <si>
    <t>Coluna15077</t>
  </si>
  <si>
    <t>Coluna15078</t>
  </si>
  <si>
    <t>Coluna15079</t>
  </si>
  <si>
    <t>Coluna15080</t>
  </si>
  <si>
    <t>Coluna15081</t>
  </si>
  <si>
    <t>Coluna15082</t>
  </si>
  <si>
    <t>Coluna15083</t>
  </si>
  <si>
    <t>Coluna15084</t>
  </si>
  <si>
    <t>Coluna15085</t>
  </si>
  <si>
    <t>Coluna15086</t>
  </si>
  <si>
    <t>Coluna15087</t>
  </si>
  <si>
    <t>Coluna15088</t>
  </si>
  <si>
    <t>Coluna15089</t>
  </si>
  <si>
    <t>Coluna15090</t>
  </si>
  <si>
    <t>Coluna15091</t>
  </si>
  <si>
    <t>Coluna15092</t>
  </si>
  <si>
    <t>Coluna15093</t>
  </si>
  <si>
    <t>Coluna15094</t>
  </si>
  <si>
    <t>Coluna15095</t>
  </si>
  <si>
    <t>Coluna15096</t>
  </si>
  <si>
    <t>Coluna15097</t>
  </si>
  <si>
    <t>Coluna15098</t>
  </si>
  <si>
    <t>Coluna15099</t>
  </si>
  <si>
    <t>Coluna15100</t>
  </si>
  <si>
    <t>Coluna15101</t>
  </si>
  <si>
    <t>Coluna15102</t>
  </si>
  <si>
    <t>Coluna15103</t>
  </si>
  <si>
    <t>Coluna15104</t>
  </si>
  <si>
    <t>Coluna15105</t>
  </si>
  <si>
    <t>Coluna15106</t>
  </si>
  <si>
    <t>Coluna15107</t>
  </si>
  <si>
    <t>Coluna15108</t>
  </si>
  <si>
    <t>Coluna15109</t>
  </si>
  <si>
    <t>Coluna15110</t>
  </si>
  <si>
    <t>Coluna15111</t>
  </si>
  <si>
    <t>Coluna15112</t>
  </si>
  <si>
    <t>Coluna15113</t>
  </si>
  <si>
    <t>Coluna15114</t>
  </si>
  <si>
    <t>Coluna15115</t>
  </si>
  <si>
    <t>Coluna15116</t>
  </si>
  <si>
    <t>Coluna15117</t>
  </si>
  <si>
    <t>Coluna15118</t>
  </si>
  <si>
    <t>Coluna15119</t>
  </si>
  <si>
    <t>Coluna15120</t>
  </si>
  <si>
    <t>Coluna15121</t>
  </si>
  <si>
    <t>Coluna15122</t>
  </si>
  <si>
    <t>Coluna15123</t>
  </si>
  <si>
    <t>Coluna15124</t>
  </si>
  <si>
    <t>Coluna15125</t>
  </si>
  <si>
    <t>Coluna15126</t>
  </si>
  <si>
    <t>Coluna15127</t>
  </si>
  <si>
    <t>Coluna15128</t>
  </si>
  <si>
    <t>Coluna15129</t>
  </si>
  <si>
    <t>Coluna15130</t>
  </si>
  <si>
    <t>Coluna15131</t>
  </si>
  <si>
    <t>Coluna15132</t>
  </si>
  <si>
    <t>Coluna15133</t>
  </si>
  <si>
    <t>Coluna15134</t>
  </si>
  <si>
    <t>Coluna15135</t>
  </si>
  <si>
    <t>Coluna15136</t>
  </si>
  <si>
    <t>Coluna15137</t>
  </si>
  <si>
    <t>Coluna15138</t>
  </si>
  <si>
    <t>Coluna15139</t>
  </si>
  <si>
    <t>Coluna15140</t>
  </si>
  <si>
    <t>Coluna15141</t>
  </si>
  <si>
    <t>Coluna15142</t>
  </si>
  <si>
    <t>Coluna15143</t>
  </si>
  <si>
    <t>Coluna15144</t>
  </si>
  <si>
    <t>Coluna15145</t>
  </si>
  <si>
    <t>Coluna15146</t>
  </si>
  <si>
    <t>Coluna15147</t>
  </si>
  <si>
    <t>Coluna15148</t>
  </si>
  <si>
    <t>Coluna15149</t>
  </si>
  <si>
    <t>Coluna15150</t>
  </si>
  <si>
    <t>Coluna15151</t>
  </si>
  <si>
    <t>Coluna15152</t>
  </si>
  <si>
    <t>Coluna15153</t>
  </si>
  <si>
    <t>Coluna15154</t>
  </si>
  <si>
    <t>Coluna15155</t>
  </si>
  <si>
    <t>Coluna15156</t>
  </si>
  <si>
    <t>Coluna15157</t>
  </si>
  <si>
    <t>Coluna15158</t>
  </si>
  <si>
    <t>Coluna15159</t>
  </si>
  <si>
    <t>Coluna15160</t>
  </si>
  <si>
    <t>Coluna15161</t>
  </si>
  <si>
    <t>Coluna15162</t>
  </si>
  <si>
    <t>Coluna15163</t>
  </si>
  <si>
    <t>Coluna15164</t>
  </si>
  <si>
    <t>Coluna15165</t>
  </si>
  <si>
    <t>Coluna15166</t>
  </si>
  <si>
    <t>Coluna15167</t>
  </si>
  <si>
    <t>Coluna15168</t>
  </si>
  <si>
    <t>Coluna15169</t>
  </si>
  <si>
    <t>Coluna15170</t>
  </si>
  <si>
    <t>Coluna15171</t>
  </si>
  <si>
    <t>Coluna15172</t>
  </si>
  <si>
    <t>Coluna15173</t>
  </si>
  <si>
    <t>Coluna15174</t>
  </si>
  <si>
    <t>Coluna15175</t>
  </si>
  <si>
    <t>Coluna15176</t>
  </si>
  <si>
    <t>Coluna15177</t>
  </si>
  <si>
    <t>Coluna15178</t>
  </si>
  <si>
    <t>Coluna15179</t>
  </si>
  <si>
    <t>Coluna15180</t>
  </si>
  <si>
    <t>Coluna15181</t>
  </si>
  <si>
    <t>Coluna15182</t>
  </si>
  <si>
    <t>Coluna15183</t>
  </si>
  <si>
    <t>Coluna15184</t>
  </si>
  <si>
    <t>Coluna15185</t>
  </si>
  <si>
    <t>Coluna15186</t>
  </si>
  <si>
    <t>Coluna15187</t>
  </si>
  <si>
    <t>Coluna15188</t>
  </si>
  <si>
    <t>Coluna15189</t>
  </si>
  <si>
    <t>Coluna15190</t>
  </si>
  <si>
    <t>Coluna15191</t>
  </si>
  <si>
    <t>Coluna15192</t>
  </si>
  <si>
    <t>Coluna15193</t>
  </si>
  <si>
    <t>Coluna15194</t>
  </si>
  <si>
    <t>Coluna15195</t>
  </si>
  <si>
    <t>Coluna15196</t>
  </si>
  <si>
    <t>Coluna15197</t>
  </si>
  <si>
    <t>Coluna15198</t>
  </si>
  <si>
    <t>Coluna15199</t>
  </si>
  <si>
    <t>Coluna15200</t>
  </si>
  <si>
    <t>Coluna15201</t>
  </si>
  <si>
    <t>Coluna15202</t>
  </si>
  <si>
    <t>Coluna15203</t>
  </si>
  <si>
    <t>Coluna15204</t>
  </si>
  <si>
    <t>Coluna15205</t>
  </si>
  <si>
    <t>Coluna15206</t>
  </si>
  <si>
    <t>Coluna15207</t>
  </si>
  <si>
    <t>Coluna15208</t>
  </si>
  <si>
    <t>Coluna15209</t>
  </si>
  <si>
    <t>Coluna15210</t>
  </si>
  <si>
    <t>Coluna15211</t>
  </si>
  <si>
    <t>Coluna15212</t>
  </si>
  <si>
    <t>Coluna15213</t>
  </si>
  <si>
    <t>Coluna15214</t>
  </si>
  <si>
    <t>Coluna15215</t>
  </si>
  <si>
    <t>Coluna15216</t>
  </si>
  <si>
    <t>Coluna15217</t>
  </si>
  <si>
    <t>Coluna15218</t>
  </si>
  <si>
    <t>Coluna15219</t>
  </si>
  <si>
    <t>Coluna15220</t>
  </si>
  <si>
    <t>Coluna15221</t>
  </si>
  <si>
    <t>Coluna15222</t>
  </si>
  <si>
    <t>Coluna15223</t>
  </si>
  <si>
    <t>Coluna15224</t>
  </si>
  <si>
    <t>Coluna15225</t>
  </si>
  <si>
    <t>Coluna15226</t>
  </si>
  <si>
    <t>Coluna15227</t>
  </si>
  <si>
    <t>Coluna15228</t>
  </si>
  <si>
    <t>Coluna15229</t>
  </si>
  <si>
    <t>Coluna15230</t>
  </si>
  <si>
    <t>Coluna15231</t>
  </si>
  <si>
    <t>Coluna15232</t>
  </si>
  <si>
    <t>Coluna15233</t>
  </si>
  <si>
    <t>Coluna15234</t>
  </si>
  <si>
    <t>Coluna15235</t>
  </si>
  <si>
    <t>Coluna15236</t>
  </si>
  <si>
    <t>Coluna15237</t>
  </si>
  <si>
    <t>Coluna15238</t>
  </si>
  <si>
    <t>Coluna15239</t>
  </si>
  <si>
    <t>Coluna15240</t>
  </si>
  <si>
    <t>Coluna15241</t>
  </si>
  <si>
    <t>Coluna15242</t>
  </si>
  <si>
    <t>Coluna15243</t>
  </si>
  <si>
    <t>Coluna15244</t>
  </si>
  <si>
    <t>Coluna15245</t>
  </si>
  <si>
    <t>Coluna15246</t>
  </si>
  <si>
    <t>Coluna15247</t>
  </si>
  <si>
    <t>Coluna15248</t>
  </si>
  <si>
    <t>Coluna15249</t>
  </si>
  <si>
    <t>Coluna15250</t>
  </si>
  <si>
    <t>Coluna15251</t>
  </si>
  <si>
    <t>Coluna15252</t>
  </si>
  <si>
    <t>Coluna15253</t>
  </si>
  <si>
    <t>Coluna15254</t>
  </si>
  <si>
    <t>Coluna15255</t>
  </si>
  <si>
    <t>Coluna15256</t>
  </si>
  <si>
    <t>Coluna15257</t>
  </si>
  <si>
    <t>Coluna15258</t>
  </si>
  <si>
    <t>Coluna15259</t>
  </si>
  <si>
    <t>Coluna15260</t>
  </si>
  <si>
    <t>Coluna15261</t>
  </si>
  <si>
    <t>Coluna15262</t>
  </si>
  <si>
    <t>Coluna15263</t>
  </si>
  <si>
    <t>Coluna15264</t>
  </si>
  <si>
    <t>Coluna15265</t>
  </si>
  <si>
    <t>Coluna15266</t>
  </si>
  <si>
    <t>Coluna15267</t>
  </si>
  <si>
    <t>Coluna15268</t>
  </si>
  <si>
    <t>Coluna15269</t>
  </si>
  <si>
    <t>Coluna15270</t>
  </si>
  <si>
    <t>Coluna15271</t>
  </si>
  <si>
    <t>Coluna15272</t>
  </si>
  <si>
    <t>Coluna15273</t>
  </si>
  <si>
    <t>Coluna15274</t>
  </si>
  <si>
    <t>Coluna15275</t>
  </si>
  <si>
    <t>Coluna15276</t>
  </si>
  <si>
    <t>Coluna15277</t>
  </si>
  <si>
    <t>Coluna15278</t>
  </si>
  <si>
    <t>Coluna15279</t>
  </si>
  <si>
    <t>Coluna15280</t>
  </si>
  <si>
    <t>Coluna15281</t>
  </si>
  <si>
    <t>Coluna15282</t>
  </si>
  <si>
    <t>Coluna15283</t>
  </si>
  <si>
    <t>Coluna15284</t>
  </si>
  <si>
    <t>Coluna15285</t>
  </si>
  <si>
    <t>Coluna15286</t>
  </si>
  <si>
    <t>Coluna15287</t>
  </si>
  <si>
    <t>Coluna15288</t>
  </si>
  <si>
    <t>Coluna15289</t>
  </si>
  <si>
    <t>Coluna15290</t>
  </si>
  <si>
    <t>Coluna15291</t>
  </si>
  <si>
    <t>Coluna15292</t>
  </si>
  <si>
    <t>Coluna15293</t>
  </si>
  <si>
    <t>Coluna15294</t>
  </si>
  <si>
    <t>Coluna15295</t>
  </si>
  <si>
    <t>Coluna15296</t>
  </si>
  <si>
    <t>Coluna15297</t>
  </si>
  <si>
    <t>Coluna15298</t>
  </si>
  <si>
    <t>Coluna15299</t>
  </si>
  <si>
    <t>Coluna15300</t>
  </si>
  <si>
    <t>Coluna15301</t>
  </si>
  <si>
    <t>Coluna15302</t>
  </si>
  <si>
    <t>Coluna15303</t>
  </si>
  <si>
    <t>Coluna15304</t>
  </si>
  <si>
    <t>Coluna15305</t>
  </si>
  <si>
    <t>Coluna15306</t>
  </si>
  <si>
    <t>Coluna15307</t>
  </si>
  <si>
    <t>Coluna15308</t>
  </si>
  <si>
    <t>Coluna15309</t>
  </si>
  <si>
    <t>Coluna15310</t>
  </si>
  <si>
    <t>Coluna15311</t>
  </si>
  <si>
    <t>Coluna15312</t>
  </si>
  <si>
    <t>Coluna15313</t>
  </si>
  <si>
    <t>Coluna15314</t>
  </si>
  <si>
    <t>Coluna15315</t>
  </si>
  <si>
    <t>Coluna15316</t>
  </si>
  <si>
    <t>Coluna15317</t>
  </si>
  <si>
    <t>Coluna15318</t>
  </si>
  <si>
    <t>Coluna15319</t>
  </si>
  <si>
    <t>Coluna15320</t>
  </si>
  <si>
    <t>Coluna15321</t>
  </si>
  <si>
    <t>Coluna15322</t>
  </si>
  <si>
    <t>Coluna15323</t>
  </si>
  <si>
    <t>Coluna15324</t>
  </si>
  <si>
    <t>Coluna15325</t>
  </si>
  <si>
    <t>Coluna15326</t>
  </si>
  <si>
    <t>Coluna15327</t>
  </si>
  <si>
    <t>Coluna15328</t>
  </si>
  <si>
    <t>Coluna15329</t>
  </si>
  <si>
    <t>Coluna15330</t>
  </si>
  <si>
    <t>Coluna15331</t>
  </si>
  <si>
    <t>Coluna15332</t>
  </si>
  <si>
    <t>Coluna15333</t>
  </si>
  <si>
    <t>Coluna15334</t>
  </si>
  <si>
    <t>Coluna15335</t>
  </si>
  <si>
    <t>Coluna15336</t>
  </si>
  <si>
    <t>Coluna15337</t>
  </si>
  <si>
    <t>Coluna15338</t>
  </si>
  <si>
    <t>Coluna15339</t>
  </si>
  <si>
    <t>Coluna15340</t>
  </si>
  <si>
    <t>Coluna15341</t>
  </si>
  <si>
    <t>Coluna15342</t>
  </si>
  <si>
    <t>Coluna15343</t>
  </si>
  <si>
    <t>Coluna15344</t>
  </si>
  <si>
    <t>Coluna15345</t>
  </si>
  <si>
    <t>Coluna15346</t>
  </si>
  <si>
    <t>Coluna15347</t>
  </si>
  <si>
    <t>Coluna15348</t>
  </si>
  <si>
    <t>Coluna15349</t>
  </si>
  <si>
    <t>Coluna15350</t>
  </si>
  <si>
    <t>Coluna15351</t>
  </si>
  <si>
    <t>Coluna15352</t>
  </si>
  <si>
    <t>Coluna15353</t>
  </si>
  <si>
    <t>Coluna15354</t>
  </si>
  <si>
    <t>Coluna15355</t>
  </si>
  <si>
    <t>Coluna15356</t>
  </si>
  <si>
    <t>Coluna15357</t>
  </si>
  <si>
    <t>Coluna15358</t>
  </si>
  <si>
    <t>Coluna15359</t>
  </si>
  <si>
    <t>Coluna15360</t>
  </si>
  <si>
    <t>Coluna15361</t>
  </si>
  <si>
    <t>Coluna15362</t>
  </si>
  <si>
    <t>Coluna15363</t>
  </si>
  <si>
    <t>Coluna15364</t>
  </si>
  <si>
    <t>Coluna15365</t>
  </si>
  <si>
    <t>Coluna15366</t>
  </si>
  <si>
    <t>Coluna15367</t>
  </si>
  <si>
    <t>Coluna15368</t>
  </si>
  <si>
    <t>Coluna15369</t>
  </si>
  <si>
    <t>Coluna15370</t>
  </si>
  <si>
    <t>Coluna15371</t>
  </si>
  <si>
    <t>Coluna15372</t>
  </si>
  <si>
    <t>Coluna15373</t>
  </si>
  <si>
    <t>Coluna15374</t>
  </si>
  <si>
    <t>Coluna15375</t>
  </si>
  <si>
    <t>Coluna15376</t>
  </si>
  <si>
    <t>Coluna15377</t>
  </si>
  <si>
    <t>Coluna15378</t>
  </si>
  <si>
    <t>Coluna15379</t>
  </si>
  <si>
    <t>Coluna15380</t>
  </si>
  <si>
    <t>Coluna15381</t>
  </si>
  <si>
    <t>Coluna15382</t>
  </si>
  <si>
    <t>Coluna15383</t>
  </si>
  <si>
    <t>Coluna15384</t>
  </si>
  <si>
    <t>Coluna15385</t>
  </si>
  <si>
    <t>Coluna15386</t>
  </si>
  <si>
    <t>Coluna15387</t>
  </si>
  <si>
    <t>Coluna15388</t>
  </si>
  <si>
    <t>Coluna15389</t>
  </si>
  <si>
    <t>Coluna15390</t>
  </si>
  <si>
    <t>Coluna15391</t>
  </si>
  <si>
    <t>Coluna15392</t>
  </si>
  <si>
    <t>Coluna15393</t>
  </si>
  <si>
    <t>Coluna15394</t>
  </si>
  <si>
    <t>Coluna15395</t>
  </si>
  <si>
    <t>Coluna15396</t>
  </si>
  <si>
    <t>Coluna15397</t>
  </si>
  <si>
    <t>Coluna15398</t>
  </si>
  <si>
    <t>Coluna15399</t>
  </si>
  <si>
    <t>Coluna15400</t>
  </si>
  <si>
    <t>Coluna15401</t>
  </si>
  <si>
    <t>Coluna15402</t>
  </si>
  <si>
    <t>Coluna15403</t>
  </si>
  <si>
    <t>Coluna15404</t>
  </si>
  <si>
    <t>Coluna15405</t>
  </si>
  <si>
    <t>Coluna15406</t>
  </si>
  <si>
    <t>Coluna15407</t>
  </si>
  <si>
    <t>Coluna15408</t>
  </si>
  <si>
    <t>Coluna15409</t>
  </si>
  <si>
    <t>Coluna15410</t>
  </si>
  <si>
    <t>Coluna15411</t>
  </si>
  <si>
    <t>Coluna15412</t>
  </si>
  <si>
    <t>Coluna15413</t>
  </si>
  <si>
    <t>Coluna15414</t>
  </si>
  <si>
    <t>Coluna15415</t>
  </si>
  <si>
    <t>Coluna15416</t>
  </si>
  <si>
    <t>Coluna15417</t>
  </si>
  <si>
    <t>Coluna15418</t>
  </si>
  <si>
    <t>Coluna15419</t>
  </si>
  <si>
    <t>Coluna15420</t>
  </si>
  <si>
    <t>Coluna15421</t>
  </si>
  <si>
    <t>Coluna15422</t>
  </si>
  <si>
    <t>Coluna15423</t>
  </si>
  <si>
    <t>Coluna15424</t>
  </si>
  <si>
    <t>Coluna15425</t>
  </si>
  <si>
    <t>Coluna15426</t>
  </si>
  <si>
    <t>Coluna15427</t>
  </si>
  <si>
    <t>Coluna15428</t>
  </si>
  <si>
    <t>Coluna15429</t>
  </si>
  <si>
    <t>Coluna15430</t>
  </si>
  <si>
    <t>Coluna15431</t>
  </si>
  <si>
    <t>Coluna15432</t>
  </si>
  <si>
    <t>Coluna15433</t>
  </si>
  <si>
    <t>Coluna15434</t>
  </si>
  <si>
    <t>Coluna15435</t>
  </si>
  <si>
    <t>Coluna15436</t>
  </si>
  <si>
    <t>Coluna15437</t>
  </si>
  <si>
    <t>Coluna15438</t>
  </si>
  <si>
    <t>Coluna15439</t>
  </si>
  <si>
    <t>Coluna15440</t>
  </si>
  <si>
    <t>Coluna15441</t>
  </si>
  <si>
    <t>Coluna15442</t>
  </si>
  <si>
    <t>Coluna15443</t>
  </si>
  <si>
    <t>Coluna15444</t>
  </si>
  <si>
    <t>Coluna15445</t>
  </si>
  <si>
    <t>Coluna15446</t>
  </si>
  <si>
    <t>Coluna15447</t>
  </si>
  <si>
    <t>Coluna15448</t>
  </si>
  <si>
    <t>Coluna15449</t>
  </si>
  <si>
    <t>Coluna15450</t>
  </si>
  <si>
    <t>Coluna15451</t>
  </si>
  <si>
    <t>Coluna15452</t>
  </si>
  <si>
    <t>Coluna15453</t>
  </si>
  <si>
    <t>Coluna15454</t>
  </si>
  <si>
    <t>Coluna15455</t>
  </si>
  <si>
    <t>Coluna15456</t>
  </si>
  <si>
    <t>Coluna15457</t>
  </si>
  <si>
    <t>Coluna15458</t>
  </si>
  <si>
    <t>Coluna15459</t>
  </si>
  <si>
    <t>Coluna15460</t>
  </si>
  <si>
    <t>Coluna15461</t>
  </si>
  <si>
    <t>Coluna15462</t>
  </si>
  <si>
    <t>Coluna15463</t>
  </si>
  <si>
    <t>Coluna15464</t>
  </si>
  <si>
    <t>Coluna15465</t>
  </si>
  <si>
    <t>Coluna15466</t>
  </si>
  <si>
    <t>Coluna15467</t>
  </si>
  <si>
    <t>Coluna15468</t>
  </si>
  <si>
    <t>Coluna15469</t>
  </si>
  <si>
    <t>Coluna15470</t>
  </si>
  <si>
    <t>Coluna15471</t>
  </si>
  <si>
    <t>Coluna15472</t>
  </si>
  <si>
    <t>Coluna15473</t>
  </si>
  <si>
    <t>Coluna15474</t>
  </si>
  <si>
    <t>Coluna15475</t>
  </si>
  <si>
    <t>Coluna15476</t>
  </si>
  <si>
    <t>Coluna15477</t>
  </si>
  <si>
    <t>Coluna15478</t>
  </si>
  <si>
    <t>Coluna15479</t>
  </si>
  <si>
    <t>Coluna15480</t>
  </si>
  <si>
    <t>Coluna15481</t>
  </si>
  <si>
    <t>Coluna15482</t>
  </si>
  <si>
    <t>Coluna15483</t>
  </si>
  <si>
    <t>Coluna15484</t>
  </si>
  <si>
    <t>Coluna15485</t>
  </si>
  <si>
    <t>Coluna15486</t>
  </si>
  <si>
    <t>Coluna15487</t>
  </si>
  <si>
    <t>Coluna15488</t>
  </si>
  <si>
    <t>Coluna15489</t>
  </si>
  <si>
    <t>Coluna15490</t>
  </si>
  <si>
    <t>Coluna15491</t>
  </si>
  <si>
    <t>Coluna15492</t>
  </si>
  <si>
    <t>Coluna15493</t>
  </si>
  <si>
    <t>Coluna15494</t>
  </si>
  <si>
    <t>Coluna15495</t>
  </si>
  <si>
    <t>Coluna15496</t>
  </si>
  <si>
    <t>Coluna15497</t>
  </si>
  <si>
    <t>Coluna15498</t>
  </si>
  <si>
    <t>Coluna15499</t>
  </si>
  <si>
    <t>Coluna15500</t>
  </si>
  <si>
    <t>Coluna15501</t>
  </si>
  <si>
    <t>Coluna15502</t>
  </si>
  <si>
    <t>Coluna15503</t>
  </si>
  <si>
    <t>Coluna15504</t>
  </si>
  <si>
    <t>Coluna15505</t>
  </si>
  <si>
    <t>Coluna15506</t>
  </si>
  <si>
    <t>Coluna15507</t>
  </si>
  <si>
    <t>Coluna15508</t>
  </si>
  <si>
    <t>Coluna15509</t>
  </si>
  <si>
    <t>Coluna15510</t>
  </si>
  <si>
    <t>Coluna15511</t>
  </si>
  <si>
    <t>Coluna15512</t>
  </si>
  <si>
    <t>Coluna15513</t>
  </si>
  <si>
    <t>Coluna15514</t>
  </si>
  <si>
    <t>Coluna15515</t>
  </si>
  <si>
    <t>Coluna15516</t>
  </si>
  <si>
    <t>Coluna15517</t>
  </si>
  <si>
    <t>Coluna15518</t>
  </si>
  <si>
    <t>Coluna15519</t>
  </si>
  <si>
    <t>Coluna15520</t>
  </si>
  <si>
    <t>Coluna15521</t>
  </si>
  <si>
    <t>Coluna15522</t>
  </si>
  <si>
    <t>Coluna15523</t>
  </si>
  <si>
    <t>Coluna15524</t>
  </si>
  <si>
    <t>Coluna15525</t>
  </si>
  <si>
    <t>Coluna15526</t>
  </si>
  <si>
    <t>Coluna15527</t>
  </si>
  <si>
    <t>Coluna15528</t>
  </si>
  <si>
    <t>Coluna15529</t>
  </si>
  <si>
    <t>Coluna15530</t>
  </si>
  <si>
    <t>Coluna15531</t>
  </si>
  <si>
    <t>Coluna15532</t>
  </si>
  <si>
    <t>Coluna15533</t>
  </si>
  <si>
    <t>Coluna15534</t>
  </si>
  <si>
    <t>Coluna15535</t>
  </si>
  <si>
    <t>Coluna15536</t>
  </si>
  <si>
    <t>Coluna15537</t>
  </si>
  <si>
    <t>Coluna15538</t>
  </si>
  <si>
    <t>Coluna15539</t>
  </si>
  <si>
    <t>Coluna15540</t>
  </si>
  <si>
    <t>Coluna15541</t>
  </si>
  <si>
    <t>Coluna15542</t>
  </si>
  <si>
    <t>Coluna15543</t>
  </si>
  <si>
    <t>Coluna15544</t>
  </si>
  <si>
    <t>Coluna15545</t>
  </si>
  <si>
    <t>Coluna15546</t>
  </si>
  <si>
    <t>Coluna15547</t>
  </si>
  <si>
    <t>Coluna15548</t>
  </si>
  <si>
    <t>Coluna15549</t>
  </si>
  <si>
    <t>Coluna15550</t>
  </si>
  <si>
    <t>Coluna15551</t>
  </si>
  <si>
    <t>Coluna15552</t>
  </si>
  <si>
    <t>Coluna15553</t>
  </si>
  <si>
    <t>Coluna15554</t>
  </si>
  <si>
    <t>Coluna15555</t>
  </si>
  <si>
    <t>Coluna15556</t>
  </si>
  <si>
    <t>Coluna15557</t>
  </si>
  <si>
    <t>Coluna15558</t>
  </si>
  <si>
    <t>Coluna15559</t>
  </si>
  <si>
    <t>Coluna15560</t>
  </si>
  <si>
    <t>Coluna15561</t>
  </si>
  <si>
    <t>Coluna15562</t>
  </si>
  <si>
    <t>Coluna15563</t>
  </si>
  <si>
    <t>Coluna15564</t>
  </si>
  <si>
    <t>Coluna15565</t>
  </si>
  <si>
    <t>Coluna15566</t>
  </si>
  <si>
    <t>Coluna15567</t>
  </si>
  <si>
    <t>Coluna15568</t>
  </si>
  <si>
    <t>Coluna15569</t>
  </si>
  <si>
    <t>Coluna15570</t>
  </si>
  <si>
    <t>Coluna15571</t>
  </si>
  <si>
    <t>Coluna15572</t>
  </si>
  <si>
    <t>Coluna15573</t>
  </si>
  <si>
    <t>Coluna15574</t>
  </si>
  <si>
    <t>Coluna15575</t>
  </si>
  <si>
    <t>Coluna15576</t>
  </si>
  <si>
    <t>Coluna15577</t>
  </si>
  <si>
    <t>Coluna15578</t>
  </si>
  <si>
    <t>Coluna15579</t>
  </si>
  <si>
    <t>Coluna15580</t>
  </si>
  <si>
    <t>Coluna15581</t>
  </si>
  <si>
    <t>Coluna15582</t>
  </si>
  <si>
    <t>Coluna15583</t>
  </si>
  <si>
    <t>Coluna15584</t>
  </si>
  <si>
    <t>Coluna15585</t>
  </si>
  <si>
    <t>Coluna15586</t>
  </si>
  <si>
    <t>Coluna15587</t>
  </si>
  <si>
    <t>Coluna15588</t>
  </si>
  <si>
    <t>Coluna15589</t>
  </si>
  <si>
    <t>Coluna15590</t>
  </si>
  <si>
    <t>Coluna15591</t>
  </si>
  <si>
    <t>Coluna15592</t>
  </si>
  <si>
    <t>Coluna15593</t>
  </si>
  <si>
    <t>Coluna15594</t>
  </si>
  <si>
    <t>Coluna15595</t>
  </si>
  <si>
    <t>Coluna15596</t>
  </si>
  <si>
    <t>Coluna15597</t>
  </si>
  <si>
    <t>Coluna15598</t>
  </si>
  <si>
    <t>Coluna15599</t>
  </si>
  <si>
    <t>Coluna15600</t>
  </si>
  <si>
    <t>Coluna15601</t>
  </si>
  <si>
    <t>Coluna15602</t>
  </si>
  <si>
    <t>Coluna15603</t>
  </si>
  <si>
    <t>Coluna15604</t>
  </si>
  <si>
    <t>Coluna15605</t>
  </si>
  <si>
    <t>Coluna15606</t>
  </si>
  <si>
    <t>Coluna15607</t>
  </si>
  <si>
    <t>Coluna15608</t>
  </si>
  <si>
    <t>Coluna15609</t>
  </si>
  <si>
    <t>Coluna15610</t>
  </si>
  <si>
    <t>Coluna15611</t>
  </si>
  <si>
    <t>Coluna15612</t>
  </si>
  <si>
    <t>Coluna15613</t>
  </si>
  <si>
    <t>Coluna15614</t>
  </si>
  <si>
    <t>Coluna15615</t>
  </si>
  <si>
    <t>Coluna15616</t>
  </si>
  <si>
    <t>Coluna15617</t>
  </si>
  <si>
    <t>Coluna15618</t>
  </si>
  <si>
    <t>Coluna15619</t>
  </si>
  <si>
    <t>Coluna15620</t>
  </si>
  <si>
    <t>Coluna15621</t>
  </si>
  <si>
    <t>Coluna15622</t>
  </si>
  <si>
    <t>Coluna15623</t>
  </si>
  <si>
    <t>Coluna15624</t>
  </si>
  <si>
    <t>Coluna15625</t>
  </si>
  <si>
    <t>Coluna15626</t>
  </si>
  <si>
    <t>Coluna15627</t>
  </si>
  <si>
    <t>Coluna15628</t>
  </si>
  <si>
    <t>Coluna15629</t>
  </si>
  <si>
    <t>Coluna15630</t>
  </si>
  <si>
    <t>Coluna15631</t>
  </si>
  <si>
    <t>Coluna15632</t>
  </si>
  <si>
    <t>Coluna15633</t>
  </si>
  <si>
    <t>Coluna15634</t>
  </si>
  <si>
    <t>Coluna15635</t>
  </si>
  <si>
    <t>Coluna15636</t>
  </si>
  <si>
    <t>Coluna15637</t>
  </si>
  <si>
    <t>Coluna15638</t>
  </si>
  <si>
    <t>Coluna15639</t>
  </si>
  <si>
    <t>Coluna15640</t>
  </si>
  <si>
    <t>Coluna15641</t>
  </si>
  <si>
    <t>Coluna15642</t>
  </si>
  <si>
    <t>Coluna15643</t>
  </si>
  <si>
    <t>Coluna15644</t>
  </si>
  <si>
    <t>Coluna15645</t>
  </si>
  <si>
    <t>Coluna15646</t>
  </si>
  <si>
    <t>Coluna15647</t>
  </si>
  <si>
    <t>Coluna15648</t>
  </si>
  <si>
    <t>Coluna15649</t>
  </si>
  <si>
    <t>Coluna15650</t>
  </si>
  <si>
    <t>Coluna15651</t>
  </si>
  <si>
    <t>Coluna15652</t>
  </si>
  <si>
    <t>Coluna15653</t>
  </si>
  <si>
    <t>Coluna15654</t>
  </si>
  <si>
    <t>Coluna15655</t>
  </si>
  <si>
    <t>Coluna15656</t>
  </si>
  <si>
    <t>Coluna15657</t>
  </si>
  <si>
    <t>Coluna15658</t>
  </si>
  <si>
    <t>Coluna15659</t>
  </si>
  <si>
    <t>Coluna15660</t>
  </si>
  <si>
    <t>Coluna15661</t>
  </si>
  <si>
    <t>Coluna15662</t>
  </si>
  <si>
    <t>Coluna15663</t>
  </si>
  <si>
    <t>Coluna15664</t>
  </si>
  <si>
    <t>Coluna15665</t>
  </si>
  <si>
    <t>Coluna15666</t>
  </si>
  <si>
    <t>Coluna15667</t>
  </si>
  <si>
    <t>Coluna15668</t>
  </si>
  <si>
    <t>Coluna15669</t>
  </si>
  <si>
    <t>Coluna15670</t>
  </si>
  <si>
    <t>Coluna15671</t>
  </si>
  <si>
    <t>Coluna15672</t>
  </si>
  <si>
    <t>Coluna15673</t>
  </si>
  <si>
    <t>Coluna15674</t>
  </si>
  <si>
    <t>Coluna15675</t>
  </si>
  <si>
    <t>Coluna15676</t>
  </si>
  <si>
    <t>Coluna15677</t>
  </si>
  <si>
    <t>Coluna15678</t>
  </si>
  <si>
    <t>Coluna15679</t>
  </si>
  <si>
    <t>Coluna15680</t>
  </si>
  <si>
    <t>Coluna15681</t>
  </si>
  <si>
    <t>Coluna15682</t>
  </si>
  <si>
    <t>Coluna15683</t>
  </si>
  <si>
    <t>Coluna15684</t>
  </si>
  <si>
    <t>Coluna15685</t>
  </si>
  <si>
    <t>Coluna15686</t>
  </si>
  <si>
    <t>Coluna15687</t>
  </si>
  <si>
    <t>Coluna15688</t>
  </si>
  <si>
    <t>Coluna15689</t>
  </si>
  <si>
    <t>Coluna15690</t>
  </si>
  <si>
    <t>Coluna15691</t>
  </si>
  <si>
    <t>Coluna15692</t>
  </si>
  <si>
    <t>Coluna15693</t>
  </si>
  <si>
    <t>Coluna15694</t>
  </si>
  <si>
    <t>Coluna15695</t>
  </si>
  <si>
    <t>Coluna15696</t>
  </si>
  <si>
    <t>Coluna15697</t>
  </si>
  <si>
    <t>Coluna15698</t>
  </si>
  <si>
    <t>Coluna15699</t>
  </si>
  <si>
    <t>Coluna15700</t>
  </si>
  <si>
    <t>Coluna15701</t>
  </si>
  <si>
    <t>Coluna15702</t>
  </si>
  <si>
    <t>Coluna15703</t>
  </si>
  <si>
    <t>Coluna15704</t>
  </si>
  <si>
    <t>Coluna15705</t>
  </si>
  <si>
    <t>Coluna15706</t>
  </si>
  <si>
    <t>Coluna15707</t>
  </si>
  <si>
    <t>Coluna15708</t>
  </si>
  <si>
    <t>Coluna15709</t>
  </si>
  <si>
    <t>Coluna15710</t>
  </si>
  <si>
    <t>Coluna15711</t>
  </si>
  <si>
    <t>Coluna15712</t>
  </si>
  <si>
    <t>Coluna15713</t>
  </si>
  <si>
    <t>Coluna15714</t>
  </si>
  <si>
    <t>Coluna15715</t>
  </si>
  <si>
    <t>Coluna15716</t>
  </si>
  <si>
    <t>Coluna15717</t>
  </si>
  <si>
    <t>Coluna15718</t>
  </si>
  <si>
    <t>Coluna15719</t>
  </si>
  <si>
    <t>Coluna15720</t>
  </si>
  <si>
    <t>Coluna15721</t>
  </si>
  <si>
    <t>Coluna15722</t>
  </si>
  <si>
    <t>Coluna15723</t>
  </si>
  <si>
    <t>Coluna15724</t>
  </si>
  <si>
    <t>Coluna15725</t>
  </si>
  <si>
    <t>Coluna15726</t>
  </si>
  <si>
    <t>Coluna15727</t>
  </si>
  <si>
    <t>Coluna15728</t>
  </si>
  <si>
    <t>Coluna15729</t>
  </si>
  <si>
    <t>Coluna15730</t>
  </si>
  <si>
    <t>Coluna15731</t>
  </si>
  <si>
    <t>Coluna15732</t>
  </si>
  <si>
    <t>Coluna15733</t>
  </si>
  <si>
    <t>Coluna15734</t>
  </si>
  <si>
    <t>Coluna15735</t>
  </si>
  <si>
    <t>Coluna15736</t>
  </si>
  <si>
    <t>Coluna15737</t>
  </si>
  <si>
    <t>Coluna15738</t>
  </si>
  <si>
    <t>Coluna15739</t>
  </si>
  <si>
    <t>Coluna15740</t>
  </si>
  <si>
    <t>Coluna15741</t>
  </si>
  <si>
    <t>Coluna15742</t>
  </si>
  <si>
    <t>Coluna15743</t>
  </si>
  <si>
    <t>Coluna15744</t>
  </si>
  <si>
    <t>Coluna15745</t>
  </si>
  <si>
    <t>Coluna15746</t>
  </si>
  <si>
    <t>Coluna15747</t>
  </si>
  <si>
    <t>Coluna15748</t>
  </si>
  <si>
    <t>Coluna15749</t>
  </si>
  <si>
    <t>Coluna15750</t>
  </si>
  <si>
    <t>Coluna15751</t>
  </si>
  <si>
    <t>Coluna15752</t>
  </si>
  <si>
    <t>Coluna15753</t>
  </si>
  <si>
    <t>Coluna15754</t>
  </si>
  <si>
    <t>Coluna15755</t>
  </si>
  <si>
    <t>Coluna15756</t>
  </si>
  <si>
    <t>Coluna15757</t>
  </si>
  <si>
    <t>Coluna15758</t>
  </si>
  <si>
    <t>Coluna15759</t>
  </si>
  <si>
    <t>Coluna15760</t>
  </si>
  <si>
    <t>Coluna15761</t>
  </si>
  <si>
    <t>Coluna15762</t>
  </si>
  <si>
    <t>Coluna15763</t>
  </si>
  <si>
    <t>Coluna15764</t>
  </si>
  <si>
    <t>Coluna15765</t>
  </si>
  <si>
    <t>Coluna15766</t>
  </si>
  <si>
    <t>Coluna15767</t>
  </si>
  <si>
    <t>Coluna15768</t>
  </si>
  <si>
    <t>Coluna15769</t>
  </si>
  <si>
    <t>Coluna15770</t>
  </si>
  <si>
    <t>Coluna15771</t>
  </si>
  <si>
    <t>Coluna15772</t>
  </si>
  <si>
    <t>Coluna15773</t>
  </si>
  <si>
    <t>Coluna15774</t>
  </si>
  <si>
    <t>Coluna15775</t>
  </si>
  <si>
    <t>Coluna15776</t>
  </si>
  <si>
    <t>Coluna15777</t>
  </si>
  <si>
    <t>Coluna15778</t>
  </si>
  <si>
    <t>Coluna15779</t>
  </si>
  <si>
    <t>Coluna15780</t>
  </si>
  <si>
    <t>Coluna15781</t>
  </si>
  <si>
    <t>Coluna15782</t>
  </si>
  <si>
    <t>Coluna15783</t>
  </si>
  <si>
    <t>Coluna15784</t>
  </si>
  <si>
    <t>Coluna15785</t>
  </si>
  <si>
    <t>Coluna15786</t>
  </si>
  <si>
    <t>Coluna15787</t>
  </si>
  <si>
    <t>Coluna15788</t>
  </si>
  <si>
    <t>Coluna15789</t>
  </si>
  <si>
    <t>Coluna15790</t>
  </si>
  <si>
    <t>Coluna15791</t>
  </si>
  <si>
    <t>Coluna15792</t>
  </si>
  <si>
    <t>Coluna15793</t>
  </si>
  <si>
    <t>Coluna15794</t>
  </si>
  <si>
    <t>Coluna15795</t>
  </si>
  <si>
    <t>Coluna15796</t>
  </si>
  <si>
    <t>Coluna15797</t>
  </si>
  <si>
    <t>Coluna15798</t>
  </si>
  <si>
    <t>Coluna15799</t>
  </si>
  <si>
    <t>Coluna15800</t>
  </si>
  <si>
    <t>Coluna15801</t>
  </si>
  <si>
    <t>Coluna15802</t>
  </si>
  <si>
    <t>Coluna15803</t>
  </si>
  <si>
    <t>Coluna15804</t>
  </si>
  <si>
    <t>Coluna15805</t>
  </si>
  <si>
    <t>Coluna15806</t>
  </si>
  <si>
    <t>Coluna15807</t>
  </si>
  <si>
    <t>Coluna15808</t>
  </si>
  <si>
    <t>Coluna15809</t>
  </si>
  <si>
    <t>Coluna15810</t>
  </si>
  <si>
    <t>Coluna15811</t>
  </si>
  <si>
    <t>Coluna15812</t>
  </si>
  <si>
    <t>Coluna15813</t>
  </si>
  <si>
    <t>Coluna15814</t>
  </si>
  <si>
    <t>Coluna15815</t>
  </si>
  <si>
    <t>Coluna15816</t>
  </si>
  <si>
    <t>Coluna15817</t>
  </si>
  <si>
    <t>Coluna15818</t>
  </si>
  <si>
    <t>Coluna15819</t>
  </si>
  <si>
    <t>Coluna15820</t>
  </si>
  <si>
    <t>Coluna15821</t>
  </si>
  <si>
    <t>Coluna15822</t>
  </si>
  <si>
    <t>Coluna15823</t>
  </si>
  <si>
    <t>Coluna15824</t>
  </si>
  <si>
    <t>Coluna15825</t>
  </si>
  <si>
    <t>Coluna15826</t>
  </si>
  <si>
    <t>Coluna15827</t>
  </si>
  <si>
    <t>Coluna15828</t>
  </si>
  <si>
    <t>Coluna15829</t>
  </si>
  <si>
    <t>Coluna15830</t>
  </si>
  <si>
    <t>Coluna15831</t>
  </si>
  <si>
    <t>Coluna15832</t>
  </si>
  <si>
    <t>Coluna15833</t>
  </si>
  <si>
    <t>Coluna15834</t>
  </si>
  <si>
    <t>Coluna15835</t>
  </si>
  <si>
    <t>Coluna15836</t>
  </si>
  <si>
    <t>Coluna15837</t>
  </si>
  <si>
    <t>Coluna15838</t>
  </si>
  <si>
    <t>Coluna15839</t>
  </si>
  <si>
    <t>Coluna15840</t>
  </si>
  <si>
    <t>Coluna15841</t>
  </si>
  <si>
    <t>Coluna15842</t>
  </si>
  <si>
    <t>Coluna15843</t>
  </si>
  <si>
    <t>Coluna15844</t>
  </si>
  <si>
    <t>Coluna15845</t>
  </si>
  <si>
    <t>Coluna15846</t>
  </si>
  <si>
    <t>Coluna15847</t>
  </si>
  <si>
    <t>Coluna15848</t>
  </si>
  <si>
    <t>Coluna15849</t>
  </si>
  <si>
    <t>Coluna15850</t>
  </si>
  <si>
    <t>Coluna15851</t>
  </si>
  <si>
    <t>Coluna15852</t>
  </si>
  <si>
    <t>Coluna15853</t>
  </si>
  <si>
    <t>Coluna15854</t>
  </si>
  <si>
    <t>Coluna15855</t>
  </si>
  <si>
    <t>Coluna15856</t>
  </si>
  <si>
    <t>Coluna15857</t>
  </si>
  <si>
    <t>Coluna15858</t>
  </si>
  <si>
    <t>Coluna15859</t>
  </si>
  <si>
    <t>Coluna15860</t>
  </si>
  <si>
    <t>Coluna15861</t>
  </si>
  <si>
    <t>Coluna15862</t>
  </si>
  <si>
    <t>Coluna15863</t>
  </si>
  <si>
    <t>Coluna15864</t>
  </si>
  <si>
    <t>Coluna15865</t>
  </si>
  <si>
    <t>Coluna15866</t>
  </si>
  <si>
    <t>Coluna15867</t>
  </si>
  <si>
    <t>Coluna15868</t>
  </si>
  <si>
    <t>Coluna15869</t>
  </si>
  <si>
    <t>Coluna15870</t>
  </si>
  <si>
    <t>Coluna15871</t>
  </si>
  <si>
    <t>Coluna15872</t>
  </si>
  <si>
    <t>Coluna15873</t>
  </si>
  <si>
    <t>Coluna15874</t>
  </si>
  <si>
    <t>Coluna15875</t>
  </si>
  <si>
    <t>Coluna15876</t>
  </si>
  <si>
    <t>Coluna15877</t>
  </si>
  <si>
    <t>Coluna15878</t>
  </si>
  <si>
    <t>Coluna15879</t>
  </si>
  <si>
    <t>Coluna15880</t>
  </si>
  <si>
    <t>Coluna15881</t>
  </si>
  <si>
    <t>Coluna15882</t>
  </si>
  <si>
    <t>Coluna15883</t>
  </si>
  <si>
    <t>Coluna15884</t>
  </si>
  <si>
    <t>Coluna15885</t>
  </si>
  <si>
    <t>Coluna15886</t>
  </si>
  <si>
    <t>Coluna15887</t>
  </si>
  <si>
    <t>Coluna15888</t>
  </si>
  <si>
    <t>Coluna15889</t>
  </si>
  <si>
    <t>Coluna15890</t>
  </si>
  <si>
    <t>Coluna15891</t>
  </si>
  <si>
    <t>Coluna15892</t>
  </si>
  <si>
    <t>Coluna15893</t>
  </si>
  <si>
    <t>Coluna15894</t>
  </si>
  <si>
    <t>Coluna15895</t>
  </si>
  <si>
    <t>Coluna15896</t>
  </si>
  <si>
    <t>Coluna15897</t>
  </si>
  <si>
    <t>Coluna15898</t>
  </si>
  <si>
    <t>Coluna15899</t>
  </si>
  <si>
    <t>Coluna15900</t>
  </si>
  <si>
    <t>Coluna15901</t>
  </si>
  <si>
    <t>Coluna15902</t>
  </si>
  <si>
    <t>Coluna15903</t>
  </si>
  <si>
    <t>Coluna15904</t>
  </si>
  <si>
    <t>Coluna15905</t>
  </si>
  <si>
    <t>Coluna15906</t>
  </si>
  <si>
    <t>Coluna15907</t>
  </si>
  <si>
    <t>Coluna15908</t>
  </si>
  <si>
    <t>Coluna15909</t>
  </si>
  <si>
    <t>Coluna15910</t>
  </si>
  <si>
    <t>Coluna15911</t>
  </si>
  <si>
    <t>Coluna15912</t>
  </si>
  <si>
    <t>Coluna15913</t>
  </si>
  <si>
    <t>Coluna15914</t>
  </si>
  <si>
    <t>Coluna15915</t>
  </si>
  <si>
    <t>Coluna15916</t>
  </si>
  <si>
    <t>Coluna15917</t>
  </si>
  <si>
    <t>Coluna15918</t>
  </si>
  <si>
    <t>Coluna15919</t>
  </si>
  <si>
    <t>Coluna15920</t>
  </si>
  <si>
    <t>Coluna15921</t>
  </si>
  <si>
    <t>Coluna15922</t>
  </si>
  <si>
    <t>Coluna15923</t>
  </si>
  <si>
    <t>Coluna15924</t>
  </si>
  <si>
    <t>Coluna15925</t>
  </si>
  <si>
    <t>Coluna15926</t>
  </si>
  <si>
    <t>Coluna15927</t>
  </si>
  <si>
    <t>Coluna15928</t>
  </si>
  <si>
    <t>Coluna15929</t>
  </si>
  <si>
    <t>Coluna15930</t>
  </si>
  <si>
    <t>Coluna15931</t>
  </si>
  <si>
    <t>Coluna15932</t>
  </si>
  <si>
    <t>Coluna15933</t>
  </si>
  <si>
    <t>Coluna15934</t>
  </si>
  <si>
    <t>Coluna15935</t>
  </si>
  <si>
    <t>Coluna15936</t>
  </si>
  <si>
    <t>Coluna15937</t>
  </si>
  <si>
    <t>Coluna15938</t>
  </si>
  <si>
    <t>Coluna15939</t>
  </si>
  <si>
    <t>Coluna15940</t>
  </si>
  <si>
    <t>Coluna15941</t>
  </si>
  <si>
    <t>Coluna15942</t>
  </si>
  <si>
    <t>Coluna15943</t>
  </si>
  <si>
    <t>Coluna15944</t>
  </si>
  <si>
    <t>Coluna15945</t>
  </si>
  <si>
    <t>Coluna15946</t>
  </si>
  <si>
    <t>Coluna15947</t>
  </si>
  <si>
    <t>Coluna15948</t>
  </si>
  <si>
    <t>Coluna15949</t>
  </si>
  <si>
    <t>Coluna15950</t>
  </si>
  <si>
    <t>Coluna15951</t>
  </si>
  <si>
    <t>Coluna15952</t>
  </si>
  <si>
    <t>Coluna15953</t>
  </si>
  <si>
    <t>Coluna15954</t>
  </si>
  <si>
    <t>Coluna15955</t>
  </si>
  <si>
    <t>Coluna15956</t>
  </si>
  <si>
    <t>Coluna15957</t>
  </si>
  <si>
    <t>Coluna15958</t>
  </si>
  <si>
    <t>Coluna15959</t>
  </si>
  <si>
    <t>Coluna15960</t>
  </si>
  <si>
    <t>Coluna15961</t>
  </si>
  <si>
    <t>Coluna15962</t>
  </si>
  <si>
    <t>Coluna15963</t>
  </si>
  <si>
    <t>Coluna15964</t>
  </si>
  <si>
    <t>Coluna15965</t>
  </si>
  <si>
    <t>Coluna15966</t>
  </si>
  <si>
    <t>Coluna15967</t>
  </si>
  <si>
    <t>Coluna15968</t>
  </si>
  <si>
    <t>Coluna15969</t>
  </si>
  <si>
    <t>Coluna15970</t>
  </si>
  <si>
    <t>Coluna15971</t>
  </si>
  <si>
    <t>Coluna15972</t>
  </si>
  <si>
    <t>Coluna15973</t>
  </si>
  <si>
    <t>Coluna15974</t>
  </si>
  <si>
    <t>Coluna15975</t>
  </si>
  <si>
    <t>Coluna15976</t>
  </si>
  <si>
    <t>Coluna15977</t>
  </si>
  <si>
    <t>Coluna15978</t>
  </si>
  <si>
    <t>Coluna15979</t>
  </si>
  <si>
    <t>Coluna15980</t>
  </si>
  <si>
    <t>Coluna15981</t>
  </si>
  <si>
    <t>Coluna15982</t>
  </si>
  <si>
    <t>Coluna15983</t>
  </si>
  <si>
    <t>Coluna15984</t>
  </si>
  <si>
    <t>Coluna15985</t>
  </si>
  <si>
    <t>Coluna15986</t>
  </si>
  <si>
    <t>Coluna15987</t>
  </si>
  <si>
    <t>Coluna15988</t>
  </si>
  <si>
    <t>Coluna15989</t>
  </si>
  <si>
    <t>Coluna15990</t>
  </si>
  <si>
    <t>Coluna15991</t>
  </si>
  <si>
    <t>Coluna15992</t>
  </si>
  <si>
    <t>Coluna15993</t>
  </si>
  <si>
    <t>Coluna15994</t>
  </si>
  <si>
    <t>Coluna15995</t>
  </si>
  <si>
    <t>Coluna15996</t>
  </si>
  <si>
    <t>Coluna15997</t>
  </si>
  <si>
    <t>Coluna15998</t>
  </si>
  <si>
    <t>Coluna15999</t>
  </si>
  <si>
    <t>Coluna16000</t>
  </si>
  <si>
    <t>Coluna16001</t>
  </si>
  <si>
    <t>Coluna16002</t>
  </si>
  <si>
    <t>Coluna16003</t>
  </si>
  <si>
    <t>Coluna16004</t>
  </si>
  <si>
    <t>Coluna16005</t>
  </si>
  <si>
    <t>Coluna16006</t>
  </si>
  <si>
    <t>Coluna16007</t>
  </si>
  <si>
    <t>Coluna16008</t>
  </si>
  <si>
    <t>Coluna16009</t>
  </si>
  <si>
    <t>Coluna16010</t>
  </si>
  <si>
    <t>Coluna16011</t>
  </si>
  <si>
    <t>Coluna16012</t>
  </si>
  <si>
    <t>Coluna16013</t>
  </si>
  <si>
    <t>Coluna16014</t>
  </si>
  <si>
    <t>Coluna16015</t>
  </si>
  <si>
    <t>Coluna16016</t>
  </si>
  <si>
    <t>Coluna16017</t>
  </si>
  <si>
    <t>Coluna16018</t>
  </si>
  <si>
    <t>Coluna16019</t>
  </si>
  <si>
    <t>Coluna16020</t>
  </si>
  <si>
    <t>Coluna16021</t>
  </si>
  <si>
    <t>Coluna16022</t>
  </si>
  <si>
    <t>Coluna16023</t>
  </si>
  <si>
    <t>Coluna16024</t>
  </si>
  <si>
    <t>Coluna16025</t>
  </si>
  <si>
    <t>Coluna16026</t>
  </si>
  <si>
    <t>Coluna16027</t>
  </si>
  <si>
    <t>Coluna16028</t>
  </si>
  <si>
    <t>Coluna16029</t>
  </si>
  <si>
    <t>Coluna16030</t>
  </si>
  <si>
    <t>Coluna16031</t>
  </si>
  <si>
    <t>Coluna16032</t>
  </si>
  <si>
    <t>Coluna16033</t>
  </si>
  <si>
    <t>Coluna16034</t>
  </si>
  <si>
    <t>Coluna16035</t>
  </si>
  <si>
    <t>Coluna16036</t>
  </si>
  <si>
    <t>Coluna16037</t>
  </si>
  <si>
    <t>Coluna16038</t>
  </si>
  <si>
    <t>Coluna16039</t>
  </si>
  <si>
    <t>Coluna16040</t>
  </si>
  <si>
    <t>Coluna16041</t>
  </si>
  <si>
    <t>Coluna16042</t>
  </si>
  <si>
    <t>Coluna16043</t>
  </si>
  <si>
    <t>Coluna16044</t>
  </si>
  <si>
    <t>Coluna16045</t>
  </si>
  <si>
    <t>Coluna16046</t>
  </si>
  <si>
    <t>Coluna16047</t>
  </si>
  <si>
    <t>Coluna16048</t>
  </si>
  <si>
    <t>Coluna16049</t>
  </si>
  <si>
    <t>Coluna16050</t>
  </si>
  <si>
    <t>Coluna16051</t>
  </si>
  <si>
    <t>Coluna16052</t>
  </si>
  <si>
    <t>Coluna16053</t>
  </si>
  <si>
    <t>Coluna16054</t>
  </si>
  <si>
    <t>Coluna16055</t>
  </si>
  <si>
    <t>Coluna16056</t>
  </si>
  <si>
    <t>Coluna16057</t>
  </si>
  <si>
    <t>Coluna16058</t>
  </si>
  <si>
    <t>Coluna16059</t>
  </si>
  <si>
    <t>Coluna16060</t>
  </si>
  <si>
    <t>Coluna16061</t>
  </si>
  <si>
    <t>Coluna16062</t>
  </si>
  <si>
    <t>Coluna16063</t>
  </si>
  <si>
    <t>Coluna16064</t>
  </si>
  <si>
    <t>Coluna16065</t>
  </si>
  <si>
    <t>Coluna16066</t>
  </si>
  <si>
    <t>Coluna16067</t>
  </si>
  <si>
    <t>Coluna16068</t>
  </si>
  <si>
    <t>Coluna16069</t>
  </si>
  <si>
    <t>Coluna16070</t>
  </si>
  <si>
    <t>Coluna16071</t>
  </si>
  <si>
    <t>Coluna16072</t>
  </si>
  <si>
    <t>Coluna16073</t>
  </si>
  <si>
    <t>Coluna16074</t>
  </si>
  <si>
    <t>Coluna16075</t>
  </si>
  <si>
    <t>Coluna16076</t>
  </si>
  <si>
    <t>Coluna16077</t>
  </si>
  <si>
    <t>Coluna16078</t>
  </si>
  <si>
    <t>Coluna16079</t>
  </si>
  <si>
    <t>Coluna16080</t>
  </si>
  <si>
    <t>Coluna16081</t>
  </si>
  <si>
    <t>Coluna16082</t>
  </si>
  <si>
    <t>Coluna16083</t>
  </si>
  <si>
    <t>Coluna16084</t>
  </si>
  <si>
    <t>Coluna16085</t>
  </si>
  <si>
    <t>Coluna16086</t>
  </si>
  <si>
    <t>Coluna16087</t>
  </si>
  <si>
    <t>Coluna16088</t>
  </si>
  <si>
    <t>Coluna16089</t>
  </si>
  <si>
    <t>Coluna16090</t>
  </si>
  <si>
    <t>Coluna16091</t>
  </si>
  <si>
    <t>Coluna16092</t>
  </si>
  <si>
    <t>Coluna16093</t>
  </si>
  <si>
    <t>Coluna16094</t>
  </si>
  <si>
    <t>Coluna16095</t>
  </si>
  <si>
    <t>Coluna16096</t>
  </si>
  <si>
    <t>Coluna16097</t>
  </si>
  <si>
    <t>Coluna16098</t>
  </si>
  <si>
    <t>Coluna16099</t>
  </si>
  <si>
    <t>Coluna16100</t>
  </si>
  <si>
    <t>Coluna16101</t>
  </si>
  <si>
    <t>Coluna16102</t>
  </si>
  <si>
    <t>Coluna16103</t>
  </si>
  <si>
    <t>Coluna16104</t>
  </si>
  <si>
    <t>Coluna16105</t>
  </si>
  <si>
    <t>Coluna16106</t>
  </si>
  <si>
    <t>Coluna16107</t>
  </si>
  <si>
    <t>Coluna16108</t>
  </si>
  <si>
    <t>Coluna16109</t>
  </si>
  <si>
    <t>Coluna16110</t>
  </si>
  <si>
    <t>Coluna16111</t>
  </si>
  <si>
    <t>Coluna16112</t>
  </si>
  <si>
    <t>Coluna16113</t>
  </si>
  <si>
    <t>Coluna16114</t>
  </si>
  <si>
    <t>Coluna16115</t>
  </si>
  <si>
    <t>Coluna16116</t>
  </si>
  <si>
    <t>Coluna16117</t>
  </si>
  <si>
    <t>Coluna16118</t>
  </si>
  <si>
    <t>Coluna16119</t>
  </si>
  <si>
    <t>Coluna16120</t>
  </si>
  <si>
    <t>Coluna16121</t>
  </si>
  <si>
    <t>Coluna16122</t>
  </si>
  <si>
    <t>Coluna16123</t>
  </si>
  <si>
    <t>Coluna16124</t>
  </si>
  <si>
    <t>Coluna16125</t>
  </si>
  <si>
    <t>Coluna16126</t>
  </si>
  <si>
    <t>Coluna16127</t>
  </si>
  <si>
    <t>Coluna16128</t>
  </si>
  <si>
    <t>Coluna16129</t>
  </si>
  <si>
    <t>Coluna16130</t>
  </si>
  <si>
    <t>Coluna16131</t>
  </si>
  <si>
    <t>Coluna16132</t>
  </si>
  <si>
    <t>Coluna16133</t>
  </si>
  <si>
    <t>Coluna16134</t>
  </si>
  <si>
    <t>Coluna16135</t>
  </si>
  <si>
    <t>Coluna16136</t>
  </si>
  <si>
    <t>Coluna16137</t>
  </si>
  <si>
    <t>Coluna16138</t>
  </si>
  <si>
    <t>Coluna16139</t>
  </si>
  <si>
    <t>Coluna16140</t>
  </si>
  <si>
    <t>Coluna16141</t>
  </si>
  <si>
    <t>Coluna16142</t>
  </si>
  <si>
    <t>Coluna16143</t>
  </si>
  <si>
    <t>Coluna16144</t>
  </si>
  <si>
    <t>Coluna16145</t>
  </si>
  <si>
    <t>Coluna16146</t>
  </si>
  <si>
    <t>Coluna16147</t>
  </si>
  <si>
    <t>Coluna16148</t>
  </si>
  <si>
    <t>Coluna16149</t>
  </si>
  <si>
    <t>Coluna16150</t>
  </si>
  <si>
    <t>Coluna16151</t>
  </si>
  <si>
    <t>Coluna16152</t>
  </si>
  <si>
    <t>Coluna16153</t>
  </si>
  <si>
    <t>Coluna16154</t>
  </si>
  <si>
    <t>Coluna16155</t>
  </si>
  <si>
    <t>Coluna16156</t>
  </si>
  <si>
    <t>Coluna16157</t>
  </si>
  <si>
    <t>Coluna16158</t>
  </si>
  <si>
    <t>Coluna16159</t>
  </si>
  <si>
    <t>Coluna16160</t>
  </si>
  <si>
    <t>Coluna16161</t>
  </si>
  <si>
    <t>Coluna16162</t>
  </si>
  <si>
    <t>Coluna16163</t>
  </si>
  <si>
    <t>Coluna16164</t>
  </si>
  <si>
    <t>Coluna16165</t>
  </si>
  <si>
    <t>Coluna16166</t>
  </si>
  <si>
    <t>Coluna16167</t>
  </si>
  <si>
    <t>Coluna16168</t>
  </si>
  <si>
    <t>Coluna16169</t>
  </si>
  <si>
    <t>Coluna16170</t>
  </si>
  <si>
    <t>Coluna16171</t>
  </si>
  <si>
    <t>Coluna16172</t>
  </si>
  <si>
    <t>Coluna16173</t>
  </si>
  <si>
    <t>Coluna16174</t>
  </si>
  <si>
    <t>Coluna16175</t>
  </si>
  <si>
    <t>Coluna16176</t>
  </si>
  <si>
    <t>Coluna16177</t>
  </si>
  <si>
    <t>Coluna16178</t>
  </si>
  <si>
    <t>Coluna16179</t>
  </si>
  <si>
    <t>Coluna16180</t>
  </si>
  <si>
    <t>Coluna16181</t>
  </si>
  <si>
    <t>Coluna16182</t>
  </si>
  <si>
    <t>Coluna16183</t>
  </si>
  <si>
    <t>Coluna16184</t>
  </si>
  <si>
    <t>Coluna16185</t>
  </si>
  <si>
    <t>Coluna16186</t>
  </si>
  <si>
    <t>Coluna16187</t>
  </si>
  <si>
    <t>Coluna16188</t>
  </si>
  <si>
    <t>Coluna16189</t>
  </si>
  <si>
    <t>Coluna16190</t>
  </si>
  <si>
    <t>Coluna16191</t>
  </si>
  <si>
    <t>Coluna16192</t>
  </si>
  <si>
    <t>Coluna16193</t>
  </si>
  <si>
    <t>Coluna16194</t>
  </si>
  <si>
    <t>Coluna16195</t>
  </si>
  <si>
    <t>Coluna16196</t>
  </si>
  <si>
    <t>Coluna16197</t>
  </si>
  <si>
    <t>Coluna16198</t>
  </si>
  <si>
    <t>Coluna16199</t>
  </si>
  <si>
    <t>Coluna16200</t>
  </si>
  <si>
    <t>Coluna16201</t>
  </si>
  <si>
    <t>Coluna16202</t>
  </si>
  <si>
    <t>Coluna16203</t>
  </si>
  <si>
    <t>Coluna16204</t>
  </si>
  <si>
    <t>Coluna16205</t>
  </si>
  <si>
    <t>Coluna16206</t>
  </si>
  <si>
    <t>Coluna16207</t>
  </si>
  <si>
    <t>Coluna16208</t>
  </si>
  <si>
    <t>Coluna16209</t>
  </si>
  <si>
    <t>Coluna16210</t>
  </si>
  <si>
    <t>Coluna16211</t>
  </si>
  <si>
    <t>Coluna16212</t>
  </si>
  <si>
    <t>Coluna16213</t>
  </si>
  <si>
    <t>Coluna16214</t>
  </si>
  <si>
    <t>Coluna16215</t>
  </si>
  <si>
    <t>Coluna16216</t>
  </si>
  <si>
    <t>Coluna16217</t>
  </si>
  <si>
    <t>Coluna16218</t>
  </si>
  <si>
    <t>Coluna16219</t>
  </si>
  <si>
    <t>Coluna16220</t>
  </si>
  <si>
    <t>Coluna16221</t>
  </si>
  <si>
    <t>Coluna16222</t>
  </si>
  <si>
    <t>Coluna16223</t>
  </si>
  <si>
    <t>Coluna16224</t>
  </si>
  <si>
    <t>Coluna16225</t>
  </si>
  <si>
    <t>Coluna16226</t>
  </si>
  <si>
    <t>Coluna16227</t>
  </si>
  <si>
    <t>Coluna16228</t>
  </si>
  <si>
    <t>Coluna16229</t>
  </si>
  <si>
    <t>Coluna16230</t>
  </si>
  <si>
    <t>Coluna16231</t>
  </si>
  <si>
    <t>Coluna16232</t>
  </si>
  <si>
    <t>Coluna16233</t>
  </si>
  <si>
    <t>Coluna16234</t>
  </si>
  <si>
    <t>Coluna16235</t>
  </si>
  <si>
    <t>Coluna16236</t>
  </si>
  <si>
    <t>Coluna16237</t>
  </si>
  <si>
    <t>Coluna16238</t>
  </si>
  <si>
    <t>Coluna16239</t>
  </si>
  <si>
    <t>Coluna16240</t>
  </si>
  <si>
    <t>Coluna16241</t>
  </si>
  <si>
    <t>Coluna16242</t>
  </si>
  <si>
    <t>Coluna16243</t>
  </si>
  <si>
    <t>Coluna16244</t>
  </si>
  <si>
    <t>Coluna16245</t>
  </si>
  <si>
    <t>Coluna16246</t>
  </si>
  <si>
    <t>Coluna16247</t>
  </si>
  <si>
    <t>Coluna16248</t>
  </si>
  <si>
    <t>Coluna16249</t>
  </si>
  <si>
    <t>Coluna16250</t>
  </si>
  <si>
    <t>Coluna16251</t>
  </si>
  <si>
    <t>Coluna16252</t>
  </si>
  <si>
    <t>Coluna16253</t>
  </si>
  <si>
    <t>Coluna16254</t>
  </si>
  <si>
    <t>Coluna16255</t>
  </si>
  <si>
    <t>Coluna16256</t>
  </si>
  <si>
    <t>Coluna16257</t>
  </si>
  <si>
    <t>Coluna16258</t>
  </si>
  <si>
    <t>Coluna16259</t>
  </si>
  <si>
    <t>Coluna16260</t>
  </si>
  <si>
    <t>Coluna16261</t>
  </si>
  <si>
    <t>Coluna16262</t>
  </si>
  <si>
    <t>Coluna16263</t>
  </si>
  <si>
    <t>Coluna16264</t>
  </si>
  <si>
    <t>Coluna16265</t>
  </si>
  <si>
    <t>Coluna16266</t>
  </si>
  <si>
    <t>Coluna16267</t>
  </si>
  <si>
    <t>Coluna16268</t>
  </si>
  <si>
    <t>Coluna16269</t>
  </si>
  <si>
    <t>Coluna16270</t>
  </si>
  <si>
    <t>Coluna16271</t>
  </si>
  <si>
    <t>Coluna16272</t>
  </si>
  <si>
    <t>Coluna16273</t>
  </si>
  <si>
    <t>Coluna16274</t>
  </si>
  <si>
    <t>Coluna16275</t>
  </si>
  <si>
    <t>Coluna16276</t>
  </si>
  <si>
    <t>Coluna16277</t>
  </si>
  <si>
    <t>Coluna16278</t>
  </si>
  <si>
    <t>Coluna16279</t>
  </si>
  <si>
    <t>Coluna16280</t>
  </si>
  <si>
    <t>Coluna16281</t>
  </si>
  <si>
    <t>Coluna16282</t>
  </si>
  <si>
    <t>Coluna16283</t>
  </si>
  <si>
    <t>Coluna16284</t>
  </si>
  <si>
    <t>Coluna16285</t>
  </si>
  <si>
    <t>Coluna16286</t>
  </si>
  <si>
    <t>Coluna16287</t>
  </si>
  <si>
    <t>Coluna16288</t>
  </si>
  <si>
    <t>Coluna16289</t>
  </si>
  <si>
    <t>Coluna16290</t>
  </si>
  <si>
    <t>Coluna16291</t>
  </si>
  <si>
    <t>Coluna16292</t>
  </si>
  <si>
    <t>Coluna16293</t>
  </si>
  <si>
    <t>Coluna16294</t>
  </si>
  <si>
    <t>Coluna16295</t>
  </si>
  <si>
    <t>Coluna16296</t>
  </si>
  <si>
    <t>Coluna16297</t>
  </si>
  <si>
    <t>Coluna16298</t>
  </si>
  <si>
    <t>Coluna16299</t>
  </si>
  <si>
    <t>Coluna16300</t>
  </si>
  <si>
    <t>Coluna16301</t>
  </si>
  <si>
    <t>Coluna16302</t>
  </si>
  <si>
    <t>Coluna16303</t>
  </si>
  <si>
    <t>Coluna16304</t>
  </si>
  <si>
    <t>Coluna16305</t>
  </si>
  <si>
    <t>Coluna16306</t>
  </si>
  <si>
    <t>Coluna16307</t>
  </si>
  <si>
    <t>Coluna16308</t>
  </si>
  <si>
    <t>Coluna16309</t>
  </si>
  <si>
    <t>Coluna16310</t>
  </si>
  <si>
    <t>Coluna16311</t>
  </si>
  <si>
    <t>Coluna16312</t>
  </si>
  <si>
    <t>Coluna16313</t>
  </si>
  <si>
    <t>Coluna16314</t>
  </si>
  <si>
    <t>Coluna16315</t>
  </si>
  <si>
    <t>Coluna16316</t>
  </si>
  <si>
    <t>Coluna16317</t>
  </si>
  <si>
    <t>Coluna16318</t>
  </si>
  <si>
    <t>Coluna16319</t>
  </si>
  <si>
    <t>Coluna16320</t>
  </si>
  <si>
    <t>Coluna16321</t>
  </si>
  <si>
    <t>Coluna16322</t>
  </si>
  <si>
    <t>Coluna16323</t>
  </si>
  <si>
    <t>Coluna16324</t>
  </si>
  <si>
    <t>Coluna16325</t>
  </si>
  <si>
    <t>Coluna16326</t>
  </si>
  <si>
    <t>Coluna16327</t>
  </si>
  <si>
    <t>Coluna16328</t>
  </si>
  <si>
    <t>Coluna16329</t>
  </si>
  <si>
    <t>Coluna16330</t>
  </si>
  <si>
    <t>Coluna16331</t>
  </si>
  <si>
    <t>Coluna16332</t>
  </si>
  <si>
    <t>Coluna16333</t>
  </si>
  <si>
    <t>Coluna16334</t>
  </si>
  <si>
    <t>Coluna16335</t>
  </si>
  <si>
    <t>Coluna16336</t>
  </si>
  <si>
    <t>Coluna16337</t>
  </si>
  <si>
    <t>Coluna16338</t>
  </si>
  <si>
    <t>Coluna16339</t>
  </si>
  <si>
    <t>Coluna16340</t>
  </si>
  <si>
    <t>Coluna16341</t>
  </si>
  <si>
    <t>Coluna16342</t>
  </si>
  <si>
    <t>Coluna16343</t>
  </si>
  <si>
    <t>Coluna16344</t>
  </si>
  <si>
    <t>Coluna16345</t>
  </si>
  <si>
    <t>Coluna16346</t>
  </si>
  <si>
    <t>Coluna16347</t>
  </si>
  <si>
    <t>Coluna16348</t>
  </si>
  <si>
    <t>Coluna16349</t>
  </si>
  <si>
    <t>Coluna16350</t>
  </si>
  <si>
    <t>Coluna16351</t>
  </si>
  <si>
    <t>Coluna16352</t>
  </si>
  <si>
    <t>Coluna16353</t>
  </si>
  <si>
    <t>Coluna16354</t>
  </si>
  <si>
    <t>Coluna16355</t>
  </si>
  <si>
    <t>Coluna16356</t>
  </si>
  <si>
    <t>Coluna16357</t>
  </si>
  <si>
    <t>Coluna16358</t>
  </si>
  <si>
    <t>Coluna16359</t>
  </si>
  <si>
    <t>Coluna16360</t>
  </si>
  <si>
    <t>Coluna16361</t>
  </si>
  <si>
    <t>Sugiro a criação de uma PO para esta ação. Algo como "Serviços continuados de virtualização, armazenamento e infraestrutura através de Cloud Computing (Computação em Nuvem)"</t>
  </si>
  <si>
    <t xml:space="preserve">Sugiro a criação de uma PO específica para software de  proteção e segurança. </t>
  </si>
  <si>
    <t>Contratação de 5.000 liceças Office 365 e e-mail corporativo baseadas no Diagnóstico de Nuvem realizado. Referência dada ao preço da ata do governo federal nº 04/2020 -  Software como servico - saas. Produto: O365E1 ShrdSvr ALNG SubsVL MVL PerUsr - 4.500 unidades por R$ 268,50 cada, total de R$ 1.208.250,00. Produto: Office 365 Enterprise E3 Identificador: O365E3 ShrdSvr ALNG SubsVL MVL PerUsr - 500 unidades por R$ 753,53 cada, total de R$ 376.765,00.</t>
  </si>
  <si>
    <t>Despesa de R$ 1.000.000 em março de 2022 (parcela única) e mais R$ 1.000.000 (totalizando R$ 2.000.000), divididos em parcelas de R$ 100.000 ao mês a partir de abril/2022.</t>
  </si>
  <si>
    <t>Considerando 06 (seis) viagens nacionais para participação em eventos de inovação, modernização  e tecnologia</t>
  </si>
  <si>
    <t>Material impresso para comunicação e divulgação para eventos como a conferência municipal de transparência e ações de transformação digital da PMN.</t>
  </si>
  <si>
    <t>Criar uma PO para esta ação ou considerar a modificação da PO de eventos (Hacknit)</t>
  </si>
  <si>
    <t xml:space="preserve">Allura Corp
R$100 Usuário / Mês, considerando um contrato mínimo de 12 meses, para 40 usuários (gestores de TI do Fórum de TIC da PMN), por R$4.000/mês. Serão disponibilizados mais de 5mil aulas online e offline, e mais de 1.200 cursos e plano de estudos com a possibilidade de trilhas personalizadas de estudo.                                                                                                                                                                                                                                               </t>
  </si>
  <si>
    <t>Consultoria individual para estruturação de modelo de TIC público (Criação de entidade provedora de serviços e soluções de tecnologia para a Prefeitura).</t>
  </si>
  <si>
    <t>Contrato 014/2019</t>
  </si>
  <si>
    <t>21/12/2021 ( a ser renovado por mais 12 meses)</t>
  </si>
  <si>
    <t>Contrato 002/2019</t>
  </si>
  <si>
    <t>17/05/2022 (não será renovado)</t>
  </si>
  <si>
    <t xml:space="preserve">Previsão de Despesa para 2022: R$ 149.350,00 (valor dos serviços de consultoria)
Reajuste a ser aplicado  em 2022: % 0,00 
Valor total para 2022, considerando reajuste: R$ 149.350,00                                                                                                                                                               </t>
  </si>
  <si>
    <t xml:space="preserve">Previsão de Despesa para 2022: R$ 899.363,70 (mesmo valor do ultimo ciclo)
Reajuste a ser aplicado em 2022: % 0,00 ou a definir -&gt; se seguir o padrão, a empresa declinará o reajuste.
Valor total para 2022, considerando reajuste: R$ 899.363,70                                                                </t>
  </si>
  <si>
    <t xml:space="preserve">Sugiro a criação de uma PO para esta ação. Trata-se da assinatura mensal referente à tuilização das soluções e-CIGA e DO online, junto ao Consórcio CIGA. </t>
  </si>
  <si>
    <t>Custo  total para locação por um período de 12 meses de Scanners para digitalização de processos (ação de implantação do processo eletrônico) = R$ 184.959,00 considerando a criação de núcleos agrupados de digitalização (55 scanners A4 e 01 scanner A3).</t>
  </si>
  <si>
    <t>Avaliar se esta ação ficará na SSMG</t>
  </si>
  <si>
    <t xml:space="preserve">Contratação de ferramenta de dados - GT de Dados. A ser definido. </t>
  </si>
  <si>
    <t>Sugiro a criação de uma PO específica para certificação.</t>
  </si>
  <si>
    <t>Valor baseado nas despesas realizadas com a última conferência de transparência em 2019. Foram ao todo R$ 90.921,61.</t>
  </si>
  <si>
    <t>Aquisição de Software (Windows 10, Adobe,  Firewall, Antivírus...) - R$6.000 unidade = R$12.000/aa</t>
  </si>
  <si>
    <t>Sugiro criação de PO de aquisição de software</t>
  </si>
  <si>
    <t>Certificação (COBIT 5 por R$1.950/un; ITIL 4 por R$1.890/un; E Agile Scrum R$1.950/um e Pontos de Função) para 05 gestores.</t>
  </si>
  <si>
    <t>Demais equipamentos de TIC (WebCam, Nobreak e/ou baterias R$4.000, R$12.000/aa Firewall, ferramentas...)</t>
  </si>
  <si>
    <t>Equipamentos de informática (Notebook, Desktop, Monitor)</t>
  </si>
  <si>
    <t xml:space="preserve">Valor do contrato: R$ 5.614.342,00 = R$ 467.861,83 mensais
Previsão de reajuste pelo IGPM (30%) a partir de maio de 2022
Valor reajustado a partir de maio: R$ 608.220,38 mensais
4 X R$ 467.861,83 + 8 X R$ 608.220,38 =   R$6.737.210,40 (+25% de aditivo contratual por conta da migração da Câmara Municipal para o sistema e-cidade = R$ 8.421.513)                                                                              </t>
  </si>
  <si>
    <t>Aquisição de Software Power BI (R$700,00 unidade/12meses *10 unidades= R$ 84.000)</t>
  </si>
  <si>
    <t xml:space="preserve">Gasto com um programador e um analista de requisitos somado aos impostos equivale a R$20.000/mês. Por 12 meses = R$120.000. </t>
  </si>
  <si>
    <t>Aquisição de  Certificado SSL, US$40,00 se cobrado anualmente. ,US$50,00 se pago mensalmente direito a 10 certificados.</t>
  </si>
  <si>
    <t xml:space="preserve">Tablets – Preço R$2.500,00(unidade), Laptop mínimo – Preço R5.000,00(unidade), Laptop adequado – Preço R$8.000,00(unidade)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</si>
</sst>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R$&quot;\ #,##0.00;[Red]\-&quot;R$&quot;\ #,##0.00"/>
    <numFmt numFmtId="43" formatCode="_-* #,##0.00_-;\-* #,##0.00_-;_-* &quot;-&quot;??_-;_-@_-"/>
    <numFmt numFmtId="164" formatCode="0,000,000"/>
    <numFmt numFmtId="165" formatCode="000"/>
    <numFmt numFmtId="166" formatCode="0000"/>
    <numFmt numFmtId="167" formatCode="00000"/>
  </numFmts>
  <fonts count="17"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6"/>
      <color theme="0"/>
      <name val="Calibri"/>
      <family val="2"/>
      <scheme val="minor"/>
    </font>
    <font>
      <b/>
      <sz val="14"/>
      <color theme="1"/>
      <name val="Calibri"/>
      <family val="2"/>
      <scheme val="minor"/>
    </font>
    <font>
      <b/>
      <sz val="11"/>
      <name val="Calibri"/>
      <family val="2"/>
      <scheme val="minor"/>
    </font>
    <font>
      <sz val="11"/>
      <color rgb="FF000000"/>
      <name val="Calibri"/>
      <family val="2"/>
      <charset val="1"/>
    </font>
    <font>
      <sz val="11"/>
      <color rgb="FF444444"/>
      <name val="Calibri"/>
      <family val="2"/>
      <charset val="1"/>
    </font>
    <font>
      <sz val="11"/>
      <color rgb="FF000000"/>
      <name val="Calibri"/>
      <family val="2"/>
      <scheme val="minor"/>
    </font>
    <font>
      <b/>
      <sz val="12"/>
      <color theme="0"/>
      <name val="Calibri"/>
      <family val="2"/>
      <scheme val="minor"/>
    </font>
    <font>
      <b/>
      <sz val="20"/>
      <color theme="1"/>
      <name val="Calibri"/>
      <family val="2"/>
      <scheme val="minor"/>
    </font>
    <font>
      <sz val="11"/>
      <name val="Calibri"/>
      <family val="2"/>
      <scheme val="minor"/>
    </font>
    <font>
      <sz val="8"/>
      <name val="Calibri"/>
      <family val="2"/>
      <scheme val="minor"/>
    </font>
    <font>
      <b/>
      <sz val="11"/>
      <color theme="0"/>
      <name val="Calibri"/>
      <family val="2"/>
      <scheme val="minor"/>
    </font>
    <font>
      <sz val="11"/>
      <color rgb="FFFF0000"/>
      <name val="Calibri"/>
      <family val="2"/>
      <scheme val="minor"/>
    </font>
    <font>
      <sz val="11"/>
      <color rgb="FF00B050"/>
      <name val="Calibri"/>
      <family val="2"/>
      <scheme val="minor"/>
    </font>
  </fonts>
  <fills count="11">
    <fill>
      <patternFill patternType="none"/>
    </fill>
    <fill>
      <patternFill patternType="gray125"/>
    </fill>
    <fill>
      <patternFill patternType="solid">
        <fgColor theme="7"/>
        <bgColor indexed="64"/>
      </patternFill>
    </fill>
    <fill>
      <patternFill patternType="solid">
        <fgColor theme="8" tint="-0.249977111117893"/>
        <bgColor indexed="64"/>
      </patternFill>
    </fill>
    <fill>
      <patternFill patternType="solid">
        <fgColor rgb="FF00B0F0"/>
        <bgColor indexed="64"/>
      </patternFill>
    </fill>
    <fill>
      <patternFill patternType="solid">
        <fgColor theme="5" tint="-0.249977111117893"/>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4"/>
        <bgColor indexed="64"/>
      </patternFill>
    </fill>
    <fill>
      <patternFill patternType="solid">
        <fgColor theme="5"/>
        <bgColor indexed="64"/>
      </patternFill>
    </fill>
    <fill>
      <patternFill patternType="solid">
        <fgColor theme="7"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
    <xf numFmtId="0" fontId="0" fillId="0" borderId="0"/>
    <xf numFmtId="43" fontId="1" fillId="0" borderId="0" applyFont="0" applyFill="0" applyBorder="0" applyAlignment="0" applyProtection="0"/>
    <xf numFmtId="0" fontId="9" fillId="0" borderId="0"/>
    <xf numFmtId="43" fontId="9" fillId="0" borderId="0" applyFont="0" applyFill="0" applyBorder="0" applyAlignment="0" applyProtection="0"/>
  </cellStyleXfs>
  <cellXfs count="103">
    <xf numFmtId="0" fontId="0" fillId="0" borderId="0" xfId="0"/>
    <xf numFmtId="0" fontId="0" fillId="0" borderId="0" xfId="0" applyAlignment="1">
      <alignment horizontal="center"/>
    </xf>
    <xf numFmtId="0" fontId="0" fillId="0" borderId="0" xfId="0" applyAlignment="1">
      <alignment horizontal="left"/>
    </xf>
    <xf numFmtId="0" fontId="0" fillId="0" borderId="1" xfId="0" applyBorder="1" applyAlignment="1">
      <alignment horizontal="center"/>
    </xf>
    <xf numFmtId="43" fontId="0" fillId="0" borderId="1" xfId="1" applyFont="1" applyBorder="1"/>
    <xf numFmtId="0" fontId="3" fillId="0" borderId="0" xfId="0" applyFont="1"/>
    <xf numFmtId="43" fontId="3" fillId="0" borderId="1" xfId="1" applyFont="1" applyBorder="1"/>
    <xf numFmtId="0" fontId="5" fillId="0" borderId="0" xfId="0" applyFont="1" applyAlignment="1">
      <alignment horizontal="center"/>
    </xf>
    <xf numFmtId="43" fontId="3" fillId="0" borderId="1" xfId="1" applyFont="1" applyBorder="1" applyAlignment="1">
      <alignment horizontal="center"/>
    </xf>
    <xf numFmtId="0" fontId="3" fillId="0" borderId="1" xfId="0" applyFont="1" applyBorder="1" applyAlignment="1">
      <alignment horizontal="center"/>
    </xf>
    <xf numFmtId="1" fontId="0" fillId="0" borderId="0" xfId="0" applyNumberFormat="1" applyAlignment="1">
      <alignment horizontal="center"/>
    </xf>
    <xf numFmtId="0" fontId="6" fillId="0" borderId="0" xfId="0" applyFont="1" applyAlignment="1">
      <alignment horizontal="center" vertical="center"/>
    </xf>
    <xf numFmtId="0" fontId="6"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center" vertical="center" wrapText="1"/>
    </xf>
    <xf numFmtId="0" fontId="0" fillId="0" borderId="0" xfId="0" applyAlignment="1" applyProtection="1">
      <alignment horizontal="center"/>
      <protection locked="0"/>
    </xf>
    <xf numFmtId="0" fontId="0" fillId="0" borderId="0" xfId="0" applyProtection="1">
      <protection locked="0"/>
    </xf>
    <xf numFmtId="1" fontId="0" fillId="0" borderId="0" xfId="0" applyNumberFormat="1" applyAlignment="1" applyProtection="1">
      <alignment horizontal="center"/>
      <protection locked="0"/>
    </xf>
    <xf numFmtId="0" fontId="0" fillId="0" borderId="0" xfId="0" applyAlignment="1">
      <alignment horizontal="center" vertical="center" wrapText="1"/>
    </xf>
    <xf numFmtId="0" fontId="0" fillId="0" borderId="0" xfId="0" applyAlignment="1">
      <alignment wrapText="1"/>
    </xf>
    <xf numFmtId="164" fontId="0" fillId="0" borderId="0" xfId="0" applyNumberFormat="1" applyAlignment="1">
      <alignment horizontal="center" vertical="center" wrapText="1"/>
    </xf>
    <xf numFmtId="165" fontId="0" fillId="0" borderId="0" xfId="0" applyNumberFormat="1" applyAlignment="1">
      <alignment horizontal="center" vertical="center" wrapText="1"/>
    </xf>
    <xf numFmtId="166" fontId="0" fillId="0" borderId="0" xfId="0" applyNumberFormat="1" applyAlignment="1">
      <alignment horizontal="center" vertical="center" wrapText="1"/>
    </xf>
    <xf numFmtId="167" fontId="0" fillId="0" borderId="0" xfId="0" applyNumberFormat="1" applyAlignment="1">
      <alignment horizontal="center" vertical="center" wrapText="1"/>
    </xf>
    <xf numFmtId="0" fontId="0" fillId="0" borderId="0" xfId="0" applyAlignment="1">
      <alignment vertical="center" wrapText="1"/>
    </xf>
    <xf numFmtId="167" fontId="7" fillId="0" borderId="0" xfId="0" applyNumberFormat="1" applyFont="1" applyAlignment="1">
      <alignment horizontal="center" vertical="center" wrapText="1"/>
    </xf>
    <xf numFmtId="166" fontId="7" fillId="0" borderId="0" xfId="0" applyNumberFormat="1" applyFont="1" applyAlignment="1">
      <alignment horizontal="center" vertical="center" wrapText="1"/>
    </xf>
    <xf numFmtId="0" fontId="8" fillId="0" borderId="0" xfId="0" applyFont="1" applyAlignment="1">
      <alignment wrapText="1"/>
    </xf>
    <xf numFmtId="0" fontId="3" fillId="0" borderId="0" xfId="0" applyFont="1" applyAlignment="1">
      <alignment horizontal="left"/>
    </xf>
    <xf numFmtId="0" fontId="0" fillId="0" borderId="0" xfId="0" applyProtection="1"/>
    <xf numFmtId="0" fontId="0" fillId="0" borderId="0" xfId="0" applyAlignment="1" applyProtection="1">
      <alignment horizontal="center"/>
    </xf>
    <xf numFmtId="0" fontId="0" fillId="0" borderId="0" xfId="0" applyAlignment="1" applyProtection="1">
      <alignment horizontal="left"/>
      <protection locked="0"/>
    </xf>
    <xf numFmtId="0" fontId="6" fillId="0" borderId="0" xfId="0" applyFont="1" applyAlignment="1" applyProtection="1">
      <alignment horizontal="center" vertical="center"/>
    </xf>
    <xf numFmtId="0" fontId="6" fillId="0" borderId="0" xfId="0" applyFont="1" applyAlignment="1" applyProtection="1">
      <alignment horizontal="center" vertical="center" wrapText="1"/>
    </xf>
    <xf numFmtId="0" fontId="0" fillId="0" borderId="0" xfId="0" applyNumberFormat="1" applyAlignment="1" applyProtection="1">
      <alignment horizontal="center"/>
    </xf>
    <xf numFmtId="43" fontId="0" fillId="0" borderId="0" xfId="1" applyFont="1" applyProtection="1">
      <protection locked="0"/>
    </xf>
    <xf numFmtId="0" fontId="4" fillId="6" borderId="0" xfId="0" applyFont="1" applyFill="1" applyAlignment="1" applyProtection="1">
      <alignment horizontal="left"/>
    </xf>
    <xf numFmtId="0" fontId="4" fillId="6" borderId="0" xfId="0" applyFont="1" applyFill="1" applyAlignment="1" applyProtection="1"/>
    <xf numFmtId="0" fontId="2" fillId="3" borderId="0" xfId="0" applyFont="1" applyFill="1" applyAlignment="1" applyProtection="1">
      <alignment horizontal="center" vertical="center" wrapText="1"/>
    </xf>
    <xf numFmtId="43" fontId="0" fillId="0" borderId="0" xfId="1" applyFont="1" applyProtection="1"/>
    <xf numFmtId="0" fontId="2" fillId="4" borderId="0" xfId="0" applyFont="1" applyFill="1" applyAlignment="1" applyProtection="1">
      <alignment horizontal="center" vertical="center" wrapText="1"/>
    </xf>
    <xf numFmtId="43" fontId="3" fillId="2" borderId="0" xfId="1" applyFont="1" applyFill="1" applyAlignment="1" applyProtection="1">
      <alignment horizontal="center" vertical="center" wrapText="1"/>
    </xf>
    <xf numFmtId="0" fontId="3" fillId="2" borderId="0" xfId="0" applyFont="1" applyFill="1" applyAlignment="1" applyProtection="1">
      <alignment horizontal="center" vertical="center" wrapText="1"/>
    </xf>
    <xf numFmtId="0" fontId="2" fillId="5" borderId="0" xfId="0" applyFont="1" applyFill="1" applyAlignment="1" applyProtection="1">
      <alignment horizontal="center" vertical="center" wrapText="1"/>
    </xf>
    <xf numFmtId="0" fontId="0" fillId="0" borderId="0" xfId="0" applyNumberFormat="1" applyAlignment="1" applyProtection="1">
      <alignment horizontal="center"/>
      <protection locked="0"/>
    </xf>
    <xf numFmtId="0" fontId="0" fillId="0" borderId="0" xfId="0" applyAlignment="1">
      <alignment vertical="center"/>
    </xf>
    <xf numFmtId="0" fontId="10" fillId="8" borderId="5" xfId="0" applyFont="1" applyFill="1" applyBorder="1" applyAlignment="1">
      <alignment horizontal="center" vertical="center"/>
    </xf>
    <xf numFmtId="0" fontId="3" fillId="7" borderId="6" xfId="0" applyFont="1" applyFill="1" applyBorder="1" applyAlignment="1">
      <alignment horizontal="center" vertical="center"/>
    </xf>
    <xf numFmtId="0" fontId="0" fillId="0" borderId="6" xfId="0" applyBorder="1" applyAlignment="1">
      <alignment vertical="center" wrapText="1"/>
    </xf>
    <xf numFmtId="0" fontId="0" fillId="0" borderId="6" xfId="0" applyBorder="1" applyAlignment="1">
      <alignment vertical="center"/>
    </xf>
    <xf numFmtId="0" fontId="0" fillId="0" borderId="7" xfId="0" applyBorder="1" applyAlignment="1">
      <alignment vertical="center" wrapText="1"/>
    </xf>
    <xf numFmtId="0" fontId="0" fillId="0" borderId="0" xfId="0" applyFont="1" applyAlignment="1">
      <alignment horizontal="center" vertical="center"/>
    </xf>
    <xf numFmtId="1" fontId="3" fillId="0" borderId="0" xfId="0" applyNumberFormat="1" applyFont="1" applyAlignment="1" applyProtection="1">
      <alignment horizontal="center" vertical="center"/>
      <protection locked="0"/>
    </xf>
    <xf numFmtId="0" fontId="3" fillId="0" borderId="0" xfId="0" applyFont="1" applyAlignment="1" applyProtection="1">
      <alignment horizontal="center" vertical="center"/>
      <protection locked="0"/>
    </xf>
    <xf numFmtId="1" fontId="0" fillId="0" borderId="0" xfId="0" applyNumberFormat="1" applyFont="1" applyAlignment="1">
      <alignment horizontal="center" vertical="center"/>
    </xf>
    <xf numFmtId="0" fontId="0" fillId="0" borderId="0" xfId="0" applyFont="1" applyAlignment="1">
      <alignment horizontal="left" vertical="center"/>
    </xf>
    <xf numFmtId="0" fontId="0" fillId="0" borderId="0" xfId="0" applyNumberFormat="1" applyAlignment="1">
      <alignment vertical="center" wrapText="1"/>
    </xf>
    <xf numFmtId="0" fontId="10" fillId="9" borderId="5" xfId="0" applyFont="1" applyFill="1" applyBorder="1" applyAlignment="1">
      <alignment horizontal="center" vertical="center"/>
    </xf>
    <xf numFmtId="0" fontId="3" fillId="0" borderId="0" xfId="0" applyFont="1" applyBorder="1" applyAlignment="1">
      <alignment horizontal="center" vertical="center" wrapText="1"/>
    </xf>
    <xf numFmtId="0" fontId="0" fillId="0" borderId="0" xfId="0" applyBorder="1" applyAlignment="1">
      <alignment vertical="center" wrapText="1"/>
    </xf>
    <xf numFmtId="0" fontId="0" fillId="0" borderId="0" xfId="0" applyAlignment="1" applyProtection="1">
      <alignment wrapText="1"/>
      <protection locked="0"/>
    </xf>
    <xf numFmtId="0" fontId="12" fillId="0" borderId="0" xfId="0" applyFont="1" applyAlignment="1" applyProtection="1">
      <alignment wrapText="1"/>
      <protection locked="0"/>
    </xf>
    <xf numFmtId="0" fontId="4" fillId="6" borderId="0" xfId="0" applyFont="1" applyFill="1" applyAlignment="1" applyProtection="1">
      <alignment wrapText="1"/>
    </xf>
    <xf numFmtId="0" fontId="0" fillId="0" borderId="0" xfId="0" applyAlignment="1" applyProtection="1">
      <alignment wrapText="1"/>
    </xf>
    <xf numFmtId="0" fontId="0" fillId="0" borderId="0" xfId="0" applyFont="1" applyAlignment="1" applyProtection="1">
      <alignment horizontal="center"/>
      <protection locked="0"/>
    </xf>
    <xf numFmtId="0" fontId="0" fillId="0" borderId="0" xfId="0" applyNumberFormat="1" applyFont="1" applyAlignment="1" applyProtection="1">
      <alignment horizontal="center"/>
      <protection locked="0"/>
    </xf>
    <xf numFmtId="0" fontId="0" fillId="0" borderId="0" xfId="0" applyNumberFormat="1" applyFont="1" applyAlignment="1" applyProtection="1">
      <alignment horizontal="center"/>
    </xf>
    <xf numFmtId="0" fontId="0" fillId="0" borderId="0" xfId="0" applyFont="1" applyProtection="1">
      <protection locked="0"/>
    </xf>
    <xf numFmtId="0" fontId="0" fillId="0" borderId="0" xfId="0" applyFont="1" applyAlignment="1" applyProtection="1">
      <alignment wrapText="1"/>
      <protection locked="0"/>
    </xf>
    <xf numFmtId="0" fontId="4" fillId="6" borderId="0" xfId="0" applyFont="1" applyFill="1" applyAlignment="1" applyProtection="1">
      <alignment horizontal="center" wrapText="1"/>
    </xf>
    <xf numFmtId="0" fontId="0" fillId="0" borderId="0" xfId="0" applyNumberFormat="1" applyAlignment="1" applyProtection="1">
      <alignment horizontal="center" wrapText="1"/>
    </xf>
    <xf numFmtId="0" fontId="0" fillId="0" borderId="0" xfId="0" applyNumberFormat="1" applyFont="1" applyAlignment="1" applyProtection="1">
      <alignment horizontal="center" wrapText="1"/>
    </xf>
    <xf numFmtId="0" fontId="0" fillId="0" borderId="0" xfId="0" applyNumberFormat="1" applyFont="1" applyAlignment="1" applyProtection="1">
      <alignment wrapText="1"/>
    </xf>
    <xf numFmtId="0" fontId="0" fillId="0" borderId="0" xfId="0" applyNumberFormat="1" applyAlignment="1" applyProtection="1">
      <alignment wrapText="1"/>
    </xf>
    <xf numFmtId="0" fontId="4" fillId="6" borderId="0" xfId="0" applyFont="1" applyFill="1" applyAlignment="1" applyProtection="1">
      <alignment horizontal="left" wrapText="1"/>
    </xf>
    <xf numFmtId="0" fontId="0" fillId="0" borderId="0" xfId="0" applyAlignment="1" applyProtection="1">
      <alignment horizontal="center" wrapText="1"/>
    </xf>
    <xf numFmtId="0" fontId="0" fillId="0" borderId="0" xfId="0" applyAlignment="1" applyProtection="1">
      <alignment horizontal="center" wrapText="1"/>
      <protection locked="0"/>
    </xf>
    <xf numFmtId="4" fontId="9" fillId="0" borderId="0" xfId="0" applyNumberFormat="1" applyFont="1"/>
    <xf numFmtId="0" fontId="9" fillId="0" borderId="0" xfId="0" applyFont="1" applyAlignment="1">
      <alignment wrapText="1"/>
    </xf>
    <xf numFmtId="14" fontId="0" fillId="0" borderId="0" xfId="0" applyNumberFormat="1" applyAlignment="1" applyProtection="1">
      <alignment wrapText="1"/>
      <protection locked="0"/>
    </xf>
    <xf numFmtId="8" fontId="9" fillId="0" borderId="0" xfId="0" applyNumberFormat="1" applyFont="1" applyAlignment="1">
      <alignment wrapText="1"/>
    </xf>
    <xf numFmtId="0" fontId="14" fillId="5" borderId="0" xfId="0" applyFont="1" applyFill="1" applyAlignment="1" applyProtection="1">
      <alignment horizontal="center" vertical="center" wrapText="1"/>
    </xf>
    <xf numFmtId="0" fontId="15" fillId="0" borderId="0" xfId="0" applyFont="1" applyAlignment="1" applyProtection="1">
      <alignment horizontal="center"/>
      <protection locked="0"/>
    </xf>
    <xf numFmtId="0" fontId="15" fillId="0" borderId="0" xfId="0" applyFont="1" applyAlignment="1" applyProtection="1">
      <alignment wrapText="1"/>
    </xf>
    <xf numFmtId="0" fontId="15" fillId="0" borderId="0" xfId="0" applyNumberFormat="1" applyFont="1" applyAlignment="1" applyProtection="1">
      <alignment horizontal="center" wrapText="1"/>
    </xf>
    <xf numFmtId="0" fontId="15" fillId="0" borderId="0" xfId="0" applyFont="1" applyAlignment="1" applyProtection="1">
      <alignment wrapText="1"/>
      <protection locked="0"/>
    </xf>
    <xf numFmtId="0" fontId="15" fillId="0" borderId="0" xfId="0" applyFont="1" applyAlignment="1" applyProtection="1">
      <alignment horizontal="center"/>
    </xf>
    <xf numFmtId="0" fontId="15" fillId="0" borderId="0" xfId="0" applyNumberFormat="1" applyFont="1" applyAlignment="1" applyProtection="1">
      <alignment horizontal="center"/>
      <protection locked="0"/>
    </xf>
    <xf numFmtId="0" fontId="15" fillId="0" borderId="0" xfId="0" applyFont="1" applyProtection="1">
      <protection locked="0"/>
    </xf>
    <xf numFmtId="43" fontId="15" fillId="0" borderId="0" xfId="1" applyFont="1" applyProtection="1">
      <protection locked="0"/>
    </xf>
    <xf numFmtId="0" fontId="15" fillId="0" borderId="0" xfId="0" applyFont="1" applyAlignment="1">
      <alignment wrapText="1"/>
    </xf>
    <xf numFmtId="0" fontId="0" fillId="0" borderId="0" xfId="0" applyFont="1" applyAlignment="1" applyProtection="1">
      <alignment wrapText="1"/>
    </xf>
    <xf numFmtId="0" fontId="0" fillId="0" borderId="0" xfId="0" applyFont="1" applyAlignment="1" applyProtection="1">
      <alignment horizontal="center"/>
    </xf>
    <xf numFmtId="0" fontId="0" fillId="0" borderId="0" xfId="0" applyFont="1" applyAlignment="1">
      <alignment wrapText="1"/>
    </xf>
    <xf numFmtId="4" fontId="0" fillId="0" borderId="0" xfId="0" applyNumberFormat="1" applyFont="1"/>
    <xf numFmtId="0" fontId="5" fillId="0" borderId="0" xfId="0" applyFont="1" applyAlignment="1">
      <alignment horizontal="center"/>
    </xf>
    <xf numFmtId="43" fontId="3" fillId="0" borderId="1" xfId="1" applyFont="1" applyBorder="1" applyAlignment="1">
      <alignment horizontal="center"/>
    </xf>
    <xf numFmtId="0" fontId="3" fillId="0" borderId="1" xfId="0" applyFont="1" applyBorder="1" applyAlignment="1">
      <alignment horizontal="center"/>
    </xf>
    <xf numFmtId="0" fontId="11" fillId="10" borderId="2" xfId="0" applyFont="1" applyFill="1" applyBorder="1" applyAlignment="1">
      <alignment horizontal="center" vertical="center"/>
    </xf>
    <xf numFmtId="0" fontId="11" fillId="10" borderId="3" xfId="0" applyFont="1" applyFill="1" applyBorder="1" applyAlignment="1">
      <alignment horizontal="center" vertical="center"/>
    </xf>
    <xf numFmtId="0" fontId="11" fillId="10" borderId="4" xfId="0" applyFont="1" applyFill="1" applyBorder="1" applyAlignment="1">
      <alignment horizontal="center" vertical="center"/>
    </xf>
    <xf numFmtId="0" fontId="16" fillId="0" borderId="0" xfId="0" applyFont="1" applyAlignment="1" applyProtection="1">
      <alignment wrapText="1"/>
      <protection locked="0"/>
    </xf>
    <xf numFmtId="0" fontId="16" fillId="0" borderId="0" xfId="0" applyFont="1" applyAlignment="1" applyProtection="1">
      <alignment wrapText="1"/>
    </xf>
  </cellXfs>
  <cellStyles count="4">
    <cellStyle name="Normal" xfId="0" builtinId="0"/>
    <cellStyle name="Normal 2" xfId="2" xr:uid="{00000000-0005-0000-0000-000001000000}"/>
    <cellStyle name="Vírgula" xfId="1" builtinId="3"/>
    <cellStyle name="Vírgula 2" xfId="3" xr:uid="{00000000-0005-0000-0000-000003000000}"/>
  </cellStyles>
  <dxfs count="16443">
    <dxf>
      <alignment horizontal="general"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1"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166" formatCode="0000"/>
      <alignment horizontal="center" vertical="center" textRotation="0" wrapText="1" indent="0" justifyLastLine="0" shrinkToFit="0" readingOrder="0"/>
    </dxf>
    <dxf>
      <numFmt numFmtId="166" formatCode="0000"/>
      <alignment horizontal="center" vertical="center" textRotation="0" wrapText="1" indent="0" justifyLastLine="0" shrinkToFit="0" readingOrder="0"/>
    </dxf>
    <dxf>
      <numFmt numFmtId="166" formatCode="0000"/>
      <alignment horizontal="center" vertical="center" textRotation="0" wrapText="1" indent="0" justifyLastLine="0" shrinkToFit="0" readingOrder="0"/>
    </dxf>
    <dxf>
      <numFmt numFmtId="167" formatCode="00000"/>
      <alignment horizontal="center" vertical="center" textRotation="0" wrapText="1" indent="0" justifyLastLine="0" shrinkToFit="0" readingOrder="0"/>
    </dxf>
    <dxf>
      <numFmt numFmtId="166" formatCode="0000"/>
      <alignment horizontal="center" vertical="center" textRotation="0" wrapText="1" indent="0" justifyLastLine="0" shrinkToFit="0" readingOrder="0"/>
    </dxf>
    <dxf>
      <numFmt numFmtId="165" formatCode="000"/>
      <alignment horizontal="center" vertical="center" textRotation="0" wrapText="1" indent="0" justifyLastLine="0" shrinkToFit="0" readingOrder="0"/>
    </dxf>
    <dxf>
      <numFmt numFmtId="164" formatCode="0,000,000"/>
      <alignment horizontal="center" vertical="center" textRotation="0" wrapText="1" indent="0" justifyLastLine="0" shrinkToFit="0" readingOrder="0"/>
    </dxf>
    <dxf>
      <alignment horizontal="general" vertical="center" textRotation="0" wrapText="1" indent="0" justifyLastLine="0" shrinkToFit="0" readingOrder="0"/>
    </dxf>
    <dxf>
      <alignment horizontal="center" vertical="center" textRotation="0" wrapText="1" indent="0" justifyLastLine="0" shrinkToFit="0" readingOrder="0"/>
    </dxf>
    <dxf>
      <fill>
        <patternFill>
          <bgColor theme="8" tint="-0.24994659260841701"/>
        </patternFill>
      </fill>
    </dxf>
    <dxf>
      <fill>
        <patternFill>
          <bgColor rgb="FFFF0000"/>
        </patternFill>
      </fill>
    </dxf>
    <dxf>
      <protection locked="0" hidden="0"/>
    </dxf>
    <dxf>
      <numFmt numFmtId="0" formatCode="General"/>
      <alignment horizontal="center" vertical="bottom" textRotation="0" wrapText="0" indent="0" justifyLastLine="0" shrinkToFit="0" readingOrder="0"/>
      <protection locked="0" hidden="0"/>
    </dxf>
    <dxf>
      <numFmt numFmtId="0" formatCode="General"/>
      <alignment horizontal="center" vertical="bottom" textRotation="0" wrapText="0" indent="0" justifyLastLine="0" shrinkToFit="0" readingOrder="0"/>
      <protection locked="0" hidden="0"/>
    </dxf>
    <dxf>
      <numFmt numFmtId="0" formatCode="General"/>
      <alignment horizontal="left" vertical="bottom" textRotation="0" wrapText="0" indent="0" justifyLastLine="0" shrinkToFit="0" readingOrder="0"/>
      <protection locked="0" hidden="0"/>
    </dxf>
    <dxf>
      <numFmt numFmtId="0" formatCode="General"/>
      <alignment horizontal="center" vertical="bottom" textRotation="0" wrapText="0" indent="0" justifyLastLine="0" shrinkToFit="0" readingOrder="0"/>
      <protection locked="0" hidden="0"/>
    </dxf>
    <dxf>
      <protection locked="0" hidden="0"/>
    </dxf>
    <dxf>
      <alignment horizontal="center" vertical="bottom" textRotation="0" wrapText="0" indent="0" justifyLastLine="0" shrinkToFit="0" readingOrder="0"/>
      <protection locked="0" hidden="0"/>
    </dxf>
    <dxf>
      <numFmt numFmtId="0" formatCode="General"/>
      <alignment horizontal="center" vertical="bottom" textRotation="0" wrapText="0" indent="0" justifyLastLine="0" shrinkToFit="0" readingOrder="0"/>
      <protection locked="0" hidden="0"/>
    </dxf>
    <dxf>
      <protection locked="0" hidden="0"/>
    </dxf>
    <dxf>
      <font>
        <b/>
        <i val="0"/>
        <strike val="0"/>
        <condense val="0"/>
        <extend val="0"/>
        <outline val="0"/>
        <shadow val="0"/>
        <u val="none"/>
        <vertAlign val="baseline"/>
        <sz val="11"/>
        <color auto="1"/>
        <name val="Calibri"/>
        <scheme val="minor"/>
      </font>
      <alignment horizontal="center" vertical="center" textRotation="0" indent="0" justifyLastLine="0" shrinkToFit="0" readingOrder="0"/>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alignment textRotation="0" wrapText="1" indent="0" justifyLastLine="0" shrinkToFit="0" readingOrder="0"/>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alignment horizontal="general" vertical="bottom" textRotation="0" wrapText="1" indent="0" justifyLastLine="0" shrinkToFit="0" readingOrder="0"/>
      <protection locked="0" hidden="0"/>
    </dxf>
    <dxf>
      <alignment horizontal="general" vertical="bottom" textRotation="0" wrapText="1" indent="0" justifyLastLine="0" shrinkToFit="0" readingOrder="0"/>
      <protection locked="0" hidden="0"/>
    </dxf>
    <dxf>
      <protection locked="0" hidden="0"/>
    </dxf>
    <dxf>
      <protection locked="0" hidden="0"/>
    </dxf>
    <dxf>
      <alignment horizontal="general" vertical="bottom" textRotation="0" wrapText="1" indent="0" justifyLastLine="0" shrinkToFit="0" readingOrder="0"/>
      <protection locked="0" hidden="0"/>
    </dxf>
    <dxf>
      <numFmt numFmtId="0" formatCode="General"/>
      <alignment horizontal="center" vertical="bottom" textRotation="0" wrapText="0" indent="0" justifyLastLine="0" shrinkToFit="0" readingOrder="0"/>
      <protection locked="0" hidden="0"/>
    </dxf>
    <dxf>
      <numFmt numFmtId="0" formatCode="General"/>
      <alignment horizontal="center" textRotation="0" indent="0" justifyLastLine="0" shrinkToFit="0" readingOrder="0"/>
      <protection locked="1" hidden="0"/>
    </dxf>
    <dxf>
      <alignment textRotation="0" wrapText="1" indent="0" justifyLastLine="0" shrinkToFit="0" readingOrder="0"/>
      <protection locked="0" hidden="0"/>
    </dxf>
    <dxf>
      <numFmt numFmtId="0" formatCode="General"/>
      <alignment horizontal="center" vertical="bottom" textRotation="0" wrapText="1" indent="0" justifyLastLine="0" shrinkToFit="0" readingOrder="0"/>
      <protection locked="1" hidden="0"/>
    </dxf>
    <dxf>
      <numFmt numFmtId="0" formatCode="General"/>
      <alignment horizontal="center" vertical="bottom" textRotation="0" wrapText="0" indent="0" justifyLastLine="0" shrinkToFit="0" readingOrder="0"/>
      <protection locked="0" hidden="0"/>
    </dxf>
    <dxf>
      <numFmt numFmtId="0" formatCode="General"/>
      <alignment textRotation="0" wrapText="1" indent="0" justifyLastLine="0" shrinkToFit="0" readingOrder="0"/>
      <protection locked="1" hidden="0"/>
    </dxf>
    <dxf>
      <numFmt numFmtId="0" formatCode="General"/>
      <alignment horizontal="center" vertical="bottom" textRotation="0" wrapText="0" indent="0" justifyLastLine="0" shrinkToFit="0" readingOrder="0"/>
      <protection locked="0" hidden="0"/>
    </dxf>
    <dxf>
      <alignment horizontal="center" vertical="bottom" textRotation="0" wrapText="0" indent="0" justifyLastLine="0" shrinkToFit="0" readingOrder="0"/>
      <protection locked="0" hidden="0"/>
    </dxf>
    <dxf>
      <protection locked="0" hidden="0"/>
    </dxf>
    <dxf>
      <font>
        <b/>
        <i val="0"/>
        <strike val="0"/>
        <condense val="0"/>
        <extend val="0"/>
        <outline val="0"/>
        <shadow val="0"/>
        <u val="none"/>
        <vertAlign val="baseline"/>
        <sz val="11"/>
        <color theme="0"/>
        <name val="Calibri"/>
        <scheme val="minor"/>
      </font>
      <fill>
        <patternFill patternType="solid">
          <fgColor indexed="64"/>
          <bgColor theme="5" tint="-0.249977111117893"/>
        </patternFill>
      </fill>
      <alignment horizontal="center" vertical="center" textRotation="0" wrapText="1" indent="0" justifyLastLine="0" shrinkToFit="0" readingOrder="0"/>
      <protection locked="1" hidden="0"/>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carolines/Downloads/Cat&#225;logo%20de%20PO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tegorias"/>
      <sheetName val="Catálogo"/>
      <sheetName val="Lista de Fontes"/>
      <sheetName val="Lista de UOs"/>
      <sheetName val="Subgrupos"/>
      <sheetName val="Linhas de Pacto"/>
      <sheetName val="Catálogo de POs (1)"/>
    </sheetNames>
    <sheetDataSet>
      <sheetData sheetId="0"/>
      <sheetData sheetId="1"/>
      <sheetData sheetId="2"/>
      <sheetData sheetId="3"/>
      <sheetData sheetId="4"/>
      <sheetData sheetId="5"/>
      <sheetData sheetId="6" refreshError="1"/>
    </sheetDataSet>
  </externalBook>
</externalLink>
</file>

<file path=xl/persons/person.xml><?xml version="1.0" encoding="utf-8"?>
<personList xmlns="http://schemas.microsoft.com/office/spreadsheetml/2018/threadedcomments" xmlns:x="http://schemas.openxmlformats.org/spreadsheetml/2006/main">
  <person displayName="Érica Viana" id="{F3B58108-E3E8-1F4F-A804-11B27090ACC9}" userId="ebedf93c2aa1515f"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ela3" displayName="Tabela3" ref="A4:XFD450" totalsRowShown="0" headerRowDxfId="16413" dataDxfId="16412">
  <autoFilter ref="A4:XFD450" xr:uid="{00000000-0009-0000-0100-000003000000}"/>
  <tableColumns count="16384">
    <tableColumn id="1" xr3:uid="{00000000-0010-0000-0000-000001000000}" name="UO" dataDxfId="16411"/>
    <tableColumn id="2" xr3:uid="{00000000-0010-0000-0000-000002000000}" name="Ação" dataDxfId="16410">
      <calculatedColumnFormula>'Planilha Auxiliar'!B3</calculatedColumnFormula>
    </tableColumn>
    <tableColumn id="3" xr3:uid="{00000000-0010-0000-0000-000003000000}" name="Descrição da Ação" dataDxfId="16409">
      <calculatedColumnFormula>IFERROR(VLOOKUP(Tabela3[[#This Row],[Ação]],Tabela1[[Ação]:[Descrição Ação]],2,0),"")</calculatedColumnFormula>
    </tableColumn>
    <tableColumn id="4" xr3:uid="{00000000-0010-0000-0000-000004000000}" name="Natureza de Despesa" dataDxfId="16408">
      <calculatedColumnFormula>IFERROR('Planilha Auxiliar'!D3,"")</calculatedColumnFormula>
    </tableColumn>
    <tableColumn id="22" xr3:uid="{00000000-0010-0000-0000-000016000000}" name="Descrição Natureza de Despesa" dataDxfId="16407">
      <calculatedColumnFormula>IFERROR(VLOOKUP(Tabela3[[#This Row],[Natureza de Despesa]],'Planilha Interna'!C:D,2,0),"")</calculatedColumnFormula>
    </tableColumn>
    <tableColumn id="5" xr3:uid="{00000000-0010-0000-0000-000005000000}" name="Credor" dataDxfId="16406"/>
    <tableColumn id="6" xr3:uid="{00000000-0010-0000-0000-000006000000}" name="GND" dataDxfId="16405">
      <calculatedColumnFormula>IFERROR(MID(Tabela3[[#This Row],[Natureza de Despesa]],3,1),"")</calculatedColumnFormula>
    </tableColumn>
    <tableColumn id="7" xr3:uid="{00000000-0010-0000-0000-000007000000}" name="Fonte sugerida" dataDxfId="16404"/>
    <tableColumn id="8" xr3:uid="{00000000-0010-0000-0000-000008000000}" name="Plano Orçamentário" dataDxfId="16403"/>
    <tableColumn id="9" xr3:uid="{00000000-0010-0000-0000-000009000000}" name="Despesa Continuada_x000a_(Sim/Não)" dataDxfId="16402"/>
    <tableColumn id="23" xr3:uid="{00000000-0010-0000-0000-000017000000}" name="Despesa com Tecnologia da Informação?" dataDxfId="16401"/>
    <tableColumn id="10" xr3:uid="{00000000-0010-0000-0000-00000A000000}" name="Nº Contrato" dataDxfId="16400"/>
    <tableColumn id="21" xr3:uid="{00000000-0010-0000-0000-000015000000}" name="Vigência do Contrato" dataDxfId="16399"/>
    <tableColumn id="11" xr3:uid="{00000000-0010-0000-0000-00000B000000}" name="F/C/T/I/O" dataDxfId="16398"/>
    <tableColumn id="12" xr3:uid="{00000000-0010-0000-0000-00000C000000}" name="COVID (Sim/Não)" dataDxfId="16397"/>
    <tableColumn id="13" xr3:uid="{00000000-0010-0000-0000-00000D000000}" name="Previsão Unidade" dataDxfId="16396" dataCellStyle="Vírgula"/>
    <tableColumn id="14" xr3:uid="{00000000-0010-0000-0000-00000E000000}" name="Previsão Seplag" dataDxfId="16395" dataCellStyle="Vírgula"/>
    <tableColumn id="15" xr3:uid="{00000000-0010-0000-0000-00000F000000}" name="Dif." dataDxfId="16394" dataCellStyle="Vírgula">
      <calculatedColumnFormula>Tabela3[[#This Row],[Previsão Seplag]]-Tabela3[[#This Row],[Previsão Unidade]]</calculatedColumnFormula>
    </tableColumn>
    <tableColumn id="16" xr3:uid="{00000000-0010-0000-0000-000010000000}" name="Memória de cálculo" dataDxfId="16393"/>
    <tableColumn id="17" xr3:uid="{00000000-0010-0000-0000-000011000000}" name="Prioridade (Sim/Não)" dataDxfId="16392"/>
    <tableColumn id="18" xr3:uid="{00000000-0010-0000-0000-000012000000}" name="Pacto (Sim/Não)" dataDxfId="16391"/>
    <tableColumn id="19" xr3:uid="{00000000-0010-0000-0000-000013000000}" name="ID do Pacto Fiscal 2021" dataDxfId="16390"/>
    <tableColumn id="20" xr3:uid="{00000000-0010-0000-0000-000014000000}" name="Obs" dataDxfId="16389"/>
    <tableColumn id="24" xr3:uid="{717AAE11-D201-2749-AED2-3AAF8E2A5478}" name="Coluna1" dataDxfId="16388"/>
    <tableColumn id="25" xr3:uid="{64637D15-7A12-6A43-A3D9-A5470D6118C8}" name="Coluna2" dataDxfId="16387"/>
    <tableColumn id="26" xr3:uid="{D28B0D09-7714-524C-A9D4-E3CD518E9951}" name="Coluna3" dataDxfId="16386"/>
    <tableColumn id="27" xr3:uid="{73633C25-1C4F-1A40-9B27-DF76847E4B24}" name="Coluna4" dataDxfId="16385"/>
    <tableColumn id="28" xr3:uid="{44EB7759-6DDB-0640-8D0A-3C54F4A5E4D8}" name="Coluna5" dataDxfId="16384"/>
    <tableColumn id="29" xr3:uid="{AD222D53-FDB0-7149-ABF9-7A20F51BFAD7}" name="Coluna6" dataDxfId="16383"/>
    <tableColumn id="30" xr3:uid="{D713AFDA-8EE4-F24F-B7AD-6378D11E4CDC}" name="Coluna7" dataDxfId="16382"/>
    <tableColumn id="31" xr3:uid="{D96FB670-1F49-8A48-BED4-10017402D2C6}" name="Coluna8" dataDxfId="16381"/>
    <tableColumn id="32" xr3:uid="{551E1CD4-B52A-7349-8615-1D831C531C43}" name="Coluna9" dataDxfId="16380"/>
    <tableColumn id="33" xr3:uid="{B0397947-AC6E-E740-9EF9-922C21F12F29}" name="Coluna10" dataDxfId="16379"/>
    <tableColumn id="34" xr3:uid="{41E8E3A8-0800-CD4E-8331-D118CCC362A7}" name="Coluna11" dataDxfId="16378"/>
    <tableColumn id="35" xr3:uid="{045E45FF-784A-9345-B27A-55675391804E}" name="Coluna12" dataDxfId="16377"/>
    <tableColumn id="36" xr3:uid="{B2064541-2BD2-0C4C-9D1F-912B3A12CB25}" name="Coluna13" dataDxfId="16376"/>
    <tableColumn id="37" xr3:uid="{8D149CBB-6265-3342-BC40-98ED13319D39}" name="Coluna14" dataDxfId="16375"/>
    <tableColumn id="38" xr3:uid="{A0C639EC-5139-F94E-BF70-24395B62ED53}" name="Coluna15" dataDxfId="16374"/>
    <tableColumn id="39" xr3:uid="{EE803DB8-218F-D44C-9680-F0A9A9BEDF72}" name="Coluna16" dataDxfId="16373"/>
    <tableColumn id="40" xr3:uid="{D33D51DF-7D3D-4347-8958-F0C77D3616C9}" name="Coluna17" dataDxfId="16372"/>
    <tableColumn id="41" xr3:uid="{77B3922E-4428-024C-BEB7-425FCC0F4D0C}" name="Coluna18" dataDxfId="16371"/>
    <tableColumn id="42" xr3:uid="{95F09B6E-BDEE-9242-828D-51FB8A75D152}" name="Coluna19" dataDxfId="16370"/>
    <tableColumn id="43" xr3:uid="{5040C760-BB81-AC4E-BD4C-C5BF391F5FFA}" name="Coluna20" dataDxfId="16369"/>
    <tableColumn id="44" xr3:uid="{CB66C7A3-6B33-ED43-9A3D-41712CAD973B}" name="Coluna21" dataDxfId="16368"/>
    <tableColumn id="45" xr3:uid="{4B0E3C9D-B090-F44A-8834-B4F5C4D78F85}" name="Coluna22" dataDxfId="16367"/>
    <tableColumn id="46" xr3:uid="{C61EECE4-72C2-8448-A258-5D757E7BFDC5}" name="Coluna23" dataDxfId="16366"/>
    <tableColumn id="47" xr3:uid="{63B600A4-88FB-CF49-901B-2B52C6090D42}" name="Coluna24" dataDxfId="16365"/>
    <tableColumn id="48" xr3:uid="{5CC03C70-9D9A-0D47-A8B4-E43E7B798030}" name="Coluna25" dataDxfId="16364"/>
    <tableColumn id="49" xr3:uid="{B72F1520-A92B-3046-8257-2503934F6069}" name="Coluna26" dataDxfId="16363"/>
    <tableColumn id="50" xr3:uid="{4C2B2F1A-2710-A64E-BCB4-CE0462299E22}" name="Coluna27" dataDxfId="16362"/>
    <tableColumn id="51" xr3:uid="{7BE61FA2-2776-D447-9A30-6ABF464CC9B6}" name="Coluna28" dataDxfId="16361"/>
    <tableColumn id="52" xr3:uid="{791F3758-0185-3047-AD82-CC2E5D0535CA}" name="Coluna29" dataDxfId="16360"/>
    <tableColumn id="53" xr3:uid="{0C146D5C-6F01-6044-AFDE-66236B1407F9}" name="Coluna30" dataDxfId="16359"/>
    <tableColumn id="54" xr3:uid="{13C84851-50A1-FC49-9B21-4FBA96B3FA64}" name="Coluna31" dataDxfId="16358"/>
    <tableColumn id="55" xr3:uid="{D114D263-C066-D54D-A9A9-80E1D0B25D2B}" name="Coluna32" dataDxfId="16357"/>
    <tableColumn id="56" xr3:uid="{988A11DD-DC89-3A43-A8A8-8C8C63CE5708}" name="Coluna33" dataDxfId="16356"/>
    <tableColumn id="57" xr3:uid="{D6A127AB-0C43-334F-B363-47893DA81CF4}" name="Coluna34" dataDxfId="16355"/>
    <tableColumn id="58" xr3:uid="{CCBEE913-B967-CE43-A194-7E6BE666817B}" name="Coluna35" dataDxfId="16354"/>
    <tableColumn id="59" xr3:uid="{CD8727BA-CB77-E440-A356-B7C07C862F2B}" name="Coluna36" dataDxfId="16353"/>
    <tableColumn id="60" xr3:uid="{C341180B-9C17-3F48-87B3-411DDBC0A8B6}" name="Coluna37" dataDxfId="16352"/>
    <tableColumn id="61" xr3:uid="{1DF97DA2-449B-484F-A0EE-42B4A1FC145B}" name="Coluna38" dataDxfId="16351"/>
    <tableColumn id="62" xr3:uid="{509B7077-39A5-3247-A42D-C9E61493CD3E}" name="Coluna39" dataDxfId="16350"/>
    <tableColumn id="63" xr3:uid="{8207CFAE-2852-4144-901E-1A0FF0C0769D}" name="Coluna40" dataDxfId="16349"/>
    <tableColumn id="64" xr3:uid="{13879550-61FC-CE4F-9CEF-85A6FCF951DF}" name="Coluna41" dataDxfId="16348"/>
    <tableColumn id="65" xr3:uid="{17D46D76-6536-B34D-82F7-691954309842}" name="Coluna42" dataDxfId="16347"/>
    <tableColumn id="66" xr3:uid="{D09157C3-9588-AF47-B1EA-C72B67E3A07F}" name="Coluna43" dataDxfId="16346"/>
    <tableColumn id="67" xr3:uid="{E012D706-1F0A-EE4D-82BD-9E2666E73BFE}" name="Coluna44" dataDxfId="16345"/>
    <tableColumn id="68" xr3:uid="{D2F92160-C3CA-0243-A3DB-B7D9B0DC4AF1}" name="Coluna45" dataDxfId="16344"/>
    <tableColumn id="69" xr3:uid="{5EDAC0FA-3BD7-7F4F-BADA-2F411A190702}" name="Coluna46" dataDxfId="16343"/>
    <tableColumn id="70" xr3:uid="{E53F37E8-D0E4-E74C-9D85-71F4BFA7061E}" name="Coluna47" dataDxfId="16342"/>
    <tableColumn id="71" xr3:uid="{011BFD62-807E-DF42-A235-07304C7CC892}" name="Coluna48" dataDxfId="16341"/>
    <tableColumn id="72" xr3:uid="{5538CB0A-70DB-AD4C-9B90-E2A9B0B813DA}" name="Coluna49" dataDxfId="16340"/>
    <tableColumn id="73" xr3:uid="{1031B259-8351-6B4A-A97C-98D7AC067ECA}" name="Coluna50" dataDxfId="16339"/>
    <tableColumn id="74" xr3:uid="{D7CFEF58-679A-EC41-B6A2-259433DB66F4}" name="Coluna51" dataDxfId="16338"/>
    <tableColumn id="75" xr3:uid="{E0CEBB68-3489-2F45-98D0-541858D67719}" name="Coluna52" dataDxfId="16337"/>
    <tableColumn id="76" xr3:uid="{51E22690-AF06-EA41-B949-38FEF1F00D8F}" name="Coluna53" dataDxfId="16336"/>
    <tableColumn id="77" xr3:uid="{75A616E7-7F78-D041-9FD7-6871F0603F15}" name="Coluna54" dataDxfId="16335"/>
    <tableColumn id="78" xr3:uid="{5F6ACD83-E15A-464E-9E5D-7F2E0E5F9DF1}" name="Coluna55" dataDxfId="16334"/>
    <tableColumn id="79" xr3:uid="{D65573A7-2D27-5B4C-9FA5-11A06E603C84}" name="Coluna56" dataDxfId="16333"/>
    <tableColumn id="80" xr3:uid="{4337C9B5-6888-E245-8596-17D2A317DDFF}" name="Coluna57" dataDxfId="16332"/>
    <tableColumn id="81" xr3:uid="{CC770F21-8F2C-9B49-9B65-0D0E860C2CDF}" name="Coluna58" dataDxfId="16331"/>
    <tableColumn id="82" xr3:uid="{2EB7D559-1349-BB48-AFD3-E62F79FDDFE8}" name="Coluna59" dataDxfId="16330"/>
    <tableColumn id="83" xr3:uid="{29226B39-F82A-EB44-B4B6-EA463A89B8A5}" name="Coluna60" dataDxfId="16329"/>
    <tableColumn id="84" xr3:uid="{1FF92999-02BB-F741-BCF8-FC3DCA63A5F0}" name="Coluna61" dataDxfId="16328"/>
    <tableColumn id="85" xr3:uid="{3BDD6911-7D34-904B-B693-B8ACA0404B4C}" name="Coluna62" dataDxfId="16327"/>
    <tableColumn id="86" xr3:uid="{66935070-5C32-344D-996E-61AD3CA550F9}" name="Coluna63" dataDxfId="16326"/>
    <tableColumn id="87" xr3:uid="{BD0A936E-8D1F-FE42-B5FF-2FFA4876F319}" name="Coluna64" dataDxfId="16325"/>
    <tableColumn id="88" xr3:uid="{085D34E4-DB9A-2544-8712-C973B4D888D3}" name="Coluna65" dataDxfId="16324"/>
    <tableColumn id="89" xr3:uid="{6C232882-88F6-214E-8A03-AD6556A80152}" name="Coluna66" dataDxfId="16323"/>
    <tableColumn id="90" xr3:uid="{7FEA9EAB-4AAF-504F-962D-FC93A7F53444}" name="Coluna67" dataDxfId="16322"/>
    <tableColumn id="91" xr3:uid="{0B301C6F-3A13-0541-B2CD-934C8AFA2B9D}" name="Coluna68" dataDxfId="16321"/>
    <tableColumn id="92" xr3:uid="{E858E0A7-B2D0-C246-8C51-167DAADE655D}" name="Coluna69" dataDxfId="16320"/>
    <tableColumn id="93" xr3:uid="{0F0D8C03-A509-974C-BA77-3E600E889146}" name="Coluna70" dataDxfId="16319"/>
    <tableColumn id="94" xr3:uid="{A4F601B5-E2AE-6C4A-B6B6-B160A7F9C71E}" name="Coluna71" dataDxfId="16318"/>
    <tableColumn id="95" xr3:uid="{76EF547B-EF42-2F44-996E-D79FFDFBDBC0}" name="Coluna72" dataDxfId="16317"/>
    <tableColumn id="96" xr3:uid="{4AB639CF-7FDC-3546-B823-897590646741}" name="Coluna73" dataDxfId="16316"/>
    <tableColumn id="97" xr3:uid="{A73709E9-513C-A84D-84E8-20F2AB0D61C5}" name="Coluna74" dataDxfId="16315"/>
    <tableColumn id="98" xr3:uid="{C2C83A6F-97FC-0947-B1A9-3CEC355EB4A7}" name="Coluna75" dataDxfId="16314"/>
    <tableColumn id="99" xr3:uid="{CB236D94-2CFD-104B-AA60-D50A677F0819}" name="Coluna76" dataDxfId="16313"/>
    <tableColumn id="100" xr3:uid="{4100757C-D3EB-D840-BA75-834BFFFAB6D5}" name="Coluna77" dataDxfId="16312"/>
    <tableColumn id="101" xr3:uid="{00A9E9F9-F983-8D4B-BF86-041C7B0264D4}" name="Coluna78" dataDxfId="16311"/>
    <tableColumn id="102" xr3:uid="{1EC97FAD-0124-DF4D-8189-BC1E6191A1A8}" name="Coluna79" dataDxfId="16310"/>
    <tableColumn id="103" xr3:uid="{C9B19E8A-1A66-FB49-8C1B-C60A0E463FD8}" name="Coluna80" dataDxfId="16309"/>
    <tableColumn id="104" xr3:uid="{BD7E66B5-FE58-E245-857A-1ACB849927D2}" name="Coluna81" dataDxfId="16308"/>
    <tableColumn id="105" xr3:uid="{89DDC54A-C1D9-6445-B552-EDDBC93DF80D}" name="Coluna82" dataDxfId="16307"/>
    <tableColumn id="106" xr3:uid="{0EE04CFE-B5D7-8A44-99A1-C8DB9F437C35}" name="Coluna83" dataDxfId="16306"/>
    <tableColumn id="107" xr3:uid="{30D12A24-B0C7-C94D-99A7-32AF703694D2}" name="Coluna84" dataDxfId="16305"/>
    <tableColumn id="108" xr3:uid="{85C47009-AEB9-0F46-9862-BC2F6517FD8C}" name="Coluna85" dataDxfId="16304"/>
    <tableColumn id="109" xr3:uid="{B4184782-FDAD-6C45-A887-427F854619E3}" name="Coluna86" dataDxfId="16303"/>
    <tableColumn id="110" xr3:uid="{4BE179AB-84AD-F340-9A5D-44FCE0CF1ED5}" name="Coluna87" dataDxfId="16302"/>
    <tableColumn id="111" xr3:uid="{4ACA0027-F28F-B142-8AA1-3AE4D1B4C33E}" name="Coluna88" dataDxfId="16301"/>
    <tableColumn id="112" xr3:uid="{F3CCA392-763D-3743-9272-2DAD1C38CB24}" name="Coluna89" dataDxfId="16300"/>
    <tableColumn id="113" xr3:uid="{EAC35C8D-E322-7D43-8A7F-6B5492515C0A}" name="Coluna90" dataDxfId="16299"/>
    <tableColumn id="114" xr3:uid="{F4EC43EF-7BBB-224E-81CF-7631157B84B6}" name="Coluna91" dataDxfId="16298"/>
    <tableColumn id="115" xr3:uid="{1BEEDEC7-08A2-5741-A183-3366F4515415}" name="Coluna92" dataDxfId="16297"/>
    <tableColumn id="116" xr3:uid="{57350428-988E-C540-AEDD-4A81206C6EB7}" name="Coluna93" dataDxfId="16296"/>
    <tableColumn id="117" xr3:uid="{91916EC5-5650-4946-892F-20CA06031C90}" name="Coluna94" dataDxfId="16295"/>
    <tableColumn id="118" xr3:uid="{4B7608BA-B8A9-3343-A083-F3D3EA69FBE7}" name="Coluna95" dataDxfId="16294"/>
    <tableColumn id="119" xr3:uid="{A438622C-8EAC-E248-AB13-49144941E31E}" name="Coluna96" dataDxfId="16293"/>
    <tableColumn id="120" xr3:uid="{2A525C41-4834-6347-AB9D-558BD1A9B0F2}" name="Coluna97" dataDxfId="16292"/>
    <tableColumn id="121" xr3:uid="{6C2316FB-2142-4D47-ABE6-0F5F91B378DD}" name="Coluna98" dataDxfId="16291"/>
    <tableColumn id="122" xr3:uid="{32F73E31-004D-0642-8D68-63A6D52C8E20}" name="Coluna99" dataDxfId="16290"/>
    <tableColumn id="123" xr3:uid="{D7006670-09F2-3E4C-B1CC-8598C3914456}" name="Coluna100" dataDxfId="16289"/>
    <tableColumn id="124" xr3:uid="{B01E19CB-6854-0943-8CDA-0C057C018399}" name="Coluna101" dataDxfId="16288"/>
    <tableColumn id="125" xr3:uid="{CAB2474A-0D1B-864F-B549-844EA146B193}" name="Coluna102" dataDxfId="16287"/>
    <tableColumn id="126" xr3:uid="{DBBB724C-D19A-2D4D-A4C9-6BB63E9F5F96}" name="Coluna103" dataDxfId="16286"/>
    <tableColumn id="127" xr3:uid="{57C32196-DD28-DD4D-B43D-AA8DF1B8B225}" name="Coluna104" dataDxfId="16285"/>
    <tableColumn id="128" xr3:uid="{B3227DE2-2D66-AC42-8099-5138063D9A9A}" name="Coluna105" dataDxfId="16284"/>
    <tableColumn id="129" xr3:uid="{96CA8023-CDAF-4C4A-9442-A5CE3E532CC2}" name="Coluna106" dataDxfId="16283"/>
    <tableColumn id="130" xr3:uid="{2E7DF11D-15CA-1F40-9F73-ED29DBAF2680}" name="Coluna107" dataDxfId="16282"/>
    <tableColumn id="131" xr3:uid="{AF5AF0FB-C686-4644-8382-CFE9ACCF9A28}" name="Coluna108" dataDxfId="16281"/>
    <tableColumn id="132" xr3:uid="{5AE3F3A0-8573-B148-964D-F938F31B2F9C}" name="Coluna109" dataDxfId="16280"/>
    <tableColumn id="133" xr3:uid="{8AD232B4-E99C-BE4B-9E2C-30F88DD0B484}" name="Coluna110" dataDxfId="16279"/>
    <tableColumn id="134" xr3:uid="{2F7E7F9D-9C1F-8145-B1E5-923178B81957}" name="Coluna111" dataDxfId="16278"/>
    <tableColumn id="135" xr3:uid="{13C4B225-4DE9-7E42-9F93-BF12F10BF16D}" name="Coluna112" dataDxfId="16277"/>
    <tableColumn id="136" xr3:uid="{471D1528-38F0-4545-BC54-8BDFAD0C1EC3}" name="Coluna113" dataDxfId="16276"/>
    <tableColumn id="137" xr3:uid="{063CF290-4D08-5040-A520-8DE2BB976685}" name="Coluna114" dataDxfId="16275"/>
    <tableColumn id="138" xr3:uid="{4EB5DD09-6C50-8541-9CB7-92FCEAC457FF}" name="Coluna115" dataDxfId="16274"/>
    <tableColumn id="139" xr3:uid="{688504BC-9503-354D-A0EC-9B2E6EE0C289}" name="Coluna116" dataDxfId="16273"/>
    <tableColumn id="140" xr3:uid="{071AA1C7-BC13-4E42-ACA1-F74E28B63141}" name="Coluna117" dataDxfId="16272"/>
    <tableColumn id="141" xr3:uid="{02E9BC05-1413-3942-AE8C-173882CE186D}" name="Coluna118" dataDxfId="16271"/>
    <tableColumn id="142" xr3:uid="{F2E60C8C-90AC-BD44-B258-F15C81CA4A54}" name="Coluna119" dataDxfId="16270"/>
    <tableColumn id="143" xr3:uid="{66476778-649B-494D-AE0F-DACC13DBC08C}" name="Coluna120" dataDxfId="16269"/>
    <tableColumn id="144" xr3:uid="{7E5F007E-C83E-F04D-952D-E914CB3CADC2}" name="Coluna121" dataDxfId="16268"/>
    <tableColumn id="145" xr3:uid="{565C1598-AC7D-DB48-A9BC-99B508790996}" name="Coluna122" dataDxfId="16267"/>
    <tableColumn id="146" xr3:uid="{6DF9FCCD-685F-5746-9804-4DFF75917A10}" name="Coluna123" dataDxfId="16266"/>
    <tableColumn id="147" xr3:uid="{32A6B1BF-6C4F-CE40-ADD0-F1D23D4C687D}" name="Coluna124" dataDxfId="16265"/>
    <tableColumn id="148" xr3:uid="{68706F1B-774F-EF43-ADD5-8F59796F28C9}" name="Coluna125" dataDxfId="16264"/>
    <tableColumn id="149" xr3:uid="{C9A8A668-D213-4B41-A772-D386678A132E}" name="Coluna126" dataDxfId="16263"/>
    <tableColumn id="150" xr3:uid="{87B27B03-0B4A-4E40-8403-5B6748D8263F}" name="Coluna127" dataDxfId="16262"/>
    <tableColumn id="151" xr3:uid="{FE2FEE84-2E11-EE45-96DC-6F5636A3AE29}" name="Coluna128" dataDxfId="16261"/>
    <tableColumn id="152" xr3:uid="{1BE59B8D-7B86-E54E-B989-74EA22052EEE}" name="Coluna129" dataDxfId="16260"/>
    <tableColumn id="153" xr3:uid="{2156AFC6-10F5-FC49-B8A9-ABAC77606B0C}" name="Coluna130" dataDxfId="16259"/>
    <tableColumn id="154" xr3:uid="{59F7E6EA-BC7E-DB46-82EB-E0BF2840F39F}" name="Coluna131" dataDxfId="16258"/>
    <tableColumn id="155" xr3:uid="{DAE95BCA-6BCA-004F-9733-2AD8DF39B2B0}" name="Coluna132" dataDxfId="16257"/>
    <tableColumn id="156" xr3:uid="{A36D6AAB-DE62-1645-B8D4-B051358E7C46}" name="Coluna133" dataDxfId="16256"/>
    <tableColumn id="157" xr3:uid="{95463E68-DFCF-3B49-932D-7C8159A9A861}" name="Coluna134" dataDxfId="16255"/>
    <tableColumn id="158" xr3:uid="{8C77130C-48E6-D545-B534-F90706CD85DD}" name="Coluna135" dataDxfId="16254"/>
    <tableColumn id="159" xr3:uid="{58F20111-1F93-2640-A42B-BEFF0CCD106F}" name="Coluna136" dataDxfId="16253"/>
    <tableColumn id="160" xr3:uid="{D92CAC70-A2D9-9244-8AE7-DC59E921B542}" name="Coluna137" dataDxfId="16252"/>
    <tableColumn id="161" xr3:uid="{826454F8-E70F-1444-A669-D8F78E6ADCAB}" name="Coluna138" dataDxfId="16251"/>
    <tableColumn id="162" xr3:uid="{F7800CE6-8C81-2742-B60E-F8F4B5D65641}" name="Coluna139" dataDxfId="16250"/>
    <tableColumn id="163" xr3:uid="{B1B386B0-3228-1F46-A1B7-39B7005936A2}" name="Coluna140" dataDxfId="16249"/>
    <tableColumn id="164" xr3:uid="{DDD6A03F-4A11-9649-9D2B-27223B23ACDF}" name="Coluna141" dataDxfId="16248"/>
    <tableColumn id="165" xr3:uid="{F3A0693F-564E-AB4C-AA4C-9779045F37D5}" name="Coluna142" dataDxfId="16247"/>
    <tableColumn id="166" xr3:uid="{8365692F-F39D-7041-9840-3025C42AA784}" name="Coluna143" dataDxfId="16246"/>
    <tableColumn id="167" xr3:uid="{D727F47C-06A8-D54D-B717-BEDCB627C503}" name="Coluna144" dataDxfId="16245"/>
    <tableColumn id="168" xr3:uid="{B41C3079-AD20-F544-8583-91ADDEF428B3}" name="Coluna145" dataDxfId="16244"/>
    <tableColumn id="169" xr3:uid="{71AC8255-667F-F74F-9DF7-C109745C8530}" name="Coluna146" dataDxfId="16243"/>
    <tableColumn id="170" xr3:uid="{2FCD6B9E-9FC8-C94E-920E-D35F92694EBB}" name="Coluna147" dataDxfId="16242"/>
    <tableColumn id="171" xr3:uid="{BBEE8E85-EBAE-4749-9FA8-1E8B1EC877D6}" name="Coluna148" dataDxfId="16241"/>
    <tableColumn id="172" xr3:uid="{E675ACE3-5F20-494E-B4B8-74732C5CAD78}" name="Coluna149" dataDxfId="16240"/>
    <tableColumn id="173" xr3:uid="{8F591F81-2C83-864E-9EEB-78E78373F354}" name="Coluna150" dataDxfId="16239"/>
    <tableColumn id="174" xr3:uid="{C2F37D02-409A-AC40-80A3-6B519BBAD518}" name="Coluna151" dataDxfId="16238"/>
    <tableColumn id="175" xr3:uid="{08DA478D-B71A-714E-8CFC-1765E64F4985}" name="Coluna152" dataDxfId="16237"/>
    <tableColumn id="176" xr3:uid="{20561601-4CCB-5244-A277-EEA6B15E6BF9}" name="Coluna153" dataDxfId="16236"/>
    <tableColumn id="177" xr3:uid="{CA781E13-9B6A-3546-B0F7-174C32748C7B}" name="Coluna154" dataDxfId="16235"/>
    <tableColumn id="178" xr3:uid="{0F526B7D-5D5D-3846-989E-C712B090DC1E}" name="Coluna155" dataDxfId="16234"/>
    <tableColumn id="179" xr3:uid="{E33E44DA-9611-044E-B209-81191D5EF7EB}" name="Coluna156" dataDxfId="16233"/>
    <tableColumn id="180" xr3:uid="{752348D9-B578-2644-AC50-03B07DD17093}" name="Coluna157" dataDxfId="16232"/>
    <tableColumn id="181" xr3:uid="{C789776D-937C-B349-8609-42AB11838FE4}" name="Coluna158" dataDxfId="16231"/>
    <tableColumn id="182" xr3:uid="{640D6770-A650-3B45-B680-6F2E49907B60}" name="Coluna159" dataDxfId="16230"/>
    <tableColumn id="183" xr3:uid="{F33902C7-94D6-884D-BFA3-40081B7054B6}" name="Coluna160" dataDxfId="16229"/>
    <tableColumn id="184" xr3:uid="{E9B44172-481E-2249-8DB9-63EC4C3FCA04}" name="Coluna161" dataDxfId="16228"/>
    <tableColumn id="185" xr3:uid="{953C4B15-5738-5E46-A8A3-E9997597D68F}" name="Coluna162" dataDxfId="16227"/>
    <tableColumn id="186" xr3:uid="{4206E50B-668E-D14B-BA96-09B4866EF72E}" name="Coluna163" dataDxfId="16226"/>
    <tableColumn id="187" xr3:uid="{F38B5244-E007-6F44-AE68-CAB646C5BFCD}" name="Coluna164" dataDxfId="16225"/>
    <tableColumn id="188" xr3:uid="{A029563C-0DBF-D444-8F41-7C2E365008F6}" name="Coluna165" dataDxfId="16224"/>
    <tableColumn id="189" xr3:uid="{DB09646D-D6D1-A54D-8FFD-8ABE3BCD0982}" name="Coluna166" dataDxfId="16223"/>
    <tableColumn id="190" xr3:uid="{F4DE85D1-C6BD-D241-9A23-CAF89041E081}" name="Coluna167" dataDxfId="16222"/>
    <tableColumn id="191" xr3:uid="{3DB4F002-1050-9042-80C0-02F4E78A98F3}" name="Coluna168" dataDxfId="16221"/>
    <tableColumn id="192" xr3:uid="{6C299ADD-5263-0048-91D5-B98668C1B317}" name="Coluna169" dataDxfId="16220"/>
    <tableColumn id="193" xr3:uid="{AE3B8CE9-F28A-F449-97AD-937ED6290DF6}" name="Coluna170" dataDxfId="16219"/>
    <tableColumn id="194" xr3:uid="{338F6406-8611-994D-9F8D-C537C8091CA7}" name="Coluna171" dataDxfId="16218"/>
    <tableColumn id="195" xr3:uid="{302FE051-A4E3-004F-944F-96344600F1EE}" name="Coluna172" dataDxfId="16217"/>
    <tableColumn id="196" xr3:uid="{D17BABBA-A070-514B-9C03-44583B30A838}" name="Coluna173" dataDxfId="16216"/>
    <tableColumn id="197" xr3:uid="{37C8DFD8-B7B5-FE46-9089-3462AE063F06}" name="Coluna174" dataDxfId="16215"/>
    <tableColumn id="198" xr3:uid="{80A64985-7449-8844-8524-401BD9824BA6}" name="Coluna175" dataDxfId="16214"/>
    <tableColumn id="199" xr3:uid="{3A0D41D4-6829-524C-8D06-02FC060C30D6}" name="Coluna176" dataDxfId="16213"/>
    <tableColumn id="200" xr3:uid="{B77B6BC0-9566-FC45-AEA3-6B9DB4984982}" name="Coluna177" dataDxfId="16212"/>
    <tableColumn id="201" xr3:uid="{D2C299C6-129C-D146-BD60-2E88AA054C6D}" name="Coluna178" dataDxfId="16211"/>
    <tableColumn id="202" xr3:uid="{E5DE4C70-68E0-5C4C-B788-76FF342A22D9}" name="Coluna179" dataDxfId="16210"/>
    <tableColumn id="203" xr3:uid="{8F355837-A2AA-AC46-9478-52DDD47EB6A2}" name="Coluna180" dataDxfId="16209"/>
    <tableColumn id="204" xr3:uid="{E8368202-7CBD-C34F-9014-F2C003D4274A}" name="Coluna181" dataDxfId="16208"/>
    <tableColumn id="205" xr3:uid="{BEF5327C-E3D3-2549-920D-80AE1F80E872}" name="Coluna182" dataDxfId="16207"/>
    <tableColumn id="206" xr3:uid="{AE267E24-F0E5-5B42-B304-24BC6191DBA1}" name="Coluna183" dataDxfId="16206"/>
    <tableColumn id="207" xr3:uid="{85E163E3-CC1C-3A42-9E6D-A81C613F08C0}" name="Coluna184" dataDxfId="16205"/>
    <tableColumn id="208" xr3:uid="{75A0C757-9492-D042-AF60-A78774C63F2B}" name="Coluna185" dataDxfId="16204"/>
    <tableColumn id="209" xr3:uid="{11DF285F-85C5-6D4E-B405-7F04B911E383}" name="Coluna186" dataDxfId="16203"/>
    <tableColumn id="210" xr3:uid="{0E85592E-7101-4840-A52A-FCA0E1CCAF87}" name="Coluna187" dataDxfId="16202"/>
    <tableColumn id="211" xr3:uid="{1498DB04-045B-C640-939D-C8C7CA777F27}" name="Coluna188" dataDxfId="16201"/>
    <tableColumn id="212" xr3:uid="{34F71B01-6FC8-7649-8C49-510B3B036666}" name="Coluna189" dataDxfId="16200"/>
    <tableColumn id="213" xr3:uid="{F1A4788B-1A8F-E847-8BE4-F78039A060D8}" name="Coluna190" dataDxfId="16199"/>
    <tableColumn id="214" xr3:uid="{73FD0FD1-00CA-8647-B2B1-C630EBAACECF}" name="Coluna191" dataDxfId="16198"/>
    <tableColumn id="215" xr3:uid="{CEFE2624-3BC7-5E45-9580-02A05049C1DA}" name="Coluna192" dataDxfId="16197"/>
    <tableColumn id="216" xr3:uid="{4F34E878-4F3C-864B-862B-1D41CFF8AAEA}" name="Coluna193" dataDxfId="16196"/>
    <tableColumn id="217" xr3:uid="{AAED819C-BBD4-344E-818D-9CCDA2A0F7C5}" name="Coluna194" dataDxfId="16195"/>
    <tableColumn id="218" xr3:uid="{F817F4C0-5321-B44D-B74B-9188E5D56E02}" name="Coluna195" dataDxfId="16194"/>
    <tableColumn id="219" xr3:uid="{17A0BED2-625E-AF4B-9F86-78C543CDD9AB}" name="Coluna196" dataDxfId="16193"/>
    <tableColumn id="220" xr3:uid="{BE4F8F12-4B20-3241-AE54-781FC0A4A27A}" name="Coluna197" dataDxfId="16192"/>
    <tableColumn id="221" xr3:uid="{E286E0DB-064B-9041-BBFC-AA980E103E8C}" name="Coluna198" dataDxfId="16191"/>
    <tableColumn id="222" xr3:uid="{E1B7803C-1B60-6C4D-87B0-8C7C5999CCCD}" name="Coluna199" dataDxfId="16190"/>
    <tableColumn id="223" xr3:uid="{0D0276C4-E95F-5449-A5AC-C61DA0B97BE1}" name="Coluna200" dataDxfId="16189"/>
    <tableColumn id="224" xr3:uid="{CD2B2F8B-C0AD-354A-8B1F-4C7BEF48F410}" name="Coluna201" dataDxfId="16188"/>
    <tableColumn id="225" xr3:uid="{7E132E55-32FA-7342-987C-F83B910A1A55}" name="Coluna202" dataDxfId="16187"/>
    <tableColumn id="226" xr3:uid="{F374841F-F94B-174D-B1A9-ED619CA89AA2}" name="Coluna203" dataDxfId="16186"/>
    <tableColumn id="227" xr3:uid="{65787F28-41C2-C04E-AA9A-8C5D6636D42A}" name="Coluna204" dataDxfId="16185"/>
    <tableColumn id="228" xr3:uid="{6353EC61-90C0-F543-B73E-82DB346338EB}" name="Coluna205" dataDxfId="16184"/>
    <tableColumn id="229" xr3:uid="{D5675987-04CC-D44E-A7E0-FEA452C4F950}" name="Coluna206" dataDxfId="16183"/>
    <tableColumn id="230" xr3:uid="{BC39A794-7A93-9045-91F9-545E15172196}" name="Coluna207" dataDxfId="16182"/>
    <tableColumn id="231" xr3:uid="{AF8C95D6-855E-3845-8948-01EDBCA41773}" name="Coluna208" dataDxfId="16181"/>
    <tableColumn id="232" xr3:uid="{360742B0-4E53-7F44-A0FB-32AD9959A4F9}" name="Coluna209" dataDxfId="16180"/>
    <tableColumn id="233" xr3:uid="{0839108B-D476-C44B-9B47-F8C0F54463E6}" name="Coluna210" dataDxfId="16179"/>
    <tableColumn id="234" xr3:uid="{C7B8E716-12C3-B746-99F1-3AD93B4958E6}" name="Coluna211" dataDxfId="16178"/>
    <tableColumn id="235" xr3:uid="{7382B774-2BB5-6944-9DB9-547A5B6F366F}" name="Coluna212" dataDxfId="16177"/>
    <tableColumn id="236" xr3:uid="{BE72B688-98C9-F04B-80D5-9FBF29BD246D}" name="Coluna213" dataDxfId="16176"/>
    <tableColumn id="237" xr3:uid="{783F6053-E7CB-604F-AEB0-AE93577EF5A1}" name="Coluna214" dataDxfId="16175"/>
    <tableColumn id="238" xr3:uid="{560C2832-B820-684D-B8E7-2206DB977674}" name="Coluna215" dataDxfId="16174"/>
    <tableColumn id="239" xr3:uid="{900D686D-16EE-DB46-8CD4-DF2EF549CD0D}" name="Coluna216" dataDxfId="16173"/>
    <tableColumn id="240" xr3:uid="{C4DE4206-F13B-F640-BD12-B997BFC812E5}" name="Coluna217" dataDxfId="16172"/>
    <tableColumn id="241" xr3:uid="{B4735358-A4F6-F644-BE21-A1BC8375AAC0}" name="Coluna218" dataDxfId="16171"/>
    <tableColumn id="242" xr3:uid="{B1636774-4234-284B-8459-087C639A2CA1}" name="Coluna219" dataDxfId="16170"/>
    <tableColumn id="243" xr3:uid="{553EEEBB-6257-054F-AEFD-A424013C3909}" name="Coluna220" dataDxfId="16169"/>
    <tableColumn id="244" xr3:uid="{37316BBC-5051-EE44-9CD5-C4AA064C7768}" name="Coluna221" dataDxfId="16168"/>
    <tableColumn id="245" xr3:uid="{EE99EE4C-600E-E34A-8DF1-4D84998E7EC1}" name="Coluna222" dataDxfId="16167"/>
    <tableColumn id="246" xr3:uid="{2C286900-5541-2C4A-A158-63A9811A3B51}" name="Coluna223" dataDxfId="16166"/>
    <tableColumn id="247" xr3:uid="{90210038-C349-944E-AAA5-F0F4221DFAD9}" name="Coluna224" dataDxfId="16165"/>
    <tableColumn id="248" xr3:uid="{D9C411D4-BFE4-4548-A9DE-D0EBDBA8E2B7}" name="Coluna225" dataDxfId="16164"/>
    <tableColumn id="249" xr3:uid="{45F540EA-FC64-214A-A077-FD8E7A1CCB36}" name="Coluna226" dataDxfId="16163"/>
    <tableColumn id="250" xr3:uid="{1E1E6759-F43F-CF4E-831F-E9EEFAA47348}" name="Coluna227" dataDxfId="16162"/>
    <tableColumn id="251" xr3:uid="{81E6FF05-EFB8-D34C-90ED-ED2919EB4A9F}" name="Coluna228" dataDxfId="16161"/>
    <tableColumn id="252" xr3:uid="{6783C6ED-AC94-8643-8BE7-53CB2B94D7EF}" name="Coluna229" dataDxfId="16160"/>
    <tableColumn id="253" xr3:uid="{00E774EB-CDDF-2F44-90F5-8D97FC17AAD4}" name="Coluna230" dataDxfId="16159"/>
    <tableColumn id="254" xr3:uid="{83DC7E87-1C13-DF45-9F14-CB5561259E08}" name="Coluna231" dataDxfId="16158"/>
    <tableColumn id="255" xr3:uid="{F4DD14ED-4966-4A42-9E61-DE8F84517943}" name="Coluna232" dataDxfId="16157"/>
    <tableColumn id="256" xr3:uid="{EDDF4D6E-9B2E-E146-9AAD-720E99B84907}" name="Coluna233" dataDxfId="16156"/>
    <tableColumn id="257" xr3:uid="{BB6A88D9-F265-954F-B1F5-376C33FC3769}" name="Coluna234" dataDxfId="16155"/>
    <tableColumn id="258" xr3:uid="{523F7A6C-6B80-844C-92AD-54FB4FEC9FF6}" name="Coluna235" dataDxfId="16154"/>
    <tableColumn id="259" xr3:uid="{9FFB3A81-186D-9747-B21F-4AC11E297CC2}" name="Coluna236" dataDxfId="16153"/>
    <tableColumn id="260" xr3:uid="{A6D46A27-4CF9-2044-B567-95E65A2C7409}" name="Coluna237" dataDxfId="16152"/>
    <tableColumn id="261" xr3:uid="{34B273F5-F4FA-B24C-9437-619FD165E44E}" name="Coluna238" dataDxfId="16151"/>
    <tableColumn id="262" xr3:uid="{046514E3-884E-014C-ADEF-59683891D32D}" name="Coluna239" dataDxfId="16150"/>
    <tableColumn id="263" xr3:uid="{03616495-333B-A946-9785-F7642651358C}" name="Coluna240" dataDxfId="16149"/>
    <tableColumn id="264" xr3:uid="{9FF554AE-9C5B-4445-942B-33C86035C972}" name="Coluna241" dataDxfId="16148"/>
    <tableColumn id="265" xr3:uid="{F0C9146C-1872-DA42-B3F0-7A7DCBFA6D0C}" name="Coluna242" dataDxfId="16147"/>
    <tableColumn id="266" xr3:uid="{97DE3D07-CCA4-F34B-A672-6CDA11173ACA}" name="Coluna243" dataDxfId="16146"/>
    <tableColumn id="267" xr3:uid="{62EB33F7-2B16-6041-A6E7-F9B8984235C9}" name="Coluna244" dataDxfId="16145"/>
    <tableColumn id="268" xr3:uid="{0D668255-E4BC-0B44-8017-346E04EB18A5}" name="Coluna245" dataDxfId="16144"/>
    <tableColumn id="269" xr3:uid="{C475D3F9-C633-8D47-BE2F-B661ECF7A48A}" name="Coluna246" dataDxfId="16143"/>
    <tableColumn id="270" xr3:uid="{07CAF948-C181-7440-BD91-28E47A0C397E}" name="Coluna247" dataDxfId="16142"/>
    <tableColumn id="271" xr3:uid="{82827948-0550-9A42-8CD9-7B5F2A2639C8}" name="Coluna248" dataDxfId="16141"/>
    <tableColumn id="272" xr3:uid="{5237E440-AE19-AB44-B545-17E9FEDEFF80}" name="Coluna249" dataDxfId="16140"/>
    <tableColumn id="273" xr3:uid="{A8B2B4A0-83D8-9840-8340-9F8C79F6810E}" name="Coluna250" dataDxfId="16139"/>
    <tableColumn id="274" xr3:uid="{B1FB57F0-F693-8743-96DB-6CE772A50E86}" name="Coluna251" dataDxfId="16138"/>
    <tableColumn id="275" xr3:uid="{A6864977-3BE3-F74F-BE48-55A2F3474E8A}" name="Coluna252" dataDxfId="16137"/>
    <tableColumn id="276" xr3:uid="{8E2DE4A5-67BE-9C42-BB42-EFE78953B6C4}" name="Coluna253" dataDxfId="16136"/>
    <tableColumn id="277" xr3:uid="{22F6C371-A7AE-2C44-93C6-928578A06AC1}" name="Coluna254" dataDxfId="16135"/>
    <tableColumn id="278" xr3:uid="{E1A8E891-06A3-A64F-BEA2-1977100185A2}" name="Coluna255" dataDxfId="16134"/>
    <tableColumn id="279" xr3:uid="{80DF155B-7B55-BB48-9AFE-5FEB876AA588}" name="Coluna256" dataDxfId="16133"/>
    <tableColumn id="280" xr3:uid="{7371E780-47E5-3344-A625-B50ED95A5675}" name="Coluna257" dataDxfId="16132"/>
    <tableColumn id="281" xr3:uid="{E28C48B2-D1C3-0049-A11A-98CEE980DE14}" name="Coluna258" dataDxfId="16131"/>
    <tableColumn id="282" xr3:uid="{1915D8E1-C8B8-4043-B809-F7A09C4C67F5}" name="Coluna259" dataDxfId="16130"/>
    <tableColumn id="283" xr3:uid="{DBBE3E2F-0C61-3243-8683-0B03E6DBBB3B}" name="Coluna260" dataDxfId="16129"/>
    <tableColumn id="284" xr3:uid="{AFA7021E-992E-FB45-BFF8-D85455E705CF}" name="Coluna261" dataDxfId="16128"/>
    <tableColumn id="285" xr3:uid="{2FE1EEEC-F199-FF45-99BC-DD2C04991176}" name="Coluna262" dataDxfId="16127"/>
    <tableColumn id="286" xr3:uid="{2AE5A6F3-2717-B044-9395-7A64A13DED90}" name="Coluna263" dataDxfId="16126"/>
    <tableColumn id="287" xr3:uid="{B51F3BDF-8A58-E54B-871C-3E452EF43F3E}" name="Coluna264" dataDxfId="16125"/>
    <tableColumn id="288" xr3:uid="{A9E1B9AB-42A7-314B-9D1D-ECB5F0A4D403}" name="Coluna265" dataDxfId="16124"/>
    <tableColumn id="289" xr3:uid="{EA6A649B-523A-F54D-A66C-BAED6E8191B4}" name="Coluna266" dataDxfId="16123"/>
    <tableColumn id="290" xr3:uid="{EC63B8BE-D3B2-B445-84D1-4D7BF9EB5FB8}" name="Coluna267" dataDxfId="16122"/>
    <tableColumn id="291" xr3:uid="{2B1C6654-B3CB-A64A-9409-4E1C14D63DF7}" name="Coluna268" dataDxfId="16121"/>
    <tableColumn id="292" xr3:uid="{9415C1CA-7EC2-4B44-8D50-9D0BE7F0DDBF}" name="Coluna269" dataDxfId="16120"/>
    <tableColumn id="293" xr3:uid="{DA404A08-4014-AD45-A868-03E2241A13E3}" name="Coluna270" dataDxfId="16119"/>
    <tableColumn id="294" xr3:uid="{F6A8DDFB-54D4-D148-858F-C8AEDB7223B1}" name="Coluna271" dataDxfId="16118"/>
    <tableColumn id="295" xr3:uid="{7F9CAEC0-5DCF-A24F-A5BB-B5428B1F22EC}" name="Coluna272" dataDxfId="16117"/>
    <tableColumn id="296" xr3:uid="{58A15C5F-150D-3940-A83B-B7312ACCE916}" name="Coluna273" dataDxfId="16116"/>
    <tableColumn id="297" xr3:uid="{F8ADC919-374B-0F4C-A982-6B644114FCB5}" name="Coluna274" dataDxfId="16115"/>
    <tableColumn id="298" xr3:uid="{163EF928-1220-B645-BDE1-3B5272D13F06}" name="Coluna275" dataDxfId="16114"/>
    <tableColumn id="299" xr3:uid="{B3E3C408-A413-8144-A55F-FE65B113D844}" name="Coluna276" dataDxfId="16113"/>
    <tableColumn id="300" xr3:uid="{A66848FF-7F5E-F642-9F19-F608BE828143}" name="Coluna277" dataDxfId="16112"/>
    <tableColumn id="301" xr3:uid="{3C7F9C77-76DF-0C40-A8FB-A7EC3457EEBF}" name="Coluna278" dataDxfId="16111"/>
    <tableColumn id="302" xr3:uid="{41CCDA1A-C351-0546-81F1-B4B4987CE809}" name="Coluna279" dataDxfId="16110"/>
    <tableColumn id="303" xr3:uid="{2D8B0E51-55BA-2A43-BC41-E350A84250F7}" name="Coluna280" dataDxfId="16109"/>
    <tableColumn id="304" xr3:uid="{57C196A0-EEB5-5D4C-A723-A94A4025987F}" name="Coluna281" dataDxfId="16108"/>
    <tableColumn id="305" xr3:uid="{674F8ACB-5E5B-C246-82A8-F88D281179F7}" name="Coluna282" dataDxfId="16107"/>
    <tableColumn id="306" xr3:uid="{7400A1B4-E28C-5A41-A6D8-8E771F54A03F}" name="Coluna283" dataDxfId="16106"/>
    <tableColumn id="307" xr3:uid="{C8930BCD-A684-6B44-B836-6646BA0374C5}" name="Coluna284" dataDxfId="16105"/>
    <tableColumn id="308" xr3:uid="{E3EFF7EB-71AA-3247-9BB9-DD29EDD66FE3}" name="Coluna285" dataDxfId="16104"/>
    <tableColumn id="309" xr3:uid="{3129F06B-AD7E-3849-8BEA-A6EF01FAE081}" name="Coluna286" dataDxfId="16103"/>
    <tableColumn id="310" xr3:uid="{F7B86D74-35C0-0540-A8D3-A8FE16C6AB0C}" name="Coluna287" dataDxfId="16102"/>
    <tableColumn id="311" xr3:uid="{223CC4D1-E1F7-A148-9AE0-2A1F9BB4D022}" name="Coluna288" dataDxfId="16101"/>
    <tableColumn id="312" xr3:uid="{47CF7090-14FB-254D-BC0D-220BD0E7A4D9}" name="Coluna289" dataDxfId="16100"/>
    <tableColumn id="313" xr3:uid="{5C500944-CBBE-E641-B5DE-785DD6B95D5D}" name="Coluna290" dataDxfId="16099"/>
    <tableColumn id="314" xr3:uid="{2F14A05B-06C9-E442-B5EF-B07B94F1F325}" name="Coluna291" dataDxfId="16098"/>
    <tableColumn id="315" xr3:uid="{90A7365F-AAC0-5E44-A87E-9838A1886BA9}" name="Coluna292" dataDxfId="16097"/>
    <tableColumn id="316" xr3:uid="{CD602A8A-B575-AB46-A2F3-0C23F15F993D}" name="Coluna293" dataDxfId="16096"/>
    <tableColumn id="317" xr3:uid="{EB3D0337-B6E8-6A4B-A42A-21BEBEF351AD}" name="Coluna294" dataDxfId="16095"/>
    <tableColumn id="318" xr3:uid="{A572EB0C-8877-984F-A7A9-200071F9B911}" name="Coluna295" dataDxfId="16094"/>
    <tableColumn id="319" xr3:uid="{D3BCA69D-460E-F04B-AE90-695721914C10}" name="Coluna296" dataDxfId="16093"/>
    <tableColumn id="320" xr3:uid="{CAD2B71B-594A-554B-B5AE-B0F28C6CB0F1}" name="Coluna297" dataDxfId="16092"/>
    <tableColumn id="321" xr3:uid="{D72A32A8-F04D-AC48-BA22-79F0E46A7464}" name="Coluna298" dataDxfId="16091"/>
    <tableColumn id="322" xr3:uid="{ED757731-AC93-9442-AC15-0917C55E5772}" name="Coluna299" dataDxfId="16090"/>
    <tableColumn id="323" xr3:uid="{1496D934-BD42-4D45-81D9-A00C6C7EE471}" name="Coluna300" dataDxfId="16089"/>
    <tableColumn id="324" xr3:uid="{11DD23E6-9003-A545-B1AF-F0524AD0340B}" name="Coluna301" dataDxfId="16088"/>
    <tableColumn id="325" xr3:uid="{9BC2DEF1-1B10-0E4F-BDB9-F867D1BD9000}" name="Coluna302" dataDxfId="16087"/>
    <tableColumn id="326" xr3:uid="{EB903316-6E7E-F54D-BC6F-961DEE0E571A}" name="Coluna303" dataDxfId="16086"/>
    <tableColumn id="327" xr3:uid="{0FA6A84C-03ED-9E41-AA3D-CDFF45ECA031}" name="Coluna304" dataDxfId="16085"/>
    <tableColumn id="328" xr3:uid="{85B7FE6C-C7FD-404B-8414-A6B6827CD3C5}" name="Coluna305" dataDxfId="16084"/>
    <tableColumn id="329" xr3:uid="{CBA75BA8-BF24-8147-BE45-E371B62788FB}" name="Coluna306" dataDxfId="16083"/>
    <tableColumn id="330" xr3:uid="{96DBFAF3-40C1-0E46-ACE3-D0B94B013440}" name="Coluna307" dataDxfId="16082"/>
    <tableColumn id="331" xr3:uid="{078ED0F5-4995-8644-96C3-91C3748ED9F0}" name="Coluna308" dataDxfId="16081"/>
    <tableColumn id="332" xr3:uid="{78819E26-BF9A-B14C-AF48-8DDFC9BFD585}" name="Coluna309" dataDxfId="16080"/>
    <tableColumn id="333" xr3:uid="{25E9CBD8-72D6-A442-830F-87ABC0825F7F}" name="Coluna310" dataDxfId="16079"/>
    <tableColumn id="334" xr3:uid="{B5761CF8-45CE-5D46-98D0-E3617A21C2BC}" name="Coluna311" dataDxfId="16078"/>
    <tableColumn id="335" xr3:uid="{9C11F604-A209-2D4D-8173-BAACE4DA44A3}" name="Coluna312" dataDxfId="16077"/>
    <tableColumn id="336" xr3:uid="{87588D50-A3E2-624F-9ABA-4B4A0A61A0CF}" name="Coluna313" dataDxfId="16076"/>
    <tableColumn id="337" xr3:uid="{718F7B4E-F93C-2740-B692-EE98A30E7E42}" name="Coluna314" dataDxfId="16075"/>
    <tableColumn id="338" xr3:uid="{4DA0FB35-6E66-244A-89D1-A213F3B55FAB}" name="Coluna315" dataDxfId="16074"/>
    <tableColumn id="339" xr3:uid="{65B4025E-C930-B444-8639-90119CD684A1}" name="Coluna316" dataDxfId="16073"/>
    <tableColumn id="340" xr3:uid="{35547611-A453-1A4D-8989-9092F3AB558F}" name="Coluna317" dataDxfId="16072"/>
    <tableColumn id="341" xr3:uid="{D871A03C-D8A3-1742-A86D-D354B1A2983E}" name="Coluna318" dataDxfId="16071"/>
    <tableColumn id="342" xr3:uid="{87B79D12-E1D9-BF4A-A926-3B918449E878}" name="Coluna319" dataDxfId="16070"/>
    <tableColumn id="343" xr3:uid="{65FAC1A8-1848-854F-A717-320234AC7F25}" name="Coluna320" dataDxfId="16069"/>
    <tableColumn id="344" xr3:uid="{D9532E8E-F5DE-EE4B-B263-A95293B7640E}" name="Coluna321" dataDxfId="16068"/>
    <tableColumn id="345" xr3:uid="{5F4AF3E5-74B4-8F46-BDEC-C2788138CE92}" name="Coluna322" dataDxfId="16067"/>
    <tableColumn id="346" xr3:uid="{F575DE81-4A57-0243-B264-E410F652DC4D}" name="Coluna323" dataDxfId="16066"/>
    <tableColumn id="347" xr3:uid="{930D0BB5-0C06-0049-81E1-533F206352A7}" name="Coluna324" dataDxfId="16065"/>
    <tableColumn id="348" xr3:uid="{33AA3D04-B244-794E-B047-5640E9315F78}" name="Coluna325" dataDxfId="16064"/>
    <tableColumn id="349" xr3:uid="{084C7D29-6DF7-1247-9E30-2151202DCD8C}" name="Coluna326" dataDxfId="16063"/>
    <tableColumn id="350" xr3:uid="{10F0E964-02F5-1940-ADBF-BFA1ABD00E2F}" name="Coluna327" dataDxfId="16062"/>
    <tableColumn id="351" xr3:uid="{CE3B7865-7049-734D-9EAD-ACB5C3D03B31}" name="Coluna328" dataDxfId="16061"/>
    <tableColumn id="352" xr3:uid="{D52DEED8-3B7C-D743-9C19-219D6A25859E}" name="Coluna329" dataDxfId="16060"/>
    <tableColumn id="353" xr3:uid="{57F9D026-2387-AB4E-8C67-438B7D551FFF}" name="Coluna330" dataDxfId="16059"/>
    <tableColumn id="354" xr3:uid="{BCC50683-82D9-EC4B-990E-633F90FCB366}" name="Coluna331" dataDxfId="16058"/>
    <tableColumn id="355" xr3:uid="{5224144C-BEB6-C34C-A21A-E6934C4FAE48}" name="Coluna332" dataDxfId="16057"/>
    <tableColumn id="356" xr3:uid="{4A402D17-FBC4-1C4C-9615-DCFF832C04C7}" name="Coluna333" dataDxfId="16056"/>
    <tableColumn id="357" xr3:uid="{69C3E5B1-051A-6A46-B980-53020FA76C2B}" name="Coluna334" dataDxfId="16055"/>
    <tableColumn id="358" xr3:uid="{226AAC1E-D5B7-9247-BC08-DC52E4FE40D7}" name="Coluna335" dataDxfId="16054"/>
    <tableColumn id="359" xr3:uid="{23EA543A-861B-1049-A48B-887F4A6426F4}" name="Coluna336" dataDxfId="16053"/>
    <tableColumn id="360" xr3:uid="{D3767373-A03E-4B40-AD26-FA4A9F04FC02}" name="Coluna337" dataDxfId="16052"/>
    <tableColumn id="361" xr3:uid="{0B464CFD-F8D1-6744-8B65-1061D32690EB}" name="Coluna338" dataDxfId="16051"/>
    <tableColumn id="362" xr3:uid="{6059B4B8-7E96-D449-9996-55858FD00864}" name="Coluna339" dataDxfId="16050"/>
    <tableColumn id="363" xr3:uid="{B2C4AB23-A079-A44B-9441-861F10420172}" name="Coluna340" dataDxfId="16049"/>
    <tableColumn id="364" xr3:uid="{D4933478-6414-E940-B617-B6FFE22D308E}" name="Coluna341" dataDxfId="16048"/>
    <tableColumn id="365" xr3:uid="{66925962-7195-F044-BFB8-3EBDCC28829B}" name="Coluna342" dataDxfId="16047"/>
    <tableColumn id="366" xr3:uid="{B4E03425-05CD-4D49-A1A6-12A6D1E600AD}" name="Coluna343" dataDxfId="16046"/>
    <tableColumn id="367" xr3:uid="{3210A093-E405-264A-9B31-CC4BD50CE8FB}" name="Coluna344" dataDxfId="16045"/>
    <tableColumn id="368" xr3:uid="{9E451340-BF93-514E-B4FB-1894510C3854}" name="Coluna345" dataDxfId="16044"/>
    <tableColumn id="369" xr3:uid="{C75348EF-5451-E245-9247-EC3E8220F05E}" name="Coluna346" dataDxfId="16043"/>
    <tableColumn id="370" xr3:uid="{0A170CDE-D90F-934A-8E8F-DC3B45437E0E}" name="Coluna347" dataDxfId="16042"/>
    <tableColumn id="371" xr3:uid="{801D14BD-205D-F648-B6AB-89E4C926075A}" name="Coluna348" dataDxfId="16041"/>
    <tableColumn id="372" xr3:uid="{4D3023C5-6F0F-8848-BFAB-1874E4577227}" name="Coluna349" dataDxfId="16040"/>
    <tableColumn id="373" xr3:uid="{6DF06E50-14EF-7449-9F7C-2C5A9BCACF75}" name="Coluna350" dataDxfId="16039"/>
    <tableColumn id="374" xr3:uid="{E4989B0D-8A47-004F-B968-D4C8A04E53C8}" name="Coluna351" dataDxfId="16038"/>
    <tableColumn id="375" xr3:uid="{EC308C9D-7501-0D42-998C-C8305D05E476}" name="Coluna352" dataDxfId="16037"/>
    <tableColumn id="376" xr3:uid="{D7069923-33E5-8B4F-B7AE-12FC4A0CB627}" name="Coluna353" dataDxfId="16036"/>
    <tableColumn id="377" xr3:uid="{C1A519DE-9F07-6B44-B0C9-21CA1C7C272B}" name="Coluna354" dataDxfId="16035"/>
    <tableColumn id="378" xr3:uid="{233BB1E8-5188-EB4C-A753-2AC06E15AB6E}" name="Coluna355" dataDxfId="16034"/>
    <tableColumn id="379" xr3:uid="{A8B1B67D-B05A-014A-81DF-BA76AA5857CB}" name="Coluna356" dataDxfId="16033"/>
    <tableColumn id="380" xr3:uid="{59CFF689-6C28-5B46-B8ED-B26F2066F64F}" name="Coluna357" dataDxfId="16032"/>
    <tableColumn id="381" xr3:uid="{AB237C99-EEE9-3E45-A4E4-492379627689}" name="Coluna358" dataDxfId="16031"/>
    <tableColumn id="382" xr3:uid="{56A5C7EA-61AD-0141-A0D7-FCA9524397D4}" name="Coluna359" dataDxfId="16030"/>
    <tableColumn id="383" xr3:uid="{4CAA548C-9138-7642-87D1-E18AD3AEC2AF}" name="Coluna360" dataDxfId="16029"/>
    <tableColumn id="384" xr3:uid="{5C1F9C2A-1129-7A4B-9F93-8D35C6838B1C}" name="Coluna361" dataDxfId="16028"/>
    <tableColumn id="385" xr3:uid="{88C38456-548A-F64A-AE9C-99F341A1A5E8}" name="Coluna362" dataDxfId="16027"/>
    <tableColumn id="386" xr3:uid="{0DD30E5D-EADB-F944-884E-7988C4B961F8}" name="Coluna363" dataDxfId="16026"/>
    <tableColumn id="387" xr3:uid="{99F4F05E-7D61-6F4C-BEF5-E630219A0C96}" name="Coluna364" dataDxfId="16025"/>
    <tableColumn id="388" xr3:uid="{94EFA0BF-0B5E-A04E-9823-C0B6F18D8A38}" name="Coluna365" dataDxfId="16024"/>
    <tableColumn id="389" xr3:uid="{E1BFB64D-FC5A-2149-9F92-C372B0E1A96B}" name="Coluna366" dataDxfId="16023"/>
    <tableColumn id="390" xr3:uid="{8FA2E2B0-55EF-DA41-99B9-9D812F1F99F6}" name="Coluna367" dataDxfId="16022"/>
    <tableColumn id="391" xr3:uid="{41EBFE6F-25E5-7F4C-8557-F0A344A7B579}" name="Coluna368" dataDxfId="16021"/>
    <tableColumn id="392" xr3:uid="{B5AF69F2-4F49-0B40-BB6E-7F642DA63A06}" name="Coluna369" dataDxfId="16020"/>
    <tableColumn id="393" xr3:uid="{5DA2B8D8-EF7B-B041-B8B7-C88FE22E8B35}" name="Coluna370" dataDxfId="16019"/>
    <tableColumn id="394" xr3:uid="{FFF93673-CF2E-1843-A1ED-5F8ABB705FE8}" name="Coluna371" dataDxfId="16018"/>
    <tableColumn id="395" xr3:uid="{64490D9E-CA9A-3B46-9226-A3E006C4C1A9}" name="Coluna372" dataDxfId="16017"/>
    <tableColumn id="396" xr3:uid="{763508E7-32C6-0C44-AC5C-323299D0A5CC}" name="Coluna373" dataDxfId="16016"/>
    <tableColumn id="397" xr3:uid="{CFD819B2-E6D8-C34A-8332-C5747DF718B1}" name="Coluna374" dataDxfId="16015"/>
    <tableColumn id="398" xr3:uid="{F08578CF-22B2-924D-90BC-7B602925AAF9}" name="Coluna375" dataDxfId="16014"/>
    <tableColumn id="399" xr3:uid="{5919112D-45C8-4241-8002-EA3F1F9A4845}" name="Coluna376" dataDxfId="16013"/>
    <tableColumn id="400" xr3:uid="{BB55614A-3AB3-7543-A611-2D88F397E577}" name="Coluna377" dataDxfId="16012"/>
    <tableColumn id="401" xr3:uid="{A28DB778-516F-6D47-8983-6BACE7473842}" name="Coluna378" dataDxfId="16011"/>
    <tableColumn id="402" xr3:uid="{73943447-9A26-5741-A4C1-C5E598E700A2}" name="Coluna379" dataDxfId="16010"/>
    <tableColumn id="403" xr3:uid="{41E994FD-F56C-9941-B8CB-4442B4C55C46}" name="Coluna380" dataDxfId="16009"/>
    <tableColumn id="404" xr3:uid="{F24CA63C-1E60-304E-A2DD-0D0E7B6FF51F}" name="Coluna381" dataDxfId="16008"/>
    <tableColumn id="405" xr3:uid="{F244286D-4AB7-F840-9E66-5F8016200083}" name="Coluna382" dataDxfId="16007"/>
    <tableColumn id="406" xr3:uid="{FB084EDB-9338-254A-BB5C-C6B5CF88A68C}" name="Coluna383" dataDxfId="16006"/>
    <tableColumn id="407" xr3:uid="{455C5DC1-C0B0-544E-B4B1-A9C5C8BD3086}" name="Coluna384" dataDxfId="16005"/>
    <tableColumn id="408" xr3:uid="{654CB21E-9728-1646-8A98-FD27FD7B6FAF}" name="Coluna385" dataDxfId="16004"/>
    <tableColumn id="409" xr3:uid="{EC70C8D5-7A3C-6D4A-8AAA-1E8EA84CB313}" name="Coluna386" dataDxfId="16003"/>
    <tableColumn id="410" xr3:uid="{7A11F0D0-4EAF-7242-A42D-3826F5901935}" name="Coluna387" dataDxfId="16002"/>
    <tableColumn id="411" xr3:uid="{42218E17-AFF2-1F44-A02F-21FA09D5C92C}" name="Coluna388" dataDxfId="16001"/>
    <tableColumn id="412" xr3:uid="{0DC35A11-5AB5-7D49-A1EF-8E4657E3A401}" name="Coluna389" dataDxfId="16000"/>
    <tableColumn id="413" xr3:uid="{C50E1FB4-D69A-5142-9FE6-7711B79557DB}" name="Coluna390" dataDxfId="15999"/>
    <tableColumn id="414" xr3:uid="{16806B76-42BC-E647-BE3E-9890354E5289}" name="Coluna391" dataDxfId="15998"/>
    <tableColumn id="415" xr3:uid="{AF39AB68-8FA6-4E4E-9A02-B9E107BBCFF3}" name="Coluna392" dataDxfId="15997"/>
    <tableColumn id="416" xr3:uid="{1815850A-77EA-F949-BB00-13D6372043AB}" name="Coluna393" dataDxfId="15996"/>
    <tableColumn id="417" xr3:uid="{EE83D20C-63EC-374F-999D-1CD17193D2C7}" name="Coluna394" dataDxfId="15995"/>
    <tableColumn id="418" xr3:uid="{8E44185D-2CAE-6149-9657-143C88301C15}" name="Coluna395" dataDxfId="15994"/>
    <tableColumn id="419" xr3:uid="{6F280181-83B3-FE4F-B4F2-1AF06CCA0EB1}" name="Coluna396" dataDxfId="15993"/>
    <tableColumn id="420" xr3:uid="{270A4FB7-ACF4-B747-944D-523F16AE74CC}" name="Coluna397" dataDxfId="15992"/>
    <tableColumn id="421" xr3:uid="{705B357F-C633-7747-9047-312637DF2A98}" name="Coluna398" dataDxfId="15991"/>
    <tableColumn id="422" xr3:uid="{EF5E1B95-4830-4F4C-A5AB-313182B1400C}" name="Coluna399" dataDxfId="15990"/>
    <tableColumn id="423" xr3:uid="{E69C0879-FECC-AC49-AC92-65FBAC8E9CED}" name="Coluna400" dataDxfId="15989"/>
    <tableColumn id="424" xr3:uid="{414ACDDE-C50F-E841-902D-9A8157536584}" name="Coluna401" dataDxfId="15988"/>
    <tableColumn id="425" xr3:uid="{59A2ECE2-A9F7-C84D-BAAD-8B8AB0453A8F}" name="Coluna402" dataDxfId="15987"/>
    <tableColumn id="426" xr3:uid="{02E45829-D991-0045-8B88-F6312E310CC6}" name="Coluna403" dataDxfId="15986"/>
    <tableColumn id="427" xr3:uid="{2E97912A-35F9-CF43-B893-D146E4B1D04C}" name="Coluna404" dataDxfId="15985"/>
    <tableColumn id="428" xr3:uid="{DFCF94CC-E32B-7741-ACF2-0A3B2FBAA819}" name="Coluna405" dataDxfId="15984"/>
    <tableColumn id="429" xr3:uid="{F8E28C74-4527-3A42-B798-233C85C95E57}" name="Coluna406" dataDxfId="15983"/>
    <tableColumn id="430" xr3:uid="{B9179D12-0559-0446-851F-1C262F0BF57C}" name="Coluna407" dataDxfId="15982"/>
    <tableColumn id="431" xr3:uid="{10CEAB47-ED74-A448-A3AF-0374930C3A1B}" name="Coluna408" dataDxfId="15981"/>
    <tableColumn id="432" xr3:uid="{C7C5EF11-38A1-E043-AC03-EDED6DCFC6B3}" name="Coluna409" dataDxfId="15980"/>
    <tableColumn id="433" xr3:uid="{11BA9849-06CA-E442-A91F-762AEBF2CC72}" name="Coluna410" dataDxfId="15979"/>
    <tableColumn id="434" xr3:uid="{8FB90E5E-06C8-CF4B-8BC1-7318897FB999}" name="Coluna411" dataDxfId="15978"/>
    <tableColumn id="435" xr3:uid="{6EADDAF2-87CA-2D43-A1F4-3E0F7364BAC4}" name="Coluna412" dataDxfId="15977"/>
    <tableColumn id="436" xr3:uid="{2847703A-4315-834F-BEAC-9D82205C9AA4}" name="Coluna413" dataDxfId="15976"/>
    <tableColumn id="437" xr3:uid="{F41DDEAC-4840-4A4F-ACE3-6FF17F8643A7}" name="Coluna414" dataDxfId="15975"/>
    <tableColumn id="438" xr3:uid="{6EFEBF13-6AA8-3340-9040-5085FAD7EB0A}" name="Coluna415" dataDxfId="15974"/>
    <tableColumn id="439" xr3:uid="{DA5597DF-CDA1-5D41-A3E0-7D77533AD44E}" name="Coluna416" dataDxfId="15973"/>
    <tableColumn id="440" xr3:uid="{30469B3A-0778-9B4B-8B0F-F88165BA3173}" name="Coluna417" dataDxfId="15972"/>
    <tableColumn id="441" xr3:uid="{5C7B34E4-FEEA-1947-AADC-3EFC4308AC23}" name="Coluna418" dataDxfId="15971"/>
    <tableColumn id="442" xr3:uid="{0814D007-123F-7D44-BC33-3A4597117DEC}" name="Coluna419" dataDxfId="15970"/>
    <tableColumn id="443" xr3:uid="{2CE115AC-C1B4-AD4A-AA9D-925000BCC421}" name="Coluna420" dataDxfId="15969"/>
    <tableColumn id="444" xr3:uid="{880C8E3A-AD29-2F4B-AF5B-AC8343BFB1BD}" name="Coluna421" dataDxfId="15968"/>
    <tableColumn id="445" xr3:uid="{9F35D17A-038B-6646-ADB3-0E31C888DE60}" name="Coluna422" dataDxfId="15967"/>
    <tableColumn id="446" xr3:uid="{BA61B9E9-A3FD-1242-B580-7C45B5CF09A2}" name="Coluna423" dataDxfId="15966"/>
    <tableColumn id="447" xr3:uid="{B2247931-8211-5F41-A99D-D51622942DCA}" name="Coluna424" dataDxfId="15965"/>
    <tableColumn id="448" xr3:uid="{5997E716-01CB-8C4D-B5F0-10912C7927F0}" name="Coluna425" dataDxfId="15964"/>
    <tableColumn id="449" xr3:uid="{89D4200E-C326-8945-A31A-5267433858C2}" name="Coluna426" dataDxfId="15963"/>
    <tableColumn id="450" xr3:uid="{B88E40A3-B504-EB4B-B578-28F679090DF9}" name="Coluna427" dataDxfId="15962"/>
    <tableColumn id="451" xr3:uid="{9E5D08C7-2B41-DC41-BACF-F314BD688C44}" name="Coluna428" dataDxfId="15961"/>
    <tableColumn id="452" xr3:uid="{0B69C69E-C5B4-D147-90A4-5BF5CE236133}" name="Coluna429" dataDxfId="15960"/>
    <tableColumn id="453" xr3:uid="{87225B8E-1C0D-424D-8239-8E8AAE301266}" name="Coluna430" dataDxfId="15959"/>
    <tableColumn id="454" xr3:uid="{4AB5570C-F155-AE47-9ADF-85AF9A30DF8D}" name="Coluna431" dataDxfId="15958"/>
    <tableColumn id="455" xr3:uid="{1B13C9E5-B4E0-D94D-A790-4E4906E792A9}" name="Coluna432" dataDxfId="15957"/>
    <tableColumn id="456" xr3:uid="{5D7739D7-A514-E540-B126-11283280B158}" name="Coluna433" dataDxfId="15956"/>
    <tableColumn id="457" xr3:uid="{E5308D0A-4613-0B4C-A949-AD80BDDB250F}" name="Coluna434" dataDxfId="15955"/>
    <tableColumn id="458" xr3:uid="{284A11CE-C3AE-B24E-A366-E07194F18D73}" name="Coluna435" dataDxfId="15954"/>
    <tableColumn id="459" xr3:uid="{BCC22713-1224-5748-BA24-564EF1584B18}" name="Coluna436" dataDxfId="15953"/>
    <tableColumn id="460" xr3:uid="{DDAE99E6-244E-734D-A570-70CC19274DE3}" name="Coluna437" dataDxfId="15952"/>
    <tableColumn id="461" xr3:uid="{A2827CA1-8C99-2C4A-9285-CF2403198047}" name="Coluna438" dataDxfId="15951"/>
    <tableColumn id="462" xr3:uid="{3966FB60-48EE-2247-A4F6-41AFF008F701}" name="Coluna439" dataDxfId="15950"/>
    <tableColumn id="463" xr3:uid="{0E8DBD85-5042-4449-A14B-6D191EC1A782}" name="Coluna440" dataDxfId="15949"/>
    <tableColumn id="464" xr3:uid="{17CB237A-7A62-B740-9D0C-8194B47E2CA9}" name="Coluna441" dataDxfId="15948"/>
    <tableColumn id="465" xr3:uid="{467B7859-C5F6-CB4F-ABD7-42339C9D4424}" name="Coluna442" dataDxfId="15947"/>
    <tableColumn id="466" xr3:uid="{F3B497B7-0123-8F44-8977-9A3355F93F03}" name="Coluna443" dataDxfId="15946"/>
    <tableColumn id="467" xr3:uid="{D0EAB23F-6EF7-CC43-BC45-D66B9D0FF980}" name="Coluna444" dataDxfId="15945"/>
    <tableColumn id="468" xr3:uid="{EE45C744-B93B-6844-8EE9-65CFCF9CE970}" name="Coluna445" dataDxfId="15944"/>
    <tableColumn id="469" xr3:uid="{648D17F4-A612-D042-82AA-1EE8893FE464}" name="Coluna446" dataDxfId="15943"/>
    <tableColumn id="470" xr3:uid="{B18AB852-A357-104B-B57B-1B40E66A2474}" name="Coluna447" dataDxfId="15942"/>
    <tableColumn id="471" xr3:uid="{DBD8EB5D-A33F-BD49-837B-2E137DFA1EF8}" name="Coluna448" dataDxfId="15941"/>
    <tableColumn id="472" xr3:uid="{DEDFEDC5-5176-A445-9E43-EDB70F30B76B}" name="Coluna449" dataDxfId="15940"/>
    <tableColumn id="473" xr3:uid="{167005C7-635C-7142-A4D6-EFEE631D2F66}" name="Coluna450" dataDxfId="15939"/>
    <tableColumn id="474" xr3:uid="{6D3AE652-DCAA-204B-A8FD-BD01B7B280B8}" name="Coluna451" dataDxfId="15938"/>
    <tableColumn id="475" xr3:uid="{B882F944-5529-644B-87AB-51C857BEF7BD}" name="Coluna452" dataDxfId="15937"/>
    <tableColumn id="476" xr3:uid="{A5E62538-043E-804F-B8C7-C8DF68345678}" name="Coluna453" dataDxfId="15936"/>
    <tableColumn id="477" xr3:uid="{8AFC3AAB-6414-794A-A41D-AAE165705A58}" name="Coluna454" dataDxfId="15935"/>
    <tableColumn id="478" xr3:uid="{9D76428E-C959-6C4E-8E23-4D111F96EC76}" name="Coluna455" dataDxfId="15934"/>
    <tableColumn id="479" xr3:uid="{525C6CA2-9568-214B-904A-EBE514B18DEC}" name="Coluna456" dataDxfId="15933"/>
    <tableColumn id="480" xr3:uid="{86AC26FF-AEEA-3047-9BF7-0997DFDEF04F}" name="Coluna457" dataDxfId="15932"/>
    <tableColumn id="481" xr3:uid="{ADEA21DC-2AA4-6642-B05A-32B9450E8C25}" name="Coluna458" dataDxfId="15931"/>
    <tableColumn id="482" xr3:uid="{BC196F29-1AAB-6E48-ABDE-7A666A537535}" name="Coluna459" dataDxfId="15930"/>
    <tableColumn id="483" xr3:uid="{B6C4A8B8-EEA2-0646-A2CA-EF5DF7C3CF3E}" name="Coluna460" dataDxfId="15929"/>
    <tableColumn id="484" xr3:uid="{40C8096D-53FB-504E-B30D-8B9B68C3B88C}" name="Coluna461" dataDxfId="15928"/>
    <tableColumn id="485" xr3:uid="{F09F4000-82BA-6C4C-977A-5608A5776677}" name="Coluna462" dataDxfId="15927"/>
    <tableColumn id="486" xr3:uid="{06D6CCBF-8244-9D40-8C44-D69ED9AFBBC7}" name="Coluna463" dataDxfId="15926"/>
    <tableColumn id="487" xr3:uid="{4CE31C74-6109-7943-BB93-F38463B5A0A6}" name="Coluna464" dataDxfId="15925"/>
    <tableColumn id="488" xr3:uid="{735543DF-1124-AC48-B8C0-2B3904302E90}" name="Coluna465" dataDxfId="15924"/>
    <tableColumn id="489" xr3:uid="{047E9E33-9088-9243-ACAC-4F2E6FF01CDC}" name="Coluna466" dataDxfId="15923"/>
    <tableColumn id="490" xr3:uid="{E721C06D-41AF-A444-8083-4277D14A746E}" name="Coluna467" dataDxfId="15922"/>
    <tableColumn id="491" xr3:uid="{48FB549F-FA97-9141-B2F5-D74B3711946E}" name="Coluna468" dataDxfId="15921"/>
    <tableColumn id="492" xr3:uid="{FFECAA94-B74A-8944-BC31-A6F6C73AA52E}" name="Coluna469" dataDxfId="15920"/>
    <tableColumn id="493" xr3:uid="{09CD5720-7543-0448-A484-16298DE5395B}" name="Coluna470" dataDxfId="15919"/>
    <tableColumn id="494" xr3:uid="{35E157EC-417D-2C4F-84E1-75D36FFD03E5}" name="Coluna471" dataDxfId="15918"/>
    <tableColumn id="495" xr3:uid="{2321E8AF-1B30-BD42-9399-572F4AEDFFCD}" name="Coluna472" dataDxfId="15917"/>
    <tableColumn id="496" xr3:uid="{CA8345A1-62B9-234B-A1D0-8D9DD58C7298}" name="Coluna473" dataDxfId="15916"/>
    <tableColumn id="497" xr3:uid="{84D34301-2222-E644-A60B-4724B9EC7A46}" name="Coluna474" dataDxfId="15915"/>
    <tableColumn id="498" xr3:uid="{E94F055E-F22C-E947-92DE-02DFDBFCC481}" name="Coluna475" dataDxfId="15914"/>
    <tableColumn id="499" xr3:uid="{59B61EF2-9416-634D-91E0-EBC3314E9B2E}" name="Coluna476" dataDxfId="15913"/>
    <tableColumn id="500" xr3:uid="{AE9C4BAF-D155-324D-AE0B-95B7758E9BAF}" name="Coluna477" dataDxfId="15912"/>
    <tableColumn id="501" xr3:uid="{7672163D-700E-7740-881F-374F09C90ADD}" name="Coluna478" dataDxfId="15911"/>
    <tableColumn id="502" xr3:uid="{9D24A737-3187-484D-9D0A-3AD3BE7A0586}" name="Coluna479" dataDxfId="15910"/>
    <tableColumn id="503" xr3:uid="{3714470E-9737-3742-8C52-3E65F49A8FC8}" name="Coluna480" dataDxfId="15909"/>
    <tableColumn id="504" xr3:uid="{5FAFF7A9-3E9F-234F-BB7A-C1F475638D77}" name="Coluna481" dataDxfId="15908"/>
    <tableColumn id="505" xr3:uid="{E3C80F90-B880-3A47-9503-12FE97371062}" name="Coluna482" dataDxfId="15907"/>
    <tableColumn id="506" xr3:uid="{C12D1BC9-124D-BA4A-9551-C6D1E0C47062}" name="Coluna483" dataDxfId="15906"/>
    <tableColumn id="507" xr3:uid="{225B86EE-CB03-B94F-A337-BA92DEC36592}" name="Coluna484" dataDxfId="15905"/>
    <tableColumn id="508" xr3:uid="{B0402B93-DB30-5841-8C29-D147720C4588}" name="Coluna485" dataDxfId="15904"/>
    <tableColumn id="509" xr3:uid="{43C57C7A-347E-784A-82D1-8B5244541740}" name="Coluna486" dataDxfId="15903"/>
    <tableColumn id="510" xr3:uid="{EE4E5642-DF3B-7D40-9B69-76B83740E9D9}" name="Coluna487" dataDxfId="15902"/>
    <tableColumn id="511" xr3:uid="{B562E755-AEFA-F140-A4DD-20547028236A}" name="Coluna488" dataDxfId="15901"/>
    <tableColumn id="512" xr3:uid="{3FECE0B9-33C6-F54D-AABA-FB4BA6DA7EDD}" name="Coluna489" dataDxfId="15900"/>
    <tableColumn id="513" xr3:uid="{52A7DFC5-BEF0-2D4A-BF90-C251C8CD975D}" name="Coluna490" dataDxfId="15899"/>
    <tableColumn id="514" xr3:uid="{2BFA4E50-A6C7-D247-BD6A-F9741F793EF6}" name="Coluna491" dataDxfId="15898"/>
    <tableColumn id="515" xr3:uid="{1B3AD7F8-0D6C-7244-925B-61AC2B4200EB}" name="Coluna492" dataDxfId="15897"/>
    <tableColumn id="516" xr3:uid="{42BCCF8A-C356-7241-B2E8-5A68A79E0102}" name="Coluna493" dataDxfId="15896"/>
    <tableColumn id="517" xr3:uid="{82A22B73-6170-B544-B8F5-325FC3B42EA9}" name="Coluna494" dataDxfId="15895"/>
    <tableColumn id="518" xr3:uid="{B036DDBB-5338-664E-AF93-2FE2C2EAAD75}" name="Coluna495" dataDxfId="15894"/>
    <tableColumn id="519" xr3:uid="{CA87EBC4-3F08-E04E-AB4E-2EF858E87251}" name="Coluna496" dataDxfId="15893"/>
    <tableColumn id="520" xr3:uid="{7C83DE25-3FC5-C148-96C8-FB6BDA6487C5}" name="Coluna497" dataDxfId="15892"/>
    <tableColumn id="521" xr3:uid="{F702D748-E984-4145-A797-BBD4CF82794A}" name="Coluna498" dataDxfId="15891"/>
    <tableColumn id="522" xr3:uid="{590781DD-5B8E-CC4B-8E14-DEAAB1A06052}" name="Coluna499" dataDxfId="15890"/>
    <tableColumn id="523" xr3:uid="{E75DF6F2-DCF8-7B4C-951D-A0516017055F}" name="Coluna500" dataDxfId="15889"/>
    <tableColumn id="524" xr3:uid="{B3C29ACD-7621-8040-B5F3-B0BF10325F19}" name="Coluna501" dataDxfId="15888"/>
    <tableColumn id="525" xr3:uid="{4F3AE568-3355-7846-8FC7-E5828F35C92D}" name="Coluna502" dataDxfId="15887"/>
    <tableColumn id="526" xr3:uid="{06A6CC78-04F3-EE4D-88EC-15FF4B9C9EAC}" name="Coluna503" dataDxfId="15886"/>
    <tableColumn id="527" xr3:uid="{3238FF1A-6469-F34B-969E-DD54D3601100}" name="Coluna504" dataDxfId="15885"/>
    <tableColumn id="528" xr3:uid="{0FF8BDF8-E55B-0540-842C-60B3BA8D0CA2}" name="Coluna505" dataDxfId="15884"/>
    <tableColumn id="529" xr3:uid="{5FD9D28B-00AF-9942-8E6F-FF87B783AB14}" name="Coluna506" dataDxfId="15883"/>
    <tableColumn id="530" xr3:uid="{ADDEA694-2651-C843-83DE-819A6FE62196}" name="Coluna507" dataDxfId="15882"/>
    <tableColumn id="531" xr3:uid="{C01C3774-8CDF-B14C-861C-BBB228058CE4}" name="Coluna508" dataDxfId="15881"/>
    <tableColumn id="532" xr3:uid="{99E880BC-4855-5243-80DA-1416A9FF7BBB}" name="Coluna509" dataDxfId="15880"/>
    <tableColumn id="533" xr3:uid="{EBE1BAE3-E3A7-4446-A305-76C2AD421E11}" name="Coluna510" dataDxfId="15879"/>
    <tableColumn id="534" xr3:uid="{CB6E52BD-4464-AB4A-815E-57BEAAE28D37}" name="Coluna511" dataDxfId="15878"/>
    <tableColumn id="535" xr3:uid="{D7C3BD93-5E1D-E24B-9940-AB9462967E26}" name="Coluna512" dataDxfId="15877"/>
    <tableColumn id="536" xr3:uid="{A8F64E2C-1BF4-1A48-9A27-EB9F2F2BDDF4}" name="Coluna513" dataDxfId="15876"/>
    <tableColumn id="537" xr3:uid="{0F84BEA3-B75D-3246-8AB4-E860DA0C421C}" name="Coluna514" dataDxfId="15875"/>
    <tableColumn id="538" xr3:uid="{130AF637-D298-904D-8432-3F0341CC666F}" name="Coluna515" dataDxfId="15874"/>
    <tableColumn id="539" xr3:uid="{2786FFCA-EC02-A74D-A525-A943666737A9}" name="Coluna516" dataDxfId="15873"/>
    <tableColumn id="540" xr3:uid="{71FB003B-984A-5046-9C46-37F0EA10DFC5}" name="Coluna517" dataDxfId="15872"/>
    <tableColumn id="541" xr3:uid="{E03E3881-027A-C94C-98E2-447B7E736F7F}" name="Coluna518" dataDxfId="15871"/>
    <tableColumn id="542" xr3:uid="{BFC80D2A-9A63-494F-AF71-5A84B04BDE40}" name="Coluna519" dataDxfId="15870"/>
    <tableColumn id="543" xr3:uid="{29AF65DC-1362-854C-A807-4344D4CA28D5}" name="Coluna520" dataDxfId="15869"/>
    <tableColumn id="544" xr3:uid="{B9D34954-B715-E041-9839-065D4573BF8E}" name="Coluna521" dataDxfId="15868"/>
    <tableColumn id="545" xr3:uid="{1A96FD60-CBB5-714F-A253-E5774E58684C}" name="Coluna522" dataDxfId="15867"/>
    <tableColumn id="546" xr3:uid="{B2E49A17-EE9B-324D-8493-14BB99133C38}" name="Coluna523" dataDxfId="15866"/>
    <tableColumn id="547" xr3:uid="{3910C8D1-86B4-E54D-B8BE-677331F74A6D}" name="Coluna524" dataDxfId="15865"/>
    <tableColumn id="548" xr3:uid="{1F6ACD9D-EC3F-AC4D-BB71-623D54940C04}" name="Coluna525" dataDxfId="15864"/>
    <tableColumn id="549" xr3:uid="{73407E4E-C1CA-5540-82BE-DB71D2080536}" name="Coluna526" dataDxfId="15863"/>
    <tableColumn id="550" xr3:uid="{5798E586-F0CF-3A4F-ACF1-79761253F12A}" name="Coluna527" dataDxfId="15862"/>
    <tableColumn id="551" xr3:uid="{4CF5D2A3-3951-EA48-8F9B-98EF6D22CE14}" name="Coluna528" dataDxfId="15861"/>
    <tableColumn id="552" xr3:uid="{8417DCF7-4B00-0049-9D9F-FF727684F0F0}" name="Coluna529" dataDxfId="15860"/>
    <tableColumn id="553" xr3:uid="{7BA19068-7C77-1541-A67F-9B8FBAB4C905}" name="Coluna530" dataDxfId="15859"/>
    <tableColumn id="554" xr3:uid="{748E0D5C-67C2-D747-BEC2-2677B51DD562}" name="Coluna531" dataDxfId="15858"/>
    <tableColumn id="555" xr3:uid="{A2ACD7F4-6BF8-F940-94CB-13A9217D6911}" name="Coluna532" dataDxfId="15857"/>
    <tableColumn id="556" xr3:uid="{E05C62A9-6D03-4145-AA93-8129E497EA5E}" name="Coluna533" dataDxfId="15856"/>
    <tableColumn id="557" xr3:uid="{0446BD53-FAED-1842-B1D3-FA9EF17BEEDC}" name="Coluna534" dataDxfId="15855"/>
    <tableColumn id="558" xr3:uid="{05A1896E-5663-FF49-BFCD-FC5EE1B55B5F}" name="Coluna535" dataDxfId="15854"/>
    <tableColumn id="559" xr3:uid="{B815EC79-2E10-B545-961E-A20781E818F3}" name="Coluna536" dataDxfId="15853"/>
    <tableColumn id="560" xr3:uid="{FA53BAE6-8BE1-D84C-8784-DD0C64AFF7E5}" name="Coluna537" dataDxfId="15852"/>
    <tableColumn id="561" xr3:uid="{C4825897-357B-7C48-B77F-1D7ABE9CFE8F}" name="Coluna538" dataDxfId="15851"/>
    <tableColumn id="562" xr3:uid="{C03CA658-CBB5-BE4F-B6E9-66A80FC0E95B}" name="Coluna539" dataDxfId="15850"/>
    <tableColumn id="563" xr3:uid="{196750C5-B977-F84A-BEB9-851BC613F08D}" name="Coluna540" dataDxfId="15849"/>
    <tableColumn id="564" xr3:uid="{7CD024F9-25A2-084B-968A-BB897C5A1CFA}" name="Coluna541" dataDxfId="15848"/>
    <tableColumn id="565" xr3:uid="{F4A85FB2-6361-F141-8A63-8E3FCD0DCD69}" name="Coluna542" dataDxfId="15847"/>
    <tableColumn id="566" xr3:uid="{DBF4C9BA-C714-5844-B7D0-B67E048B366E}" name="Coluna543" dataDxfId="15846"/>
    <tableColumn id="567" xr3:uid="{964C5358-5F80-BF42-AA06-996D62C2EAA0}" name="Coluna544" dataDxfId="15845"/>
    <tableColumn id="568" xr3:uid="{F69A5AB7-13CD-9042-AB10-194C79D34B74}" name="Coluna545" dataDxfId="15844"/>
    <tableColumn id="569" xr3:uid="{87C13854-72BD-0543-8ABC-0C643291454F}" name="Coluna546" dataDxfId="15843"/>
    <tableColumn id="570" xr3:uid="{202947B5-6CCB-0D45-BB16-50DA44DF2870}" name="Coluna547" dataDxfId="15842"/>
    <tableColumn id="571" xr3:uid="{BA5164C6-9C20-CC4A-92C4-D0A0F7A8D976}" name="Coluna548" dataDxfId="15841"/>
    <tableColumn id="572" xr3:uid="{75CE4179-EB69-3C47-888D-A740CC809F56}" name="Coluna549" dataDxfId="15840"/>
    <tableColumn id="573" xr3:uid="{A8877906-F6B5-F74E-B804-299B7281F65A}" name="Coluna550" dataDxfId="15839"/>
    <tableColumn id="574" xr3:uid="{F7D3FFA3-A68A-8D43-9C02-F9EE2E1DD669}" name="Coluna551" dataDxfId="15838"/>
    <tableColumn id="575" xr3:uid="{2892052F-C9D5-C74A-961B-C546C1DD6BF6}" name="Coluna552" dataDxfId="15837"/>
    <tableColumn id="576" xr3:uid="{6065C3F0-F7AF-B248-88A0-18C12FEEB4FA}" name="Coluna553" dataDxfId="15836"/>
    <tableColumn id="577" xr3:uid="{D64B1D30-6D5B-8741-8906-791DC2987B8F}" name="Coluna554" dataDxfId="15835"/>
    <tableColumn id="578" xr3:uid="{6515C4D1-84F1-D342-90F2-E480B1F4962E}" name="Coluna555" dataDxfId="15834"/>
    <tableColumn id="579" xr3:uid="{0C03A948-7F8D-8F4A-A178-F8E8856E0D5B}" name="Coluna556" dataDxfId="15833"/>
    <tableColumn id="580" xr3:uid="{0347E4CE-C028-E04A-A41B-17D24DFDEA6E}" name="Coluna557" dataDxfId="15832"/>
    <tableColumn id="581" xr3:uid="{4FDC7783-4AB0-BC45-8150-412DB2ABC1AA}" name="Coluna558" dataDxfId="15831"/>
    <tableColumn id="582" xr3:uid="{D43C368D-F5CD-AC4F-A176-026B772803B9}" name="Coluna559" dataDxfId="15830"/>
    <tableColumn id="583" xr3:uid="{0C6C22AB-7AD6-B449-9379-1006BA5B1E93}" name="Coluna560" dataDxfId="15829"/>
    <tableColumn id="584" xr3:uid="{27831D55-BCC8-9D4F-A51B-39C125055761}" name="Coluna561" dataDxfId="15828"/>
    <tableColumn id="585" xr3:uid="{4DC65160-21BA-7D4A-B837-C89E004593E0}" name="Coluna562" dataDxfId="15827"/>
    <tableColumn id="586" xr3:uid="{44272F52-3238-D246-86A3-2403622FA1D1}" name="Coluna563" dataDxfId="15826"/>
    <tableColumn id="587" xr3:uid="{670D21C8-43AB-EE46-B10E-CDC9E535B414}" name="Coluna564" dataDxfId="15825"/>
    <tableColumn id="588" xr3:uid="{AB1B5823-3A67-664A-AFA7-8B84754D92C1}" name="Coluna565" dataDxfId="15824"/>
    <tableColumn id="589" xr3:uid="{1908A095-BB11-9A42-97A8-A30BF50071EE}" name="Coluna566" dataDxfId="15823"/>
    <tableColumn id="590" xr3:uid="{C4F989F8-8A77-DD4D-BC29-FB0B63FF345F}" name="Coluna567" dataDxfId="15822"/>
    <tableColumn id="591" xr3:uid="{1DAAE329-C21A-164C-926C-C5B42721459E}" name="Coluna568" dataDxfId="15821"/>
    <tableColumn id="592" xr3:uid="{9D6B64BD-16E8-2948-ACC2-69DD7A32DF9B}" name="Coluna569" dataDxfId="15820"/>
    <tableColumn id="593" xr3:uid="{D712B459-47BA-C042-93D9-1B1025C9A84F}" name="Coluna570" dataDxfId="15819"/>
    <tableColumn id="594" xr3:uid="{9450FA30-2322-9A42-B887-E6F7B019DD66}" name="Coluna571" dataDxfId="15818"/>
    <tableColumn id="595" xr3:uid="{66E80034-ACB5-6145-B25E-7C024A942776}" name="Coluna572" dataDxfId="15817"/>
    <tableColumn id="596" xr3:uid="{4BDF5577-C9FA-B549-B50D-6A7E15BB297C}" name="Coluna573" dataDxfId="15816"/>
    <tableColumn id="597" xr3:uid="{F099074D-A34C-8F40-A0DB-76A1727EBA64}" name="Coluna574" dataDxfId="15815"/>
    <tableColumn id="598" xr3:uid="{9B691E5C-DCF0-B043-BF6C-17C9FCA5E67E}" name="Coluna575" dataDxfId="15814"/>
    <tableColumn id="599" xr3:uid="{33BE98B8-C4FF-FE49-9192-3C8C61CAF1C3}" name="Coluna576" dataDxfId="15813"/>
    <tableColumn id="600" xr3:uid="{EE7928D8-A724-9F47-A8ED-12FE3220FD85}" name="Coluna577" dataDxfId="15812"/>
    <tableColumn id="601" xr3:uid="{43A85D73-26A2-C441-B20C-91A2BFFED8BC}" name="Coluna578" dataDxfId="15811"/>
    <tableColumn id="602" xr3:uid="{C3BE8CAE-41AC-2B41-995C-58058902A7F0}" name="Coluna579" dataDxfId="15810"/>
    <tableColumn id="603" xr3:uid="{41C7E77E-1F7B-9049-8BBC-865A3186391C}" name="Coluna580" dataDxfId="15809"/>
    <tableColumn id="604" xr3:uid="{35BF270B-B10E-B04C-A29E-B71DDA6831FB}" name="Coluna581" dataDxfId="15808"/>
    <tableColumn id="605" xr3:uid="{4AAF5409-81DF-804D-AC32-5E6CE91AE2E1}" name="Coluna582" dataDxfId="15807"/>
    <tableColumn id="606" xr3:uid="{98F4A1A0-BAED-8F45-B952-C5C907AB1ABF}" name="Coluna583" dataDxfId="15806"/>
    <tableColumn id="607" xr3:uid="{DB633F7D-2D45-C343-8701-A29E389FA859}" name="Coluna584" dataDxfId="15805"/>
    <tableColumn id="608" xr3:uid="{5985F0A6-29BB-8840-A87C-25002A148112}" name="Coluna585" dataDxfId="15804"/>
    <tableColumn id="609" xr3:uid="{B24CD80C-ABE9-3243-B142-9377F36E293F}" name="Coluna586" dataDxfId="15803"/>
    <tableColumn id="610" xr3:uid="{0003EAEA-9DF1-DE43-A200-587F7E729BE6}" name="Coluna587" dataDxfId="15802"/>
    <tableColumn id="611" xr3:uid="{37826E59-41BF-AC4F-A51F-CBC1DF239EED}" name="Coluna588" dataDxfId="15801"/>
    <tableColumn id="612" xr3:uid="{F013EB6A-74B6-C247-A36C-2945C8DEB45E}" name="Coluna589" dataDxfId="15800"/>
    <tableColumn id="613" xr3:uid="{559981C1-27A1-514A-B3C6-42DFF6FF641A}" name="Coluna590" dataDxfId="15799"/>
    <tableColumn id="614" xr3:uid="{2252F31F-C1BE-AE42-BC35-E11246B01A42}" name="Coluna591" dataDxfId="15798"/>
    <tableColumn id="615" xr3:uid="{E8C33F4A-8F34-C64B-A2CE-EB371F2BD00A}" name="Coluna592" dataDxfId="15797"/>
    <tableColumn id="616" xr3:uid="{52AFB7F0-BA95-A548-9B78-AD78E761F6B8}" name="Coluna593" dataDxfId="15796"/>
    <tableColumn id="617" xr3:uid="{6FE4D8FA-7FE1-2F42-B9D1-0C7F70CFDAA5}" name="Coluna594" dataDxfId="15795"/>
    <tableColumn id="618" xr3:uid="{DB18B387-8AC7-5B4A-A96C-88BB1C743281}" name="Coluna595" dataDxfId="15794"/>
    <tableColumn id="619" xr3:uid="{898D90F4-6BE7-B74A-99AC-9CDF90A05E60}" name="Coluna596" dataDxfId="15793"/>
    <tableColumn id="620" xr3:uid="{6A3478E2-E815-904E-BC6A-759F94F50FC6}" name="Coluna597" dataDxfId="15792"/>
    <tableColumn id="621" xr3:uid="{5868172C-414E-F841-85B2-EFA07D011F2F}" name="Coluna598" dataDxfId="15791"/>
    <tableColumn id="622" xr3:uid="{446CF3D9-B58B-B844-BDD6-F9630936480A}" name="Coluna599" dataDxfId="15790"/>
    <tableColumn id="623" xr3:uid="{A41AB302-18DF-A645-B8B7-D72EA0E60778}" name="Coluna600" dataDxfId="15789"/>
    <tableColumn id="624" xr3:uid="{F65F9F55-D86C-8240-9BBE-D1DD8F8BD1AE}" name="Coluna601" dataDxfId="15788"/>
    <tableColumn id="625" xr3:uid="{049EEBC6-675D-4B49-96F1-DB61A177BD37}" name="Coluna602" dataDxfId="15787"/>
    <tableColumn id="626" xr3:uid="{E5549416-C480-F641-971A-530CC9550D64}" name="Coluna603" dataDxfId="15786"/>
    <tableColumn id="627" xr3:uid="{FF9DEA3D-A27B-BF40-AB4C-5B9F057DC684}" name="Coluna604" dataDxfId="15785"/>
    <tableColumn id="628" xr3:uid="{A1DB63A8-2A7F-B543-A28A-BCC3A7454CD2}" name="Coluna605" dataDxfId="15784"/>
    <tableColumn id="629" xr3:uid="{27E4EF71-3700-244E-B68F-F93DA9ECEC48}" name="Coluna606" dataDxfId="15783"/>
    <tableColumn id="630" xr3:uid="{2D4CE42C-BCD8-3E4D-A3CE-5A5FF3746941}" name="Coluna607" dataDxfId="15782"/>
    <tableColumn id="631" xr3:uid="{83DAE333-E40C-8B44-B76F-AC66BE65E310}" name="Coluna608" dataDxfId="15781"/>
    <tableColumn id="632" xr3:uid="{63A01F6A-D7EC-D24E-82A8-F10C52013154}" name="Coluna609" dataDxfId="15780"/>
    <tableColumn id="633" xr3:uid="{3ABB1862-AF66-C345-9DCF-18FE1EE6ECDD}" name="Coluna610" dataDxfId="15779"/>
    <tableColumn id="634" xr3:uid="{CDE79309-F05C-2C45-8B80-F1CD347E8C82}" name="Coluna611" dataDxfId="15778"/>
    <tableColumn id="635" xr3:uid="{5EB6BA36-39A8-EB40-96DE-D4B03BFEFB76}" name="Coluna612" dataDxfId="15777"/>
    <tableColumn id="636" xr3:uid="{32F8C39A-F4AA-8343-B5FE-14F922D56B7F}" name="Coluna613" dataDxfId="15776"/>
    <tableColumn id="637" xr3:uid="{2845394A-7DF3-DD4B-BFCF-C6874C2E93CD}" name="Coluna614" dataDxfId="15775"/>
    <tableColumn id="638" xr3:uid="{C1A0A6C8-AE2D-1C43-96A3-DE1A056524A3}" name="Coluna615" dataDxfId="15774"/>
    <tableColumn id="639" xr3:uid="{2EE4049B-BAA7-2F44-B18E-E4D98EAFBDD9}" name="Coluna616" dataDxfId="15773"/>
    <tableColumn id="640" xr3:uid="{A5E40934-9F2B-4D45-B261-5B5F11D910A9}" name="Coluna617" dataDxfId="15772"/>
    <tableColumn id="641" xr3:uid="{91466BE5-793F-2841-90ED-C415878BF23C}" name="Coluna618" dataDxfId="15771"/>
    <tableColumn id="642" xr3:uid="{07929087-EC4E-154F-A5C5-A478F36914A6}" name="Coluna619" dataDxfId="15770"/>
    <tableColumn id="643" xr3:uid="{4BEB106C-3248-EE4E-BA9C-A82153997CF9}" name="Coluna620" dataDxfId="15769"/>
    <tableColumn id="644" xr3:uid="{A7F75791-EFCB-F24C-948C-190C452B70E0}" name="Coluna621" dataDxfId="15768"/>
    <tableColumn id="645" xr3:uid="{DFB29B84-C850-A54D-B3E4-B817B5C40F14}" name="Coluna622" dataDxfId="15767"/>
    <tableColumn id="646" xr3:uid="{CC9EF1B3-45E5-0740-BF90-CFB1425DA756}" name="Coluna623" dataDxfId="15766"/>
    <tableColumn id="647" xr3:uid="{E1DECB6B-3032-EE48-8844-32FE48D191E5}" name="Coluna624" dataDxfId="15765"/>
    <tableColumn id="648" xr3:uid="{78857470-55E0-5145-B3AE-4C255D990AC5}" name="Coluna625" dataDxfId="15764"/>
    <tableColumn id="649" xr3:uid="{DC466F0F-B235-AB40-BB98-25EC2122583A}" name="Coluna626" dataDxfId="15763"/>
    <tableColumn id="650" xr3:uid="{99C64794-4D84-5D4F-9D23-BD49E9549413}" name="Coluna627" dataDxfId="15762"/>
    <tableColumn id="651" xr3:uid="{FC1C7CA1-8144-7044-A901-F71E6FB111DC}" name="Coluna628" dataDxfId="15761"/>
    <tableColumn id="652" xr3:uid="{5410AD02-B445-D342-8D7F-29B412A4EAD3}" name="Coluna629" dataDxfId="15760"/>
    <tableColumn id="653" xr3:uid="{A75493C4-05BD-BC4D-83FE-6668402CD5F6}" name="Coluna630" dataDxfId="15759"/>
    <tableColumn id="654" xr3:uid="{081D102F-7E01-B54B-AD5C-036750E26067}" name="Coluna631" dataDxfId="15758"/>
    <tableColumn id="655" xr3:uid="{73F9375A-A596-624B-A120-91718B59E462}" name="Coluna632" dataDxfId="15757"/>
    <tableColumn id="656" xr3:uid="{FF8DDCB8-5D99-3448-96D0-AA6900414BAB}" name="Coluna633" dataDxfId="15756"/>
    <tableColumn id="657" xr3:uid="{29A6A946-E699-AA40-A356-9970938478BA}" name="Coluna634" dataDxfId="15755"/>
    <tableColumn id="658" xr3:uid="{4BE442C4-9329-164A-8A53-818E527A20E8}" name="Coluna635" dataDxfId="15754"/>
    <tableColumn id="659" xr3:uid="{45F06716-1239-1E4B-B18E-A6E494B3852F}" name="Coluna636" dataDxfId="15753"/>
    <tableColumn id="660" xr3:uid="{44096D8C-7E01-AB4E-8AAC-3BB27E884A54}" name="Coluna637" dataDxfId="15752"/>
    <tableColumn id="661" xr3:uid="{7F549F62-5495-AC40-ADAB-5DDBB95ED8ED}" name="Coluna638" dataDxfId="15751"/>
    <tableColumn id="662" xr3:uid="{628CA9E0-0399-3545-A2DA-5EBF0759E89D}" name="Coluna639" dataDxfId="15750"/>
    <tableColumn id="663" xr3:uid="{502F091D-5FAF-D44C-AC95-DBE1FDC13536}" name="Coluna640" dataDxfId="15749"/>
    <tableColumn id="664" xr3:uid="{15E8D820-C771-7347-BF05-A0AA0B08548D}" name="Coluna641" dataDxfId="15748"/>
    <tableColumn id="665" xr3:uid="{EA998CC3-FD28-C64C-97A2-8BD30018013B}" name="Coluna642" dataDxfId="15747"/>
    <tableColumn id="666" xr3:uid="{09502DD8-0BB1-3F4C-ACF9-089F29724FD3}" name="Coluna643" dataDxfId="15746"/>
    <tableColumn id="667" xr3:uid="{0D313220-00BF-4741-AFA7-E826E3FA93B9}" name="Coluna644" dataDxfId="15745"/>
    <tableColumn id="668" xr3:uid="{1436E1E7-D366-594E-A270-FF9599A3342B}" name="Coluna645" dataDxfId="15744"/>
    <tableColumn id="669" xr3:uid="{DE1D375A-529B-C243-8AB1-7C1B22B3421F}" name="Coluna646" dataDxfId="15743"/>
    <tableColumn id="670" xr3:uid="{CB4A2969-5096-594F-B512-F00F752E60C3}" name="Coluna647" dataDxfId="15742"/>
    <tableColumn id="671" xr3:uid="{8057E057-83A4-1A44-94E0-F25E80F1F3E6}" name="Coluna648" dataDxfId="15741"/>
    <tableColumn id="672" xr3:uid="{1A952C33-5F79-CD4B-8879-D71AFC534098}" name="Coluna649" dataDxfId="15740"/>
    <tableColumn id="673" xr3:uid="{2F685D21-83F3-E945-B1D9-860ABBA13400}" name="Coluna650" dataDxfId="15739"/>
    <tableColumn id="674" xr3:uid="{A2F8FD3B-B16E-4C4D-A0A6-D8826A53B42A}" name="Coluna651" dataDxfId="15738"/>
    <tableColumn id="675" xr3:uid="{76B3D0CF-7D63-2049-81D9-527911F0B3EB}" name="Coluna652" dataDxfId="15737"/>
    <tableColumn id="676" xr3:uid="{91286021-7BB3-E84F-AA99-70184E24CF7F}" name="Coluna653" dataDxfId="15736"/>
    <tableColumn id="677" xr3:uid="{79289EF0-43EB-C141-8310-33C193640A0B}" name="Coluna654" dataDxfId="15735"/>
    <tableColumn id="678" xr3:uid="{6E15E131-7F1D-0F44-8C06-31E6FD0A058D}" name="Coluna655" dataDxfId="15734"/>
    <tableColumn id="679" xr3:uid="{5BE87214-9606-AC4A-87D7-66D49225ADC7}" name="Coluna656" dataDxfId="15733"/>
    <tableColumn id="680" xr3:uid="{E24B7A5B-1957-E641-8B07-D33AB77EFAC4}" name="Coluna657" dataDxfId="15732"/>
    <tableColumn id="681" xr3:uid="{AA57CA07-2D0E-9645-B429-FE4F94C22995}" name="Coluna658" dataDxfId="15731"/>
    <tableColumn id="682" xr3:uid="{127D993F-E234-0341-98CF-EBED562361E9}" name="Coluna659" dataDxfId="15730"/>
    <tableColumn id="683" xr3:uid="{210D9D4D-9CA5-FC44-9C4F-60D22E626D69}" name="Coluna660" dataDxfId="15729"/>
    <tableColumn id="684" xr3:uid="{808E42C4-9485-E348-8AF4-3BD1942D1CE6}" name="Coluna661" dataDxfId="15728"/>
    <tableColumn id="685" xr3:uid="{042E416C-7B3D-5546-80BD-85F5D21CCE71}" name="Coluna662" dataDxfId="15727"/>
    <tableColumn id="686" xr3:uid="{E1D35EA4-09C4-5B45-8179-302E088AE21F}" name="Coluna663" dataDxfId="15726"/>
    <tableColumn id="687" xr3:uid="{42C537EE-061C-4543-B7AE-0138DBA37489}" name="Coluna664" dataDxfId="15725"/>
    <tableColumn id="688" xr3:uid="{F00B11CD-9E0F-F140-BB54-D8B2D3F77F12}" name="Coluna665" dataDxfId="15724"/>
    <tableColumn id="689" xr3:uid="{CDB97F0C-2BF2-824E-8489-E0A798460A64}" name="Coluna666" dataDxfId="15723"/>
    <tableColumn id="690" xr3:uid="{EB42FC21-4A32-BA41-BFDE-58ADBE7EE9C5}" name="Coluna667" dataDxfId="15722"/>
    <tableColumn id="691" xr3:uid="{D132450D-5EF7-BD47-AB28-BD9E9280A1BA}" name="Coluna668" dataDxfId="15721"/>
    <tableColumn id="692" xr3:uid="{4E8C5E23-F16D-FD45-BC27-AB01A6DE6C09}" name="Coluna669" dataDxfId="15720"/>
    <tableColumn id="693" xr3:uid="{0BF3E3FE-1229-3F46-8937-8640BCDE8ED6}" name="Coluna670" dataDxfId="15719"/>
    <tableColumn id="694" xr3:uid="{C555640B-DF15-BD46-B6A2-13403F5708DE}" name="Coluna671" dataDxfId="15718"/>
    <tableColumn id="695" xr3:uid="{26312144-F650-614A-B668-D5B2231F7025}" name="Coluna672" dataDxfId="15717"/>
    <tableColumn id="696" xr3:uid="{82ED149E-9DF3-8F4F-AE23-C7CBBD54516C}" name="Coluna673" dataDxfId="15716"/>
    <tableColumn id="697" xr3:uid="{FF68779F-DB86-4B4D-9D60-6E12CF0B1CE8}" name="Coluna674" dataDxfId="15715"/>
    <tableColumn id="698" xr3:uid="{14E18E97-20C1-734E-AB9D-A20CB3A2A363}" name="Coluna675" dataDxfId="15714"/>
    <tableColumn id="699" xr3:uid="{44CDB1E9-137F-B14C-8584-BD1D87A48A2B}" name="Coluna676" dataDxfId="15713"/>
    <tableColumn id="700" xr3:uid="{0D4E8741-04DC-3C40-8E3F-0A41C9A0AD30}" name="Coluna677" dataDxfId="15712"/>
    <tableColumn id="701" xr3:uid="{D2E8EE03-ED27-5345-8821-6AD84206C1C8}" name="Coluna678" dataDxfId="15711"/>
    <tableColumn id="702" xr3:uid="{D9982FE2-E687-BC48-AAD9-4296ABF754CF}" name="Coluna679" dataDxfId="15710"/>
    <tableColumn id="703" xr3:uid="{A67D0D07-B1FE-1F4A-A2C1-F1B82DF71005}" name="Coluna680" dataDxfId="15709"/>
    <tableColumn id="704" xr3:uid="{FAAF3AFD-8510-0A4C-862A-68FAC7135134}" name="Coluna681" dataDxfId="15708"/>
    <tableColumn id="705" xr3:uid="{2195368F-22E6-5E4E-846D-F8E96AE5AA2B}" name="Coluna682" dataDxfId="15707"/>
    <tableColumn id="706" xr3:uid="{08F59B61-ADB4-4741-A27B-C13944228C3F}" name="Coluna683" dataDxfId="15706"/>
    <tableColumn id="707" xr3:uid="{3B09D53D-5DF6-324F-8BA9-A7BE729E479E}" name="Coluna684" dataDxfId="15705"/>
    <tableColumn id="708" xr3:uid="{8A3F2574-9F13-CC42-BFFE-51A120A781A7}" name="Coluna685" dataDxfId="15704"/>
    <tableColumn id="709" xr3:uid="{64931183-5C11-1647-8ECF-A8F051B0127B}" name="Coluna686" dataDxfId="15703"/>
    <tableColumn id="710" xr3:uid="{54F3779E-8AF7-424C-94F9-5A991D720075}" name="Coluna687" dataDxfId="15702"/>
    <tableColumn id="711" xr3:uid="{71D4514B-E47A-EF46-AD80-BCFD9173C5ED}" name="Coluna688" dataDxfId="15701"/>
    <tableColumn id="712" xr3:uid="{7A9A66C9-4AC0-7544-BD02-686AD009B5DC}" name="Coluna689" dataDxfId="15700"/>
    <tableColumn id="713" xr3:uid="{15EC5D43-BE9D-2F4C-953C-BA9F1445BD0B}" name="Coluna690" dataDxfId="15699"/>
    <tableColumn id="714" xr3:uid="{83CE6944-E719-A549-96EA-58A8BE7C4B17}" name="Coluna691" dataDxfId="15698"/>
    <tableColumn id="715" xr3:uid="{CF4272E0-54EF-0946-A474-0FAD8F5973BF}" name="Coluna692" dataDxfId="15697"/>
    <tableColumn id="716" xr3:uid="{614BC145-F0BB-6E4D-A51F-C2A43F5D3E2B}" name="Coluna693" dataDxfId="15696"/>
    <tableColumn id="717" xr3:uid="{92950783-F171-F649-A472-50EA0552C4C5}" name="Coluna694" dataDxfId="15695"/>
    <tableColumn id="718" xr3:uid="{F9CA8F91-B660-D043-A486-ED646DDB9B6D}" name="Coluna695" dataDxfId="15694"/>
    <tableColumn id="719" xr3:uid="{4C1F1C90-87F6-9A45-828E-65F1C0ECA0F5}" name="Coluna696" dataDxfId="15693"/>
    <tableColumn id="720" xr3:uid="{065A558C-566A-0440-A48E-493C5947095B}" name="Coluna697" dataDxfId="15692"/>
    <tableColumn id="721" xr3:uid="{15F914A2-69FF-EC40-B4AC-B2AF30A0D9E3}" name="Coluna698" dataDxfId="15691"/>
    <tableColumn id="722" xr3:uid="{DE65BEA3-51ED-BC47-B15B-3EDBBBD4CE9A}" name="Coluna699" dataDxfId="15690"/>
    <tableColumn id="723" xr3:uid="{220C7986-569D-554A-876C-B55836F7ABC7}" name="Coluna700" dataDxfId="15689"/>
    <tableColumn id="724" xr3:uid="{59D4325E-569A-1142-B85F-9718FD7B3D7A}" name="Coluna701" dataDxfId="15688"/>
    <tableColumn id="725" xr3:uid="{8224A841-26EE-E445-8A54-DC5E421C1DA9}" name="Coluna702" dataDxfId="15687"/>
    <tableColumn id="726" xr3:uid="{F9A7AE56-C26C-864F-A157-182982693F75}" name="Coluna703" dataDxfId="15686"/>
    <tableColumn id="727" xr3:uid="{D69BE12B-494C-5649-9D65-7E8BA8F16DF0}" name="Coluna704" dataDxfId="15685"/>
    <tableColumn id="728" xr3:uid="{A067146A-BB61-5843-A679-B5BB383B402D}" name="Coluna705" dataDxfId="15684"/>
    <tableColumn id="729" xr3:uid="{46216972-1AA3-F847-B732-4BED27CAF28D}" name="Coluna706" dataDxfId="15683"/>
    <tableColumn id="730" xr3:uid="{5231210B-F39B-9249-BEEC-6BD3E4832986}" name="Coluna707" dataDxfId="15682"/>
    <tableColumn id="731" xr3:uid="{7719C29A-605B-EB41-9199-D2B8CD29456A}" name="Coluna708" dataDxfId="15681"/>
    <tableColumn id="732" xr3:uid="{99012EE7-FD24-0346-975C-6FD5B0E31B41}" name="Coluna709" dataDxfId="15680"/>
    <tableColumn id="733" xr3:uid="{48862C52-7BB1-5744-BCFC-3CB853F47E78}" name="Coluna710" dataDxfId="15679"/>
    <tableColumn id="734" xr3:uid="{BED36A8B-948B-1943-A9D8-83BBF8AD316D}" name="Coluna711" dataDxfId="15678"/>
    <tableColumn id="735" xr3:uid="{B41313BF-22BD-C34B-99C4-BEED29D02C62}" name="Coluna712" dataDxfId="15677"/>
    <tableColumn id="736" xr3:uid="{8271E351-2DBF-8F46-A969-9893E92F1F84}" name="Coluna713" dataDxfId="15676"/>
    <tableColumn id="737" xr3:uid="{41A4AF84-191E-DE42-A688-CA7E30B185CA}" name="Coluna714" dataDxfId="15675"/>
    <tableColumn id="738" xr3:uid="{42A19CC9-0E3B-2E49-9608-E52517ED8907}" name="Coluna715" dataDxfId="15674"/>
    <tableColumn id="739" xr3:uid="{2828A4E1-FE3D-A84F-8CAF-350CBBB46707}" name="Coluna716" dataDxfId="15673"/>
    <tableColumn id="740" xr3:uid="{74BAE3AF-2AA4-074F-A75A-72DBECEC1019}" name="Coluna717" dataDxfId="15672"/>
    <tableColumn id="741" xr3:uid="{4202C212-9016-2041-93B1-EFD5E34A3773}" name="Coluna718" dataDxfId="15671"/>
    <tableColumn id="742" xr3:uid="{4E851719-CD67-9144-94DA-F39E765EC6A8}" name="Coluna719" dataDxfId="15670"/>
    <tableColumn id="743" xr3:uid="{9634CB48-3912-244A-9A76-7BD96C7ABF28}" name="Coluna720" dataDxfId="15669"/>
    <tableColumn id="744" xr3:uid="{DC03BB0F-1FF9-CD4F-A231-46B86F4CCD83}" name="Coluna721" dataDxfId="15668"/>
    <tableColumn id="745" xr3:uid="{F9887A27-4F38-7C45-8B8E-01DF1C6A8E63}" name="Coluna722" dataDxfId="15667"/>
    <tableColumn id="746" xr3:uid="{1966BEF2-E68E-EC4B-A95C-CC14232C9F45}" name="Coluna723" dataDxfId="15666"/>
    <tableColumn id="747" xr3:uid="{A2E665E4-3EA9-844E-B845-0AFD6C8AE381}" name="Coluna724" dataDxfId="15665"/>
    <tableColumn id="748" xr3:uid="{F61A81D2-2C4F-3A42-8C4F-63710CA0E83E}" name="Coluna725" dataDxfId="15664"/>
    <tableColumn id="749" xr3:uid="{8811F70E-7162-B240-A585-A29F710E9B2A}" name="Coluna726" dataDxfId="15663"/>
    <tableColumn id="750" xr3:uid="{6FA2C8D3-652F-3C40-91B0-1F0C13370E3B}" name="Coluna727" dataDxfId="15662"/>
    <tableColumn id="751" xr3:uid="{3BC48357-A2DE-6A45-BA35-8230C5BECD22}" name="Coluna728" dataDxfId="15661"/>
    <tableColumn id="752" xr3:uid="{35155D5A-DFA9-124F-B2CC-0B6C4A75765B}" name="Coluna729" dataDxfId="15660"/>
    <tableColumn id="753" xr3:uid="{C57AB9C2-F3FD-E849-95A0-349A4B0FC466}" name="Coluna730" dataDxfId="15659"/>
    <tableColumn id="754" xr3:uid="{4ADEF6C2-1DCB-3E48-8038-A8DB00A5A4EA}" name="Coluna731" dataDxfId="15658"/>
    <tableColumn id="755" xr3:uid="{40A2849A-CC6D-1547-ABB0-C8BEAB52E7AD}" name="Coluna732" dataDxfId="15657"/>
    <tableColumn id="756" xr3:uid="{F1D9539D-0095-6B4D-8552-C6C3F0E6161A}" name="Coluna733" dataDxfId="15656"/>
    <tableColumn id="757" xr3:uid="{11DB501D-DE86-3A4A-A454-AAE2257D87EF}" name="Coluna734" dataDxfId="15655"/>
    <tableColumn id="758" xr3:uid="{38E5295D-524D-B04F-8D20-A129CA94BCBA}" name="Coluna735" dataDxfId="15654"/>
    <tableColumn id="759" xr3:uid="{CC07996A-995F-6B40-A084-2E0DD92A19AD}" name="Coluna736" dataDxfId="15653"/>
    <tableColumn id="760" xr3:uid="{8D9250E2-53A3-BE4D-89D4-010DE3C8B522}" name="Coluna737" dataDxfId="15652"/>
    <tableColumn id="761" xr3:uid="{273D44DF-F3FE-C44C-9C7A-9A25F3BECD1F}" name="Coluna738" dataDxfId="15651"/>
    <tableColumn id="762" xr3:uid="{A18B0E72-D87A-E34D-AE7F-C0F0DED77274}" name="Coluna739" dataDxfId="15650"/>
    <tableColumn id="763" xr3:uid="{776E8FCE-B57E-6741-B2B8-AEE99C5B6B96}" name="Coluna740" dataDxfId="15649"/>
    <tableColumn id="764" xr3:uid="{9FEEFBE4-5578-714A-89A2-9152C53FE335}" name="Coluna741" dataDxfId="15648"/>
    <tableColumn id="765" xr3:uid="{A4F7E449-10F4-1343-A7C3-79882E302A5C}" name="Coluna742" dataDxfId="15647"/>
    <tableColumn id="766" xr3:uid="{2AD6F29C-183A-0D40-BCD4-15456B4C24C8}" name="Coluna743" dataDxfId="15646"/>
    <tableColumn id="767" xr3:uid="{FFE08AFE-EA84-114E-BA45-8137A3DA13CA}" name="Coluna744" dataDxfId="15645"/>
    <tableColumn id="768" xr3:uid="{78611F89-7B75-CE49-9102-BFD5AF6291A9}" name="Coluna745" dataDxfId="15644"/>
    <tableColumn id="769" xr3:uid="{EAC56EE6-C651-2046-A96E-193E2906B162}" name="Coluna746" dataDxfId="15643"/>
    <tableColumn id="770" xr3:uid="{4BCACD38-4C0D-EF48-90FD-16BB2EF01235}" name="Coluna747" dataDxfId="15642"/>
    <tableColumn id="771" xr3:uid="{01F68B2D-1987-F643-9521-17F1C890D553}" name="Coluna748" dataDxfId="15641"/>
    <tableColumn id="772" xr3:uid="{5B5A8EA7-ED61-D542-99B5-A7E6DBF08F32}" name="Coluna749" dataDxfId="15640"/>
    <tableColumn id="773" xr3:uid="{BACBB611-369B-5141-AC28-24CE60C4DF0F}" name="Coluna750" dataDxfId="15639"/>
    <tableColumn id="774" xr3:uid="{80C4B3F5-C5F4-0A48-9FBB-0C4EC26F6ADB}" name="Coluna751" dataDxfId="15638"/>
    <tableColumn id="775" xr3:uid="{0E329FD1-3F2B-7B43-A090-2C23ADFAE77E}" name="Coluna752" dataDxfId="15637"/>
    <tableColumn id="776" xr3:uid="{76A1F682-A90F-674B-ABA4-FB00E8B2231C}" name="Coluna753" dataDxfId="15636"/>
    <tableColumn id="777" xr3:uid="{51C07BAA-674F-5E47-B46D-3C6704EBD982}" name="Coluna754" dataDxfId="15635"/>
    <tableColumn id="778" xr3:uid="{0441B5E5-02E6-F046-BA32-8B4872904A81}" name="Coluna755" dataDxfId="15634"/>
    <tableColumn id="779" xr3:uid="{DD20886C-0109-D844-B39A-B16E842E6248}" name="Coluna756" dataDxfId="15633"/>
    <tableColumn id="780" xr3:uid="{6BE1F917-1E74-FB49-9ADB-33B3D311A628}" name="Coluna757" dataDxfId="15632"/>
    <tableColumn id="781" xr3:uid="{DA5E5E7A-BFA3-0D4E-9FA2-C7D39B523900}" name="Coluna758" dataDxfId="15631"/>
    <tableColumn id="782" xr3:uid="{CC4E1C2B-1FA1-324A-B271-6CE748D86B17}" name="Coluna759" dataDxfId="15630"/>
    <tableColumn id="783" xr3:uid="{086796A9-AE65-1443-AFEA-14FFEA46AE47}" name="Coluna760" dataDxfId="15629"/>
    <tableColumn id="784" xr3:uid="{03BD2F8B-9AA1-2442-B0E5-EA70E50B9216}" name="Coluna761" dataDxfId="15628"/>
    <tableColumn id="785" xr3:uid="{F13BBCAB-BA73-9046-B84C-2B5C34129505}" name="Coluna762" dataDxfId="15627"/>
    <tableColumn id="786" xr3:uid="{D2B6F4D3-B7A5-574B-82B7-1696629BE5D3}" name="Coluna763" dataDxfId="15626"/>
    <tableColumn id="787" xr3:uid="{0E382500-AC6F-1A47-9BBA-0574431073CF}" name="Coluna764" dataDxfId="15625"/>
    <tableColumn id="788" xr3:uid="{A0D33D64-87E2-234F-9DAC-0841900319BA}" name="Coluna765" dataDxfId="15624"/>
    <tableColumn id="789" xr3:uid="{71DAD12E-C50E-B643-B4EF-C8003585E4AE}" name="Coluna766" dataDxfId="15623"/>
    <tableColumn id="790" xr3:uid="{92CD6849-D826-7341-A6D3-9F321033DF2F}" name="Coluna767" dataDxfId="15622"/>
    <tableColumn id="791" xr3:uid="{BE0D7A92-5B17-A645-94EE-4CBB57C445B1}" name="Coluna768" dataDxfId="15621"/>
    <tableColumn id="792" xr3:uid="{EFF619EA-F1FB-EA4A-9223-C442AA703853}" name="Coluna769" dataDxfId="15620"/>
    <tableColumn id="793" xr3:uid="{E76D384C-3F56-3248-8692-B49D6A806064}" name="Coluna770" dataDxfId="15619"/>
    <tableColumn id="794" xr3:uid="{295718FD-4460-7D46-8D02-DA120D2C0448}" name="Coluna771" dataDxfId="15618"/>
    <tableColumn id="795" xr3:uid="{08D028A9-A034-7242-9ED3-D6E3A2BE9B3B}" name="Coluna772" dataDxfId="15617"/>
    <tableColumn id="796" xr3:uid="{D16857AA-7D20-C048-B0F9-89DB5D46F6ED}" name="Coluna773" dataDxfId="15616"/>
    <tableColumn id="797" xr3:uid="{1BEE8AD7-C7CE-354C-A831-6E5E8588650B}" name="Coluna774" dataDxfId="15615"/>
    <tableColumn id="798" xr3:uid="{71F8F2F8-9726-024B-98A4-38DB426A58F8}" name="Coluna775" dataDxfId="15614"/>
    <tableColumn id="799" xr3:uid="{507AD663-46DD-B841-AA3E-8C8EC1A7CC88}" name="Coluna776" dataDxfId="15613"/>
    <tableColumn id="800" xr3:uid="{F454FB3D-0FA8-4941-A2B1-15103CB5C740}" name="Coluna777" dataDxfId="15612"/>
    <tableColumn id="801" xr3:uid="{A95A267D-585E-1F4F-95CC-9A9DE471E260}" name="Coluna778" dataDxfId="15611"/>
    <tableColumn id="802" xr3:uid="{51939119-28CD-614D-9C56-586D5800E7EF}" name="Coluna779" dataDxfId="15610"/>
    <tableColumn id="803" xr3:uid="{10680C04-237C-B74B-8128-36637CF01F25}" name="Coluna780" dataDxfId="15609"/>
    <tableColumn id="804" xr3:uid="{FB2AB494-C28A-0D49-AE19-C8A4978DC8E3}" name="Coluna781" dataDxfId="15608"/>
    <tableColumn id="805" xr3:uid="{606C936F-C9EF-9E4D-A59F-D65F0E35A99D}" name="Coluna782" dataDxfId="15607"/>
    <tableColumn id="806" xr3:uid="{28957969-B25C-1648-B28C-A1353AC80A76}" name="Coluna783" dataDxfId="15606"/>
    <tableColumn id="807" xr3:uid="{BE5B6525-C594-514F-9436-D0433416B016}" name="Coluna784" dataDxfId="15605"/>
    <tableColumn id="808" xr3:uid="{E6B736C1-1748-0743-88C6-97398B98A131}" name="Coluna785" dataDxfId="15604"/>
    <tableColumn id="809" xr3:uid="{A29F819E-8946-B043-9BB2-D732D959F158}" name="Coluna786" dataDxfId="15603"/>
    <tableColumn id="810" xr3:uid="{A0B11DAF-C45A-FD4F-A3B6-7682CBBC6732}" name="Coluna787" dataDxfId="15602"/>
    <tableColumn id="811" xr3:uid="{0E1727B5-30CF-9A49-8E1C-0C1262227A02}" name="Coluna788" dataDxfId="15601"/>
    <tableColumn id="812" xr3:uid="{4B579252-B4FC-644B-90E0-9C6AF8499C7C}" name="Coluna789" dataDxfId="15600"/>
    <tableColumn id="813" xr3:uid="{66439811-B150-2E43-B8FB-20E12A94A956}" name="Coluna790" dataDxfId="15599"/>
    <tableColumn id="814" xr3:uid="{85E978BC-571F-6E42-98C8-4690FAA11319}" name="Coluna791" dataDxfId="15598"/>
    <tableColumn id="815" xr3:uid="{3DB34F9D-0F0F-304E-B7B8-610A0DE87200}" name="Coluna792" dataDxfId="15597"/>
    <tableColumn id="816" xr3:uid="{1B8890B8-C038-7248-B65D-873AE3663957}" name="Coluna793" dataDxfId="15596"/>
    <tableColumn id="817" xr3:uid="{AD1F719C-61A1-924D-BAF7-730F1048020A}" name="Coluna794" dataDxfId="15595"/>
    <tableColumn id="818" xr3:uid="{124E68F3-1965-8447-AB50-6F3B3BC59387}" name="Coluna795" dataDxfId="15594"/>
    <tableColumn id="819" xr3:uid="{65D0950B-4F57-AD46-B5A5-430A663C2121}" name="Coluna796" dataDxfId="15593"/>
    <tableColumn id="820" xr3:uid="{648AB2DD-7D29-B145-BA75-C1015C7D29D6}" name="Coluna797" dataDxfId="15592"/>
    <tableColumn id="821" xr3:uid="{24E45B44-C4B3-7F47-8E00-51C8E492281F}" name="Coluna798" dataDxfId="15591"/>
    <tableColumn id="822" xr3:uid="{F4B64C1D-2EEB-9A42-B7DB-92E7283B8469}" name="Coluna799" dataDxfId="15590"/>
    <tableColumn id="823" xr3:uid="{5C592D02-2063-8F40-910D-60C53982049A}" name="Coluna800" dataDxfId="15589"/>
    <tableColumn id="824" xr3:uid="{919B7091-C0B4-6540-B992-57066F340D11}" name="Coluna801" dataDxfId="15588"/>
    <tableColumn id="825" xr3:uid="{0E0E042B-3FCC-5C43-9025-6BF6BC188977}" name="Coluna802" dataDxfId="15587"/>
    <tableColumn id="826" xr3:uid="{4A7ED2DD-C6FD-9742-9A69-78FE94496215}" name="Coluna803" dataDxfId="15586"/>
    <tableColumn id="827" xr3:uid="{AA032A07-EF3F-014E-A6B6-D7B22678098A}" name="Coluna804" dataDxfId="15585"/>
    <tableColumn id="828" xr3:uid="{C5F42F0F-E4F9-0245-9B36-51138096BCDD}" name="Coluna805" dataDxfId="15584"/>
    <tableColumn id="829" xr3:uid="{807BAD36-D764-B04A-9018-6169A6F68EB5}" name="Coluna806" dataDxfId="15583"/>
    <tableColumn id="830" xr3:uid="{205DA187-9C15-9E46-8CA7-10D16F716800}" name="Coluna807" dataDxfId="15582"/>
    <tableColumn id="831" xr3:uid="{0EDF03F2-C4CE-664F-8320-A06CE76B70B4}" name="Coluna808" dataDxfId="15581"/>
    <tableColumn id="832" xr3:uid="{4BB4B65B-AA29-D54E-892C-DE1145B0C46C}" name="Coluna809" dataDxfId="15580"/>
    <tableColumn id="833" xr3:uid="{F8BE23ED-3F2D-E344-8FFB-FF003F8CAAC6}" name="Coluna810" dataDxfId="15579"/>
    <tableColumn id="834" xr3:uid="{7BC9610D-E4B2-3D4F-96A8-03A431B14675}" name="Coluna811" dataDxfId="15578"/>
    <tableColumn id="835" xr3:uid="{005E3B1A-CE37-3B48-BAA6-84BB71AC09B3}" name="Coluna812" dataDxfId="15577"/>
    <tableColumn id="836" xr3:uid="{9ACADA10-88A7-9842-8768-102FA884A80A}" name="Coluna813" dataDxfId="15576"/>
    <tableColumn id="837" xr3:uid="{1A7AC07C-7848-DF4B-A0A6-BCE318C651F5}" name="Coluna814" dataDxfId="15575"/>
    <tableColumn id="838" xr3:uid="{E511BD1A-D9DD-0348-9D0D-7FC76050886B}" name="Coluna815" dataDxfId="15574"/>
    <tableColumn id="839" xr3:uid="{6B24B870-9833-844C-9088-26F0EF307D46}" name="Coluna816" dataDxfId="15573"/>
    <tableColumn id="840" xr3:uid="{FC47AB98-BD96-4A47-9939-98410DAB677E}" name="Coluna817" dataDxfId="15572"/>
    <tableColumn id="841" xr3:uid="{566135CB-5D6C-9845-82C9-F3F46F316D7F}" name="Coluna818" dataDxfId="15571"/>
    <tableColumn id="842" xr3:uid="{F53DF475-85E5-2E46-B187-AE3FA1533972}" name="Coluna819" dataDxfId="15570"/>
    <tableColumn id="843" xr3:uid="{77983C94-8100-A54B-8FF9-DC90F5848843}" name="Coluna820" dataDxfId="15569"/>
    <tableColumn id="844" xr3:uid="{67454D8A-B708-AA4C-8862-8DA1805240F9}" name="Coluna821" dataDxfId="15568"/>
    <tableColumn id="845" xr3:uid="{31F4E72A-3E5E-E941-838B-6803A17C7AC3}" name="Coluna822" dataDxfId="15567"/>
    <tableColumn id="846" xr3:uid="{0EE219A1-10F3-9F42-AF7E-64A6323BD737}" name="Coluna823" dataDxfId="15566"/>
    <tableColumn id="847" xr3:uid="{800C0E25-5AB6-FA45-9B17-864E2C645022}" name="Coluna824" dataDxfId="15565"/>
    <tableColumn id="848" xr3:uid="{A6B5843D-5020-0244-A693-B8C8CE0BB4AB}" name="Coluna825" dataDxfId="15564"/>
    <tableColumn id="849" xr3:uid="{3B302CB9-5B5D-A242-9A16-3E4AC39AD481}" name="Coluna826" dataDxfId="15563"/>
    <tableColumn id="850" xr3:uid="{6F2C203B-EB57-D345-99AF-51DB41F5DA53}" name="Coluna827" dataDxfId="15562"/>
    <tableColumn id="851" xr3:uid="{675A09F2-EE2E-5C43-8724-FC0D6B89198D}" name="Coluna828" dataDxfId="15561"/>
    <tableColumn id="852" xr3:uid="{7D726C6B-FB4C-BF43-89F0-E8A44E24B697}" name="Coluna829" dataDxfId="15560"/>
    <tableColumn id="853" xr3:uid="{ADB857B9-B341-2745-A2B8-3E3B714C380F}" name="Coluna830" dataDxfId="15559"/>
    <tableColumn id="854" xr3:uid="{F2BD70F2-FCEB-604A-86C2-7D230E323A7D}" name="Coluna831" dataDxfId="15558"/>
    <tableColumn id="855" xr3:uid="{C40B86BF-01BC-C944-8D91-CC4B0F974340}" name="Coluna832" dataDxfId="15557"/>
    <tableColumn id="856" xr3:uid="{BF7F70FB-5BF4-0A42-B43D-B6D888C259B8}" name="Coluna833" dataDxfId="15556"/>
    <tableColumn id="857" xr3:uid="{F466351B-B75E-4641-8C8C-F257091656AB}" name="Coluna834" dataDxfId="15555"/>
    <tableColumn id="858" xr3:uid="{8029D664-C91A-F648-8A3F-8B870FE46F8F}" name="Coluna835" dataDxfId="15554"/>
    <tableColumn id="859" xr3:uid="{9C0E10ED-5C45-0A4A-A41C-2E038533C6F0}" name="Coluna836" dataDxfId="15553"/>
    <tableColumn id="860" xr3:uid="{95587132-3516-F347-AE9D-FD10F669DBC1}" name="Coluna837" dataDxfId="15552"/>
    <tableColumn id="861" xr3:uid="{12B9EAA4-AAB7-B345-BFF3-02C6B495607C}" name="Coluna838" dataDxfId="15551"/>
    <tableColumn id="862" xr3:uid="{C060FB37-B489-F146-8D39-ABDC33E1F2A6}" name="Coluna839" dataDxfId="15550"/>
    <tableColumn id="863" xr3:uid="{3A56B902-7885-6F42-9530-93ABCEA604C4}" name="Coluna840" dataDxfId="15549"/>
    <tableColumn id="864" xr3:uid="{AC15973C-39BE-C648-9C23-0699763A221C}" name="Coluna841" dataDxfId="15548"/>
    <tableColumn id="865" xr3:uid="{0E321062-69E9-E143-9BCA-1DC7C5182C1A}" name="Coluna842" dataDxfId="15547"/>
    <tableColumn id="866" xr3:uid="{EF4F2F25-AB79-0B46-A619-99AF6616A9DD}" name="Coluna843" dataDxfId="15546"/>
    <tableColumn id="867" xr3:uid="{052BDD6E-8410-3C47-9E57-5500A4FA9C44}" name="Coluna844" dataDxfId="15545"/>
    <tableColumn id="868" xr3:uid="{CD920608-DD7F-9D4A-96A4-CADB5CE5264D}" name="Coluna845" dataDxfId="15544"/>
    <tableColumn id="869" xr3:uid="{CFEF696B-32DC-744A-B1AA-BB03B8A945DA}" name="Coluna846" dataDxfId="15543"/>
    <tableColumn id="870" xr3:uid="{BE2270D9-9347-FD41-B2AB-235E13BE147A}" name="Coluna847" dataDxfId="15542"/>
    <tableColumn id="871" xr3:uid="{EF05A939-A469-D94E-98B3-F2292F6830C3}" name="Coluna848" dataDxfId="15541"/>
    <tableColumn id="872" xr3:uid="{88B5A4CE-6893-9642-ACE8-522CB820C5EB}" name="Coluna849" dataDxfId="15540"/>
    <tableColumn id="873" xr3:uid="{AB185AD2-A78C-1D4C-A82C-F2507B8322DD}" name="Coluna850" dataDxfId="15539"/>
    <tableColumn id="874" xr3:uid="{94E3AB49-9C1C-8440-A506-597A4EA41B8F}" name="Coluna851" dataDxfId="15538"/>
    <tableColumn id="875" xr3:uid="{76D5F958-4F8D-4240-97B8-3264E88C0752}" name="Coluna852" dataDxfId="15537"/>
    <tableColumn id="876" xr3:uid="{D3253A6B-49AC-8E48-8751-65A17BD26460}" name="Coluna853" dataDxfId="15536"/>
    <tableColumn id="877" xr3:uid="{CA94B2FD-B337-8A49-B499-ABCEA35F4262}" name="Coluna854" dataDxfId="15535"/>
    <tableColumn id="878" xr3:uid="{4AE974C4-B1C9-B94D-A083-A2EE4DCEFC5F}" name="Coluna855" dataDxfId="15534"/>
    <tableColumn id="879" xr3:uid="{E352776B-85D1-B84C-AB4B-EB8896C62369}" name="Coluna856" dataDxfId="15533"/>
    <tableColumn id="880" xr3:uid="{D94206A7-8EC4-A842-94C0-064FC9049149}" name="Coluna857" dataDxfId="15532"/>
    <tableColumn id="881" xr3:uid="{A5DB705D-11EE-7540-80B4-E4527BF7D205}" name="Coluna858" dataDxfId="15531"/>
    <tableColumn id="882" xr3:uid="{858E8DAC-1764-9A42-AD63-4F9AE1809CAA}" name="Coluna859" dataDxfId="15530"/>
    <tableColumn id="883" xr3:uid="{B25E171F-B848-8541-AFD0-AE29C30B302D}" name="Coluna860" dataDxfId="15529"/>
    <tableColumn id="884" xr3:uid="{44FBBAA4-1217-6D4A-9B60-EFCA2AD33987}" name="Coluna861" dataDxfId="15528"/>
    <tableColumn id="885" xr3:uid="{D102886D-612A-D34C-BB76-0F42EAE5424B}" name="Coluna862" dataDxfId="15527"/>
    <tableColumn id="886" xr3:uid="{2FF3A64B-2C37-3A47-9D7C-679E31C8F42F}" name="Coluna863" dataDxfId="15526"/>
    <tableColumn id="887" xr3:uid="{70B38F13-C352-8E4B-A6BE-52E8461CB9A4}" name="Coluna864" dataDxfId="15525"/>
    <tableColumn id="888" xr3:uid="{6A088BFD-ADFB-C94E-8F81-48B7F55F7B47}" name="Coluna865" dataDxfId="15524"/>
    <tableColumn id="889" xr3:uid="{0CEFFA06-F760-F044-88BC-5041C87E4E01}" name="Coluna866" dataDxfId="15523"/>
    <tableColumn id="890" xr3:uid="{28AF658D-B818-4144-9C42-83B0F4146006}" name="Coluna867" dataDxfId="15522"/>
    <tableColumn id="891" xr3:uid="{05115134-392C-BC41-BB47-512C8BBF869D}" name="Coluna868" dataDxfId="15521"/>
    <tableColumn id="892" xr3:uid="{A9BC59C7-3C23-A146-80D4-6A83A4A1B932}" name="Coluna869" dataDxfId="15520"/>
    <tableColumn id="893" xr3:uid="{247BD95A-4B1E-0D49-A5F0-5850753652E5}" name="Coluna870" dataDxfId="15519"/>
    <tableColumn id="894" xr3:uid="{4BFD4B9B-DC61-234A-B1AC-E7F2B5142E7C}" name="Coluna871" dataDxfId="15518"/>
    <tableColumn id="895" xr3:uid="{B9738950-C1E7-4B4F-9C21-D1348B72396C}" name="Coluna872" dataDxfId="15517"/>
    <tableColumn id="896" xr3:uid="{5E1988A2-5869-AE4D-8CC8-C8790B28D9F2}" name="Coluna873" dataDxfId="15516"/>
    <tableColumn id="897" xr3:uid="{FC388469-805D-184D-A7E5-A17F992B324E}" name="Coluna874" dataDxfId="15515"/>
    <tableColumn id="898" xr3:uid="{F22F2FD6-2062-8C43-BBCB-8E56E1CCBD4A}" name="Coluna875" dataDxfId="15514"/>
    <tableColumn id="899" xr3:uid="{1A50D805-8114-984D-8F94-5DD48904FECA}" name="Coluna876" dataDxfId="15513"/>
    <tableColumn id="900" xr3:uid="{2581D8E3-9A63-BF43-B6AF-9C8435A829D2}" name="Coluna877" dataDxfId="15512"/>
    <tableColumn id="901" xr3:uid="{D24754AE-E266-5149-9E82-88D9BB948FD7}" name="Coluna878" dataDxfId="15511"/>
    <tableColumn id="902" xr3:uid="{0B7FA63B-C013-004D-A1CC-30BFD3AA0842}" name="Coluna879" dataDxfId="15510"/>
    <tableColumn id="903" xr3:uid="{2CAF6173-7452-404D-8EB4-0BF8EBA3E59F}" name="Coluna880" dataDxfId="15509"/>
    <tableColumn id="904" xr3:uid="{D7F7DDDD-329F-5545-9ABF-3DB017D8BD15}" name="Coluna881" dataDxfId="15508"/>
    <tableColumn id="905" xr3:uid="{E56F0DC2-308E-8540-B29C-25D2F28DE5B8}" name="Coluna882" dataDxfId="15507"/>
    <tableColumn id="906" xr3:uid="{7DD67758-357F-424A-A34A-735CDF8BF18B}" name="Coluna883" dataDxfId="15506"/>
    <tableColumn id="907" xr3:uid="{F6C97DC7-3E49-6E44-8DC6-136E5DEB3400}" name="Coluna884" dataDxfId="15505"/>
    <tableColumn id="908" xr3:uid="{4D07F68C-3BB6-004A-B6AE-318BAF9519C8}" name="Coluna885" dataDxfId="15504"/>
    <tableColumn id="909" xr3:uid="{EC65BCDA-A61C-394B-BDB3-A41CB20F6804}" name="Coluna886" dataDxfId="15503"/>
    <tableColumn id="910" xr3:uid="{2B9015C6-73B4-B947-98DF-E2C1DDD050BD}" name="Coluna887" dataDxfId="15502"/>
    <tableColumn id="911" xr3:uid="{C4E2B553-DD9E-CF46-9664-163181C73FD1}" name="Coluna888" dataDxfId="15501"/>
    <tableColumn id="912" xr3:uid="{62604881-0E2B-5949-A630-55F42B6B5C21}" name="Coluna889" dataDxfId="15500"/>
    <tableColumn id="913" xr3:uid="{1EAF6274-CF2E-AF4E-9A60-F1B23632E478}" name="Coluna890" dataDxfId="15499"/>
    <tableColumn id="914" xr3:uid="{6EB92FEA-FF04-6F46-9E18-E365772DE488}" name="Coluna891" dataDxfId="15498"/>
    <tableColumn id="915" xr3:uid="{91451036-B028-B040-8AC9-8809E7EBF9DC}" name="Coluna892" dataDxfId="15497"/>
    <tableColumn id="916" xr3:uid="{5BEA771F-6436-2146-A01C-DA036A99FC09}" name="Coluna893" dataDxfId="15496"/>
    <tableColumn id="917" xr3:uid="{886ECFEA-888D-CA47-92A1-15760486DED0}" name="Coluna894" dataDxfId="15495"/>
    <tableColumn id="918" xr3:uid="{243ECFD4-89AC-DE40-AFDB-06AF9447A56D}" name="Coluna895" dataDxfId="15494"/>
    <tableColumn id="919" xr3:uid="{B4DC378E-187E-6143-898F-A6B1D5BEC9F1}" name="Coluna896" dataDxfId="15493"/>
    <tableColumn id="920" xr3:uid="{E9FA5DFF-DA32-074F-9D99-8CAB2497A535}" name="Coluna897" dataDxfId="15492"/>
    <tableColumn id="921" xr3:uid="{373025B0-F59C-7444-8A32-2272C3D824B3}" name="Coluna898" dataDxfId="15491"/>
    <tableColumn id="922" xr3:uid="{6AEA66B0-DC2C-814B-A233-1F122FCCF26C}" name="Coluna899" dataDxfId="15490"/>
    <tableColumn id="923" xr3:uid="{709C5DE2-54A7-F047-B0BC-7FD44F7239CB}" name="Coluna900" dataDxfId="15489"/>
    <tableColumn id="924" xr3:uid="{BDFE5DE6-4965-8F44-A7BD-C964FAB046EB}" name="Coluna901" dataDxfId="15488"/>
    <tableColumn id="925" xr3:uid="{F24D5CA4-A45E-004C-A872-9EB0D8EC5FBD}" name="Coluna902" dataDxfId="15487"/>
    <tableColumn id="926" xr3:uid="{3F097414-C968-904B-966C-743B71E33FD6}" name="Coluna903" dataDxfId="15486"/>
    <tableColumn id="927" xr3:uid="{6D4BC4AD-12CA-0240-8D33-D8EA3374E513}" name="Coluna904" dataDxfId="15485"/>
    <tableColumn id="928" xr3:uid="{2CE9327E-F480-BE4A-A7E0-0763881BB5FF}" name="Coluna905" dataDxfId="15484"/>
    <tableColumn id="929" xr3:uid="{02710A1F-EDEE-EF40-A767-D2B9840E2329}" name="Coluna906" dataDxfId="15483"/>
    <tableColumn id="930" xr3:uid="{A4D4EBFB-FDC6-6E4B-8B9B-F714B79D7232}" name="Coluna907" dataDxfId="15482"/>
    <tableColumn id="931" xr3:uid="{C5A6694A-B384-154C-93A5-F3795152D936}" name="Coluna908" dataDxfId="15481"/>
    <tableColumn id="932" xr3:uid="{C3E454DB-5D09-2746-82EC-CEDC818A49EE}" name="Coluna909" dataDxfId="15480"/>
    <tableColumn id="933" xr3:uid="{3F6FD552-F9EF-0343-98AB-3A70792E7CD4}" name="Coluna910" dataDxfId="15479"/>
    <tableColumn id="934" xr3:uid="{25084A30-BA95-D947-8C7F-63599E3A2CB6}" name="Coluna911" dataDxfId="15478"/>
    <tableColumn id="935" xr3:uid="{039CA8E5-ECD4-8D44-9A18-C207BF7A81EB}" name="Coluna912" dataDxfId="15477"/>
    <tableColumn id="936" xr3:uid="{33F75F86-9DE4-414F-ABA6-D4C94D159D77}" name="Coluna913" dataDxfId="15476"/>
    <tableColumn id="937" xr3:uid="{B06D51E0-2F55-1844-97A2-3ED34F6EC088}" name="Coluna914" dataDxfId="15475"/>
    <tableColumn id="938" xr3:uid="{880D53AA-9E68-6447-B9E5-7BF7C35FB0C2}" name="Coluna915" dataDxfId="15474"/>
    <tableColumn id="939" xr3:uid="{B8990144-4F34-7C47-A0F0-807DDB90B477}" name="Coluna916" dataDxfId="15473"/>
    <tableColumn id="940" xr3:uid="{A980A1C6-FBB2-8E4D-A758-4C3AFE9CFCE0}" name="Coluna917" dataDxfId="15472"/>
    <tableColumn id="941" xr3:uid="{81E2F1C4-9109-2C43-BBDC-9D2ABE0A0B37}" name="Coluna918" dataDxfId="15471"/>
    <tableColumn id="942" xr3:uid="{A6E22F11-DAC5-7B46-B298-F340D3985C5F}" name="Coluna919" dataDxfId="15470"/>
    <tableColumn id="943" xr3:uid="{AB7744F1-B908-3147-8430-5204F31D1866}" name="Coluna920" dataDxfId="15469"/>
    <tableColumn id="944" xr3:uid="{533523DF-D777-6447-B07F-CEF811EAB6F2}" name="Coluna921" dataDxfId="15468"/>
    <tableColumn id="945" xr3:uid="{594DD554-2579-8243-BA6E-A6B56BE58273}" name="Coluna922" dataDxfId="15467"/>
    <tableColumn id="946" xr3:uid="{4306D398-10BF-8345-81FE-D8B7AB71D0E7}" name="Coluna923" dataDxfId="15466"/>
    <tableColumn id="947" xr3:uid="{8FA1DC38-F276-D442-8D43-8C117F3C3C5F}" name="Coluna924" dataDxfId="15465"/>
    <tableColumn id="948" xr3:uid="{C52E426E-FA6F-054E-9ECD-C59915B7A02B}" name="Coluna925" dataDxfId="15464"/>
    <tableColumn id="949" xr3:uid="{9A797E8C-B836-5840-BD53-FA4C289B4855}" name="Coluna926" dataDxfId="15463"/>
    <tableColumn id="950" xr3:uid="{3EBA60C5-1063-6543-A6E4-439189BE9140}" name="Coluna927" dataDxfId="15462"/>
    <tableColumn id="951" xr3:uid="{1EE4C600-AAAA-DB44-832E-712851C45949}" name="Coluna928" dataDxfId="15461"/>
    <tableColumn id="952" xr3:uid="{344ADABA-9105-B74F-9A26-7722967A7F05}" name="Coluna929" dataDxfId="15460"/>
    <tableColumn id="953" xr3:uid="{6D56F052-929B-AE44-A013-CCBC2C7C97AF}" name="Coluna930" dataDxfId="15459"/>
    <tableColumn id="954" xr3:uid="{E2EF3D3F-FC64-5E44-90DA-8DAF0580AA4A}" name="Coluna931" dataDxfId="15458"/>
    <tableColumn id="955" xr3:uid="{727083D9-70B8-E340-A59D-04DC12D27F49}" name="Coluna932" dataDxfId="15457"/>
    <tableColumn id="956" xr3:uid="{4B1A2773-6079-9547-AF56-6614F8D461A3}" name="Coluna933" dataDxfId="15456"/>
    <tableColumn id="957" xr3:uid="{436A4A37-AE5A-C742-AB45-0386527BA492}" name="Coluna934" dataDxfId="15455"/>
    <tableColumn id="958" xr3:uid="{3A905D42-E04E-FE40-BF44-B8ED5A6C5C0A}" name="Coluna935" dataDxfId="15454"/>
    <tableColumn id="959" xr3:uid="{44743093-8D03-6246-BEE4-CA4F5AB019B7}" name="Coluna936" dataDxfId="15453"/>
    <tableColumn id="960" xr3:uid="{FF35E4A2-1C7A-0542-87A1-859F87188ABD}" name="Coluna937" dataDxfId="15452"/>
    <tableColumn id="961" xr3:uid="{5DDF92E4-C7A7-1E4C-890B-32B4103F1148}" name="Coluna938" dataDxfId="15451"/>
    <tableColumn id="962" xr3:uid="{5F4C6862-E20C-4B47-8F1F-0CCFAB9EBFE3}" name="Coluna939" dataDxfId="15450"/>
    <tableColumn id="963" xr3:uid="{70AA63FD-0C44-B846-B254-B91FF266A15F}" name="Coluna940" dataDxfId="15449"/>
    <tableColumn id="964" xr3:uid="{DEA8AD10-5FB3-1E45-8906-95C1ECD1296B}" name="Coluna941" dataDxfId="15448"/>
    <tableColumn id="965" xr3:uid="{0B89DC07-AB94-3F48-9DE9-45ADF9DC6724}" name="Coluna942" dataDxfId="15447"/>
    <tableColumn id="966" xr3:uid="{66DBE60E-3A36-FB41-98E3-5C2FE60582D1}" name="Coluna943" dataDxfId="15446"/>
    <tableColumn id="967" xr3:uid="{4F1F1C8A-456E-7741-B538-91AD41809AAD}" name="Coluna944" dataDxfId="15445"/>
    <tableColumn id="968" xr3:uid="{6F64BC71-4409-164F-AB67-9DD07DFA6A4B}" name="Coluna945" dataDxfId="15444"/>
    <tableColumn id="969" xr3:uid="{FAF83B34-7245-EE48-BA01-8245C87BAA04}" name="Coluna946" dataDxfId="15443"/>
    <tableColumn id="970" xr3:uid="{34ABA46D-C147-C14F-BA11-3FC817E1DD4A}" name="Coluna947" dataDxfId="15442"/>
    <tableColumn id="971" xr3:uid="{A3D237AE-02A2-F94F-A4BD-ACF12FFB8B74}" name="Coluna948" dataDxfId="15441"/>
    <tableColumn id="972" xr3:uid="{1766089C-755A-584E-9ED8-45AB5A6145D9}" name="Coluna949" dataDxfId="15440"/>
    <tableColumn id="973" xr3:uid="{EF1C311E-F948-BA4F-8586-35F89CBB4F1C}" name="Coluna950" dataDxfId="15439"/>
    <tableColumn id="974" xr3:uid="{23956145-AA72-6D4A-92F8-181D8916E99E}" name="Coluna951" dataDxfId="15438"/>
    <tableColumn id="975" xr3:uid="{F86609F6-97C0-0B4C-A42E-5E40A1077B14}" name="Coluna952" dataDxfId="15437"/>
    <tableColumn id="976" xr3:uid="{BB2404A1-B410-6047-91CA-2DBF120EE3D7}" name="Coluna953" dataDxfId="15436"/>
    <tableColumn id="977" xr3:uid="{5BA9169B-48A1-EA42-B7C9-7EF06EAE4216}" name="Coluna954" dataDxfId="15435"/>
    <tableColumn id="978" xr3:uid="{EBEE3CAB-1253-4E41-8894-6BC3C475673E}" name="Coluna955" dataDxfId="15434"/>
    <tableColumn id="979" xr3:uid="{C1E60000-2DCD-324C-9585-51FD8315F71D}" name="Coluna956" dataDxfId="15433"/>
    <tableColumn id="980" xr3:uid="{60986FE8-064F-FE48-8A7B-74D2DC2020DF}" name="Coluna957" dataDxfId="15432"/>
    <tableColumn id="981" xr3:uid="{50E1FAE8-A38F-9242-9B4B-6E83CC0C968F}" name="Coluna958" dataDxfId="15431"/>
    <tableColumn id="982" xr3:uid="{1E9D7DF8-F6D8-8A45-9D91-2EA6A53BD30D}" name="Coluna959" dataDxfId="15430"/>
    <tableColumn id="983" xr3:uid="{F8159EA9-C39C-2540-83E6-F39B89C40510}" name="Coluna960" dataDxfId="15429"/>
    <tableColumn id="984" xr3:uid="{D2BD19D1-CB31-5047-B8D7-D127B2366DF3}" name="Coluna961" dataDxfId="15428"/>
    <tableColumn id="985" xr3:uid="{CF775A52-8B8B-9E49-A91B-1AC3A750F6F3}" name="Coluna962" dataDxfId="15427"/>
    <tableColumn id="986" xr3:uid="{CBD6679B-8650-F44C-8C7E-929EBCA810F4}" name="Coluna963" dataDxfId="15426"/>
    <tableColumn id="987" xr3:uid="{08A440DC-E3E2-C84D-829D-AF5F2D556FAE}" name="Coluna964" dataDxfId="15425"/>
    <tableColumn id="988" xr3:uid="{E1EA3C20-57FB-1E4B-B3D1-ED247A586829}" name="Coluna965" dataDxfId="15424"/>
    <tableColumn id="989" xr3:uid="{49441034-9614-FD43-86F5-E1393305FB80}" name="Coluna966" dataDxfId="15423"/>
    <tableColumn id="990" xr3:uid="{596F7A9C-3698-0549-AD16-7CCA7BE787F0}" name="Coluna967" dataDxfId="15422"/>
    <tableColumn id="991" xr3:uid="{839B70FB-4BB4-8740-B095-270D62AEF4D2}" name="Coluna968" dataDxfId="15421"/>
    <tableColumn id="992" xr3:uid="{14A9BEF8-4C33-1E4C-ABEA-E52D3E25B38F}" name="Coluna969" dataDxfId="15420"/>
    <tableColumn id="993" xr3:uid="{0909A131-2045-D640-899C-E54CAA093976}" name="Coluna970" dataDxfId="15419"/>
    <tableColumn id="994" xr3:uid="{4672DD6D-36A4-3741-B8BE-8922A090ED46}" name="Coluna971" dataDxfId="15418"/>
    <tableColumn id="995" xr3:uid="{A2DFE5B6-49E3-AA41-8E75-189036E46F01}" name="Coluna972" dataDxfId="15417"/>
    <tableColumn id="996" xr3:uid="{820A8A5A-6DFE-2C44-B6D0-45AB0F08F3F3}" name="Coluna973" dataDxfId="15416"/>
    <tableColumn id="997" xr3:uid="{6DE20506-5DD7-4340-BAAA-95866FED7F69}" name="Coluna974" dataDxfId="15415"/>
    <tableColumn id="998" xr3:uid="{AFFC0582-B085-1E44-898D-4318382CF705}" name="Coluna975" dataDxfId="15414"/>
    <tableColumn id="999" xr3:uid="{7D91A975-4C4E-3D4A-956D-6297EF342958}" name="Coluna976" dataDxfId="15413"/>
    <tableColumn id="1000" xr3:uid="{61636AA2-43B9-FB41-904F-8086A92E8127}" name="Coluna977" dataDxfId="15412"/>
    <tableColumn id="1001" xr3:uid="{8AB9B6A5-4D54-1544-9F3E-D370B2C86652}" name="Coluna978" dataDxfId="15411"/>
    <tableColumn id="1002" xr3:uid="{BA5AA99E-F836-8548-98CE-61553A1D7B5E}" name="Coluna979" dataDxfId="15410"/>
    <tableColumn id="1003" xr3:uid="{F97DBA77-0973-D14F-AA14-BCEC8F8528E4}" name="Coluna980" dataDxfId="15409"/>
    <tableColumn id="1004" xr3:uid="{8209BA39-8A48-6641-9866-DB658D6499F4}" name="Coluna981" dataDxfId="15408"/>
    <tableColumn id="1005" xr3:uid="{B975472C-9E76-B145-BCFE-DD0A90206699}" name="Coluna982" dataDxfId="15407"/>
    <tableColumn id="1006" xr3:uid="{D31299AE-2234-5247-BB54-00309D107756}" name="Coluna983" dataDxfId="15406"/>
    <tableColumn id="1007" xr3:uid="{CA20BDB4-5A28-3344-8026-42423FA3E2C4}" name="Coluna984" dataDxfId="15405"/>
    <tableColumn id="1008" xr3:uid="{D805A46C-0B09-0644-8511-75B03AC245D2}" name="Coluna985" dataDxfId="15404"/>
    <tableColumn id="1009" xr3:uid="{CB485E86-F567-0A45-A9BC-08EF455692A1}" name="Coluna986" dataDxfId="15403"/>
    <tableColumn id="1010" xr3:uid="{836E4F23-0BFC-8D42-B703-0733E8EE2F05}" name="Coluna987" dataDxfId="15402"/>
    <tableColumn id="1011" xr3:uid="{9FE4C02D-145C-BF42-9F64-8028A9F53719}" name="Coluna988" dataDxfId="15401"/>
    <tableColumn id="1012" xr3:uid="{308EC752-6646-D246-B17B-20E2307C9713}" name="Coluna989" dataDxfId="15400"/>
    <tableColumn id="1013" xr3:uid="{EB7D7DA6-6186-F340-BBC4-502ABC0A9F7E}" name="Coluna990" dataDxfId="15399"/>
    <tableColumn id="1014" xr3:uid="{0DBC1736-5A22-9C41-B4DA-4E66560CE59F}" name="Coluna991" dataDxfId="15398"/>
    <tableColumn id="1015" xr3:uid="{E07D713B-768C-4A4A-A13D-9B51254CFEA9}" name="Coluna992" dataDxfId="15397"/>
    <tableColumn id="1016" xr3:uid="{37AEBB30-36A3-5F4F-B240-B3049CC87C46}" name="Coluna993" dataDxfId="15396"/>
    <tableColumn id="1017" xr3:uid="{D2860AAA-F4D0-4E47-AFD8-89F96A3CB918}" name="Coluna994" dataDxfId="15395"/>
    <tableColumn id="1018" xr3:uid="{DE605538-129F-9045-BDFE-12E9D859898B}" name="Coluna995" dataDxfId="15394"/>
    <tableColumn id="1019" xr3:uid="{99B84E48-CDD8-8F4F-883F-555CBAAB3C09}" name="Coluna996" dataDxfId="15393"/>
    <tableColumn id="1020" xr3:uid="{437ACE63-26EC-B24C-9DAD-A16C392B01DF}" name="Coluna997" dataDxfId="15392"/>
    <tableColumn id="1021" xr3:uid="{8FD79409-5B92-3842-BC7D-E7C5CE4EDF92}" name="Coluna998" dataDxfId="15391"/>
    <tableColumn id="1022" xr3:uid="{6E90569F-41DE-A840-B905-CB338C048EFC}" name="Coluna999" dataDxfId="15390"/>
    <tableColumn id="1023" xr3:uid="{E2A40616-D22C-8C44-AA11-F31136AC8228}" name="Coluna1000" dataDxfId="15389"/>
    <tableColumn id="1024" xr3:uid="{470934A1-3483-784A-9EA9-5C6937970989}" name="Coluna1001" dataDxfId="15388"/>
    <tableColumn id="1025" xr3:uid="{D7AB58CA-71A8-674F-934D-94AAD56A4BB2}" name="Coluna1002" dataDxfId="15387"/>
    <tableColumn id="1026" xr3:uid="{E6869345-A6E9-0E4C-9293-E8CFC0FF865D}" name="Coluna1003" dataDxfId="15386"/>
    <tableColumn id="1027" xr3:uid="{987718AD-88CA-BB48-AE03-31493B4A1D7E}" name="Coluna1004" dataDxfId="15385"/>
    <tableColumn id="1028" xr3:uid="{75133BFA-253C-3D49-97CE-C61A9BDA2F90}" name="Coluna1005" dataDxfId="15384"/>
    <tableColumn id="1029" xr3:uid="{0F57073C-FF7E-AA49-89DC-BBC4B29B7656}" name="Coluna1006" dataDxfId="15383"/>
    <tableColumn id="1030" xr3:uid="{A9D38303-4661-E14D-9234-8677C07454B4}" name="Coluna1007" dataDxfId="15382"/>
    <tableColumn id="1031" xr3:uid="{A1EE6DB1-6C48-B44C-BC08-7D114E08B1BC}" name="Coluna1008" dataDxfId="15381"/>
    <tableColumn id="1032" xr3:uid="{F5A4BC4B-FAED-D946-A902-781E193F7504}" name="Coluna1009" dataDxfId="15380"/>
    <tableColumn id="1033" xr3:uid="{324C84FC-DD8F-D542-8392-71A1C26D8A06}" name="Coluna1010" dataDxfId="15379"/>
    <tableColumn id="1034" xr3:uid="{60AE7A5D-4464-1B4C-B562-1DBA262927E9}" name="Coluna1011" dataDxfId="15378"/>
    <tableColumn id="1035" xr3:uid="{5B792EFE-4CFF-8F42-A542-D943759931DB}" name="Coluna1012" dataDxfId="15377"/>
    <tableColumn id="1036" xr3:uid="{864E825B-C8DC-9C40-A2BF-3E708D49FEA8}" name="Coluna1013" dataDxfId="15376"/>
    <tableColumn id="1037" xr3:uid="{CF557FB0-F494-0B47-A3F2-D2F1DFF75BD6}" name="Coluna1014" dataDxfId="15375"/>
    <tableColumn id="1038" xr3:uid="{A099F3D3-8F89-674F-B249-EF09CF2EB507}" name="Coluna1015" dataDxfId="15374"/>
    <tableColumn id="1039" xr3:uid="{F532A566-535B-5A4E-85DB-F8F8C8133D5A}" name="Coluna1016" dataDxfId="15373"/>
    <tableColumn id="1040" xr3:uid="{93C13DD2-9DA9-4B4B-AC11-5F59B5CB05D4}" name="Coluna1017" dataDxfId="15372"/>
    <tableColumn id="1041" xr3:uid="{5E7E00C2-594B-8E47-A52B-AADF31D4C5AB}" name="Coluna1018" dataDxfId="15371"/>
    <tableColumn id="1042" xr3:uid="{1BFD0A41-AB73-A641-B7ED-73C0208F760E}" name="Coluna1019" dataDxfId="15370"/>
    <tableColumn id="1043" xr3:uid="{917ECBA4-8418-7E44-A9F7-A71211E95551}" name="Coluna1020" dataDxfId="15369"/>
    <tableColumn id="1044" xr3:uid="{AFD51EF0-DAC2-ED4B-A926-B74C1B17F857}" name="Coluna1021" dataDxfId="15368"/>
    <tableColumn id="1045" xr3:uid="{044A79BD-ED81-5B4A-9BEE-5BBFF8EF208C}" name="Coluna1022" dataDxfId="15367"/>
    <tableColumn id="1046" xr3:uid="{1B173E50-42F3-C141-B1D1-90F8CB2C3D63}" name="Coluna1023" dataDxfId="15366"/>
    <tableColumn id="1047" xr3:uid="{9D99171B-149F-2A4C-87A0-942C5F5566C2}" name="Coluna1024" dataDxfId="15365"/>
    <tableColumn id="1048" xr3:uid="{532A98E9-AA2C-E14F-BF67-ACD21B37A1D2}" name="Coluna1025" dataDxfId="15364"/>
    <tableColumn id="1049" xr3:uid="{5C39DC95-65E1-DF4F-905F-2ED24735DD2A}" name="Coluna1026" dataDxfId="15363"/>
    <tableColumn id="1050" xr3:uid="{DBA35A94-70ED-1A47-AF5B-58FF9CF4840C}" name="Coluna1027" dataDxfId="15362"/>
    <tableColumn id="1051" xr3:uid="{06E53C42-ED8B-4B43-8FDC-19935296BFD5}" name="Coluna1028" dataDxfId="15361"/>
    <tableColumn id="1052" xr3:uid="{0ADE763E-5B50-9142-B39D-044351F76A63}" name="Coluna1029" dataDxfId="15360"/>
    <tableColumn id="1053" xr3:uid="{249A88BB-FFC7-7D41-B705-1F492C5EB725}" name="Coluna1030" dataDxfId="15359"/>
    <tableColumn id="1054" xr3:uid="{C7AD719C-4B2D-C24E-92DC-9E5046FFB595}" name="Coluna1031" dataDxfId="15358"/>
    <tableColumn id="1055" xr3:uid="{B937039C-59FD-3144-A7CB-6DA7DAEC718F}" name="Coluna1032" dataDxfId="15357"/>
    <tableColumn id="1056" xr3:uid="{2E142B48-ADE3-7E40-BC43-EC0E25510F09}" name="Coluna1033" dataDxfId="15356"/>
    <tableColumn id="1057" xr3:uid="{39C6DFF6-7857-B947-A208-1401346F6653}" name="Coluna1034" dataDxfId="15355"/>
    <tableColumn id="1058" xr3:uid="{9377EE88-C34E-C241-8B40-A3F4AE76F3A7}" name="Coluna1035" dataDxfId="15354"/>
    <tableColumn id="1059" xr3:uid="{88A6B781-41B6-1A4B-828A-246F7F9FA54D}" name="Coluna1036" dataDxfId="15353"/>
    <tableColumn id="1060" xr3:uid="{C3054BF5-AC13-9E4C-9257-4115F8003DA3}" name="Coluna1037" dataDxfId="15352"/>
    <tableColumn id="1061" xr3:uid="{3C2B838D-7066-7F4E-BDBE-82DCD21E6423}" name="Coluna1038" dataDxfId="15351"/>
    <tableColumn id="1062" xr3:uid="{333EE916-66F7-4B45-9B83-0AD4B8649AAB}" name="Coluna1039" dataDxfId="15350"/>
    <tableColumn id="1063" xr3:uid="{B77EE33B-16FC-EF4E-B1DC-3E336DBE9112}" name="Coluna1040" dataDxfId="15349"/>
    <tableColumn id="1064" xr3:uid="{43C89033-3D8A-7B43-8F25-378478A40E7F}" name="Coluna1041" dataDxfId="15348"/>
    <tableColumn id="1065" xr3:uid="{FBABCCB0-57B8-A74F-AEC5-34FCF3A0551E}" name="Coluna1042" dataDxfId="15347"/>
    <tableColumn id="1066" xr3:uid="{7D562FDF-81ED-AA4C-A20A-333AB9565EF2}" name="Coluna1043" dataDxfId="15346"/>
    <tableColumn id="1067" xr3:uid="{7F087B47-FB65-3544-AC3C-2DE2BE41492D}" name="Coluna1044" dataDxfId="15345"/>
    <tableColumn id="1068" xr3:uid="{DFA0A340-E45F-D945-A53E-1D32A68DC8A7}" name="Coluna1045" dataDxfId="15344"/>
    <tableColumn id="1069" xr3:uid="{232852A1-B1EE-7E41-8B3A-4E8C0299D725}" name="Coluna1046" dataDxfId="15343"/>
    <tableColumn id="1070" xr3:uid="{FA5A27A4-05B8-1A46-803E-9E8EA5B40D7F}" name="Coluna1047" dataDxfId="15342"/>
    <tableColumn id="1071" xr3:uid="{730688FF-28C5-404D-A934-9DDEFAB39D11}" name="Coluna1048" dataDxfId="15341"/>
    <tableColumn id="1072" xr3:uid="{9B0FEA80-AD03-4F4F-A742-F4CB8CD76C27}" name="Coluna1049" dataDxfId="15340"/>
    <tableColumn id="1073" xr3:uid="{F4851E7F-7C84-5040-B491-C7D4F691FEFE}" name="Coluna1050" dataDxfId="15339"/>
    <tableColumn id="1074" xr3:uid="{34FEBC0B-662B-BC47-A8D7-966DDBDCAD2D}" name="Coluna1051" dataDxfId="15338"/>
    <tableColumn id="1075" xr3:uid="{79548F36-45C3-2F4D-B583-A33E4BEA9183}" name="Coluna1052" dataDxfId="15337"/>
    <tableColumn id="1076" xr3:uid="{D8F8C1B8-C250-2A4C-B12A-17D9D3F14B5C}" name="Coluna1053" dataDxfId="15336"/>
    <tableColumn id="1077" xr3:uid="{A465D433-D261-6740-871E-EB8250B2229F}" name="Coluna1054" dataDxfId="15335"/>
    <tableColumn id="1078" xr3:uid="{BA6D787E-3088-7741-8AEE-83D4305D2847}" name="Coluna1055" dataDxfId="15334"/>
    <tableColumn id="1079" xr3:uid="{584B632F-F369-B845-8261-3467B6B15324}" name="Coluna1056" dataDxfId="15333"/>
    <tableColumn id="1080" xr3:uid="{83231CDE-C965-914F-889C-44A9CA88C327}" name="Coluna1057" dataDxfId="15332"/>
    <tableColumn id="1081" xr3:uid="{372A0727-4055-DB47-90AC-06F6DF6F367A}" name="Coluna1058" dataDxfId="15331"/>
    <tableColumn id="1082" xr3:uid="{F6DED1D0-411D-4446-BB71-E678DE8D0AFF}" name="Coluna1059" dataDxfId="15330"/>
    <tableColumn id="1083" xr3:uid="{B86EEB30-0E1B-2D45-8CB5-A665C74B6B01}" name="Coluna1060" dataDxfId="15329"/>
    <tableColumn id="1084" xr3:uid="{41E4EF38-A78E-884C-95E1-E7720DF7CEEA}" name="Coluna1061" dataDxfId="15328"/>
    <tableColumn id="1085" xr3:uid="{A928410B-57FA-5A47-AF2C-63A4681718D5}" name="Coluna1062" dataDxfId="15327"/>
    <tableColumn id="1086" xr3:uid="{03DBE55E-4DBE-CF49-8715-258DF0A42117}" name="Coluna1063" dataDxfId="15326"/>
    <tableColumn id="1087" xr3:uid="{A31E0CCE-671A-1C47-9B60-0C850EE9EAA1}" name="Coluna1064" dataDxfId="15325"/>
    <tableColumn id="1088" xr3:uid="{BC794CCC-7CE8-3B4A-9DEC-5FC443FD166B}" name="Coluna1065" dataDxfId="15324"/>
    <tableColumn id="1089" xr3:uid="{F9C1D9EB-2473-324F-9197-4DE9D3DEE92F}" name="Coluna1066" dataDxfId="15323"/>
    <tableColumn id="1090" xr3:uid="{79EC5CF5-6289-354B-9147-1E3010355B01}" name="Coluna1067" dataDxfId="15322"/>
    <tableColumn id="1091" xr3:uid="{0A77F634-2881-0049-A7DE-686070B57B37}" name="Coluna1068" dataDxfId="15321"/>
    <tableColumn id="1092" xr3:uid="{1C8DE089-F219-3744-A013-0F425286C3C2}" name="Coluna1069" dataDxfId="15320"/>
    <tableColumn id="1093" xr3:uid="{1986EB47-EE05-1B42-B629-0F2FCE0762BF}" name="Coluna1070" dataDxfId="15319"/>
    <tableColumn id="1094" xr3:uid="{4E0BEA71-6EB1-BF44-9C97-2AEC422B6FCC}" name="Coluna1071" dataDxfId="15318"/>
    <tableColumn id="1095" xr3:uid="{3CC5A3AF-FC7E-F04A-9E30-FCFBD58D680B}" name="Coluna1072" dataDxfId="15317"/>
    <tableColumn id="1096" xr3:uid="{175B9C2D-7C7F-A141-9E6B-DF129C1F0A9E}" name="Coluna1073" dataDxfId="15316"/>
    <tableColumn id="1097" xr3:uid="{2A84ACA9-108B-784F-A96E-C9635F910258}" name="Coluna1074" dataDxfId="15315"/>
    <tableColumn id="1098" xr3:uid="{18B622D6-8DD4-E541-ABF8-A2E0BE4CC8F4}" name="Coluna1075" dataDxfId="15314"/>
    <tableColumn id="1099" xr3:uid="{B5317866-034B-FA4C-9111-5AAA581577B7}" name="Coluna1076" dataDxfId="15313"/>
    <tableColumn id="1100" xr3:uid="{EE319EF6-054B-564E-BBFD-80D101E1D569}" name="Coluna1077" dataDxfId="15312"/>
    <tableColumn id="1101" xr3:uid="{2A4E0AD6-3672-AC4B-B45A-86D3F656BAD9}" name="Coluna1078" dataDxfId="15311"/>
    <tableColumn id="1102" xr3:uid="{786AE1B5-96C9-7D41-8FA5-82F182C6CE77}" name="Coluna1079" dataDxfId="15310"/>
    <tableColumn id="1103" xr3:uid="{286D0DBF-1A83-B043-A948-E05089A5B2E0}" name="Coluna1080" dataDxfId="15309"/>
    <tableColumn id="1104" xr3:uid="{7AA7CAB8-B3E5-CF40-AC6C-5D63DEA15DA6}" name="Coluna1081" dataDxfId="15308"/>
    <tableColumn id="1105" xr3:uid="{FC129D2F-ABC5-584A-8FF6-BCF168F71CBA}" name="Coluna1082" dataDxfId="15307"/>
    <tableColumn id="1106" xr3:uid="{2D3B307E-682A-C049-8468-378090BB374C}" name="Coluna1083" dataDxfId="15306"/>
    <tableColumn id="1107" xr3:uid="{E7996CA1-4860-EC40-AD54-3D4FC288292C}" name="Coluna1084" dataDxfId="15305"/>
    <tableColumn id="1108" xr3:uid="{4552FE1B-5D3D-D046-86CE-D092E23B7A74}" name="Coluna1085" dataDxfId="15304"/>
    <tableColumn id="1109" xr3:uid="{56F4A960-E206-0D47-9D0D-FF491D0E59C3}" name="Coluna1086" dataDxfId="15303"/>
    <tableColumn id="1110" xr3:uid="{1321BF8C-558F-564B-AB44-859895E1411F}" name="Coluna1087" dataDxfId="15302"/>
    <tableColumn id="1111" xr3:uid="{ECB5B8F7-D42E-C746-9327-44F1DD394BD3}" name="Coluna1088" dataDxfId="15301"/>
    <tableColumn id="1112" xr3:uid="{370B177F-309C-ED40-A75F-F972DBFCDDA6}" name="Coluna1089" dataDxfId="15300"/>
    <tableColumn id="1113" xr3:uid="{9DF69005-A032-D243-9B39-1AC3F54149DB}" name="Coluna1090" dataDxfId="15299"/>
    <tableColumn id="1114" xr3:uid="{648707CB-DBF8-DA40-97D8-436E73A00B1B}" name="Coluna1091" dataDxfId="15298"/>
    <tableColumn id="1115" xr3:uid="{59CCB489-66CC-8C48-9ED0-90BAF110D805}" name="Coluna1092" dataDxfId="15297"/>
    <tableColumn id="1116" xr3:uid="{F7BACF8F-803A-A241-A44B-DBD40E0D403E}" name="Coluna1093" dataDxfId="15296"/>
    <tableColumn id="1117" xr3:uid="{C11A91EA-5C98-C642-AB3D-12A38526BB89}" name="Coluna1094" dataDxfId="15295"/>
    <tableColumn id="1118" xr3:uid="{699ACB35-AD11-C542-8841-B80103013F6E}" name="Coluna1095" dataDxfId="15294"/>
    <tableColumn id="1119" xr3:uid="{84003252-6D05-4F45-ACE7-3B6C66FC0E81}" name="Coluna1096" dataDxfId="15293"/>
    <tableColumn id="1120" xr3:uid="{7C98AE08-DBDE-474C-88FA-81DC80C0ED44}" name="Coluna1097" dataDxfId="15292"/>
    <tableColumn id="1121" xr3:uid="{E9ED94A5-DA7A-9B45-B177-5C52928CF021}" name="Coluna1098" dataDxfId="15291"/>
    <tableColumn id="1122" xr3:uid="{E8D71A8A-04D0-FC43-A40A-2158FA862F77}" name="Coluna1099" dataDxfId="15290"/>
    <tableColumn id="1123" xr3:uid="{8215D241-8E95-1049-B5CF-B3EA3532E287}" name="Coluna1100" dataDxfId="15289"/>
    <tableColumn id="1124" xr3:uid="{E92B7AE5-84F9-7F45-AA39-413751F14EA3}" name="Coluna1101" dataDxfId="15288"/>
    <tableColumn id="1125" xr3:uid="{E5A6B677-144F-9349-B0B1-BFAFE7910C21}" name="Coluna1102" dataDxfId="15287"/>
    <tableColumn id="1126" xr3:uid="{C423978F-2A2A-EE4C-A323-5A1C7E5A9628}" name="Coluna1103" dataDxfId="15286"/>
    <tableColumn id="1127" xr3:uid="{5109B2A1-40B9-4041-9C18-0235713BDD63}" name="Coluna1104" dataDxfId="15285"/>
    <tableColumn id="1128" xr3:uid="{B8836973-57F5-144F-8365-082873CE6AAD}" name="Coluna1105" dataDxfId="15284"/>
    <tableColumn id="1129" xr3:uid="{DA163AC1-37F6-5E40-A26A-7243A96F4A8A}" name="Coluna1106" dataDxfId="15283"/>
    <tableColumn id="1130" xr3:uid="{E15F9791-1DFF-6E4D-B36B-4CD1B0B12EFB}" name="Coluna1107" dataDxfId="15282"/>
    <tableColumn id="1131" xr3:uid="{82334DE0-2BF5-CB42-8A1C-4784FC4ED57C}" name="Coluna1108" dataDxfId="15281"/>
    <tableColumn id="1132" xr3:uid="{B7C375FF-DFC1-E249-A065-C3950C4FE211}" name="Coluna1109" dataDxfId="15280"/>
    <tableColumn id="1133" xr3:uid="{303AF3DB-92D7-DA4B-8363-6FC846FFCE8A}" name="Coluna1110" dataDxfId="15279"/>
    <tableColumn id="1134" xr3:uid="{2E7B7B0E-0677-4448-9D99-9BA897255A97}" name="Coluna1111" dataDxfId="15278"/>
    <tableColumn id="1135" xr3:uid="{1141E4FD-A035-0948-9990-28C0736CB0B5}" name="Coluna1112" dataDxfId="15277"/>
    <tableColumn id="1136" xr3:uid="{AC942FF1-9321-1244-B935-E6A4C49B9387}" name="Coluna1113" dataDxfId="15276"/>
    <tableColumn id="1137" xr3:uid="{740BC51B-0633-9F46-8E08-4EB7EF43B3E4}" name="Coluna1114" dataDxfId="15275"/>
    <tableColumn id="1138" xr3:uid="{A1E4244C-40B1-6841-BED4-401E94472E63}" name="Coluna1115" dataDxfId="15274"/>
    <tableColumn id="1139" xr3:uid="{C413C2FF-B597-464F-80D0-F4EC16524E2E}" name="Coluna1116" dataDxfId="15273"/>
    <tableColumn id="1140" xr3:uid="{36B7131B-C371-DE47-B7E0-886259099C14}" name="Coluna1117" dataDxfId="15272"/>
    <tableColumn id="1141" xr3:uid="{51C425A3-AD9B-EA43-B18C-83D7C0E1E416}" name="Coluna1118" dataDxfId="15271"/>
    <tableColumn id="1142" xr3:uid="{DB01B315-A803-BE4C-B50B-FF8514BDB21E}" name="Coluna1119" dataDxfId="15270"/>
    <tableColumn id="1143" xr3:uid="{522F54D6-F6A4-184B-AC1B-1AACBCD47763}" name="Coluna1120" dataDxfId="15269"/>
    <tableColumn id="1144" xr3:uid="{F91130E4-411E-804F-9455-0C02CF40BA56}" name="Coluna1121" dataDxfId="15268"/>
    <tableColumn id="1145" xr3:uid="{D2B368C1-D879-5949-A93F-0BEE1E20C795}" name="Coluna1122" dataDxfId="15267"/>
    <tableColumn id="1146" xr3:uid="{347F18C6-46D7-ED4A-87E8-B2E087C41213}" name="Coluna1123" dataDxfId="15266"/>
    <tableColumn id="1147" xr3:uid="{5086987A-1CB7-CA45-B155-CD80B3C86A1C}" name="Coluna1124" dataDxfId="15265"/>
    <tableColumn id="1148" xr3:uid="{32D782FC-D985-AF4E-BD22-5801F092F793}" name="Coluna1125" dataDxfId="15264"/>
    <tableColumn id="1149" xr3:uid="{A1647D1C-9D15-3142-8625-FEC1D5B566A0}" name="Coluna1126" dataDxfId="15263"/>
    <tableColumn id="1150" xr3:uid="{1F5B902D-A254-2D4D-80F3-B16056E8DE4F}" name="Coluna1127" dataDxfId="15262"/>
    <tableColumn id="1151" xr3:uid="{5B64EDEB-93E2-7348-AC13-D3363DA41C50}" name="Coluna1128" dataDxfId="15261"/>
    <tableColumn id="1152" xr3:uid="{576BD841-6E8E-C44C-92C3-318D2CB93ECE}" name="Coluna1129" dataDxfId="15260"/>
    <tableColumn id="1153" xr3:uid="{528AD0D3-5C9B-104C-94B4-8140FDCB7CD7}" name="Coluna1130" dataDxfId="15259"/>
    <tableColumn id="1154" xr3:uid="{B8BA2BC5-DFCD-C843-A3DC-3F012687818F}" name="Coluna1131" dataDxfId="15258"/>
    <tableColumn id="1155" xr3:uid="{6634EF4E-7252-C149-B6D8-EC0D308A710A}" name="Coluna1132" dataDxfId="15257"/>
    <tableColumn id="1156" xr3:uid="{375B7C30-8DEC-8B45-9796-2062691E1530}" name="Coluna1133" dataDxfId="15256"/>
    <tableColumn id="1157" xr3:uid="{A026211C-BD88-F14A-9237-F7C95BCAA9F8}" name="Coluna1134" dataDxfId="15255"/>
    <tableColumn id="1158" xr3:uid="{080792F0-BADC-774D-BB26-717C55A6CE28}" name="Coluna1135" dataDxfId="15254"/>
    <tableColumn id="1159" xr3:uid="{2BEE4810-8250-0345-B261-88092C715843}" name="Coluna1136" dataDxfId="15253"/>
    <tableColumn id="1160" xr3:uid="{5473887D-F255-4F46-9563-8BD4AFAA9BD7}" name="Coluna1137" dataDxfId="15252"/>
    <tableColumn id="1161" xr3:uid="{6547436D-7ECA-6241-BA80-75CBF3417A59}" name="Coluna1138" dataDxfId="15251"/>
    <tableColumn id="1162" xr3:uid="{B6D0E174-CB26-F747-99A3-CE057367A873}" name="Coluna1139" dataDxfId="15250"/>
    <tableColumn id="1163" xr3:uid="{007C40B4-E30D-7D40-BC00-E3BE4D6D6661}" name="Coluna1140" dataDxfId="15249"/>
    <tableColumn id="1164" xr3:uid="{21496053-7C44-2A45-B0BC-D45B7A06BAB8}" name="Coluna1141" dataDxfId="15248"/>
    <tableColumn id="1165" xr3:uid="{DD655E4B-80C6-7B44-BF68-A8A85D082BCA}" name="Coluna1142" dataDxfId="15247"/>
    <tableColumn id="1166" xr3:uid="{9769A456-FD15-BC47-9BE4-2241C5FE2F2B}" name="Coluna1143" dataDxfId="15246"/>
    <tableColumn id="1167" xr3:uid="{65009C25-5587-F146-98FD-A1356B1EA981}" name="Coluna1144" dataDxfId="15245"/>
    <tableColumn id="1168" xr3:uid="{8BDCAD77-993E-314B-8E7A-F7B90C142970}" name="Coluna1145" dataDxfId="15244"/>
    <tableColumn id="1169" xr3:uid="{5E4E2EB4-FAED-2B4E-B8E5-C4B3AFDC3FA4}" name="Coluna1146" dataDxfId="15243"/>
    <tableColumn id="1170" xr3:uid="{92E74028-3E59-D541-8199-B37D16EE93C9}" name="Coluna1147" dataDxfId="15242"/>
    <tableColumn id="1171" xr3:uid="{F9C68EBF-5724-3942-A95C-3348F671FB0C}" name="Coluna1148" dataDxfId="15241"/>
    <tableColumn id="1172" xr3:uid="{F1898F40-1BE3-CF47-8716-08C1A5DCF4D8}" name="Coluna1149" dataDxfId="15240"/>
    <tableColumn id="1173" xr3:uid="{D3704281-DE3A-9443-9E51-50DF4CA1B93B}" name="Coluna1150" dataDxfId="15239"/>
    <tableColumn id="1174" xr3:uid="{4E32D360-5ED1-8B42-B600-36807035E948}" name="Coluna1151" dataDxfId="15238"/>
    <tableColumn id="1175" xr3:uid="{BFF4AFCA-7834-0148-BFA9-517AF137B376}" name="Coluna1152" dataDxfId="15237"/>
    <tableColumn id="1176" xr3:uid="{D0204D59-053E-4A4F-9217-9CC8AF17AE76}" name="Coluna1153" dataDxfId="15236"/>
    <tableColumn id="1177" xr3:uid="{18769A21-2FBA-E24A-8AD3-24A1EE8EA2DC}" name="Coluna1154" dataDxfId="15235"/>
    <tableColumn id="1178" xr3:uid="{7B738E79-DE0A-9E47-A65D-FFEDF594A355}" name="Coluna1155" dataDxfId="15234"/>
    <tableColumn id="1179" xr3:uid="{C6964EBE-0294-E540-A218-7DA28B7A5B82}" name="Coluna1156" dataDxfId="15233"/>
    <tableColumn id="1180" xr3:uid="{DE7CE975-57EB-834C-A03B-B4576CEE1A18}" name="Coluna1157" dataDxfId="15232"/>
    <tableColumn id="1181" xr3:uid="{3D8381DE-28F8-DE4B-970C-52E7FB17BBE5}" name="Coluna1158" dataDxfId="15231"/>
    <tableColumn id="1182" xr3:uid="{DD9C07DA-25DC-C240-ABE3-A68A35FD8170}" name="Coluna1159" dataDxfId="15230"/>
    <tableColumn id="1183" xr3:uid="{2B2396D3-4AD3-F04D-86FC-D323DB0D244B}" name="Coluna1160" dataDxfId="15229"/>
    <tableColumn id="1184" xr3:uid="{FFA32E04-902E-4740-8F8B-D85F1F7B148A}" name="Coluna1161" dataDxfId="15228"/>
    <tableColumn id="1185" xr3:uid="{FE31C297-6264-0246-A15B-84E064BBAABC}" name="Coluna1162" dataDxfId="15227"/>
    <tableColumn id="1186" xr3:uid="{CA685F62-E414-D94D-8217-3135B30381F7}" name="Coluna1163" dataDxfId="15226"/>
    <tableColumn id="1187" xr3:uid="{321A80B1-C661-EA44-93C2-68820E9B6593}" name="Coluna1164" dataDxfId="15225"/>
    <tableColumn id="1188" xr3:uid="{6BA0D86A-2640-6A4E-A585-CCFA6AFE4093}" name="Coluna1165" dataDxfId="15224"/>
    <tableColumn id="1189" xr3:uid="{4D98323A-64D3-CD4E-9E74-988A0B836876}" name="Coluna1166" dataDxfId="15223"/>
    <tableColumn id="1190" xr3:uid="{CBC8C807-D727-B74B-9027-5C72CABD96A4}" name="Coluna1167" dataDxfId="15222"/>
    <tableColumn id="1191" xr3:uid="{3AD8DDD7-E083-884E-AED8-FEFF13D6707E}" name="Coluna1168" dataDxfId="15221"/>
    <tableColumn id="1192" xr3:uid="{44AA1D69-F766-2C48-A458-ECFD7741E7EB}" name="Coluna1169" dataDxfId="15220"/>
    <tableColumn id="1193" xr3:uid="{E265EF64-F30D-784A-B897-3AF45F262CB3}" name="Coluna1170" dataDxfId="15219"/>
    <tableColumn id="1194" xr3:uid="{BB341F24-A544-6C4A-864D-4ABF660FAD18}" name="Coluna1171" dataDxfId="15218"/>
    <tableColumn id="1195" xr3:uid="{4AAC2195-0C03-2145-80A2-F18FF36DB370}" name="Coluna1172" dataDxfId="15217"/>
    <tableColumn id="1196" xr3:uid="{786B5AA8-B1C4-4A4E-8598-2743712FBAC8}" name="Coluna1173" dataDxfId="15216"/>
    <tableColumn id="1197" xr3:uid="{5CCFD723-FD88-9C49-BB84-8764E9F7D357}" name="Coluna1174" dataDxfId="15215"/>
    <tableColumn id="1198" xr3:uid="{0DA5939D-F770-7F49-817D-1E9DA2AF10B5}" name="Coluna1175" dataDxfId="15214"/>
    <tableColumn id="1199" xr3:uid="{044E7425-91F2-DA4A-B3AD-48BC952A3FEA}" name="Coluna1176" dataDxfId="15213"/>
    <tableColumn id="1200" xr3:uid="{01585F5D-4634-C149-A92F-ABFD9F96B497}" name="Coluna1177" dataDxfId="15212"/>
    <tableColumn id="1201" xr3:uid="{7C9EC38F-A597-C647-AD75-A364434C60BF}" name="Coluna1178" dataDxfId="15211"/>
    <tableColumn id="1202" xr3:uid="{7F21C743-8E6C-0742-AFA2-6DB1C9890FC4}" name="Coluna1179" dataDxfId="15210"/>
    <tableColumn id="1203" xr3:uid="{48098A89-439A-1946-86FE-72179937854F}" name="Coluna1180" dataDxfId="15209"/>
    <tableColumn id="1204" xr3:uid="{C18D3781-A2F3-3D4A-9E4D-0450834CE3EF}" name="Coluna1181" dataDxfId="15208"/>
    <tableColumn id="1205" xr3:uid="{A8ABA366-40EF-9548-B7D4-A8E0DA2ABF2C}" name="Coluna1182" dataDxfId="15207"/>
    <tableColumn id="1206" xr3:uid="{B81F106D-1043-0347-8DF4-11A5C5BCE084}" name="Coluna1183" dataDxfId="15206"/>
    <tableColumn id="1207" xr3:uid="{1FACF35C-B2E2-1345-A1C6-89C165A4E5B5}" name="Coluna1184" dataDxfId="15205"/>
    <tableColumn id="1208" xr3:uid="{166E97F7-9ECC-C74D-BF26-703DB5D96F41}" name="Coluna1185" dataDxfId="15204"/>
    <tableColumn id="1209" xr3:uid="{B09B3502-220F-B34A-83C3-D50EE3BEFE83}" name="Coluna1186" dataDxfId="15203"/>
    <tableColumn id="1210" xr3:uid="{B931238A-A047-AA44-B9E2-44A8E3E6F1C9}" name="Coluna1187" dataDxfId="15202"/>
    <tableColumn id="1211" xr3:uid="{AA48D6C5-0651-354D-A553-8BD768225096}" name="Coluna1188" dataDxfId="15201"/>
    <tableColumn id="1212" xr3:uid="{E039802E-9028-5047-8B1F-345FE83638B6}" name="Coluna1189" dataDxfId="15200"/>
    <tableColumn id="1213" xr3:uid="{85397436-2BBA-2B47-83DE-3C1D42AC6AFB}" name="Coluna1190" dataDxfId="15199"/>
    <tableColumn id="1214" xr3:uid="{E5D7BE1E-2FE5-7247-91CA-537F2CFB36B4}" name="Coluna1191" dataDxfId="15198"/>
    <tableColumn id="1215" xr3:uid="{66EC8440-EAF2-0A40-978C-89CDAFD3960A}" name="Coluna1192" dataDxfId="15197"/>
    <tableColumn id="1216" xr3:uid="{F15F4FD8-1548-A648-9344-8547AEB12F5A}" name="Coluna1193" dataDxfId="15196"/>
    <tableColumn id="1217" xr3:uid="{5D472342-6A27-D24A-BB2C-1E3387642680}" name="Coluna1194" dataDxfId="15195"/>
    <tableColumn id="1218" xr3:uid="{B96A081E-D52D-6341-AD73-06D79CA685AB}" name="Coluna1195" dataDxfId="15194"/>
    <tableColumn id="1219" xr3:uid="{2EDCD868-2C50-9B44-974B-3BFBFC23372F}" name="Coluna1196" dataDxfId="15193"/>
    <tableColumn id="1220" xr3:uid="{01EB5446-05E1-824F-85E2-58CE1C355F11}" name="Coluna1197" dataDxfId="15192"/>
    <tableColumn id="1221" xr3:uid="{4CA92D26-3F19-8148-8074-62A5AEBB8044}" name="Coluna1198" dataDxfId="15191"/>
    <tableColumn id="1222" xr3:uid="{3A21DADB-F573-7E42-BE9A-F0EA078EAF33}" name="Coluna1199" dataDxfId="15190"/>
    <tableColumn id="1223" xr3:uid="{1CD1C551-A4B3-AA4F-8329-7CF1358ED3C6}" name="Coluna1200" dataDxfId="15189"/>
    <tableColumn id="1224" xr3:uid="{5C6BD65E-D8F9-4943-A48F-9331BBD314E9}" name="Coluna1201" dataDxfId="15188"/>
    <tableColumn id="1225" xr3:uid="{ABE1229E-3D8E-B944-9F06-045BF63F2969}" name="Coluna1202" dataDxfId="15187"/>
    <tableColumn id="1226" xr3:uid="{A3B32BCC-7DA1-374F-9110-2772ABFDC95B}" name="Coluna1203" dataDxfId="15186"/>
    <tableColumn id="1227" xr3:uid="{D27E4921-189E-0049-9B3A-6F27BF0B620E}" name="Coluna1204" dataDxfId="15185"/>
    <tableColumn id="1228" xr3:uid="{20C86F0E-26BC-7540-8BDC-148B161CD10B}" name="Coluna1205" dataDxfId="15184"/>
    <tableColumn id="1229" xr3:uid="{52743565-50A1-D740-9CF0-FEB057A60BE0}" name="Coluna1206" dataDxfId="15183"/>
    <tableColumn id="1230" xr3:uid="{ED7336E8-02E1-CD47-AFB3-797924D51D30}" name="Coluna1207" dataDxfId="15182"/>
    <tableColumn id="1231" xr3:uid="{D4C08C5A-5995-FF49-8637-DA9E0AF32281}" name="Coluna1208" dataDxfId="15181"/>
    <tableColumn id="1232" xr3:uid="{D9E71D7D-8F3F-6F4D-BEEA-AA16302CF605}" name="Coluna1209" dataDxfId="15180"/>
    <tableColumn id="1233" xr3:uid="{5B7B2070-2F56-734F-A299-4CCC1B59167D}" name="Coluna1210" dataDxfId="15179"/>
    <tableColumn id="1234" xr3:uid="{F057B5BB-FA27-B24D-8A99-1A1828BA9416}" name="Coluna1211" dataDxfId="15178"/>
    <tableColumn id="1235" xr3:uid="{BFC141EA-A88B-C74C-A199-59E5A5EEF421}" name="Coluna1212" dataDxfId="15177"/>
    <tableColumn id="1236" xr3:uid="{5B49FC52-3E83-9249-8B65-405C1097363C}" name="Coluna1213" dataDxfId="15176"/>
    <tableColumn id="1237" xr3:uid="{29A39D72-14F3-8D47-84E2-AF5839317BF5}" name="Coluna1214" dataDxfId="15175"/>
    <tableColumn id="1238" xr3:uid="{8C388636-EBD2-4A49-A900-4456D0E90C14}" name="Coluna1215" dataDxfId="15174"/>
    <tableColumn id="1239" xr3:uid="{02F291C2-0A6D-554D-B518-96C8D27209FA}" name="Coluna1216" dataDxfId="15173"/>
    <tableColumn id="1240" xr3:uid="{E163947E-9AB0-574E-BDF3-BC935840F667}" name="Coluna1217" dataDxfId="15172"/>
    <tableColumn id="1241" xr3:uid="{F860BA4F-0CC0-9347-9796-2969CD167469}" name="Coluna1218" dataDxfId="15171"/>
    <tableColumn id="1242" xr3:uid="{454EC2C9-5D9A-7B40-9540-2F49ED52184C}" name="Coluna1219" dataDxfId="15170"/>
    <tableColumn id="1243" xr3:uid="{9D75D884-19C7-7C41-BBE2-2683C43AC4D8}" name="Coluna1220" dataDxfId="15169"/>
    <tableColumn id="1244" xr3:uid="{65626D8F-49F5-BF44-A383-C60E11089991}" name="Coluna1221" dataDxfId="15168"/>
    <tableColumn id="1245" xr3:uid="{B4AB9329-B96E-5C43-9B0C-C2C8FA7777C7}" name="Coluna1222" dataDxfId="15167"/>
    <tableColumn id="1246" xr3:uid="{EE352893-C97A-564A-8DBA-20680BF82D1B}" name="Coluna1223" dataDxfId="15166"/>
    <tableColumn id="1247" xr3:uid="{E80DB1A2-000D-5E43-A04B-01BC35E9EABA}" name="Coluna1224" dataDxfId="15165"/>
    <tableColumn id="1248" xr3:uid="{8E8C150D-8A30-1A42-857C-B3B3E42BA344}" name="Coluna1225" dataDxfId="15164"/>
    <tableColumn id="1249" xr3:uid="{314B636E-FFD3-0E44-939D-472C58852028}" name="Coluna1226" dataDxfId="15163"/>
    <tableColumn id="1250" xr3:uid="{6C89975C-5213-1345-8A96-437D194C0FAD}" name="Coluna1227" dataDxfId="15162"/>
    <tableColumn id="1251" xr3:uid="{3D3BB715-E421-E046-9DE7-6E7A61930FB9}" name="Coluna1228" dataDxfId="15161"/>
    <tableColumn id="1252" xr3:uid="{F6F6CFDA-CA2F-8D47-B9BC-22B31607229E}" name="Coluna1229" dataDxfId="15160"/>
    <tableColumn id="1253" xr3:uid="{86EC2AFD-3432-D544-9008-D396FC8C015F}" name="Coluna1230" dataDxfId="15159"/>
    <tableColumn id="1254" xr3:uid="{7087C819-2837-0B43-B349-8D4905A7802E}" name="Coluna1231" dataDxfId="15158"/>
    <tableColumn id="1255" xr3:uid="{3FC047C3-7E30-4E4F-BFBC-C45EBCA290F9}" name="Coluna1232" dataDxfId="15157"/>
    <tableColumn id="1256" xr3:uid="{0E37282B-154A-2B4F-8E2B-91DE7794479A}" name="Coluna1233" dataDxfId="15156"/>
    <tableColumn id="1257" xr3:uid="{8A944E10-0C2C-8C4A-A583-640B6960374C}" name="Coluna1234" dataDxfId="15155"/>
    <tableColumn id="1258" xr3:uid="{858E9BF2-DEF2-5A47-AB76-A41F16E7E35E}" name="Coluna1235" dataDxfId="15154"/>
    <tableColumn id="1259" xr3:uid="{8174D228-07B8-BC4F-87DC-D270586591A5}" name="Coluna1236" dataDxfId="15153"/>
    <tableColumn id="1260" xr3:uid="{CC00E90B-4BC9-0149-AC03-835FFA0C5911}" name="Coluna1237" dataDxfId="15152"/>
    <tableColumn id="1261" xr3:uid="{00932E2A-6C0D-624B-89DF-94283511E08B}" name="Coluna1238" dataDxfId="15151"/>
    <tableColumn id="1262" xr3:uid="{1D0E9CAA-AB49-AB46-BCCA-0929FF2E4029}" name="Coluna1239" dataDxfId="15150"/>
    <tableColumn id="1263" xr3:uid="{DB6ECD9F-2BD0-A54D-A529-2418C94DAFFA}" name="Coluna1240" dataDxfId="15149"/>
    <tableColumn id="1264" xr3:uid="{EBCB90C0-9330-5A48-83D0-06DA063F130B}" name="Coluna1241" dataDxfId="15148"/>
    <tableColumn id="1265" xr3:uid="{608B6BCC-4B89-6A4F-8417-FFEA7E34A224}" name="Coluna1242" dataDxfId="15147"/>
    <tableColumn id="1266" xr3:uid="{CC7F5AFB-FEDC-1A49-BEBC-0D82090E3931}" name="Coluna1243" dataDxfId="15146"/>
    <tableColumn id="1267" xr3:uid="{1CB23C76-FC58-1846-AF00-549FA9370341}" name="Coluna1244" dataDxfId="15145"/>
    <tableColumn id="1268" xr3:uid="{E4482776-38B1-4542-BA63-6FC1126FCED8}" name="Coluna1245" dataDxfId="15144"/>
    <tableColumn id="1269" xr3:uid="{916B64E0-AB95-864C-8B4B-2FDAAD47FF5F}" name="Coluna1246" dataDxfId="15143"/>
    <tableColumn id="1270" xr3:uid="{58DA735E-C0B6-9041-BA58-BEEA78888E29}" name="Coluna1247" dataDxfId="15142"/>
    <tableColumn id="1271" xr3:uid="{5A0552CA-B2D8-DC4A-954C-EBD025930569}" name="Coluna1248" dataDxfId="15141"/>
    <tableColumn id="1272" xr3:uid="{5B8EF732-D3D5-554D-ACBD-260248711EED}" name="Coluna1249" dataDxfId="15140"/>
    <tableColumn id="1273" xr3:uid="{F86A1A7D-F9E0-2B43-9D1C-1C08F752FC6F}" name="Coluna1250" dataDxfId="15139"/>
    <tableColumn id="1274" xr3:uid="{FAB108C5-3EA5-D547-A03B-82F8BFAB43FB}" name="Coluna1251" dataDxfId="15138"/>
    <tableColumn id="1275" xr3:uid="{9ACEFBD9-8E18-3745-A42A-ADEB0A3508D7}" name="Coluna1252" dataDxfId="15137"/>
    <tableColumn id="1276" xr3:uid="{C55C5097-C8E9-2E42-8B03-D17D5B4C615E}" name="Coluna1253" dataDxfId="15136"/>
    <tableColumn id="1277" xr3:uid="{BEF2E51B-D5F5-7646-AADD-E5D5A0F00350}" name="Coluna1254" dataDxfId="15135"/>
    <tableColumn id="1278" xr3:uid="{3EC249F8-F1E3-3141-8D74-C9C183E7DFC9}" name="Coluna1255" dataDxfId="15134"/>
    <tableColumn id="1279" xr3:uid="{8F5E0299-64FD-C540-8670-46319D8E3D3C}" name="Coluna1256" dataDxfId="15133"/>
    <tableColumn id="1280" xr3:uid="{66146B67-F8F7-294F-8D7D-F63423360D4F}" name="Coluna1257" dataDxfId="15132"/>
    <tableColumn id="1281" xr3:uid="{F3F38A89-29D7-E447-9717-F7D41A9E6EF4}" name="Coluna1258" dataDxfId="15131"/>
    <tableColumn id="1282" xr3:uid="{CBBB4D07-D89F-DA48-8CB5-284697A601F7}" name="Coluna1259" dataDxfId="15130"/>
    <tableColumn id="1283" xr3:uid="{9A94173C-D127-8C42-AB8F-336FBCB25D3B}" name="Coluna1260" dataDxfId="15129"/>
    <tableColumn id="1284" xr3:uid="{E7D34C15-51B8-FA42-B903-60091E3D2ABD}" name="Coluna1261" dataDxfId="15128"/>
    <tableColumn id="1285" xr3:uid="{6639199A-8CC3-F54C-A746-64076CD77471}" name="Coluna1262" dataDxfId="15127"/>
    <tableColumn id="1286" xr3:uid="{0FF58C95-F506-0C49-A473-E4E4CD41197D}" name="Coluna1263" dataDxfId="15126"/>
    <tableColumn id="1287" xr3:uid="{7950C6B2-C7EB-B24F-ABF6-4497E6C6D96F}" name="Coluna1264" dataDxfId="15125"/>
    <tableColumn id="1288" xr3:uid="{6FFA4F0D-F0D4-FA48-AE15-1BF59B37E435}" name="Coluna1265" dataDxfId="15124"/>
    <tableColumn id="1289" xr3:uid="{30798602-CB6D-784A-B965-14DC88A942A1}" name="Coluna1266" dataDxfId="15123"/>
    <tableColumn id="1290" xr3:uid="{424472AE-AE5A-9549-8697-ED9DA72CDC16}" name="Coluna1267" dataDxfId="15122"/>
    <tableColumn id="1291" xr3:uid="{79B1BD2D-E7E3-8349-8D1A-049311AE2A33}" name="Coluna1268" dataDxfId="15121"/>
    <tableColumn id="1292" xr3:uid="{2DBFD98D-1065-654B-8971-26717A3C031D}" name="Coluna1269" dataDxfId="15120"/>
    <tableColumn id="1293" xr3:uid="{D42F6BA5-C69D-5A4B-A25E-53FEDB1FD424}" name="Coluna1270" dataDxfId="15119"/>
    <tableColumn id="1294" xr3:uid="{E6FDA535-FA4B-5E46-99A8-63FF42F7C818}" name="Coluna1271" dataDxfId="15118"/>
    <tableColumn id="1295" xr3:uid="{4027718D-D4C7-8842-8718-D00B0F4F3752}" name="Coluna1272" dataDxfId="15117"/>
    <tableColumn id="1296" xr3:uid="{8C3FCA55-59CC-EA4B-A6E0-23A804725B54}" name="Coluna1273" dataDxfId="15116"/>
    <tableColumn id="1297" xr3:uid="{16601FA7-0ACD-7A41-818C-7204DCDD4DA2}" name="Coluna1274" dataDxfId="15115"/>
    <tableColumn id="1298" xr3:uid="{2B59B785-74EC-8C48-8B2A-0481B26E18FD}" name="Coluna1275" dataDxfId="15114"/>
    <tableColumn id="1299" xr3:uid="{7C453A0F-7B5D-674C-93A4-2CD609843235}" name="Coluna1276" dataDxfId="15113"/>
    <tableColumn id="1300" xr3:uid="{EC96620E-63DE-CD44-A358-E1F8A323D378}" name="Coluna1277" dataDxfId="15112"/>
    <tableColumn id="1301" xr3:uid="{324F9F2D-77F0-2449-82BA-F40E0016E1FE}" name="Coluna1278" dataDxfId="15111"/>
    <tableColumn id="1302" xr3:uid="{CD80A529-9825-EE4C-A246-5CEC33B053FF}" name="Coluna1279" dataDxfId="15110"/>
    <tableColumn id="1303" xr3:uid="{A23A2B5C-3CAC-7848-BE65-E0CA2FB9905A}" name="Coluna1280" dataDxfId="15109"/>
    <tableColumn id="1304" xr3:uid="{FD6D3F4B-DEEA-C34E-A729-CC99903D6A57}" name="Coluna1281" dataDxfId="15108"/>
    <tableColumn id="1305" xr3:uid="{5E4A5985-45CC-0B41-9B6E-0496AF1E67FB}" name="Coluna1282" dataDxfId="15107"/>
    <tableColumn id="1306" xr3:uid="{D0E65C1E-4B05-0F45-B69D-96268121C313}" name="Coluna1283" dataDxfId="15106"/>
    <tableColumn id="1307" xr3:uid="{2AAF10F8-ECDD-624D-BBD7-987E76AF1020}" name="Coluna1284" dataDxfId="15105"/>
    <tableColumn id="1308" xr3:uid="{6BF99AC9-7806-A744-B8EA-C70E8BD8CC2A}" name="Coluna1285" dataDxfId="15104"/>
    <tableColumn id="1309" xr3:uid="{11325F39-9E52-E34C-9936-E2FCCAE85C73}" name="Coluna1286" dataDxfId="15103"/>
    <tableColumn id="1310" xr3:uid="{7F3A9990-F85A-0346-9048-4A5B89510CBA}" name="Coluna1287" dataDxfId="15102"/>
    <tableColumn id="1311" xr3:uid="{7D16566C-F0CB-0842-A662-2A44D253006E}" name="Coluna1288" dataDxfId="15101"/>
    <tableColumn id="1312" xr3:uid="{63C8117D-2B70-D144-867C-285503C39DD1}" name="Coluna1289" dataDxfId="15100"/>
    <tableColumn id="1313" xr3:uid="{08C3F7C0-CE1D-0D40-B64F-7DAD006B2F9B}" name="Coluna1290" dataDxfId="15099"/>
    <tableColumn id="1314" xr3:uid="{1C5AD63D-CD18-514F-A6C5-73DE09342349}" name="Coluna1291" dataDxfId="15098"/>
    <tableColumn id="1315" xr3:uid="{5C645062-16AB-0F46-BF60-97E98CF4EAD4}" name="Coluna1292" dataDxfId="15097"/>
    <tableColumn id="1316" xr3:uid="{3141C7A4-62ED-2643-86A4-47D8F4C4AC6E}" name="Coluna1293" dataDxfId="15096"/>
    <tableColumn id="1317" xr3:uid="{4FF1D6F2-BEB3-2A49-B074-1DD58F4B5F73}" name="Coluna1294" dataDxfId="15095"/>
    <tableColumn id="1318" xr3:uid="{585D2271-BCCD-1D40-BBA7-B90E292B88C1}" name="Coluna1295" dataDxfId="15094"/>
    <tableColumn id="1319" xr3:uid="{86B9E709-DC45-1645-B678-F8B99FAE8CF0}" name="Coluna1296" dataDxfId="15093"/>
    <tableColumn id="1320" xr3:uid="{25EA1F6E-9C44-B947-98FC-2EFCA88A3ECE}" name="Coluna1297" dataDxfId="15092"/>
    <tableColumn id="1321" xr3:uid="{D8311FDB-583C-AC47-B2B4-BDE4FD26DB90}" name="Coluna1298" dataDxfId="15091"/>
    <tableColumn id="1322" xr3:uid="{5CF56906-A076-0547-937A-C60E0CE1A1C2}" name="Coluna1299" dataDxfId="15090"/>
    <tableColumn id="1323" xr3:uid="{7394C15A-D5E3-3546-9411-BAB705C726AD}" name="Coluna1300" dataDxfId="15089"/>
    <tableColumn id="1324" xr3:uid="{55528AD0-8240-EF45-88EB-08D9A3FCB095}" name="Coluna1301" dataDxfId="15088"/>
    <tableColumn id="1325" xr3:uid="{98DAA533-6BF2-4D41-A68B-00522B7FB2B6}" name="Coluna1302" dataDxfId="15087"/>
    <tableColumn id="1326" xr3:uid="{C410E3D0-9B6A-3445-AA2D-734DB8CB7CE7}" name="Coluna1303" dataDxfId="15086"/>
    <tableColumn id="1327" xr3:uid="{569249C2-E658-9649-AC69-9A4142E4A526}" name="Coluna1304" dataDxfId="15085"/>
    <tableColumn id="1328" xr3:uid="{C0CE525B-D619-DD48-AD9D-D0797B8347D2}" name="Coluna1305" dataDxfId="15084"/>
    <tableColumn id="1329" xr3:uid="{F1FCF336-3CB9-3743-89D0-F1E0BF93A969}" name="Coluna1306" dataDxfId="15083"/>
    <tableColumn id="1330" xr3:uid="{8851CC87-73DF-5045-AA88-B3A49870D0F7}" name="Coluna1307" dataDxfId="15082"/>
    <tableColumn id="1331" xr3:uid="{1D414238-992B-B844-B5A5-529A552D5FA8}" name="Coluna1308" dataDxfId="15081"/>
    <tableColumn id="1332" xr3:uid="{F7E710D1-BE83-4848-9D80-071C23183F0C}" name="Coluna1309" dataDxfId="15080"/>
    <tableColumn id="1333" xr3:uid="{0FA1CAA0-CF20-4142-BC0D-B6F17CEF3518}" name="Coluna1310" dataDxfId="15079"/>
    <tableColumn id="1334" xr3:uid="{9E914BC4-9719-D846-ACAD-FB51BC5BFC29}" name="Coluna1311" dataDxfId="15078"/>
    <tableColumn id="1335" xr3:uid="{EDFC0EDE-DADE-B842-99E4-B10005F1F4AE}" name="Coluna1312" dataDxfId="15077"/>
    <tableColumn id="1336" xr3:uid="{7ED1C8F4-4B5D-1241-BF02-746184B3DB92}" name="Coluna1313" dataDxfId="15076"/>
    <tableColumn id="1337" xr3:uid="{ABCE9288-FBA0-0647-9178-BE7A55974130}" name="Coluna1314" dataDxfId="15075"/>
    <tableColumn id="1338" xr3:uid="{C95908DE-45EE-2B43-84B7-77441F8FEEBA}" name="Coluna1315" dataDxfId="15074"/>
    <tableColumn id="1339" xr3:uid="{2C81D198-2389-0140-B362-7A022DBFA1AB}" name="Coluna1316" dataDxfId="15073"/>
    <tableColumn id="1340" xr3:uid="{33638878-D1D5-1147-82E7-86FE667E53BD}" name="Coluna1317" dataDxfId="15072"/>
    <tableColumn id="1341" xr3:uid="{32510BA7-4702-1B49-9CBD-B88B16D64CD5}" name="Coluna1318" dataDxfId="15071"/>
    <tableColumn id="1342" xr3:uid="{B0207890-BA4F-B847-BA54-63FED4FB4ADA}" name="Coluna1319" dataDxfId="15070"/>
    <tableColumn id="1343" xr3:uid="{A3304C08-A7C5-7D44-A1BA-51FEF0314DFE}" name="Coluna1320" dataDxfId="15069"/>
    <tableColumn id="1344" xr3:uid="{4E03C27C-683D-9647-B163-53363AD5C5CB}" name="Coluna1321" dataDxfId="15068"/>
    <tableColumn id="1345" xr3:uid="{2E35614D-C7EE-EA4B-A4E7-AF2698496597}" name="Coluna1322" dataDxfId="15067"/>
    <tableColumn id="1346" xr3:uid="{08AED05F-C2AB-084A-B8C2-19CFEBF1D1DD}" name="Coluna1323" dataDxfId="15066"/>
    <tableColumn id="1347" xr3:uid="{5D81AB79-C965-B04D-8FA2-748613B3386B}" name="Coluna1324" dataDxfId="15065"/>
    <tableColumn id="1348" xr3:uid="{BF9A7C37-1E53-6A4B-B01E-1ECEA142A0A4}" name="Coluna1325" dataDxfId="15064"/>
    <tableColumn id="1349" xr3:uid="{E70FE9AF-6486-F248-96D4-37EF2AE671AF}" name="Coluna1326" dataDxfId="15063"/>
    <tableColumn id="1350" xr3:uid="{7997CF41-EEC8-4A4C-A2C8-FC778FCA95C5}" name="Coluna1327" dataDxfId="15062"/>
    <tableColumn id="1351" xr3:uid="{CDA3241E-9EF8-8D4B-86E8-D25E0EABF4AA}" name="Coluna1328" dataDxfId="15061"/>
    <tableColumn id="1352" xr3:uid="{364A3BCA-A9AF-6E4A-BA20-2E7E0BE92E73}" name="Coluna1329" dataDxfId="15060"/>
    <tableColumn id="1353" xr3:uid="{53CDD6C1-260A-CB4D-A9B2-8462AE3376C6}" name="Coluna1330" dataDxfId="15059"/>
    <tableColumn id="1354" xr3:uid="{16E21705-F726-3D4D-A6C8-06503A834BD0}" name="Coluna1331" dataDxfId="15058"/>
    <tableColumn id="1355" xr3:uid="{F318EC07-B956-E94E-8036-E982CC11FB1B}" name="Coluna1332" dataDxfId="15057"/>
    <tableColumn id="1356" xr3:uid="{7B9C942C-2149-9E43-A5CD-7775B9F33B6F}" name="Coluna1333" dataDxfId="15056"/>
    <tableColumn id="1357" xr3:uid="{FC8345EC-97BA-8F43-97DA-5EBAFAEE28CB}" name="Coluna1334" dataDxfId="15055"/>
    <tableColumn id="1358" xr3:uid="{890A9A95-2661-DB4D-9805-BCF313044BEB}" name="Coluna1335" dataDxfId="15054"/>
    <tableColumn id="1359" xr3:uid="{3EA31B57-1998-3741-931E-679619A23FBC}" name="Coluna1336" dataDxfId="15053"/>
    <tableColumn id="1360" xr3:uid="{CF0CF876-2137-9546-97FC-5A56265C5FE2}" name="Coluna1337" dataDxfId="15052"/>
    <tableColumn id="1361" xr3:uid="{639664D2-07BF-7C47-91B4-8E61207A7919}" name="Coluna1338" dataDxfId="15051"/>
    <tableColumn id="1362" xr3:uid="{60B22E92-1D17-0D44-80E0-BEA556888497}" name="Coluna1339" dataDxfId="15050"/>
    <tableColumn id="1363" xr3:uid="{E42682D9-1180-134C-BFF2-5E9FD7AE3DCA}" name="Coluna1340" dataDxfId="15049"/>
    <tableColumn id="1364" xr3:uid="{33C8809B-6D63-454A-89B2-58FE8D513B76}" name="Coluna1341" dataDxfId="15048"/>
    <tableColumn id="1365" xr3:uid="{206DB16D-0065-DE41-8405-624B7FA16697}" name="Coluna1342" dataDxfId="15047"/>
    <tableColumn id="1366" xr3:uid="{D72A3662-68A9-3C45-B17A-EF98E8292EAF}" name="Coluna1343" dataDxfId="15046"/>
    <tableColumn id="1367" xr3:uid="{3FF2BE2E-4323-9042-B047-9491F65C4445}" name="Coluna1344" dataDxfId="15045"/>
    <tableColumn id="1368" xr3:uid="{647D5C1E-A554-EA48-B19F-3C6C5D0F1B8F}" name="Coluna1345" dataDxfId="15044"/>
    <tableColumn id="1369" xr3:uid="{5C308F89-E570-E747-ACF0-00F6413AF0D6}" name="Coluna1346" dataDxfId="15043"/>
    <tableColumn id="1370" xr3:uid="{BBA588A4-D308-2F45-B967-C9371F90002F}" name="Coluna1347" dataDxfId="15042"/>
    <tableColumn id="1371" xr3:uid="{B32E8302-5A02-F84B-AC56-AA724A1B9DE0}" name="Coluna1348" dataDxfId="15041"/>
    <tableColumn id="1372" xr3:uid="{B43D35E4-D5EC-7844-A850-D056A55070F4}" name="Coluna1349" dataDxfId="15040"/>
    <tableColumn id="1373" xr3:uid="{17B8D1A1-AA7F-E540-B89A-489DD8AAF3D3}" name="Coluna1350" dataDxfId="15039"/>
    <tableColumn id="1374" xr3:uid="{DC2714E7-2BB4-364C-AAC3-F43516E32CDD}" name="Coluna1351" dataDxfId="15038"/>
    <tableColumn id="1375" xr3:uid="{61231F14-21DA-A643-BB66-4A9C93BCE956}" name="Coluna1352" dataDxfId="15037"/>
    <tableColumn id="1376" xr3:uid="{6085C493-C1BA-A44C-B092-9723B80EDC5C}" name="Coluna1353" dataDxfId="15036"/>
    <tableColumn id="1377" xr3:uid="{3A8F4CEB-AADD-1B48-BC84-F6D130162E43}" name="Coluna1354" dataDxfId="15035"/>
    <tableColumn id="1378" xr3:uid="{852C2F72-B13D-694B-8696-70C7BD4033C9}" name="Coluna1355" dataDxfId="15034"/>
    <tableColumn id="1379" xr3:uid="{EDF11174-DC9D-1243-9975-596885EDB6F2}" name="Coluna1356" dataDxfId="15033"/>
    <tableColumn id="1380" xr3:uid="{3BE382CC-4EAB-9A4A-B5F9-D00FA476A299}" name="Coluna1357" dataDxfId="15032"/>
    <tableColumn id="1381" xr3:uid="{7D00D25E-61B8-4245-A60B-568AFCFD1540}" name="Coluna1358" dataDxfId="15031"/>
    <tableColumn id="1382" xr3:uid="{973C7F7C-6B6A-BA48-A506-0D884EB9287A}" name="Coluna1359" dataDxfId="15030"/>
    <tableColumn id="1383" xr3:uid="{566D411C-AD74-1C44-812E-CEFF269886FC}" name="Coluna1360" dataDxfId="15029"/>
    <tableColumn id="1384" xr3:uid="{84247FC7-BAA7-334F-B1A3-8462BD476BE9}" name="Coluna1361" dataDxfId="15028"/>
    <tableColumn id="1385" xr3:uid="{FF09FCEC-11A0-4F48-BE0F-0B4F7F5C829F}" name="Coluna1362" dataDxfId="15027"/>
    <tableColumn id="1386" xr3:uid="{5CD069CD-F1F1-434F-88DD-930716043C6C}" name="Coluna1363" dataDxfId="15026"/>
    <tableColumn id="1387" xr3:uid="{0856CE8B-0488-9543-9824-C84AB6DC4E16}" name="Coluna1364" dataDxfId="15025"/>
    <tableColumn id="1388" xr3:uid="{2EDDAD74-3396-2D4F-986A-B65EA4339377}" name="Coluna1365" dataDxfId="15024"/>
    <tableColumn id="1389" xr3:uid="{1C33F3B2-6000-E644-8F46-60C4D82B5201}" name="Coluna1366" dataDxfId="15023"/>
    <tableColumn id="1390" xr3:uid="{96FCFD0D-1BEB-C046-926F-FDE409FE7887}" name="Coluna1367" dataDxfId="15022"/>
    <tableColumn id="1391" xr3:uid="{7520B9BD-2C22-B44F-B84D-A66299044989}" name="Coluna1368" dataDxfId="15021"/>
    <tableColumn id="1392" xr3:uid="{25204F89-6957-F44A-A016-AE8946D58845}" name="Coluna1369" dataDxfId="15020"/>
    <tableColumn id="1393" xr3:uid="{81451CA4-A6BF-D143-AFB2-F3916455D462}" name="Coluna1370" dataDxfId="15019"/>
    <tableColumn id="1394" xr3:uid="{A33E6013-D390-694D-B33B-8813BACD3F8A}" name="Coluna1371" dataDxfId="15018"/>
    <tableColumn id="1395" xr3:uid="{DE9648FD-A9EC-9348-B047-8DE0410DA642}" name="Coluna1372" dataDxfId="15017"/>
    <tableColumn id="1396" xr3:uid="{734D3AF5-1635-2F41-B178-A95497CFFABB}" name="Coluna1373" dataDxfId="15016"/>
    <tableColumn id="1397" xr3:uid="{B5C3727D-1957-CB48-BB6D-5ACB8C430389}" name="Coluna1374" dataDxfId="15015"/>
    <tableColumn id="1398" xr3:uid="{A899B5C5-48C0-BA4B-9375-1A932ED30E10}" name="Coluna1375" dataDxfId="15014"/>
    <tableColumn id="1399" xr3:uid="{22D0C86E-C1CF-2E46-A61D-F30824E2169D}" name="Coluna1376" dataDxfId="15013"/>
    <tableColumn id="1400" xr3:uid="{E07FC9F7-C359-5749-AC85-293E76270D55}" name="Coluna1377" dataDxfId="15012"/>
    <tableColumn id="1401" xr3:uid="{2FB1684E-7115-F549-828C-2CDB22900620}" name="Coluna1378" dataDxfId="15011"/>
    <tableColumn id="1402" xr3:uid="{D0E84595-44D2-2F4D-948B-990EE66D4595}" name="Coluna1379" dataDxfId="15010"/>
    <tableColumn id="1403" xr3:uid="{87CCC473-77AF-B447-A609-CA97F388895D}" name="Coluna1380" dataDxfId="15009"/>
    <tableColumn id="1404" xr3:uid="{7E73A2B4-6A43-4D40-8E85-1329710D94F1}" name="Coluna1381" dataDxfId="15008"/>
    <tableColumn id="1405" xr3:uid="{FAF9D217-8E74-8D4B-8889-58908C4DA7EF}" name="Coluna1382" dataDxfId="15007"/>
    <tableColumn id="1406" xr3:uid="{496DA8EA-ABFC-AE4D-A12A-315E76BD8046}" name="Coluna1383" dataDxfId="15006"/>
    <tableColumn id="1407" xr3:uid="{9817BF08-31AC-1F4C-BAF7-23F3777A7970}" name="Coluna1384" dataDxfId="15005"/>
    <tableColumn id="1408" xr3:uid="{C6F64E26-1A41-924F-BB96-5DE7EC132656}" name="Coluna1385" dataDxfId="15004"/>
    <tableColumn id="1409" xr3:uid="{6A70C69F-FE7B-3645-8F78-8DA72F0ED32D}" name="Coluna1386" dataDxfId="15003"/>
    <tableColumn id="1410" xr3:uid="{E2488082-D876-BA40-8876-8B5EC43C7944}" name="Coluna1387" dataDxfId="15002"/>
    <tableColumn id="1411" xr3:uid="{FBBB70A3-446B-E549-A131-9294DDEAA446}" name="Coluna1388" dataDxfId="15001"/>
    <tableColumn id="1412" xr3:uid="{000803CF-3EFE-AA43-B746-7AFBB68EB814}" name="Coluna1389" dataDxfId="15000"/>
    <tableColumn id="1413" xr3:uid="{C7DEAECD-900A-2147-99C3-79DCBA433162}" name="Coluna1390" dataDxfId="14999"/>
    <tableColumn id="1414" xr3:uid="{C4EE8EF5-FE76-D244-9FA2-4F24AA47FF24}" name="Coluna1391" dataDxfId="14998"/>
    <tableColumn id="1415" xr3:uid="{2D0702E3-F603-1642-91D2-32A410D71C27}" name="Coluna1392" dataDxfId="14997"/>
    <tableColumn id="1416" xr3:uid="{6B269EB9-039B-7042-B31B-E6E293E0DC77}" name="Coluna1393" dataDxfId="14996"/>
    <tableColumn id="1417" xr3:uid="{9092A9B2-9D33-E24C-A84C-2CBA3ACA9BC6}" name="Coluna1394" dataDxfId="14995"/>
    <tableColumn id="1418" xr3:uid="{A172C4C9-E6B4-1C47-8810-CDDC7D145635}" name="Coluna1395" dataDxfId="14994"/>
    <tableColumn id="1419" xr3:uid="{9D3BBBF2-3ADE-B440-937E-E98587B117C9}" name="Coluna1396" dataDxfId="14993"/>
    <tableColumn id="1420" xr3:uid="{27D253A1-1A2E-DB41-8BE8-DE12F39801FC}" name="Coluna1397" dataDxfId="14992"/>
    <tableColumn id="1421" xr3:uid="{B3F13247-9C4D-5345-AEEF-95271CF48CD5}" name="Coluna1398" dataDxfId="14991"/>
    <tableColumn id="1422" xr3:uid="{BC77EB13-38A7-3842-A39D-D3FF27C5B374}" name="Coluna1399" dataDxfId="14990"/>
    <tableColumn id="1423" xr3:uid="{1E510A10-DC4B-684B-86E6-7391450C06DC}" name="Coluna1400" dataDxfId="14989"/>
    <tableColumn id="1424" xr3:uid="{7893C996-2880-F44D-AE78-9910F0B06A0A}" name="Coluna1401" dataDxfId="14988"/>
    <tableColumn id="1425" xr3:uid="{670D5F45-700A-9840-8774-2BF510F03941}" name="Coluna1402" dataDxfId="14987"/>
    <tableColumn id="1426" xr3:uid="{DE2B608A-7DB2-A548-9204-CB6BED6B2D9F}" name="Coluna1403" dataDxfId="14986"/>
    <tableColumn id="1427" xr3:uid="{00CA6B66-3DBC-0A4B-ABE3-002FA13323D6}" name="Coluna1404" dataDxfId="14985"/>
    <tableColumn id="1428" xr3:uid="{614C7D71-83B5-734B-89B3-686EB1ADAB94}" name="Coluna1405" dataDxfId="14984"/>
    <tableColumn id="1429" xr3:uid="{17D9FA84-CA36-7E43-9280-C9FE941ECC2B}" name="Coluna1406" dataDxfId="14983"/>
    <tableColumn id="1430" xr3:uid="{03351A21-810D-7743-982E-5D66C61FB5BA}" name="Coluna1407" dataDxfId="14982"/>
    <tableColumn id="1431" xr3:uid="{473AB278-6C2D-FB4E-8CD2-97AC80E8FF96}" name="Coluna1408" dataDxfId="14981"/>
    <tableColumn id="1432" xr3:uid="{447375CC-262B-2746-9345-E5026DECBF03}" name="Coluna1409" dataDxfId="14980"/>
    <tableColumn id="1433" xr3:uid="{9DF2F8B5-4FA7-D249-BAE9-64EB6BC66093}" name="Coluna1410" dataDxfId="14979"/>
    <tableColumn id="1434" xr3:uid="{E05958D2-5BD1-504D-976B-C4CE00206CD3}" name="Coluna1411" dataDxfId="14978"/>
    <tableColumn id="1435" xr3:uid="{B47EDAAD-42F8-BD4B-A9FB-6CE30E9FC919}" name="Coluna1412" dataDxfId="14977"/>
    <tableColumn id="1436" xr3:uid="{8E9377F3-EBF8-1840-8A5F-1955ABE3D233}" name="Coluna1413" dataDxfId="14976"/>
    <tableColumn id="1437" xr3:uid="{CDEB5449-3318-A447-8528-ADEDFC51103D}" name="Coluna1414" dataDxfId="14975"/>
    <tableColumn id="1438" xr3:uid="{DF777687-1BB0-0644-A99C-70D41E999B76}" name="Coluna1415" dataDxfId="14974"/>
    <tableColumn id="1439" xr3:uid="{688E8B1A-C628-FC4D-8AB4-57AF86CDB3DC}" name="Coluna1416" dataDxfId="14973"/>
    <tableColumn id="1440" xr3:uid="{E0E5EC4B-7601-B041-8903-E94DCE48E9ED}" name="Coluna1417" dataDxfId="14972"/>
    <tableColumn id="1441" xr3:uid="{7CA2D6B6-1A8A-1C40-B21D-8FCE20DD5945}" name="Coluna1418" dataDxfId="14971"/>
    <tableColumn id="1442" xr3:uid="{238EBF9B-C3B3-8845-B755-2F5A5FD13811}" name="Coluna1419" dataDxfId="14970"/>
    <tableColumn id="1443" xr3:uid="{54E271AA-46AD-D445-8F1C-90EABCDE9F9C}" name="Coluna1420" dataDxfId="14969"/>
    <tableColumn id="1444" xr3:uid="{AF16EAB1-0BB8-EA4C-BBD8-2A2E7EC05E5D}" name="Coluna1421" dataDxfId="14968"/>
    <tableColumn id="1445" xr3:uid="{35355C39-7432-4C4E-9270-8EF467410F8D}" name="Coluna1422" dataDxfId="14967"/>
    <tableColumn id="1446" xr3:uid="{01D4D6EB-B877-E345-9690-4F7EA7A23090}" name="Coluna1423" dataDxfId="14966"/>
    <tableColumn id="1447" xr3:uid="{23E99424-915D-5149-A3D8-A66A96C2441F}" name="Coluna1424" dataDxfId="14965"/>
    <tableColumn id="1448" xr3:uid="{09BC11D9-E3F7-FD44-B931-FA0718A1FBFD}" name="Coluna1425" dataDxfId="14964"/>
    <tableColumn id="1449" xr3:uid="{93731E88-2160-D74B-9B82-93FEBE9A3FAC}" name="Coluna1426" dataDxfId="14963"/>
    <tableColumn id="1450" xr3:uid="{ED604CD2-53E0-194C-B5D7-F38E032617DB}" name="Coluna1427" dataDxfId="14962"/>
    <tableColumn id="1451" xr3:uid="{BDEC53F9-83C1-D14C-88A5-05E322AEEF3C}" name="Coluna1428" dataDxfId="14961"/>
    <tableColumn id="1452" xr3:uid="{75C1DD87-C79A-C346-8B77-83E993073A9D}" name="Coluna1429" dataDxfId="14960"/>
    <tableColumn id="1453" xr3:uid="{3EAE9A7C-2F60-404C-A13F-34D5BDDF5AB8}" name="Coluna1430" dataDxfId="14959"/>
    <tableColumn id="1454" xr3:uid="{54E5FC36-436A-BC4F-92BB-CD6011F77319}" name="Coluna1431" dataDxfId="14958"/>
    <tableColumn id="1455" xr3:uid="{F12DC8BB-9A5A-BC4A-ACE3-C9AB52DA1D38}" name="Coluna1432" dataDxfId="14957"/>
    <tableColumn id="1456" xr3:uid="{87E7F148-1913-9845-BF32-2482158D7324}" name="Coluna1433" dataDxfId="14956"/>
    <tableColumn id="1457" xr3:uid="{C5A9FD47-470B-6744-B184-4A47ABCE885D}" name="Coluna1434" dataDxfId="14955"/>
    <tableColumn id="1458" xr3:uid="{DB967AEA-AC7E-5C48-BAF7-A19BD552BC9D}" name="Coluna1435" dataDxfId="14954"/>
    <tableColumn id="1459" xr3:uid="{7F137653-5293-1B4E-A52C-2E836BDDAFC9}" name="Coluna1436" dataDxfId="14953"/>
    <tableColumn id="1460" xr3:uid="{39B31055-7EDE-FB42-9B7C-396C2607B334}" name="Coluna1437" dataDxfId="14952"/>
    <tableColumn id="1461" xr3:uid="{02FD3463-2A26-9441-BA70-9285B791820F}" name="Coluna1438" dataDxfId="14951"/>
    <tableColumn id="1462" xr3:uid="{16B58989-BBC3-344C-8EE4-ACCADA034D1B}" name="Coluna1439" dataDxfId="14950"/>
    <tableColumn id="1463" xr3:uid="{5646DC41-44CC-E74C-8E41-4B94ED59AA49}" name="Coluna1440" dataDxfId="14949"/>
    <tableColumn id="1464" xr3:uid="{F864D3B2-A6E7-2149-880D-BCEB4068C70D}" name="Coluna1441" dataDxfId="14948"/>
    <tableColumn id="1465" xr3:uid="{E2F462A6-17A2-7143-873E-E2FC8B682EA0}" name="Coluna1442" dataDxfId="14947"/>
    <tableColumn id="1466" xr3:uid="{25AEC65B-BD76-AC4B-A963-A2882DBB0F74}" name="Coluna1443" dataDxfId="14946"/>
    <tableColumn id="1467" xr3:uid="{592B4DCD-D0BD-614D-8027-5ADB3238CB40}" name="Coluna1444" dataDxfId="14945"/>
    <tableColumn id="1468" xr3:uid="{E9CDD8E0-08F7-3347-AFA4-0984EFB94CD8}" name="Coluna1445" dataDxfId="14944"/>
    <tableColumn id="1469" xr3:uid="{C4B17CCA-D79A-6C4E-B39C-6929C217A188}" name="Coluna1446" dataDxfId="14943"/>
    <tableColumn id="1470" xr3:uid="{A101CA5F-EC01-D548-8E26-1CF720D80C73}" name="Coluna1447" dataDxfId="14942"/>
    <tableColumn id="1471" xr3:uid="{CEBFA043-2135-4A43-8CB6-5AE8B3FF7C4A}" name="Coluna1448" dataDxfId="14941"/>
    <tableColumn id="1472" xr3:uid="{910DB002-D04B-BD43-A10E-135D1300BD3E}" name="Coluna1449" dataDxfId="14940"/>
    <tableColumn id="1473" xr3:uid="{B8C99041-412C-B84A-95B5-0FD9BBF8B33B}" name="Coluna1450" dataDxfId="14939"/>
    <tableColumn id="1474" xr3:uid="{AB2D763E-4712-2F45-94A1-FB509E927921}" name="Coluna1451" dataDxfId="14938"/>
    <tableColumn id="1475" xr3:uid="{00BAEC12-1B1E-E546-ACAF-21F4BBD5A5F6}" name="Coluna1452" dataDxfId="14937"/>
    <tableColumn id="1476" xr3:uid="{727C6AB2-AEF5-F545-AD73-459CE158FFA0}" name="Coluna1453" dataDxfId="14936"/>
    <tableColumn id="1477" xr3:uid="{6D048C78-4ED6-F74D-959B-6F661D52BCA8}" name="Coluna1454" dataDxfId="14935"/>
    <tableColumn id="1478" xr3:uid="{6746489B-DCC2-C247-8703-C0E550740A4A}" name="Coluna1455" dataDxfId="14934"/>
    <tableColumn id="1479" xr3:uid="{CA7BD840-4434-3846-AD04-4AB10FA6C681}" name="Coluna1456" dataDxfId="14933"/>
    <tableColumn id="1480" xr3:uid="{FEA00944-BD0C-8341-8641-A17247AD3782}" name="Coluna1457" dataDxfId="14932"/>
    <tableColumn id="1481" xr3:uid="{A197FCCA-03C6-1F4B-BEBC-8A406D93D1A2}" name="Coluna1458" dataDxfId="14931"/>
    <tableColumn id="1482" xr3:uid="{625FE9F8-02C1-D34F-A32C-B2523723A196}" name="Coluna1459" dataDxfId="14930"/>
    <tableColumn id="1483" xr3:uid="{08258870-7FC0-C741-8AB6-D7D64725CA68}" name="Coluna1460" dataDxfId="14929"/>
    <tableColumn id="1484" xr3:uid="{2042BF72-4DF7-6743-8778-D0F98D978F2C}" name="Coluna1461" dataDxfId="14928"/>
    <tableColumn id="1485" xr3:uid="{FF468170-AE56-8C45-A761-4F60E24CB292}" name="Coluna1462" dataDxfId="14927"/>
    <tableColumn id="1486" xr3:uid="{02E8C486-D976-9D42-9074-AE83C295DCC4}" name="Coluna1463" dataDxfId="14926"/>
    <tableColumn id="1487" xr3:uid="{13D4BEF9-B2AD-2C4D-8855-C2792716BAD8}" name="Coluna1464" dataDxfId="14925"/>
    <tableColumn id="1488" xr3:uid="{7B9A73C8-6602-EE45-8FDF-E441F62080FB}" name="Coluna1465" dataDxfId="14924"/>
    <tableColumn id="1489" xr3:uid="{6ADAE8D4-7223-C748-9973-B80864F9D4BA}" name="Coluna1466" dataDxfId="14923"/>
    <tableColumn id="1490" xr3:uid="{D2F8462C-3028-F64F-B4D5-AAFC81BD766E}" name="Coluna1467" dataDxfId="14922"/>
    <tableColumn id="1491" xr3:uid="{203FF6C4-BCF8-ED4F-BF37-C70B50E7810A}" name="Coluna1468" dataDxfId="14921"/>
    <tableColumn id="1492" xr3:uid="{305A6645-221C-8D4C-8CE5-B980BF073303}" name="Coluna1469" dataDxfId="14920"/>
    <tableColumn id="1493" xr3:uid="{1A1B5904-9C78-FC4F-B2E2-B58945D0D8DF}" name="Coluna1470" dataDxfId="14919"/>
    <tableColumn id="1494" xr3:uid="{F74893BF-3166-0B46-B30A-566687EB7D7E}" name="Coluna1471" dataDxfId="14918"/>
    <tableColumn id="1495" xr3:uid="{C9996A6F-358E-124E-9BA9-FCDAE4EB8921}" name="Coluna1472" dataDxfId="14917"/>
    <tableColumn id="1496" xr3:uid="{140B7EA4-6A00-8143-BF02-95CD14E84051}" name="Coluna1473" dataDxfId="14916"/>
    <tableColumn id="1497" xr3:uid="{71F75E2E-2FE7-CD4A-8C8A-F58D803C1B37}" name="Coluna1474" dataDxfId="14915"/>
    <tableColumn id="1498" xr3:uid="{0020F9B3-8862-294B-982A-17BE75CA3098}" name="Coluna1475" dataDxfId="14914"/>
    <tableColumn id="1499" xr3:uid="{A3EBC283-E9FB-9045-AC8A-DCEA4ABE0E85}" name="Coluna1476" dataDxfId="14913"/>
    <tableColumn id="1500" xr3:uid="{5F1906C7-AD03-CE42-9907-62366E9615D8}" name="Coluna1477" dataDxfId="14912"/>
    <tableColumn id="1501" xr3:uid="{44DD904D-4A68-9B4D-B483-4B3640623F98}" name="Coluna1478" dataDxfId="14911"/>
    <tableColumn id="1502" xr3:uid="{5D0D68A4-0111-9145-A583-9A4DC7FF1349}" name="Coluna1479" dataDxfId="14910"/>
    <tableColumn id="1503" xr3:uid="{FB7A8068-75E4-484D-A802-DD8731F4BCD9}" name="Coluna1480" dataDxfId="14909"/>
    <tableColumn id="1504" xr3:uid="{1293A09C-23E7-F24B-810E-391FF7639D9F}" name="Coluna1481" dataDxfId="14908"/>
    <tableColumn id="1505" xr3:uid="{FA7911CE-DAD5-3948-AE53-EF634D2B777C}" name="Coluna1482" dataDxfId="14907"/>
    <tableColumn id="1506" xr3:uid="{83E8053C-190A-CA43-BE89-39C6BD961FE2}" name="Coluna1483" dataDxfId="14906"/>
    <tableColumn id="1507" xr3:uid="{7A680D99-B4BC-D54C-8BCA-0404B7557414}" name="Coluna1484" dataDxfId="14905"/>
    <tableColumn id="1508" xr3:uid="{5345C08A-E5AB-2047-9841-0D6BDFF61EAE}" name="Coluna1485" dataDxfId="14904"/>
    <tableColumn id="1509" xr3:uid="{2895F447-BEB9-6F47-B937-E492599C8B3F}" name="Coluna1486" dataDxfId="14903"/>
    <tableColumn id="1510" xr3:uid="{61B4D751-39A4-3B4F-A501-D370DAE54386}" name="Coluna1487" dataDxfId="14902"/>
    <tableColumn id="1511" xr3:uid="{D0931912-86D1-EA41-869E-0A0F71B08915}" name="Coluna1488" dataDxfId="14901"/>
    <tableColumn id="1512" xr3:uid="{D74FF0AA-2879-2547-8127-8B314B580A0B}" name="Coluna1489" dataDxfId="14900"/>
    <tableColumn id="1513" xr3:uid="{6C6E29C6-219C-F645-A8D1-6D53156AD5EC}" name="Coluna1490" dataDxfId="14899"/>
    <tableColumn id="1514" xr3:uid="{39D4E9EB-5BA9-E54F-BB89-6E9FBAD0F7D5}" name="Coluna1491" dataDxfId="14898"/>
    <tableColumn id="1515" xr3:uid="{A0835C07-3966-3846-B37A-0BED1C487000}" name="Coluna1492" dataDxfId="14897"/>
    <tableColumn id="1516" xr3:uid="{FA51B994-9248-C24E-A86E-F1E826EE0F03}" name="Coluna1493" dataDxfId="14896"/>
    <tableColumn id="1517" xr3:uid="{BC54750C-983B-E94C-8078-5F1DA522DF08}" name="Coluna1494" dataDxfId="14895"/>
    <tableColumn id="1518" xr3:uid="{44B5F8A5-0644-C645-B9DF-78EFAF0DBAAA}" name="Coluna1495" dataDxfId="14894"/>
    <tableColumn id="1519" xr3:uid="{36319D4C-63F3-9B4E-A1B2-BC0333C0ED8E}" name="Coluna1496" dataDxfId="14893"/>
    <tableColumn id="1520" xr3:uid="{E245C194-E8D9-DB43-8EF6-85D43A9ED960}" name="Coluna1497" dataDxfId="14892"/>
    <tableColumn id="1521" xr3:uid="{CE349385-C5E3-AE4D-AB84-AF0E6181A527}" name="Coluna1498" dataDxfId="14891"/>
    <tableColumn id="1522" xr3:uid="{F146D62F-D87E-EF44-8B8F-A99A2ADAE100}" name="Coluna1499" dataDxfId="14890"/>
    <tableColumn id="1523" xr3:uid="{2E38EFFC-6153-0E4E-9384-4921CFE30158}" name="Coluna1500" dataDxfId="14889"/>
    <tableColumn id="1524" xr3:uid="{AE39C3EE-A117-B645-AD76-43502810F1CA}" name="Coluna1501" dataDxfId="14888"/>
    <tableColumn id="1525" xr3:uid="{79C7C850-23E9-3E45-9631-AC7D3A85E818}" name="Coluna1502" dataDxfId="14887"/>
    <tableColumn id="1526" xr3:uid="{68522F4E-F8F6-D14B-A5B7-8DFEF3209E94}" name="Coluna1503" dataDxfId="14886"/>
    <tableColumn id="1527" xr3:uid="{ACDB70E3-3FCF-4B47-9A8A-89FB38585B5F}" name="Coluna1504" dataDxfId="14885"/>
    <tableColumn id="1528" xr3:uid="{8AC002FA-7FF5-0244-BDF9-B3F5B829CE5E}" name="Coluna1505" dataDxfId="14884"/>
    <tableColumn id="1529" xr3:uid="{8FE1178E-CBFE-9647-93ED-ABB1AF2A8F35}" name="Coluna1506" dataDxfId="14883"/>
    <tableColumn id="1530" xr3:uid="{4F2418CE-6957-CC46-A507-09F4525ED801}" name="Coluna1507" dataDxfId="14882"/>
    <tableColumn id="1531" xr3:uid="{F77E23F3-9038-7544-BBBC-5A887A9AAEB7}" name="Coluna1508" dataDxfId="14881"/>
    <tableColumn id="1532" xr3:uid="{588D2260-1988-B346-8D5A-2436B5A15096}" name="Coluna1509" dataDxfId="14880"/>
    <tableColumn id="1533" xr3:uid="{35E8E0B7-BBAB-1349-9030-6761199D0413}" name="Coluna1510" dataDxfId="14879"/>
    <tableColumn id="1534" xr3:uid="{198B00D4-193F-6842-A41B-4010DA5C636B}" name="Coluna1511" dataDxfId="14878"/>
    <tableColumn id="1535" xr3:uid="{88189973-9DC0-6949-B75D-EFFEEBBC0C32}" name="Coluna1512" dataDxfId="14877"/>
    <tableColumn id="1536" xr3:uid="{3E3369B5-E380-A249-8B68-24D83562A0AB}" name="Coluna1513" dataDxfId="14876"/>
    <tableColumn id="1537" xr3:uid="{458B10CF-CFDA-2D42-B039-C6D70788037F}" name="Coluna1514" dataDxfId="14875"/>
    <tableColumn id="1538" xr3:uid="{D47C2376-15DD-7845-BDA9-CFD422CA0766}" name="Coluna1515" dataDxfId="14874"/>
    <tableColumn id="1539" xr3:uid="{6A981532-46B1-D344-AB00-EA2644A791D4}" name="Coluna1516" dataDxfId="14873"/>
    <tableColumn id="1540" xr3:uid="{BA540D7E-73B2-A948-9DE4-6AC38B57A734}" name="Coluna1517" dataDxfId="14872"/>
    <tableColumn id="1541" xr3:uid="{D59E564E-E2D8-4B4C-8A6F-01324DE1FFDE}" name="Coluna1518" dataDxfId="14871"/>
    <tableColumn id="1542" xr3:uid="{E6CA31AB-2C30-CB4C-8937-89CE5BDA2A1A}" name="Coluna1519" dataDxfId="14870"/>
    <tableColumn id="1543" xr3:uid="{EC5F66BE-DC3F-2A42-89D0-0B8AEFB93128}" name="Coluna1520" dataDxfId="14869"/>
    <tableColumn id="1544" xr3:uid="{BF7BE562-53DF-EF41-A2A8-58654FCA0748}" name="Coluna1521" dataDxfId="14868"/>
    <tableColumn id="1545" xr3:uid="{33D53058-413C-9045-A946-F28283112F36}" name="Coluna1522" dataDxfId="14867"/>
    <tableColumn id="1546" xr3:uid="{38BC7A94-0EFA-D641-A625-8B237746CB97}" name="Coluna1523" dataDxfId="14866"/>
    <tableColumn id="1547" xr3:uid="{2AF7ACFF-ECEB-AA40-AC79-0D2F4D041E14}" name="Coluna1524" dataDxfId="14865"/>
    <tableColumn id="1548" xr3:uid="{26AC382A-2FAD-554F-B0AF-696D7FC14360}" name="Coluna1525" dataDxfId="14864"/>
    <tableColumn id="1549" xr3:uid="{2384D336-E76C-3940-82F0-C40FE0BCE608}" name="Coluna1526" dataDxfId="14863"/>
    <tableColumn id="1550" xr3:uid="{F6424CF7-6CCB-0A4B-B4FA-92F329BE9348}" name="Coluna1527" dataDxfId="14862"/>
    <tableColumn id="1551" xr3:uid="{DE6007EC-9724-6C43-A482-13A0653B9B84}" name="Coluna1528" dataDxfId="14861"/>
    <tableColumn id="1552" xr3:uid="{2992D051-00F8-B943-9ECA-C07567518BC9}" name="Coluna1529" dataDxfId="14860"/>
    <tableColumn id="1553" xr3:uid="{E462F5AE-610B-5E4E-A4D8-E3BD467B847E}" name="Coluna1530" dataDxfId="14859"/>
    <tableColumn id="1554" xr3:uid="{A606DEBF-2639-C442-A483-6A270F438B03}" name="Coluna1531" dataDxfId="14858"/>
    <tableColumn id="1555" xr3:uid="{E2D6B41B-312F-3C41-9F9D-4D826A888BAF}" name="Coluna1532" dataDxfId="14857"/>
    <tableColumn id="1556" xr3:uid="{7ED87F53-6FB5-704F-A933-AAAA73CD8F84}" name="Coluna1533" dataDxfId="14856"/>
    <tableColumn id="1557" xr3:uid="{644BBFC9-EA97-824E-BEAA-82205C5482B7}" name="Coluna1534" dataDxfId="14855"/>
    <tableColumn id="1558" xr3:uid="{55C5C313-1904-5546-B815-A5A8ED6D036B}" name="Coluna1535" dataDxfId="14854"/>
    <tableColumn id="1559" xr3:uid="{6DF5F61E-AAC6-394B-822C-6A806B654B00}" name="Coluna1536" dataDxfId="14853"/>
    <tableColumn id="1560" xr3:uid="{EB2413D6-A592-374C-88AA-7F38D68734F4}" name="Coluna1537" dataDxfId="14852"/>
    <tableColumn id="1561" xr3:uid="{5A9191D7-BABE-8248-8476-DE57E630FADF}" name="Coluna1538" dataDxfId="14851"/>
    <tableColumn id="1562" xr3:uid="{27BA9B91-A5CE-7C4D-8334-992754724AE6}" name="Coluna1539" dataDxfId="14850"/>
    <tableColumn id="1563" xr3:uid="{EEC1BE2B-2F5B-B64D-811A-47B8916199E3}" name="Coluna1540" dataDxfId="14849"/>
    <tableColumn id="1564" xr3:uid="{2F3788A3-372A-1441-A884-BCC5E1FC7B0A}" name="Coluna1541" dataDxfId="14848"/>
    <tableColumn id="1565" xr3:uid="{18471F91-2A13-FD4E-8D5B-32A0A4E55898}" name="Coluna1542" dataDxfId="14847"/>
    <tableColumn id="1566" xr3:uid="{C5D850AD-E061-1141-ACB1-E5F61BED3C3B}" name="Coluna1543" dataDxfId="14846"/>
    <tableColumn id="1567" xr3:uid="{7703A0D7-6475-674E-B4B9-1FEC029A2158}" name="Coluna1544" dataDxfId="14845"/>
    <tableColumn id="1568" xr3:uid="{7411E13B-B3F8-4245-B9C5-EF5918BA814A}" name="Coluna1545" dataDxfId="14844"/>
    <tableColumn id="1569" xr3:uid="{D761616E-6115-7C4E-8EB9-389B10313C61}" name="Coluna1546" dataDxfId="14843"/>
    <tableColumn id="1570" xr3:uid="{2E62CBAB-62AD-704A-BB35-0F74C0949FD0}" name="Coluna1547" dataDxfId="14842"/>
    <tableColumn id="1571" xr3:uid="{68E209A8-0695-F54D-B326-1A9949923514}" name="Coluna1548" dataDxfId="14841"/>
    <tableColumn id="1572" xr3:uid="{C062E226-C503-C047-8E57-4C3F67985B65}" name="Coluna1549" dataDxfId="14840"/>
    <tableColumn id="1573" xr3:uid="{B24739E3-7FB8-0E4B-A4B4-D099CB420A7F}" name="Coluna1550" dataDxfId="14839"/>
    <tableColumn id="1574" xr3:uid="{5D709D9A-CBC3-414C-88F8-AC6CBD87192E}" name="Coluna1551" dataDxfId="14838"/>
    <tableColumn id="1575" xr3:uid="{83CE3C1A-052E-1541-8ADA-210474B24EFF}" name="Coluna1552" dataDxfId="14837"/>
    <tableColumn id="1576" xr3:uid="{7A550FB8-7B79-F149-BB29-4FF4CA78D086}" name="Coluna1553" dataDxfId="14836"/>
    <tableColumn id="1577" xr3:uid="{FCC61916-5EAC-564C-A50A-78581FADE75F}" name="Coluna1554" dataDxfId="14835"/>
    <tableColumn id="1578" xr3:uid="{4CF73F87-80DA-5946-968C-BCD64781134D}" name="Coluna1555" dataDxfId="14834"/>
    <tableColumn id="1579" xr3:uid="{7D7D0111-876B-7A42-BC1F-41113501843A}" name="Coluna1556" dataDxfId="14833"/>
    <tableColumn id="1580" xr3:uid="{957C98CB-BAF6-6343-B0C2-0D83F7E06AEE}" name="Coluna1557" dataDxfId="14832"/>
    <tableColumn id="1581" xr3:uid="{8C25525A-9EE7-2A4D-B4B9-9787B5F6DDE8}" name="Coluna1558" dataDxfId="14831"/>
    <tableColumn id="1582" xr3:uid="{FD664CBE-9308-D646-AFDF-C8A3E56A2D0D}" name="Coluna1559" dataDxfId="14830"/>
    <tableColumn id="1583" xr3:uid="{33EA0F98-C717-A748-B372-C577A0361C5D}" name="Coluna1560" dataDxfId="14829"/>
    <tableColumn id="1584" xr3:uid="{006C29AE-8243-6342-9BCD-B0F67D6E5347}" name="Coluna1561" dataDxfId="14828"/>
    <tableColumn id="1585" xr3:uid="{5C6BB38A-ED08-5649-BDBC-70D708CB4675}" name="Coluna1562" dataDxfId="14827"/>
    <tableColumn id="1586" xr3:uid="{1A4610D4-10AD-A744-AF7E-BF3C20A892FC}" name="Coluna1563" dataDxfId="14826"/>
    <tableColumn id="1587" xr3:uid="{959C5625-4D94-4C4C-82A5-BD3D1178606B}" name="Coluna1564" dataDxfId="14825"/>
    <tableColumn id="1588" xr3:uid="{F80BCDEC-048B-7647-93A2-81A540DCDAA5}" name="Coluna1565" dataDxfId="14824"/>
    <tableColumn id="1589" xr3:uid="{43578E89-1925-AE47-89B5-6A3A13143E25}" name="Coluna1566" dataDxfId="14823"/>
    <tableColumn id="1590" xr3:uid="{DEDC6052-9534-E244-A32E-3EEA4CAC203A}" name="Coluna1567" dataDxfId="14822"/>
    <tableColumn id="1591" xr3:uid="{416735E9-199B-8E4A-852D-F360D5B94F79}" name="Coluna1568" dataDxfId="14821"/>
    <tableColumn id="1592" xr3:uid="{1AABC714-4D99-F647-906D-36BA08A954B6}" name="Coluna1569" dataDxfId="14820"/>
    <tableColumn id="1593" xr3:uid="{78D8F963-36BD-3847-A931-F11F64948261}" name="Coluna1570" dataDxfId="14819"/>
    <tableColumn id="1594" xr3:uid="{D748F29D-7536-A44F-A381-B3BDAD904D58}" name="Coluna1571" dataDxfId="14818"/>
    <tableColumn id="1595" xr3:uid="{EE613D50-228D-3041-BD68-BADD9F21B728}" name="Coluna1572" dataDxfId="14817"/>
    <tableColumn id="1596" xr3:uid="{0E8EC62E-5771-8748-9172-71820E0A4C8A}" name="Coluna1573" dataDxfId="14816"/>
    <tableColumn id="1597" xr3:uid="{505FD1E7-3C1E-2142-9A37-3AF84CC6B15B}" name="Coluna1574" dataDxfId="14815"/>
    <tableColumn id="1598" xr3:uid="{B8EC4694-4A01-9D45-B7BE-2DB574566ECD}" name="Coluna1575" dataDxfId="14814"/>
    <tableColumn id="1599" xr3:uid="{14A88868-FA57-7A4D-811C-294760DAD3CA}" name="Coluna1576" dataDxfId="14813"/>
    <tableColumn id="1600" xr3:uid="{FB355595-4165-F244-BBC5-132C97C32733}" name="Coluna1577" dataDxfId="14812"/>
    <tableColumn id="1601" xr3:uid="{47123E12-1AD1-354A-9F70-3A51D2512004}" name="Coluna1578" dataDxfId="14811"/>
    <tableColumn id="1602" xr3:uid="{63C46FBE-545C-AB49-8841-35955D4EA851}" name="Coluna1579" dataDxfId="14810"/>
    <tableColumn id="1603" xr3:uid="{D675DFB8-0EB4-3F45-97AC-1C130E3D69B5}" name="Coluna1580" dataDxfId="14809"/>
    <tableColumn id="1604" xr3:uid="{469F8FD9-7D25-9742-BB4C-54453241D84D}" name="Coluna1581" dataDxfId="14808"/>
    <tableColumn id="1605" xr3:uid="{7286CFF5-AF8B-294E-B7ED-366A4879FCF5}" name="Coluna1582" dataDxfId="14807"/>
    <tableColumn id="1606" xr3:uid="{A66E46D3-2AA1-A046-8E05-F53068BA51FE}" name="Coluna1583" dataDxfId="14806"/>
    <tableColumn id="1607" xr3:uid="{650A23B6-1B75-4043-A07F-E7D0EB6E2EEE}" name="Coluna1584" dataDxfId="14805"/>
    <tableColumn id="1608" xr3:uid="{CD1776BE-13E4-9543-8128-B60A8B656B6B}" name="Coluna1585" dataDxfId="14804"/>
    <tableColumn id="1609" xr3:uid="{D9FF8C62-B425-A24D-9FC4-0D41DAD04982}" name="Coluna1586" dataDxfId="14803"/>
    <tableColumn id="1610" xr3:uid="{E83E30AC-9221-7848-90EB-98F8858560B5}" name="Coluna1587" dataDxfId="14802"/>
    <tableColumn id="1611" xr3:uid="{4EDB4F4E-2688-3F4C-A709-763270327D52}" name="Coluna1588" dataDxfId="14801"/>
    <tableColumn id="1612" xr3:uid="{D5286BDD-2D5A-B54E-8AB2-8AB7ADA6E439}" name="Coluna1589" dataDxfId="14800"/>
    <tableColumn id="1613" xr3:uid="{03362A7F-0DBE-4044-855D-D979C4E49EBF}" name="Coluna1590" dataDxfId="14799"/>
    <tableColumn id="1614" xr3:uid="{B204A835-A9B5-474E-A7CA-885F561F676E}" name="Coluna1591" dataDxfId="14798"/>
    <tableColumn id="1615" xr3:uid="{B3215A14-3A74-4C44-A5D1-65A0578C55C6}" name="Coluna1592" dataDxfId="14797"/>
    <tableColumn id="1616" xr3:uid="{76FE7460-1100-0745-87F4-2651F5CAF3B1}" name="Coluna1593" dataDxfId="14796"/>
    <tableColumn id="1617" xr3:uid="{5A00B803-0AED-6749-8BBE-9CB4271A1B0D}" name="Coluna1594" dataDxfId="14795"/>
    <tableColumn id="1618" xr3:uid="{E8C5A6AA-00D8-9F4D-A10A-10AC6D5B2538}" name="Coluna1595" dataDxfId="14794"/>
    <tableColumn id="1619" xr3:uid="{64157C48-20EB-7D40-BBD2-358ADE2597DD}" name="Coluna1596" dataDxfId="14793"/>
    <tableColumn id="1620" xr3:uid="{6944187B-CFEE-7A4A-9AC8-86242D70C4E7}" name="Coluna1597" dataDxfId="14792"/>
    <tableColumn id="1621" xr3:uid="{37A1AE74-AB59-3F4E-A300-EFA3DBEA98DB}" name="Coluna1598" dataDxfId="14791"/>
    <tableColumn id="1622" xr3:uid="{A5176374-F96A-5A42-A858-C7E6DD2A9EED}" name="Coluna1599" dataDxfId="14790"/>
    <tableColumn id="1623" xr3:uid="{BA4623CA-499E-A24E-A0CA-2BAC02063699}" name="Coluna1600" dataDxfId="14789"/>
    <tableColumn id="1624" xr3:uid="{44FB9499-9B3C-F142-8EA5-723BD293C313}" name="Coluna1601" dataDxfId="14788"/>
    <tableColumn id="1625" xr3:uid="{1228B940-AF21-0341-B641-E886C6102191}" name="Coluna1602" dataDxfId="14787"/>
    <tableColumn id="1626" xr3:uid="{03177BC9-4580-284C-B5E7-4C51E9264AA4}" name="Coluna1603" dataDxfId="14786"/>
    <tableColumn id="1627" xr3:uid="{050BACDE-5E27-5B40-A068-E6C66740CBE5}" name="Coluna1604" dataDxfId="14785"/>
    <tableColumn id="1628" xr3:uid="{230895B5-A05C-FC45-9E88-7FC31BCD480B}" name="Coluna1605" dataDxfId="14784"/>
    <tableColumn id="1629" xr3:uid="{D674793B-26AA-E044-8A13-82F21F5C314B}" name="Coluna1606" dataDxfId="14783"/>
    <tableColumn id="1630" xr3:uid="{26DA2068-D5D8-B744-9A45-D29004A86FEC}" name="Coluna1607" dataDxfId="14782"/>
    <tableColumn id="1631" xr3:uid="{1E8E8037-8AC3-AB4F-AF70-E70302A450F6}" name="Coluna1608" dataDxfId="14781"/>
    <tableColumn id="1632" xr3:uid="{1293748E-9342-7943-B4E2-BCB154A8A599}" name="Coluna1609" dataDxfId="14780"/>
    <tableColumn id="1633" xr3:uid="{83EF30EB-4D9A-7848-9786-E5DDBB73B612}" name="Coluna1610" dataDxfId="14779"/>
    <tableColumn id="1634" xr3:uid="{6F8057E4-6859-E742-B845-F1AD8696DC76}" name="Coluna1611" dataDxfId="14778"/>
    <tableColumn id="1635" xr3:uid="{789C20C5-7157-D74B-A863-9B160B5C65BE}" name="Coluna1612" dataDxfId="14777"/>
    <tableColumn id="1636" xr3:uid="{1212261B-240A-2547-BE67-DCC2DA788124}" name="Coluna1613" dataDxfId="14776"/>
    <tableColumn id="1637" xr3:uid="{662EE639-429E-C64F-9EEC-8CD439188BEC}" name="Coluna1614" dataDxfId="14775"/>
    <tableColumn id="1638" xr3:uid="{67BB0E77-2B33-6941-B9E1-A6B102085037}" name="Coluna1615" dataDxfId="14774"/>
    <tableColumn id="1639" xr3:uid="{FAC9A5AC-B222-EB47-8EB1-EBC10CBE8F0E}" name="Coluna1616" dataDxfId="14773"/>
    <tableColumn id="1640" xr3:uid="{723A4085-0596-EE42-9853-67411CFBE783}" name="Coluna1617" dataDxfId="14772"/>
    <tableColumn id="1641" xr3:uid="{4D5DF188-F70C-A949-AA4F-DBE655829B2F}" name="Coluna1618" dataDxfId="14771"/>
    <tableColumn id="1642" xr3:uid="{63D434E2-489B-EF4B-8D60-7E3C3BDAACF7}" name="Coluna1619" dataDxfId="14770"/>
    <tableColumn id="1643" xr3:uid="{6B2E3151-01E3-9A48-83B5-03BE94C095E9}" name="Coluna1620" dataDxfId="14769"/>
    <tableColumn id="1644" xr3:uid="{B1BC9528-44ED-784A-9407-DBD8C4E5AEDB}" name="Coluna1621" dataDxfId="14768"/>
    <tableColumn id="1645" xr3:uid="{83543FE0-ECA3-A34D-84A7-3167AC8C5E16}" name="Coluna1622" dataDxfId="14767"/>
    <tableColumn id="1646" xr3:uid="{ADFA13FD-46DA-5D45-A3B9-E9CC4E97C0B4}" name="Coluna1623" dataDxfId="14766"/>
    <tableColumn id="1647" xr3:uid="{100A8842-1715-7E4C-ACDC-AFA73754A5E8}" name="Coluna1624" dataDxfId="14765"/>
    <tableColumn id="1648" xr3:uid="{5E0AD6E2-FB8A-E54C-BF0C-0CEFE0E5C955}" name="Coluna1625" dataDxfId="14764"/>
    <tableColumn id="1649" xr3:uid="{62A3C65D-DAD0-C140-B550-3904A048B376}" name="Coluna1626" dataDxfId="14763"/>
    <tableColumn id="1650" xr3:uid="{29C83E4B-DB50-4F43-A703-E213C806CD5D}" name="Coluna1627" dataDxfId="14762"/>
    <tableColumn id="1651" xr3:uid="{4DD43A2C-544D-4840-895C-FBC4113F55E6}" name="Coluna1628" dataDxfId="14761"/>
    <tableColumn id="1652" xr3:uid="{C721D877-7580-F846-8DF5-8C09398B9DEF}" name="Coluna1629" dataDxfId="14760"/>
    <tableColumn id="1653" xr3:uid="{1DE1C61D-24E4-624F-A2DC-03D081DA719B}" name="Coluna1630" dataDxfId="14759"/>
    <tableColumn id="1654" xr3:uid="{A89E9D5C-A7C0-B144-878A-9558D541CE57}" name="Coluna1631" dataDxfId="14758"/>
    <tableColumn id="1655" xr3:uid="{F4E86546-0AF3-B44A-B203-5CE1CE2E8F1B}" name="Coluna1632" dataDxfId="14757"/>
    <tableColumn id="1656" xr3:uid="{6C475AA9-7022-8D40-89D1-3FFFB7953ECA}" name="Coluna1633" dataDxfId="14756"/>
    <tableColumn id="1657" xr3:uid="{DE66D8A7-57F2-EC4A-A073-1478B785678B}" name="Coluna1634" dataDxfId="14755"/>
    <tableColumn id="1658" xr3:uid="{0EB1C6A3-4484-0E49-BBDB-5B8463CB3A2D}" name="Coluna1635" dataDxfId="14754"/>
    <tableColumn id="1659" xr3:uid="{7FD6FEF1-286D-7942-A50F-DC6B00BB375B}" name="Coluna1636" dataDxfId="14753"/>
    <tableColumn id="1660" xr3:uid="{9444F0A8-C330-EF49-881E-146DDF23322C}" name="Coluna1637" dataDxfId="14752"/>
    <tableColumn id="1661" xr3:uid="{F4D27771-BD02-AD4A-A694-0FB15C3B9483}" name="Coluna1638" dataDxfId="14751"/>
    <tableColumn id="1662" xr3:uid="{3ACA22E8-ADBF-6E43-96A8-4D155879CDCA}" name="Coluna1639" dataDxfId="14750"/>
    <tableColumn id="1663" xr3:uid="{32FFD82C-A749-1A40-8A22-32E84EABB5FB}" name="Coluna1640" dataDxfId="14749"/>
    <tableColumn id="1664" xr3:uid="{2955EED6-6145-6548-AD77-A2F7A693FB05}" name="Coluna1641" dataDxfId="14748"/>
    <tableColumn id="1665" xr3:uid="{48043895-6637-9144-9B00-E782B8278278}" name="Coluna1642" dataDxfId="14747"/>
    <tableColumn id="1666" xr3:uid="{F3C891E5-4DBB-FC44-AA6B-2012C95A9D65}" name="Coluna1643" dataDxfId="14746"/>
    <tableColumn id="1667" xr3:uid="{1C33F61D-970D-C249-A32E-A7525C4D5B91}" name="Coluna1644" dataDxfId="14745"/>
    <tableColumn id="1668" xr3:uid="{5D042860-BBA2-7244-906F-8FB9C1766729}" name="Coluna1645" dataDxfId="14744"/>
    <tableColumn id="1669" xr3:uid="{CD94FA32-6E28-5C4D-8D71-E5596798D0FA}" name="Coluna1646" dataDxfId="14743"/>
    <tableColumn id="1670" xr3:uid="{4C4FABA0-40D0-D04B-AF25-0A61EEAA40AA}" name="Coluna1647" dataDxfId="14742"/>
    <tableColumn id="1671" xr3:uid="{E7DB3947-DF57-4D44-9AFE-877ED8AAB364}" name="Coluna1648" dataDxfId="14741"/>
    <tableColumn id="1672" xr3:uid="{E26E8F5D-1A5C-0C48-9F6D-167A4C9A60CE}" name="Coluna1649" dataDxfId="14740"/>
    <tableColumn id="1673" xr3:uid="{DCD099FE-0EC7-BF46-8454-B0924D6C9210}" name="Coluna1650" dataDxfId="14739"/>
    <tableColumn id="1674" xr3:uid="{97619C53-6B3A-5646-81FA-B8F149FC64B1}" name="Coluna1651" dataDxfId="14738"/>
    <tableColumn id="1675" xr3:uid="{9CD60516-9DC7-664B-9D6F-63406590B7F2}" name="Coluna1652" dataDxfId="14737"/>
    <tableColumn id="1676" xr3:uid="{3856C028-EB4D-6845-8A56-3160328CC0DB}" name="Coluna1653" dataDxfId="14736"/>
    <tableColumn id="1677" xr3:uid="{5CCF2739-5FFB-DC4A-AD8F-77C4C172F774}" name="Coluna1654" dataDxfId="14735"/>
    <tableColumn id="1678" xr3:uid="{45A1D457-4134-CF48-8FE5-0B5EA5E3C8D2}" name="Coluna1655" dataDxfId="14734"/>
    <tableColumn id="1679" xr3:uid="{CF96C98A-E16A-0F47-9074-75BADBEF88D3}" name="Coluna1656" dataDxfId="14733"/>
    <tableColumn id="1680" xr3:uid="{1808E142-5716-3546-A8D1-868A27720359}" name="Coluna1657" dataDxfId="14732"/>
    <tableColumn id="1681" xr3:uid="{79C90BC7-ACF7-334C-A924-552CB95FD50D}" name="Coluna1658" dataDxfId="14731"/>
    <tableColumn id="1682" xr3:uid="{E0B6190D-2D30-2A43-B63B-0E7382BF8292}" name="Coluna1659" dataDxfId="14730"/>
    <tableColumn id="1683" xr3:uid="{487E09A5-05E9-1F48-9FED-4C58A383606E}" name="Coluna1660" dataDxfId="14729"/>
    <tableColumn id="1684" xr3:uid="{EDDDD3B7-4B5F-5943-A5D2-7900EA83A73A}" name="Coluna1661" dataDxfId="14728"/>
    <tableColumn id="1685" xr3:uid="{89D8DAB9-10FA-BA4E-AB2F-13B8BBB24D50}" name="Coluna1662" dataDxfId="14727"/>
    <tableColumn id="1686" xr3:uid="{E994BEE2-A54D-9142-BEF3-57C80E84AD7D}" name="Coluna1663" dataDxfId="14726"/>
    <tableColumn id="1687" xr3:uid="{460BD457-D7FF-E442-9D0C-055673352BDA}" name="Coluna1664" dataDxfId="14725"/>
    <tableColumn id="1688" xr3:uid="{DD61195C-CB46-5C4D-8D66-28E8A6427723}" name="Coluna1665" dataDxfId="14724"/>
    <tableColumn id="1689" xr3:uid="{E0ECBD3B-280A-D346-A512-681B12195069}" name="Coluna1666" dataDxfId="14723"/>
    <tableColumn id="1690" xr3:uid="{F8675AE3-A39F-3D44-85B6-22A8A9444D0B}" name="Coluna1667" dataDxfId="14722"/>
    <tableColumn id="1691" xr3:uid="{A022E7C0-B56B-D048-BF00-DF1F535D5BC1}" name="Coluna1668" dataDxfId="14721"/>
    <tableColumn id="1692" xr3:uid="{5B9491D1-4E6F-9F44-A52D-1388508CE396}" name="Coluna1669" dataDxfId="14720"/>
    <tableColumn id="1693" xr3:uid="{33480C83-7FD1-8A42-9DB5-F3BA5E3F68AD}" name="Coluna1670" dataDxfId="14719"/>
    <tableColumn id="1694" xr3:uid="{4D93BC58-26EA-E44A-BCCE-33594EE2F0E9}" name="Coluna1671" dataDxfId="14718"/>
    <tableColumn id="1695" xr3:uid="{56E70945-23C9-B748-AA08-55E30F6B65F8}" name="Coluna1672" dataDxfId="14717"/>
    <tableColumn id="1696" xr3:uid="{35BF294F-5CA9-CC4B-A095-C9929C4C8978}" name="Coluna1673" dataDxfId="14716"/>
    <tableColumn id="1697" xr3:uid="{84B3E5A1-6FF6-9944-879B-F2554F84DFE1}" name="Coluna1674" dataDxfId="14715"/>
    <tableColumn id="1698" xr3:uid="{505235F9-C12C-5C4B-A1F8-6C0B4A527670}" name="Coluna1675" dataDxfId="14714"/>
    <tableColumn id="1699" xr3:uid="{4EFE0804-77A5-4D44-9D3F-10B77514E283}" name="Coluna1676" dataDxfId="14713"/>
    <tableColumn id="1700" xr3:uid="{813FC813-7E34-1141-8379-F498628E482F}" name="Coluna1677" dataDxfId="14712"/>
    <tableColumn id="1701" xr3:uid="{F855C088-6E1A-8843-9901-8E6F4FEC5066}" name="Coluna1678" dataDxfId="14711"/>
    <tableColumn id="1702" xr3:uid="{422789C9-4AC8-384D-BF51-3329A0C9ABD3}" name="Coluna1679" dataDxfId="14710"/>
    <tableColumn id="1703" xr3:uid="{1F7D5CF1-9051-D04F-88FE-3FF749F47992}" name="Coluna1680" dataDxfId="14709"/>
    <tableColumn id="1704" xr3:uid="{CD4535EF-6560-A149-BF2A-6BAF09F02B5A}" name="Coluna1681" dataDxfId="14708"/>
    <tableColumn id="1705" xr3:uid="{8606A1FE-45C3-414A-BADD-27BC7A76D8D5}" name="Coluna1682" dataDxfId="14707"/>
    <tableColumn id="1706" xr3:uid="{C9F43618-8906-D44B-9753-700D53F04782}" name="Coluna1683" dataDxfId="14706"/>
    <tableColumn id="1707" xr3:uid="{13D541CC-42D0-9740-80B1-79FA8105B240}" name="Coluna1684" dataDxfId="14705"/>
    <tableColumn id="1708" xr3:uid="{D05E740C-3DC3-C84B-8D65-C08D40C72575}" name="Coluna1685" dataDxfId="14704"/>
    <tableColumn id="1709" xr3:uid="{14F05703-FD73-6848-8768-D43B98180745}" name="Coluna1686" dataDxfId="14703"/>
    <tableColumn id="1710" xr3:uid="{001B9D39-F4E8-964C-A94A-6AC26849F5D1}" name="Coluna1687" dataDxfId="14702"/>
    <tableColumn id="1711" xr3:uid="{25B2EEC5-DF6C-0041-A9A4-4BEA746835DA}" name="Coluna1688" dataDxfId="14701"/>
    <tableColumn id="1712" xr3:uid="{DB965593-1B78-7640-B873-CF1CBFCD9ECF}" name="Coluna1689" dataDxfId="14700"/>
    <tableColumn id="1713" xr3:uid="{0827089E-E3C0-C24F-94C7-E9573DC4AABC}" name="Coluna1690" dataDxfId="14699"/>
    <tableColumn id="1714" xr3:uid="{8F9C52D6-F4F7-FF43-9730-08DAB90887B0}" name="Coluna1691" dataDxfId="14698"/>
    <tableColumn id="1715" xr3:uid="{E3789483-E8E1-3B40-81CA-815D8F01F367}" name="Coluna1692" dataDxfId="14697"/>
    <tableColumn id="1716" xr3:uid="{35FF77A6-5E7F-CB4F-BBFC-AC548307B882}" name="Coluna1693" dataDxfId="14696"/>
    <tableColumn id="1717" xr3:uid="{C33EFDF9-CD5C-3E41-996B-78DDD1FB8D36}" name="Coluna1694" dataDxfId="14695"/>
    <tableColumn id="1718" xr3:uid="{D58F96C7-AD17-5442-BF18-F34665BF2EDC}" name="Coluna1695" dataDxfId="14694"/>
    <tableColumn id="1719" xr3:uid="{75DDCED6-BF8B-7346-87E8-91B67AD4A639}" name="Coluna1696" dataDxfId="14693"/>
    <tableColumn id="1720" xr3:uid="{954B3270-948D-7D42-B6E0-617E8F239E7B}" name="Coluna1697" dataDxfId="14692"/>
    <tableColumn id="1721" xr3:uid="{5AFEB837-90A1-0846-B536-3FE4F80CBD27}" name="Coluna1698" dataDxfId="14691"/>
    <tableColumn id="1722" xr3:uid="{5F26D442-186F-FE41-AF7A-125C35523C30}" name="Coluna1699" dataDxfId="14690"/>
    <tableColumn id="1723" xr3:uid="{6BF4B055-002E-8041-8E6D-458887534800}" name="Coluna1700" dataDxfId="14689"/>
    <tableColumn id="1724" xr3:uid="{C71B9C40-9EB3-6B40-B95A-2D95A08F1520}" name="Coluna1701" dataDxfId="14688"/>
    <tableColumn id="1725" xr3:uid="{FD8E5A8C-3F35-9842-AA52-EBB180F6DF10}" name="Coluna1702" dataDxfId="14687"/>
    <tableColumn id="1726" xr3:uid="{26725E29-3FB3-9147-9D32-508BD017C997}" name="Coluna1703" dataDxfId="14686"/>
    <tableColumn id="1727" xr3:uid="{E8C8D4FE-1CD3-4146-AE9C-FBF68CCF1CFE}" name="Coluna1704" dataDxfId="14685"/>
    <tableColumn id="1728" xr3:uid="{0D717664-BDD8-EC4F-AAC8-1D48E6C34E21}" name="Coluna1705" dataDxfId="14684"/>
    <tableColumn id="1729" xr3:uid="{C2EC7C0F-A469-F149-BEC4-3B6EAF96EEC4}" name="Coluna1706" dataDxfId="14683"/>
    <tableColumn id="1730" xr3:uid="{3556C266-651C-E74A-B5D6-DDBCC8C44FD1}" name="Coluna1707" dataDxfId="14682"/>
    <tableColumn id="1731" xr3:uid="{D24DCD05-7F2A-7042-B913-7B9D73FF963D}" name="Coluna1708" dataDxfId="14681"/>
    <tableColumn id="1732" xr3:uid="{94796575-D8FC-4D44-A7B4-08BE64490668}" name="Coluna1709" dataDxfId="14680"/>
    <tableColumn id="1733" xr3:uid="{6B2E1DC5-87FC-7A4F-9D44-9D035B22F335}" name="Coluna1710" dataDxfId="14679"/>
    <tableColumn id="1734" xr3:uid="{B6FCC541-6F78-6C49-AA48-D4EC7FCD6471}" name="Coluna1711" dataDxfId="14678"/>
    <tableColumn id="1735" xr3:uid="{93BE60AE-A645-154A-961F-B0895887BB61}" name="Coluna1712" dataDxfId="14677"/>
    <tableColumn id="1736" xr3:uid="{C9821CDE-BF69-8340-A2A5-5C32DE41BBC5}" name="Coluna1713" dataDxfId="14676"/>
    <tableColumn id="1737" xr3:uid="{65AC96CE-65FB-C740-AB50-5F044816D9AD}" name="Coluna1714" dataDxfId="14675"/>
    <tableColumn id="1738" xr3:uid="{91853489-4478-3F44-AC38-77FE06537E5E}" name="Coluna1715" dataDxfId="14674"/>
    <tableColumn id="1739" xr3:uid="{87A78267-FBBB-7D42-A16D-828E142BA0C1}" name="Coluna1716" dataDxfId="14673"/>
    <tableColumn id="1740" xr3:uid="{05AB6C73-6925-E542-B664-12DAFB0AF7E1}" name="Coluna1717" dataDxfId="14672"/>
    <tableColumn id="1741" xr3:uid="{98CDAD6A-2787-BC41-916C-3ABF9BB0C94F}" name="Coluna1718" dataDxfId="14671"/>
    <tableColumn id="1742" xr3:uid="{E8D9560A-1816-184A-AF18-A98614C6B450}" name="Coluna1719" dataDxfId="14670"/>
    <tableColumn id="1743" xr3:uid="{DDDA2B6C-F789-8249-949E-6338CC6EB60D}" name="Coluna1720" dataDxfId="14669"/>
    <tableColumn id="1744" xr3:uid="{2B78A8A2-0F81-4846-8419-26F2D0A54A1E}" name="Coluna1721" dataDxfId="14668"/>
    <tableColumn id="1745" xr3:uid="{F0687853-20C1-6C4F-9FB1-D2CA874A48A1}" name="Coluna1722" dataDxfId="14667"/>
    <tableColumn id="1746" xr3:uid="{F0DED4AA-65F1-A344-B717-DC7D45158D34}" name="Coluna1723" dataDxfId="14666"/>
    <tableColumn id="1747" xr3:uid="{6FDDDBC3-2AFD-224F-B220-0B055851786D}" name="Coluna1724" dataDxfId="14665"/>
    <tableColumn id="1748" xr3:uid="{9FB27C5F-FCC4-974D-B767-D8772E8381BE}" name="Coluna1725" dataDxfId="14664"/>
    <tableColumn id="1749" xr3:uid="{ACA2F936-97FB-1542-B234-A2911877C639}" name="Coluna1726" dataDxfId="14663"/>
    <tableColumn id="1750" xr3:uid="{C1E34B9D-B4B1-E046-BADB-4294E554B47F}" name="Coluna1727" dataDxfId="14662"/>
    <tableColumn id="1751" xr3:uid="{248B9473-6CEF-B44E-BA0D-DA3041AF495C}" name="Coluna1728" dataDxfId="14661"/>
    <tableColumn id="1752" xr3:uid="{C9403644-AEA9-D54D-9769-49870E9B6C77}" name="Coluna1729" dataDxfId="14660"/>
    <tableColumn id="1753" xr3:uid="{D14CF5B2-E8CD-A049-B038-2302BB7F0B75}" name="Coluna1730" dataDxfId="14659"/>
    <tableColumn id="1754" xr3:uid="{95DBE707-DA00-0E4B-9A1E-7605F62BA259}" name="Coluna1731" dataDxfId="14658"/>
    <tableColumn id="1755" xr3:uid="{B897A93B-008B-6647-9281-3637613AE72E}" name="Coluna1732" dataDxfId="14657"/>
    <tableColumn id="1756" xr3:uid="{1CBDCD87-18A6-5741-9684-F0A36EC3D608}" name="Coluna1733" dataDxfId="14656"/>
    <tableColumn id="1757" xr3:uid="{14871F0D-44F4-7C41-926A-870A6C92E15B}" name="Coluna1734" dataDxfId="14655"/>
    <tableColumn id="1758" xr3:uid="{33AC103A-7454-AF40-A2FA-D967796B99AE}" name="Coluna1735" dataDxfId="14654"/>
    <tableColumn id="1759" xr3:uid="{68981EFB-16C7-0F43-893B-2229CA23A5F7}" name="Coluna1736" dataDxfId="14653"/>
    <tableColumn id="1760" xr3:uid="{465C4293-5364-5A47-83DE-85E7AB42DDE0}" name="Coluna1737" dataDxfId="14652"/>
    <tableColumn id="1761" xr3:uid="{1CBF13BD-E844-9A47-94DC-7F4A5DF0A850}" name="Coluna1738" dataDxfId="14651"/>
    <tableColumn id="1762" xr3:uid="{B970B8FD-6E65-EA4D-9E1B-B2198E42EC7A}" name="Coluna1739" dataDxfId="14650"/>
    <tableColumn id="1763" xr3:uid="{72065D71-6757-184E-96A2-5BD4901658F7}" name="Coluna1740" dataDxfId="14649"/>
    <tableColumn id="1764" xr3:uid="{AF0A573A-E843-A54B-AC87-D1A62424ED0A}" name="Coluna1741" dataDxfId="14648"/>
    <tableColumn id="1765" xr3:uid="{149ACC85-4838-5249-AA7D-3EC4E5CB9394}" name="Coluna1742" dataDxfId="14647"/>
    <tableColumn id="1766" xr3:uid="{4BE0055D-3B46-BC4F-86CD-0C7243433E56}" name="Coluna1743" dataDxfId="14646"/>
    <tableColumn id="1767" xr3:uid="{96323110-AA95-394D-89C7-B3A60393C669}" name="Coluna1744" dataDxfId="14645"/>
    <tableColumn id="1768" xr3:uid="{E4C8065B-370B-A244-88EF-E8E960542087}" name="Coluna1745" dataDxfId="14644"/>
    <tableColumn id="1769" xr3:uid="{EC1F6B0A-B1DC-2248-A0B1-CCA5D6A6825A}" name="Coluna1746" dataDxfId="14643"/>
    <tableColumn id="1770" xr3:uid="{985D3013-D6FE-4E43-9085-C0818C436388}" name="Coluna1747" dataDxfId="14642"/>
    <tableColumn id="1771" xr3:uid="{13D95C51-7982-4F4F-87C2-2822ADCDE090}" name="Coluna1748" dataDxfId="14641"/>
    <tableColumn id="1772" xr3:uid="{6CE134B2-4728-9F4F-A0A0-35D2972D5550}" name="Coluna1749" dataDxfId="14640"/>
    <tableColumn id="1773" xr3:uid="{8C92C424-24A8-7C41-BB54-0DF342F21B89}" name="Coluna1750" dataDxfId="14639"/>
    <tableColumn id="1774" xr3:uid="{54CD9180-1214-5742-AA2A-B4D5D97EDC3B}" name="Coluna1751" dataDxfId="14638"/>
    <tableColumn id="1775" xr3:uid="{3582832B-DFD0-C847-9547-0BDE643359A6}" name="Coluna1752" dataDxfId="14637"/>
    <tableColumn id="1776" xr3:uid="{0DA91D10-C559-A947-849A-01B6E43D5477}" name="Coluna1753" dataDxfId="14636"/>
    <tableColumn id="1777" xr3:uid="{B131A086-99CD-2B40-A9A0-0A0192832626}" name="Coluna1754" dataDxfId="14635"/>
    <tableColumn id="1778" xr3:uid="{51745A99-8846-F749-BB47-1638786FB77F}" name="Coluna1755" dataDxfId="14634"/>
    <tableColumn id="1779" xr3:uid="{239FFD49-6306-0344-8EC7-CC9BCC9116C6}" name="Coluna1756" dataDxfId="14633"/>
    <tableColumn id="1780" xr3:uid="{04BF8469-3CDA-A14A-AB87-84E034C2825F}" name="Coluna1757" dataDxfId="14632"/>
    <tableColumn id="1781" xr3:uid="{CBD00A58-918A-2A47-A78F-FC92AD33A2FB}" name="Coluna1758" dataDxfId="14631"/>
    <tableColumn id="1782" xr3:uid="{E3D860A0-C616-314A-8118-F9E009C95ADE}" name="Coluna1759" dataDxfId="14630"/>
    <tableColumn id="1783" xr3:uid="{1896580D-02B0-814D-9DC0-979C1278CF24}" name="Coluna1760" dataDxfId="14629"/>
    <tableColumn id="1784" xr3:uid="{701B32E8-7BCA-DA4E-B9DB-E4179F41B741}" name="Coluna1761" dataDxfId="14628"/>
    <tableColumn id="1785" xr3:uid="{31909371-D3C9-2947-A313-CC875FA7A0C9}" name="Coluna1762" dataDxfId="14627"/>
    <tableColumn id="1786" xr3:uid="{4DA0B343-792C-1845-82F3-7D6522D1D643}" name="Coluna1763" dataDxfId="14626"/>
    <tableColumn id="1787" xr3:uid="{257F3AFA-D267-8347-A6B6-2E66CEE32BDD}" name="Coluna1764" dataDxfId="14625"/>
    <tableColumn id="1788" xr3:uid="{A4779ADA-9CEA-F94B-9F7F-384B58DA729D}" name="Coluna1765" dataDxfId="14624"/>
    <tableColumn id="1789" xr3:uid="{A3FF1636-4FD1-9D4B-A678-491ECC4A020F}" name="Coluna1766" dataDxfId="14623"/>
    <tableColumn id="1790" xr3:uid="{8B53D71D-1951-524F-BC99-35E93A54CFFC}" name="Coluna1767" dataDxfId="14622"/>
    <tableColumn id="1791" xr3:uid="{0EC752CF-F4CC-6441-9E1E-6C339F4C6260}" name="Coluna1768" dataDxfId="14621"/>
    <tableColumn id="1792" xr3:uid="{4655B344-86C7-5D4B-B7E0-35C1520E92CC}" name="Coluna1769" dataDxfId="14620"/>
    <tableColumn id="1793" xr3:uid="{4C1F9F04-D1E6-7347-BC22-2F6837C00803}" name="Coluna1770" dataDxfId="14619"/>
    <tableColumn id="1794" xr3:uid="{751A6843-77E1-0C43-919C-7BC82C8D33EF}" name="Coluna1771" dataDxfId="14618"/>
    <tableColumn id="1795" xr3:uid="{8395168A-728D-F549-A4F2-B8D451DCA0AC}" name="Coluna1772" dataDxfId="14617"/>
    <tableColumn id="1796" xr3:uid="{E5C6122F-8321-844C-9C05-9948EB073378}" name="Coluna1773" dataDxfId="14616"/>
    <tableColumn id="1797" xr3:uid="{50FB066E-DF50-354D-8E55-30859619A289}" name="Coluna1774" dataDxfId="14615"/>
    <tableColumn id="1798" xr3:uid="{2B64E59E-A048-D747-8ABD-B61A99D53B31}" name="Coluna1775" dataDxfId="14614"/>
    <tableColumn id="1799" xr3:uid="{9DE53D3E-2856-4D40-BD0C-DC312D4B2ED3}" name="Coluna1776" dataDxfId="14613"/>
    <tableColumn id="1800" xr3:uid="{35018F57-EA81-EF4C-B0C9-768B12C015F0}" name="Coluna1777" dataDxfId="14612"/>
    <tableColumn id="1801" xr3:uid="{05FF0AD1-D473-BE4E-B960-881330B49DBE}" name="Coluna1778" dataDxfId="14611"/>
    <tableColumn id="1802" xr3:uid="{BAEE6C54-3EE6-BA40-90AD-B8F706F2A660}" name="Coluna1779" dataDxfId="14610"/>
    <tableColumn id="1803" xr3:uid="{9C3223F7-F693-7F46-8012-EA6CCDAF68A6}" name="Coluna1780" dataDxfId="14609"/>
    <tableColumn id="1804" xr3:uid="{C18921E6-BF7A-894D-AF45-35D998A12599}" name="Coluna1781" dataDxfId="14608"/>
    <tableColumn id="1805" xr3:uid="{471230D0-6106-E84B-8C65-722692D8633A}" name="Coluna1782" dataDxfId="14607"/>
    <tableColumn id="1806" xr3:uid="{19430F1F-2C97-584B-B870-9851696E0A6D}" name="Coluna1783" dataDxfId="14606"/>
    <tableColumn id="1807" xr3:uid="{AB3BE33E-9E6D-8C42-B5DE-61183A30A5E1}" name="Coluna1784" dataDxfId="14605"/>
    <tableColumn id="1808" xr3:uid="{843A3FA5-0EB9-5546-939B-8C559E59A983}" name="Coluna1785" dataDxfId="14604"/>
    <tableColumn id="1809" xr3:uid="{19F6552B-683D-5348-96D0-D565BE47D35D}" name="Coluna1786" dataDxfId="14603"/>
    <tableColumn id="1810" xr3:uid="{52AC287A-BE1C-DC45-BF99-D5146584893B}" name="Coluna1787" dataDxfId="14602"/>
    <tableColumn id="1811" xr3:uid="{F2AD844E-0CA9-A74D-88D0-EE179DAE60AB}" name="Coluna1788" dataDxfId="14601"/>
    <tableColumn id="1812" xr3:uid="{B45CCC6A-2429-584D-B127-199D8BC94EEA}" name="Coluna1789" dataDxfId="14600"/>
    <tableColumn id="1813" xr3:uid="{C4CE6B89-630E-A14C-BE4B-B6F00FB2CD0B}" name="Coluna1790" dataDxfId="14599"/>
    <tableColumn id="1814" xr3:uid="{8D484A77-0A5E-014A-B6B8-3AFCFBC38F4C}" name="Coluna1791" dataDxfId="14598"/>
    <tableColumn id="1815" xr3:uid="{18AAC2F3-3ABA-AB4C-B593-F20542C4CC9D}" name="Coluna1792" dataDxfId="14597"/>
    <tableColumn id="1816" xr3:uid="{59D154B6-81B0-7841-A908-C9F53C0DB263}" name="Coluna1793" dataDxfId="14596"/>
    <tableColumn id="1817" xr3:uid="{213237A1-5E5D-0845-8888-42BA8D3F4D55}" name="Coluna1794" dataDxfId="14595"/>
    <tableColumn id="1818" xr3:uid="{820C850B-B9B6-2848-8C3D-F1D82EE20E18}" name="Coluna1795" dataDxfId="14594"/>
    <tableColumn id="1819" xr3:uid="{CF77807C-B1AC-1242-837C-57C3BDE271C8}" name="Coluna1796" dataDxfId="14593"/>
    <tableColumn id="1820" xr3:uid="{C405C78A-9369-C444-B383-D851249BCC10}" name="Coluna1797" dataDxfId="14592"/>
    <tableColumn id="1821" xr3:uid="{B4043ADE-EA26-F643-9234-43098FAE5C2A}" name="Coluna1798" dataDxfId="14591"/>
    <tableColumn id="1822" xr3:uid="{C730D56A-DF3F-844F-9EB4-09EDE4CE5D46}" name="Coluna1799" dataDxfId="14590"/>
    <tableColumn id="1823" xr3:uid="{BF77F821-3485-5F45-8B16-B9657F8E9518}" name="Coluna1800" dataDxfId="14589"/>
    <tableColumn id="1824" xr3:uid="{8A4D9CD6-1D6A-6448-87A4-CFBB5B8EEF4C}" name="Coluna1801" dataDxfId="14588"/>
    <tableColumn id="1825" xr3:uid="{E7E1AFC4-DF9F-9644-9FF2-CED8CB951291}" name="Coluna1802" dataDxfId="14587"/>
    <tableColumn id="1826" xr3:uid="{51C8AA3D-EF46-6445-89F5-D99934204349}" name="Coluna1803" dataDxfId="14586"/>
    <tableColumn id="1827" xr3:uid="{78701EF6-A1C6-7E47-AAD3-5468AE12571C}" name="Coluna1804" dataDxfId="14585"/>
    <tableColumn id="1828" xr3:uid="{02DEFF61-ADE2-1A4A-856A-754C9153162E}" name="Coluna1805" dataDxfId="14584"/>
    <tableColumn id="1829" xr3:uid="{0CD3129F-BEBD-EB4C-834B-17287174B53C}" name="Coluna1806" dataDxfId="14583"/>
    <tableColumn id="1830" xr3:uid="{F800F492-DB48-1146-9F22-80F2E9B56C00}" name="Coluna1807" dataDxfId="14582"/>
    <tableColumn id="1831" xr3:uid="{95A610CF-3E30-F94F-B144-C215FCD67A52}" name="Coluna1808" dataDxfId="14581"/>
    <tableColumn id="1832" xr3:uid="{6B7AD4E3-DB00-3346-B6A4-228F8C64C4B1}" name="Coluna1809" dataDxfId="14580"/>
    <tableColumn id="1833" xr3:uid="{83B57F31-403A-9641-A620-927017055DC7}" name="Coluna1810" dataDxfId="14579"/>
    <tableColumn id="1834" xr3:uid="{D97DFED4-3D86-F841-AA4A-4BF9B6B05602}" name="Coluna1811" dataDxfId="14578"/>
    <tableColumn id="1835" xr3:uid="{09FB1D1D-E6DB-564D-A6B3-6EB4544A6464}" name="Coluna1812" dataDxfId="14577"/>
    <tableColumn id="1836" xr3:uid="{C09DA993-7E72-1845-8818-B76964F0EB50}" name="Coluna1813" dataDxfId="14576"/>
    <tableColumn id="1837" xr3:uid="{950C0E2F-7616-C240-B977-59E0F9F1EAFF}" name="Coluna1814" dataDxfId="14575"/>
    <tableColumn id="1838" xr3:uid="{80D0E4F9-EBB0-3F48-B334-AFDD282BA8D4}" name="Coluna1815" dataDxfId="14574"/>
    <tableColumn id="1839" xr3:uid="{B4ACBA1B-F36D-5645-A2A0-6921AC8F05C6}" name="Coluna1816" dataDxfId="14573"/>
    <tableColumn id="1840" xr3:uid="{0C5A8391-EA88-7749-9A55-86156E9E8991}" name="Coluna1817" dataDxfId="14572"/>
    <tableColumn id="1841" xr3:uid="{4D5F4489-788C-5E4E-BAE2-C0F0E6DF988F}" name="Coluna1818" dataDxfId="14571"/>
    <tableColumn id="1842" xr3:uid="{46F76D05-AEFE-FF4D-8DC3-AB841DBCCBBB}" name="Coluna1819" dataDxfId="14570"/>
    <tableColumn id="1843" xr3:uid="{A01CBE87-9475-5644-8D2F-3D5066F47BE5}" name="Coluna1820" dataDxfId="14569"/>
    <tableColumn id="1844" xr3:uid="{3916C12C-602A-434D-A43A-145F1FEA2531}" name="Coluna1821" dataDxfId="14568"/>
    <tableColumn id="1845" xr3:uid="{A0AFC3F0-700E-0146-8DAA-60DFF38C087B}" name="Coluna1822" dataDxfId="14567"/>
    <tableColumn id="1846" xr3:uid="{19261E43-AF4A-FB49-921A-99C3C045B697}" name="Coluna1823" dataDxfId="14566"/>
    <tableColumn id="1847" xr3:uid="{0442589C-BDD2-FD4B-8FF6-A8607A670DB5}" name="Coluna1824" dataDxfId="14565"/>
    <tableColumn id="1848" xr3:uid="{9AAE3678-83C5-E44A-BEC5-7F204AB40A63}" name="Coluna1825" dataDxfId="14564"/>
    <tableColumn id="1849" xr3:uid="{FAFF9C83-F18E-9046-AC59-2C5C08F65E25}" name="Coluna1826" dataDxfId="14563"/>
    <tableColumn id="1850" xr3:uid="{57969C6B-D319-0E4B-A4CB-7E47C0D8ABAD}" name="Coluna1827" dataDxfId="14562"/>
    <tableColumn id="1851" xr3:uid="{0CD52660-7E75-BC4C-96C4-B7954C5476A2}" name="Coluna1828" dataDxfId="14561"/>
    <tableColumn id="1852" xr3:uid="{683EF40E-FFA7-BB42-94A3-0DC204C914F8}" name="Coluna1829" dataDxfId="14560"/>
    <tableColumn id="1853" xr3:uid="{E4DA8A6D-4FE5-6A40-AA37-765458809C44}" name="Coluna1830" dataDxfId="14559"/>
    <tableColumn id="1854" xr3:uid="{A5DFA0D3-F4D7-5B42-917F-861750F74A58}" name="Coluna1831" dataDxfId="14558"/>
    <tableColumn id="1855" xr3:uid="{46C7F3F6-8E94-AB40-8D45-58EA10B3A81F}" name="Coluna1832" dataDxfId="14557"/>
    <tableColumn id="1856" xr3:uid="{23927E79-D438-634B-B1D7-DD6A1986ECBD}" name="Coluna1833" dataDxfId="14556"/>
    <tableColumn id="1857" xr3:uid="{BC827118-4A78-3A46-AE3E-6320C87F9D6E}" name="Coluna1834" dataDxfId="14555"/>
    <tableColumn id="1858" xr3:uid="{EDACFD63-F82F-0847-BF8A-1B281FF02BAD}" name="Coluna1835" dataDxfId="14554"/>
    <tableColumn id="1859" xr3:uid="{B8B4C6F0-76EE-5940-807F-D3D1F052116E}" name="Coluna1836" dataDxfId="14553"/>
    <tableColumn id="1860" xr3:uid="{DDA25A27-524D-2240-9A1A-86F95ADF8EF7}" name="Coluna1837" dataDxfId="14552"/>
    <tableColumn id="1861" xr3:uid="{CFC98959-B3E2-814F-A60C-50966160EE44}" name="Coluna1838" dataDxfId="14551"/>
    <tableColumn id="1862" xr3:uid="{052740E3-9AB6-7048-B674-F3DCDEDA086D}" name="Coluna1839" dataDxfId="14550"/>
    <tableColumn id="1863" xr3:uid="{F7AD5D6D-E584-4D4E-833C-4ED783902C48}" name="Coluna1840" dataDxfId="14549"/>
    <tableColumn id="1864" xr3:uid="{E970E0B5-D55C-B949-B4FE-57969B250C30}" name="Coluna1841" dataDxfId="14548"/>
    <tableColumn id="1865" xr3:uid="{8C4128D3-78E5-A849-9006-03CBCD04DC04}" name="Coluna1842" dataDxfId="14547"/>
    <tableColumn id="1866" xr3:uid="{F9C48839-4C08-8E4B-9AFE-861B94F2F03A}" name="Coluna1843" dataDxfId="14546"/>
    <tableColumn id="1867" xr3:uid="{1B6F1F82-B488-594C-A28E-1035CC4979B7}" name="Coluna1844" dataDxfId="14545"/>
    <tableColumn id="1868" xr3:uid="{AF2EC38D-B5AC-0844-893E-2820D55E2C05}" name="Coluna1845" dataDxfId="14544"/>
    <tableColumn id="1869" xr3:uid="{C86668AD-07EE-DB42-AAF1-B7020BC797C4}" name="Coluna1846" dataDxfId="14543"/>
    <tableColumn id="1870" xr3:uid="{72918A65-C0D9-524A-AE88-8CD39FE5FE61}" name="Coluna1847" dataDxfId="14542"/>
    <tableColumn id="1871" xr3:uid="{A9766283-6947-904E-8DCD-49224ECDA5E2}" name="Coluna1848" dataDxfId="14541"/>
    <tableColumn id="1872" xr3:uid="{4936C084-6DD1-FB42-91BA-27BEF1880356}" name="Coluna1849" dataDxfId="14540"/>
    <tableColumn id="1873" xr3:uid="{C6A09F41-9649-8F49-BCA4-78E66CBF1900}" name="Coluna1850" dataDxfId="14539"/>
    <tableColumn id="1874" xr3:uid="{32C4FB23-E224-7D41-8346-E9048D5B5D8B}" name="Coluna1851" dataDxfId="14538"/>
    <tableColumn id="1875" xr3:uid="{DF4B154B-4EB9-3F48-B574-A01CFBC19C15}" name="Coluna1852" dataDxfId="14537"/>
    <tableColumn id="1876" xr3:uid="{BE06D9B7-05FC-454F-AAE7-C04778F80E8F}" name="Coluna1853" dataDxfId="14536"/>
    <tableColumn id="1877" xr3:uid="{AB2D04A5-49EA-7448-9679-2F1D764372D2}" name="Coluna1854" dataDxfId="14535"/>
    <tableColumn id="1878" xr3:uid="{661A7DB6-7C10-8D4B-A42F-F9050CFB2E03}" name="Coluna1855" dataDxfId="14534"/>
    <tableColumn id="1879" xr3:uid="{A1E67E3D-51F5-5447-82AD-FA7F5421D49E}" name="Coluna1856" dataDxfId="14533"/>
    <tableColumn id="1880" xr3:uid="{4201D695-D6CE-3944-8DC9-58540719F518}" name="Coluna1857" dataDxfId="14532"/>
    <tableColumn id="1881" xr3:uid="{218732D2-B017-EB43-8165-1EEE6E16F5FC}" name="Coluna1858" dataDxfId="14531"/>
    <tableColumn id="1882" xr3:uid="{7D1B491E-76CD-BF49-A05B-9FC3ACC47EFB}" name="Coluna1859" dataDxfId="14530"/>
    <tableColumn id="1883" xr3:uid="{99ED0EC5-D75A-E549-A8AD-7EE7D58E2B27}" name="Coluna1860" dataDxfId="14529"/>
    <tableColumn id="1884" xr3:uid="{F1B5FF31-5BDA-7740-AEEA-3DDA2AE4707B}" name="Coluna1861" dataDxfId="14528"/>
    <tableColumn id="1885" xr3:uid="{B4B8409B-3DF7-0744-9494-C09D45CAC5BF}" name="Coluna1862" dataDxfId="14527"/>
    <tableColumn id="1886" xr3:uid="{F729AE25-8401-1A4C-B426-374DBA5DD878}" name="Coluna1863" dataDxfId="14526"/>
    <tableColumn id="1887" xr3:uid="{4EC065D1-8236-1249-B5AA-34659077343D}" name="Coluna1864" dataDxfId="14525"/>
    <tableColumn id="1888" xr3:uid="{E8F0792C-D5A6-FD40-A481-A2294D40324D}" name="Coluna1865" dataDxfId="14524"/>
    <tableColumn id="1889" xr3:uid="{75DDE028-E41B-3241-870A-54641EFDA0D0}" name="Coluna1866" dataDxfId="14523"/>
    <tableColumn id="1890" xr3:uid="{1BE3FA16-1D31-0A47-B3E8-74973A88544B}" name="Coluna1867" dataDxfId="14522"/>
    <tableColumn id="1891" xr3:uid="{2790F09C-DB0E-F84E-9242-5FCEB82FDD33}" name="Coluna1868" dataDxfId="14521"/>
    <tableColumn id="1892" xr3:uid="{CFB7EE80-B013-1E49-8FA8-AA6123A840FD}" name="Coluna1869" dataDxfId="14520"/>
    <tableColumn id="1893" xr3:uid="{E1BC9F27-28FB-9A49-9781-8E46A3A0E07C}" name="Coluna1870" dataDxfId="14519"/>
    <tableColumn id="1894" xr3:uid="{A3E143F9-57B1-7B4B-9A97-73EE35808729}" name="Coluna1871" dataDxfId="14518"/>
    <tableColumn id="1895" xr3:uid="{2CA4FA65-1574-EB4D-86D9-A4B48546CBCE}" name="Coluna1872" dataDxfId="14517"/>
    <tableColumn id="1896" xr3:uid="{9BFA26E3-AD94-0248-B594-8084788920CE}" name="Coluna1873" dataDxfId="14516"/>
    <tableColumn id="1897" xr3:uid="{66E12F31-3138-8348-89D9-0CB0003E5F86}" name="Coluna1874" dataDxfId="14515"/>
    <tableColumn id="1898" xr3:uid="{71230A21-818C-A044-A1C6-7A968DB1DFCD}" name="Coluna1875" dataDxfId="14514"/>
    <tableColumn id="1899" xr3:uid="{6B17746B-023F-ED4A-BD65-64DBB39BC2E1}" name="Coluna1876" dataDxfId="14513"/>
    <tableColumn id="1900" xr3:uid="{C6B52330-FC6C-F641-A682-5E99374E7137}" name="Coluna1877" dataDxfId="14512"/>
    <tableColumn id="1901" xr3:uid="{AF968693-7EFD-AF47-AAEF-574214255F06}" name="Coluna1878" dataDxfId="14511"/>
    <tableColumn id="1902" xr3:uid="{8B820BEF-E3DB-6C4F-950E-F9DFDB97E93E}" name="Coluna1879" dataDxfId="14510"/>
    <tableColumn id="1903" xr3:uid="{8B6EE64A-5ECD-C841-B0B4-85343FDAC7E0}" name="Coluna1880" dataDxfId="14509"/>
    <tableColumn id="1904" xr3:uid="{B3009FDA-537A-B04A-8CD7-840B4B3E3398}" name="Coluna1881" dataDxfId="14508"/>
    <tableColumn id="1905" xr3:uid="{61081656-E3CB-824A-89FC-C0972F75DFA4}" name="Coluna1882" dataDxfId="14507"/>
    <tableColumn id="1906" xr3:uid="{36BC1E6B-0B6F-7442-88C4-A7CAC2732EBA}" name="Coluna1883" dataDxfId="14506"/>
    <tableColumn id="1907" xr3:uid="{C77EF27B-56DD-DE4E-8A7A-4378C92AF20E}" name="Coluna1884" dataDxfId="14505"/>
    <tableColumn id="1908" xr3:uid="{668F084F-0A65-1D4B-85CC-04ED4C59BC6A}" name="Coluna1885" dataDxfId="14504"/>
    <tableColumn id="1909" xr3:uid="{00928BD8-7444-4A44-A11A-FE95615AAA7C}" name="Coluna1886" dataDxfId="14503"/>
    <tableColumn id="1910" xr3:uid="{B3BE0669-CFBE-2643-80E6-1DEEBDB2980E}" name="Coluna1887" dataDxfId="14502"/>
    <tableColumn id="1911" xr3:uid="{6BB037E6-D7FF-864F-83EE-686A7EE6B307}" name="Coluna1888" dataDxfId="14501"/>
    <tableColumn id="1912" xr3:uid="{7759ED99-9F94-4D4F-9750-6DC38B81C174}" name="Coluna1889" dataDxfId="14500"/>
    <tableColumn id="1913" xr3:uid="{8C67A510-49B8-2748-81D1-BA5063CB4FFE}" name="Coluna1890" dataDxfId="14499"/>
    <tableColumn id="1914" xr3:uid="{5DEFDC50-144E-2247-AA44-92BCDC91C05F}" name="Coluna1891" dataDxfId="14498"/>
    <tableColumn id="1915" xr3:uid="{1ECBDEEC-D9DF-0A49-B9BB-8A4292F86C5D}" name="Coluna1892" dataDxfId="14497"/>
    <tableColumn id="1916" xr3:uid="{D2A4843A-41E2-0645-84A9-91C619CF6DB1}" name="Coluna1893" dataDxfId="14496"/>
    <tableColumn id="1917" xr3:uid="{A5149842-163C-6642-92A0-4FF80EC05F33}" name="Coluna1894" dataDxfId="14495"/>
    <tableColumn id="1918" xr3:uid="{3CDE7F35-30E2-C947-995A-088135548362}" name="Coluna1895" dataDxfId="14494"/>
    <tableColumn id="1919" xr3:uid="{59A9EDA7-A3DA-C842-B6ED-524F4A5B797F}" name="Coluna1896" dataDxfId="14493"/>
    <tableColumn id="1920" xr3:uid="{BB4D7C0E-8AD1-754C-8F37-189A5CA49A0E}" name="Coluna1897" dataDxfId="14492"/>
    <tableColumn id="1921" xr3:uid="{3C4D69A1-3EA2-AB4E-B428-85158C56FBB0}" name="Coluna1898" dataDxfId="14491"/>
    <tableColumn id="1922" xr3:uid="{A87DB85B-A2CC-0844-99CC-C2BD841D88EE}" name="Coluna1899" dataDxfId="14490"/>
    <tableColumn id="1923" xr3:uid="{66FB4843-2D7A-1C42-948D-AC44A148B372}" name="Coluna1900" dataDxfId="14489"/>
    <tableColumn id="1924" xr3:uid="{D3E00D77-4165-8F44-B245-8056D326DC0E}" name="Coluna1901" dataDxfId="14488"/>
    <tableColumn id="1925" xr3:uid="{8FBB4BC8-4E7C-4046-8095-81B9654506CF}" name="Coluna1902" dataDxfId="14487"/>
    <tableColumn id="1926" xr3:uid="{888D1FC7-A2DC-CE43-ACD2-E8B8A06B90B0}" name="Coluna1903" dataDxfId="14486"/>
    <tableColumn id="1927" xr3:uid="{1366331E-07FA-F54C-9E1B-7025A408683C}" name="Coluna1904" dataDxfId="14485"/>
    <tableColumn id="1928" xr3:uid="{A4531466-24B1-2742-AC8C-BBFEA4640D53}" name="Coluna1905" dataDxfId="14484"/>
    <tableColumn id="1929" xr3:uid="{4176CD4A-CF98-FC47-A214-3EE786991C80}" name="Coluna1906" dataDxfId="14483"/>
    <tableColumn id="1930" xr3:uid="{1A0DEBBD-F18E-3A4B-B306-C60C0F3F0E7B}" name="Coluna1907" dataDxfId="14482"/>
    <tableColumn id="1931" xr3:uid="{7E42927A-693F-5A4B-B858-974B06738AD2}" name="Coluna1908" dataDxfId="14481"/>
    <tableColumn id="1932" xr3:uid="{BE692CCC-CCDB-F34E-92B3-AB19FE0ADDB2}" name="Coluna1909" dataDxfId="14480"/>
    <tableColumn id="1933" xr3:uid="{13D86581-89C1-234B-9AF9-75880E6F6DA4}" name="Coluna1910" dataDxfId="14479"/>
    <tableColumn id="1934" xr3:uid="{21EB8458-7947-734C-8F23-FD4786F7228F}" name="Coluna1911" dataDxfId="14478"/>
    <tableColumn id="1935" xr3:uid="{1A495A17-D6EC-C54C-990A-E1235869C9DE}" name="Coluna1912" dataDxfId="14477"/>
    <tableColumn id="1936" xr3:uid="{1E7789C7-F62E-2746-A312-2AD251209D7B}" name="Coluna1913" dataDxfId="14476"/>
    <tableColumn id="1937" xr3:uid="{8B98E619-AB7E-4A44-999B-EEE75E3156EA}" name="Coluna1914" dataDxfId="14475"/>
    <tableColumn id="1938" xr3:uid="{53B6C86E-7474-4A40-9C3E-64F7D2376BFF}" name="Coluna1915" dataDxfId="14474"/>
    <tableColumn id="1939" xr3:uid="{5187B687-6822-7E4B-915A-BA6E04D6EC8B}" name="Coluna1916" dataDxfId="14473"/>
    <tableColumn id="1940" xr3:uid="{DC6DEE0A-C3B5-EA4E-A48B-1538A4257871}" name="Coluna1917" dataDxfId="14472"/>
    <tableColumn id="1941" xr3:uid="{AD74117D-33D8-4944-BBCB-B24BB747BB7E}" name="Coluna1918" dataDxfId="14471"/>
    <tableColumn id="1942" xr3:uid="{D33CEBEE-A085-D74D-88D3-28227356B3EE}" name="Coluna1919" dataDxfId="14470"/>
    <tableColumn id="1943" xr3:uid="{7BDF1BC1-B09A-CB4F-87CA-973DC6A030C9}" name="Coluna1920" dataDxfId="14469"/>
    <tableColumn id="1944" xr3:uid="{600D6ED5-0208-854E-9FF0-B62A4070E90B}" name="Coluna1921" dataDxfId="14468"/>
    <tableColumn id="1945" xr3:uid="{3EECFE53-FAE1-DF4E-94CC-5D4489F846D2}" name="Coluna1922" dataDxfId="14467"/>
    <tableColumn id="1946" xr3:uid="{905E5C7C-95C3-0D4F-B180-48293CDEF8B6}" name="Coluna1923" dataDxfId="14466"/>
    <tableColumn id="1947" xr3:uid="{DA3A637D-064C-AA4A-8032-7CC7EAD6C84F}" name="Coluna1924" dataDxfId="14465"/>
    <tableColumn id="1948" xr3:uid="{57365F83-69AC-AA42-9F98-613477AA3CF6}" name="Coluna1925" dataDxfId="14464"/>
    <tableColumn id="1949" xr3:uid="{C68F650E-F81C-7F4E-BA2F-BE7C37C5D253}" name="Coluna1926" dataDxfId="14463"/>
    <tableColumn id="1950" xr3:uid="{FEF67ADA-E857-794E-9127-0B99D12B333C}" name="Coluna1927" dataDxfId="14462"/>
    <tableColumn id="1951" xr3:uid="{388DAD40-6126-894C-A85A-71D06291AFA8}" name="Coluna1928" dataDxfId="14461"/>
    <tableColumn id="1952" xr3:uid="{C39617CD-4D92-2E43-A6ED-5929CC2EDA82}" name="Coluna1929" dataDxfId="14460"/>
    <tableColumn id="1953" xr3:uid="{B12DC709-7665-5C40-B6A3-2D8E26B6D3A9}" name="Coluna1930" dataDxfId="14459"/>
    <tableColumn id="1954" xr3:uid="{99603233-C7B1-4C4F-841B-68CECC42CA4E}" name="Coluna1931" dataDxfId="14458"/>
    <tableColumn id="1955" xr3:uid="{8512A794-4FB6-2542-975D-6FD6C9D58185}" name="Coluna1932" dataDxfId="14457"/>
    <tableColumn id="1956" xr3:uid="{697F1F13-CFF5-2843-A0ED-26B0970C9B58}" name="Coluna1933" dataDxfId="14456"/>
    <tableColumn id="1957" xr3:uid="{F4D0FD7A-3EBA-7C49-9688-92D3B29525BE}" name="Coluna1934" dataDxfId="14455"/>
    <tableColumn id="1958" xr3:uid="{A07EED4B-6A73-0849-9F23-67CF8FEEEE99}" name="Coluna1935" dataDxfId="14454"/>
    <tableColumn id="1959" xr3:uid="{9BC79CAE-02D0-2B45-805D-CC4D0EBB5A80}" name="Coluna1936" dataDxfId="14453"/>
    <tableColumn id="1960" xr3:uid="{1B54BF3B-1B2F-7A49-BBB0-716E875E0835}" name="Coluna1937" dataDxfId="14452"/>
    <tableColumn id="1961" xr3:uid="{ED3C4726-732D-DD4B-8CCD-C046F97A6E55}" name="Coluna1938" dataDxfId="14451"/>
    <tableColumn id="1962" xr3:uid="{70FB8B56-8E73-2A4E-9004-2FCB949388FB}" name="Coluna1939" dataDxfId="14450"/>
    <tableColumn id="1963" xr3:uid="{1C49F6B0-9433-A949-BBB7-902452F6ED5B}" name="Coluna1940" dataDxfId="14449"/>
    <tableColumn id="1964" xr3:uid="{D9A2FB6B-EF59-F346-A980-58285655A219}" name="Coluna1941" dataDxfId="14448"/>
    <tableColumn id="1965" xr3:uid="{B5F7E684-3205-8344-8143-95F564334A9B}" name="Coluna1942" dataDxfId="14447"/>
    <tableColumn id="1966" xr3:uid="{9977F635-65D3-6E4E-AC01-C3E4F837DDAB}" name="Coluna1943" dataDxfId="14446"/>
    <tableColumn id="1967" xr3:uid="{3AA22F74-D2F0-7345-8804-F85A63A39D67}" name="Coluna1944" dataDxfId="14445"/>
    <tableColumn id="1968" xr3:uid="{245F2FB0-DD0B-0045-BFAC-340AE05FD204}" name="Coluna1945" dataDxfId="14444"/>
    <tableColumn id="1969" xr3:uid="{229A5BA7-49BA-FE4A-9360-CD913CB314B3}" name="Coluna1946" dataDxfId="14443"/>
    <tableColumn id="1970" xr3:uid="{83EFB105-42D4-6A4E-B197-9F35B1B0E997}" name="Coluna1947" dataDxfId="14442"/>
    <tableColumn id="1971" xr3:uid="{AEA1734D-070F-5343-A0B7-A4D9515C5CC5}" name="Coluna1948" dataDxfId="14441"/>
    <tableColumn id="1972" xr3:uid="{8A5536E0-6498-DC41-814C-D97BF20421AB}" name="Coluna1949" dataDxfId="14440"/>
    <tableColumn id="1973" xr3:uid="{AE4C9785-545E-0E40-AAA6-A20D90C5E24C}" name="Coluna1950" dataDxfId="14439"/>
    <tableColumn id="1974" xr3:uid="{73BFCFA8-E49F-CC44-A5C5-4423AD77E7CE}" name="Coluna1951" dataDxfId="14438"/>
    <tableColumn id="1975" xr3:uid="{3E3C2987-8AA3-D94F-AC91-F8230F6E023B}" name="Coluna1952" dataDxfId="14437"/>
    <tableColumn id="1976" xr3:uid="{020339F6-11DF-984B-A1D0-7A373FD9DF23}" name="Coluna1953" dataDxfId="14436"/>
    <tableColumn id="1977" xr3:uid="{81EA098C-3EBB-9143-927B-260AA9CA18E8}" name="Coluna1954" dataDxfId="14435"/>
    <tableColumn id="1978" xr3:uid="{F57438CA-93E1-054C-A46E-167C479DF553}" name="Coluna1955" dataDxfId="14434"/>
    <tableColumn id="1979" xr3:uid="{3D8D5521-A89F-034D-86DE-2F748F2D15F3}" name="Coluna1956" dataDxfId="14433"/>
    <tableColumn id="1980" xr3:uid="{9D04A9F3-98C1-D045-933F-7FAB8E24933E}" name="Coluna1957" dataDxfId="14432"/>
    <tableColumn id="1981" xr3:uid="{2EAEAD2B-50D1-1141-97E2-CB914309D75E}" name="Coluna1958" dataDxfId="14431"/>
    <tableColumn id="1982" xr3:uid="{A3223002-0736-C64E-8975-0FCF2A8C4D98}" name="Coluna1959" dataDxfId="14430"/>
    <tableColumn id="1983" xr3:uid="{C3960FE0-6330-2549-A9C6-8CFE15CABF1C}" name="Coluna1960" dataDxfId="14429"/>
    <tableColumn id="1984" xr3:uid="{5D345E8B-A026-8445-BC98-A1621CD1EA79}" name="Coluna1961" dataDxfId="14428"/>
    <tableColumn id="1985" xr3:uid="{857028CD-2CBD-F446-B0DC-D1818D449195}" name="Coluna1962" dataDxfId="14427"/>
    <tableColumn id="1986" xr3:uid="{83B493EB-F415-DD45-BAF7-2F1C72B8DED7}" name="Coluna1963" dataDxfId="14426"/>
    <tableColumn id="1987" xr3:uid="{8FAF545A-AF70-D247-AC1B-135EB8AF633B}" name="Coluna1964" dataDxfId="14425"/>
    <tableColumn id="1988" xr3:uid="{BB146EE4-2D35-A34D-BF61-3F29835307D0}" name="Coluna1965" dataDxfId="14424"/>
    <tableColumn id="1989" xr3:uid="{4696A018-36F9-F14D-B702-F70D6644203F}" name="Coluna1966" dataDxfId="14423"/>
    <tableColumn id="1990" xr3:uid="{22B3475C-6368-3548-ABD4-C9384D40BBFB}" name="Coluna1967" dataDxfId="14422"/>
    <tableColumn id="1991" xr3:uid="{81141B39-C564-804E-B6FE-5033B3EABB82}" name="Coluna1968" dataDxfId="14421"/>
    <tableColumn id="1992" xr3:uid="{63992DC5-C108-5749-A38E-A059F6C92065}" name="Coluna1969" dataDxfId="14420"/>
    <tableColumn id="1993" xr3:uid="{9E653EC7-F757-F74C-99F4-B61196CFB039}" name="Coluna1970" dataDxfId="14419"/>
    <tableColumn id="1994" xr3:uid="{23B74342-635C-4F4E-BEC9-E92281866D36}" name="Coluna1971" dataDxfId="14418"/>
    <tableColumn id="1995" xr3:uid="{4E83C088-C04D-0B45-952E-C0C2162B892A}" name="Coluna1972" dataDxfId="14417"/>
    <tableColumn id="1996" xr3:uid="{4723DAE7-7ECF-AD47-8617-340D2360F8EB}" name="Coluna1973" dataDxfId="14416"/>
    <tableColumn id="1997" xr3:uid="{8C3098AB-C798-2743-9BEF-95F8C6FABA48}" name="Coluna1974" dataDxfId="14415"/>
    <tableColumn id="1998" xr3:uid="{90FE98B9-7CD7-9A44-9D62-9F9F3B1F8D5F}" name="Coluna1975" dataDxfId="14414"/>
    <tableColumn id="1999" xr3:uid="{46B45E72-7DAE-DD4C-B2BE-C8E54D963D20}" name="Coluna1976" dataDxfId="14413"/>
    <tableColumn id="2000" xr3:uid="{62345857-4B50-C744-8043-B4A22379253C}" name="Coluna1977" dataDxfId="14412"/>
    <tableColumn id="2001" xr3:uid="{E31A323E-EB09-6A4F-84A0-52D89BD2F4BC}" name="Coluna1978" dataDxfId="14411"/>
    <tableColumn id="2002" xr3:uid="{76A04BB0-5396-9E4B-B7D0-C1F3F52F7F93}" name="Coluna1979" dataDxfId="14410"/>
    <tableColumn id="2003" xr3:uid="{61911BDB-095E-6646-9DE4-1D0C4EB393BA}" name="Coluna1980" dataDxfId="14409"/>
    <tableColumn id="2004" xr3:uid="{FF036FB7-03DF-4A4C-8A51-135268BCFCCD}" name="Coluna1981" dataDxfId="14408"/>
    <tableColumn id="2005" xr3:uid="{3459AFE4-E014-384A-8E93-771D688BD33C}" name="Coluna1982" dataDxfId="14407"/>
    <tableColumn id="2006" xr3:uid="{4BABA62A-A8C6-7545-9CD3-E1B4BCE3612D}" name="Coluna1983" dataDxfId="14406"/>
    <tableColumn id="2007" xr3:uid="{868412BB-F541-3C4A-A7BA-B9D9C8816B65}" name="Coluna1984" dataDxfId="14405"/>
    <tableColumn id="2008" xr3:uid="{CD8BDAD4-5ECC-FC46-97DE-66049E5EA2FE}" name="Coluna1985" dataDxfId="14404"/>
    <tableColumn id="2009" xr3:uid="{75156BB5-A5BD-4C44-B634-021DC6A2B721}" name="Coluna1986" dataDxfId="14403"/>
    <tableColumn id="2010" xr3:uid="{91233562-72C4-5941-8598-E157D8ADF25B}" name="Coluna1987" dataDxfId="14402"/>
    <tableColumn id="2011" xr3:uid="{09039EFA-439B-DD45-BABB-626D3EAFD404}" name="Coluna1988" dataDxfId="14401"/>
    <tableColumn id="2012" xr3:uid="{77EEDF35-9FBB-D849-A8A4-36102FF953B9}" name="Coluna1989" dataDxfId="14400"/>
    <tableColumn id="2013" xr3:uid="{57C34DB9-E554-DF40-B9D7-FB800AE648CF}" name="Coluna1990" dataDxfId="14399"/>
    <tableColumn id="2014" xr3:uid="{B6B33C16-61B6-554E-A71C-32A997BA4391}" name="Coluna1991" dataDxfId="14398"/>
    <tableColumn id="2015" xr3:uid="{BDC30A44-A2F5-5D4C-A96A-E1B12A72971D}" name="Coluna1992" dataDxfId="14397"/>
    <tableColumn id="2016" xr3:uid="{8D0786BB-489E-CE4E-9EED-5A55D25C4E7F}" name="Coluna1993" dataDxfId="14396"/>
    <tableColumn id="2017" xr3:uid="{31339634-91BB-9245-B904-6165B19F7460}" name="Coluna1994" dataDxfId="14395"/>
    <tableColumn id="2018" xr3:uid="{C59F0EA0-127D-DC42-AA8B-1F8D42787113}" name="Coluna1995" dataDxfId="14394"/>
    <tableColumn id="2019" xr3:uid="{A961970A-4F07-FD46-B811-E2A8F1DA3FB2}" name="Coluna1996" dataDxfId="14393"/>
    <tableColumn id="2020" xr3:uid="{54896D27-795F-BE4E-B7D2-BB2FF1FE0F4F}" name="Coluna1997" dataDxfId="14392"/>
    <tableColumn id="2021" xr3:uid="{F5EA007D-7CCC-ED4A-AB93-98EADA75F576}" name="Coluna1998" dataDxfId="14391"/>
    <tableColumn id="2022" xr3:uid="{4B009E51-B764-304B-96DF-36CE968C0F98}" name="Coluna1999" dataDxfId="14390"/>
    <tableColumn id="2023" xr3:uid="{28C6A9C1-754E-6142-8B18-A5817C4D7F4E}" name="Coluna2000" dataDxfId="14389"/>
    <tableColumn id="2024" xr3:uid="{4B798486-639A-4D45-B817-0EA332F0223F}" name="Coluna2001" dataDxfId="14388"/>
    <tableColumn id="2025" xr3:uid="{D26BB3B6-9816-6541-9A53-E63B95748FDB}" name="Coluna2002" dataDxfId="14387"/>
    <tableColumn id="2026" xr3:uid="{35B0794C-DE03-5942-B0D0-BF425227B329}" name="Coluna2003" dataDxfId="14386"/>
    <tableColumn id="2027" xr3:uid="{3A84BB09-F478-134D-9C14-7ED48041DB89}" name="Coluna2004" dataDxfId="14385"/>
    <tableColumn id="2028" xr3:uid="{BCFBE661-BFD8-2245-BC25-600FC89795A5}" name="Coluna2005" dataDxfId="14384"/>
    <tableColumn id="2029" xr3:uid="{C138B4DC-B8C1-294B-8E25-E9C0C89FF970}" name="Coluna2006" dataDxfId="14383"/>
    <tableColumn id="2030" xr3:uid="{637FF999-B4F1-5C49-9391-FC2C9387DBE3}" name="Coluna2007" dataDxfId="14382"/>
    <tableColumn id="2031" xr3:uid="{C97F708E-9E68-A54A-AF3F-1C7B04744345}" name="Coluna2008" dataDxfId="14381"/>
    <tableColumn id="2032" xr3:uid="{C5F87E07-EDE1-7D42-AB63-CD8E4B5CB7DC}" name="Coluna2009" dataDxfId="14380"/>
    <tableColumn id="2033" xr3:uid="{2F24006C-9908-B94F-B0F3-61F5B17A1792}" name="Coluna2010" dataDxfId="14379"/>
    <tableColumn id="2034" xr3:uid="{0EE9759E-4E84-354D-86EA-8E0670039977}" name="Coluna2011" dataDxfId="14378"/>
    <tableColumn id="2035" xr3:uid="{45EA6617-ED91-8B4F-9BFB-E3C4147F917E}" name="Coluna2012" dataDxfId="14377"/>
    <tableColumn id="2036" xr3:uid="{EFCD559D-910D-F04F-8B2A-1EED90772FFA}" name="Coluna2013" dataDxfId="14376"/>
    <tableColumn id="2037" xr3:uid="{277B59A5-858E-0543-93A4-FAA91F52AD3D}" name="Coluna2014" dataDxfId="14375"/>
    <tableColumn id="2038" xr3:uid="{E5E80813-071B-2B49-AB74-FACA026BA992}" name="Coluna2015" dataDxfId="14374"/>
    <tableColumn id="2039" xr3:uid="{15491D5E-96B3-1440-8311-47C3CAA5F290}" name="Coluna2016" dataDxfId="14373"/>
    <tableColumn id="2040" xr3:uid="{C908C46E-58AC-A740-999D-9EDD3E2F7994}" name="Coluna2017" dataDxfId="14372"/>
    <tableColumn id="2041" xr3:uid="{03152E70-54FD-FC4A-82CB-561FE9D00B62}" name="Coluna2018" dataDxfId="14371"/>
    <tableColumn id="2042" xr3:uid="{B5D1B71F-93AF-2F4C-B711-67B35403F5F8}" name="Coluna2019" dataDxfId="14370"/>
    <tableColumn id="2043" xr3:uid="{1424BF86-B9C8-4446-B8C9-9537CF1CFFE0}" name="Coluna2020" dataDxfId="14369"/>
    <tableColumn id="2044" xr3:uid="{E753EDC3-B501-1145-8CE2-6F96CB824015}" name="Coluna2021" dataDxfId="14368"/>
    <tableColumn id="2045" xr3:uid="{D8B93A86-7A65-1F42-8462-D4E86E2E1968}" name="Coluna2022" dataDxfId="14367"/>
    <tableColumn id="2046" xr3:uid="{CCD19F72-E4E6-0446-BA3E-698776216010}" name="Coluna2023" dataDxfId="14366"/>
    <tableColumn id="2047" xr3:uid="{008F829D-2E73-5446-9F36-F8266D99D513}" name="Coluna2024" dataDxfId="14365"/>
    <tableColumn id="2048" xr3:uid="{B19494BA-8349-9C41-8B7F-BDB163BDFE9E}" name="Coluna2025" dataDxfId="14364"/>
    <tableColumn id="2049" xr3:uid="{C5B6270F-2D2D-4A48-9BF4-415DBB6D07C9}" name="Coluna2026" dataDxfId="14363"/>
    <tableColumn id="2050" xr3:uid="{3A85D051-7E0E-2F42-A8DD-DAFF088953F1}" name="Coluna2027" dataDxfId="14362"/>
    <tableColumn id="2051" xr3:uid="{EA7691FD-771F-3C4E-A1AC-08E39E417232}" name="Coluna2028" dataDxfId="14361"/>
    <tableColumn id="2052" xr3:uid="{8C98C528-0B1E-8144-B1C3-1E6F1F83C668}" name="Coluna2029" dataDxfId="14360"/>
    <tableColumn id="2053" xr3:uid="{65B81715-65F7-774C-8245-0D15E577BAD7}" name="Coluna2030" dataDxfId="14359"/>
    <tableColumn id="2054" xr3:uid="{41995D5E-3A8A-4F44-AA9E-459561EB4126}" name="Coluna2031" dataDxfId="14358"/>
    <tableColumn id="2055" xr3:uid="{EB0036B9-292E-A548-8FCA-65343A4A8FD9}" name="Coluna2032" dataDxfId="14357"/>
    <tableColumn id="2056" xr3:uid="{8E9461A8-8758-4F44-A35E-A51CD2B9EA03}" name="Coluna2033" dataDxfId="14356"/>
    <tableColumn id="2057" xr3:uid="{C39E6235-802A-B14A-BE9C-554DB4AFD07C}" name="Coluna2034" dataDxfId="14355"/>
    <tableColumn id="2058" xr3:uid="{366C5961-D717-B447-A0CA-215254B56504}" name="Coluna2035" dataDxfId="14354"/>
    <tableColumn id="2059" xr3:uid="{70C0D590-66C9-0545-96CE-4D11B25D63A2}" name="Coluna2036" dataDxfId="14353"/>
    <tableColumn id="2060" xr3:uid="{40F05BFC-7C07-BD4C-82E3-72D9CF59C15F}" name="Coluna2037" dataDxfId="14352"/>
    <tableColumn id="2061" xr3:uid="{0F7CC710-38EC-8542-9EB5-A28534EB4E3D}" name="Coluna2038" dataDxfId="14351"/>
    <tableColumn id="2062" xr3:uid="{F4326904-460B-BB43-964A-5E7DC76E92E5}" name="Coluna2039" dataDxfId="14350"/>
    <tableColumn id="2063" xr3:uid="{42AA64C5-50D5-AA47-BFCA-2570C13C0491}" name="Coluna2040" dataDxfId="14349"/>
    <tableColumn id="2064" xr3:uid="{C6409AAA-75A6-EE4A-9C70-016E3A78368E}" name="Coluna2041" dataDxfId="14348"/>
    <tableColumn id="2065" xr3:uid="{5E720CFB-B05D-DA4E-9643-8C7CCDF12415}" name="Coluna2042" dataDxfId="14347"/>
    <tableColumn id="2066" xr3:uid="{E9C28CB4-E9E2-5640-AF50-D0F3F1B751D8}" name="Coluna2043" dataDxfId="14346"/>
    <tableColumn id="2067" xr3:uid="{27009B8B-5AEC-EA41-A9B7-8C83B8FB1CEE}" name="Coluna2044" dataDxfId="14345"/>
    <tableColumn id="2068" xr3:uid="{55D19A3B-0DCC-1745-87A3-EE61F958462D}" name="Coluna2045" dataDxfId="14344"/>
    <tableColumn id="2069" xr3:uid="{FCFD3E99-D7B9-5144-BA1B-2925549A2BF3}" name="Coluna2046" dataDxfId="14343"/>
    <tableColumn id="2070" xr3:uid="{3330DA94-FDC9-7949-9A33-79F2E8713E31}" name="Coluna2047" dataDxfId="14342"/>
    <tableColumn id="2071" xr3:uid="{8C73E53C-D4CD-C74C-BF39-1DB240E1CBC9}" name="Coluna2048" dataDxfId="14341"/>
    <tableColumn id="2072" xr3:uid="{47193CB5-DDA1-A34C-81E8-DE95CB5FEDF8}" name="Coluna2049" dataDxfId="14340"/>
    <tableColumn id="2073" xr3:uid="{32C137C0-F453-CE49-8589-D7528604E25B}" name="Coluna2050" dataDxfId="14339"/>
    <tableColumn id="2074" xr3:uid="{15B4795A-4844-4342-8ED6-EE6DB5690999}" name="Coluna2051" dataDxfId="14338"/>
    <tableColumn id="2075" xr3:uid="{1055DD59-135A-4E4A-9A63-618284AEED71}" name="Coluna2052" dataDxfId="14337"/>
    <tableColumn id="2076" xr3:uid="{22127C25-DD3F-CC45-B4E9-4D1657D78BE0}" name="Coluna2053" dataDxfId="14336"/>
    <tableColumn id="2077" xr3:uid="{5D2B52C8-AE36-984B-9427-EA15BA445D61}" name="Coluna2054" dataDxfId="14335"/>
    <tableColumn id="2078" xr3:uid="{BE159533-F6C4-3A46-A8FA-DB76248E4FDD}" name="Coluna2055" dataDxfId="14334"/>
    <tableColumn id="2079" xr3:uid="{D01D8658-6BDB-9E43-93EC-237ABA7BF36B}" name="Coluna2056" dataDxfId="14333"/>
    <tableColumn id="2080" xr3:uid="{A494CFCB-E4EC-2846-8C60-AD2D59A454E4}" name="Coluna2057" dataDxfId="14332"/>
    <tableColumn id="2081" xr3:uid="{6CB8DAFC-F7E9-9C45-8230-056377207AB2}" name="Coluna2058" dataDxfId="14331"/>
    <tableColumn id="2082" xr3:uid="{EA86F18C-0BFE-4A4C-9D3A-2F63026AD898}" name="Coluna2059" dataDxfId="14330"/>
    <tableColumn id="2083" xr3:uid="{1831E77D-9113-014F-BAAD-0F38742AA6A2}" name="Coluna2060" dataDxfId="14329"/>
    <tableColumn id="2084" xr3:uid="{D37FE6D8-ADF9-254A-B952-EE1E80C09EA6}" name="Coluna2061" dataDxfId="14328"/>
    <tableColumn id="2085" xr3:uid="{70E05198-2E08-D74A-BF96-5FB19C0C9AB9}" name="Coluna2062" dataDxfId="14327"/>
    <tableColumn id="2086" xr3:uid="{5E00CB5B-1CAB-894A-952D-972C512A9D6F}" name="Coluna2063" dataDxfId="14326"/>
    <tableColumn id="2087" xr3:uid="{02980D80-071B-BF4E-9CC0-EA76D4046CA8}" name="Coluna2064" dataDxfId="14325"/>
    <tableColumn id="2088" xr3:uid="{CAB4E622-F65B-7D41-911F-FEB723336C7A}" name="Coluna2065" dataDxfId="14324"/>
    <tableColumn id="2089" xr3:uid="{E7AF2855-00A7-E04A-BEA8-C622CE5DC9A9}" name="Coluna2066" dataDxfId="14323"/>
    <tableColumn id="2090" xr3:uid="{A06B2203-705D-5B48-BF48-13F78F8E1E70}" name="Coluna2067" dataDxfId="14322"/>
    <tableColumn id="2091" xr3:uid="{C14873F3-6F84-834D-89BA-846A4F142049}" name="Coluna2068" dataDxfId="14321"/>
    <tableColumn id="2092" xr3:uid="{00C4FE25-3C86-1341-9B62-ADBF8484F9D9}" name="Coluna2069" dataDxfId="14320"/>
    <tableColumn id="2093" xr3:uid="{F808CE57-DA2F-4F44-9979-FB4DAD09A89A}" name="Coluna2070" dataDxfId="14319"/>
    <tableColumn id="2094" xr3:uid="{B5014242-623C-8C4A-A7B6-1BCF917A515D}" name="Coluna2071" dataDxfId="14318"/>
    <tableColumn id="2095" xr3:uid="{19B4374A-DAE2-E14D-8A69-DA6DF3F219B8}" name="Coluna2072" dataDxfId="14317"/>
    <tableColumn id="2096" xr3:uid="{106F8873-12B2-7845-BEAA-54A44EBC2790}" name="Coluna2073" dataDxfId="14316"/>
    <tableColumn id="2097" xr3:uid="{DDD4EB75-7741-7547-9F82-BB8CBB6055E3}" name="Coluna2074" dataDxfId="14315"/>
    <tableColumn id="2098" xr3:uid="{4E71DDB1-8C52-EF46-AB42-B82FA7BB7D13}" name="Coluna2075" dataDxfId="14314"/>
    <tableColumn id="2099" xr3:uid="{D9729CF3-7B31-4D44-8467-3ABCB27A2891}" name="Coluna2076" dataDxfId="14313"/>
    <tableColumn id="2100" xr3:uid="{CE2F292A-4CA5-6B48-8F43-F8471F514081}" name="Coluna2077" dataDxfId="14312"/>
    <tableColumn id="2101" xr3:uid="{1099AE6F-E962-3046-80DB-B2415FF0FEDE}" name="Coluna2078" dataDxfId="14311"/>
    <tableColumn id="2102" xr3:uid="{7F766063-A892-9F41-A7B0-A30ADF75A735}" name="Coluna2079" dataDxfId="14310"/>
    <tableColumn id="2103" xr3:uid="{F502F901-7382-BB46-9A6D-F6060DFA08F2}" name="Coluna2080" dataDxfId="14309"/>
    <tableColumn id="2104" xr3:uid="{B9E57BA3-D0E4-A543-9857-77866691DBDD}" name="Coluna2081" dataDxfId="14308"/>
    <tableColumn id="2105" xr3:uid="{3623C438-579C-E841-9CA9-5E8FE3CD7DF4}" name="Coluna2082" dataDxfId="14307"/>
    <tableColumn id="2106" xr3:uid="{CCEC952F-00A1-3243-8400-7B49E43EA1FD}" name="Coluna2083" dataDxfId="14306"/>
    <tableColumn id="2107" xr3:uid="{F935364C-1939-0D4E-8771-2CB2A3686A2D}" name="Coluna2084" dataDxfId="14305"/>
    <tableColumn id="2108" xr3:uid="{382A89F1-88BA-8F4C-9F64-EC56C0240AC2}" name="Coluna2085" dataDxfId="14304"/>
    <tableColumn id="2109" xr3:uid="{0AABFC6C-3AD4-F24C-989C-B85D6E22F3B0}" name="Coluna2086" dataDxfId="14303"/>
    <tableColumn id="2110" xr3:uid="{C7A8F94A-514C-034D-9CF2-EA89664195E4}" name="Coluna2087" dataDxfId="14302"/>
    <tableColumn id="2111" xr3:uid="{C0C757EB-9C73-3F47-BFF9-2850D41D7381}" name="Coluna2088" dataDxfId="14301"/>
    <tableColumn id="2112" xr3:uid="{951426A6-1BB4-CD4A-876C-148B1346AE5D}" name="Coluna2089" dataDxfId="14300"/>
    <tableColumn id="2113" xr3:uid="{C81E0902-5237-504F-B3BF-CCFDEBB7E92B}" name="Coluna2090" dataDxfId="14299"/>
    <tableColumn id="2114" xr3:uid="{3BFA2AA5-B9FA-734D-BF9D-BDF082CD7A98}" name="Coluna2091" dataDxfId="14298"/>
    <tableColumn id="2115" xr3:uid="{2527C459-242D-8C41-81F2-88DA169E733D}" name="Coluna2092" dataDxfId="14297"/>
    <tableColumn id="2116" xr3:uid="{BF910CD5-009B-3548-8198-6F8B0A6D2871}" name="Coluna2093" dataDxfId="14296"/>
    <tableColumn id="2117" xr3:uid="{DB08EE49-1B84-2848-8501-D039FC512269}" name="Coluna2094" dataDxfId="14295"/>
    <tableColumn id="2118" xr3:uid="{8DEB517E-A744-6F4C-B4C0-95EE8A914555}" name="Coluna2095" dataDxfId="14294"/>
    <tableColumn id="2119" xr3:uid="{713DCB98-7961-1943-AE0A-3BDFC8B4DFAD}" name="Coluna2096" dataDxfId="14293"/>
    <tableColumn id="2120" xr3:uid="{7292ADFC-5B39-6448-9391-0D55B97D6A61}" name="Coluna2097" dataDxfId="14292"/>
    <tableColumn id="2121" xr3:uid="{CF60DE2D-0FD2-1B40-8C4C-E1727F165989}" name="Coluna2098" dataDxfId="14291"/>
    <tableColumn id="2122" xr3:uid="{1AC29EB9-C79D-F04F-86FF-81C98CE02F61}" name="Coluna2099" dataDxfId="14290"/>
    <tableColumn id="2123" xr3:uid="{8EB060EB-15C2-6A4E-AA97-9DDE82B6CB61}" name="Coluna2100" dataDxfId="14289"/>
    <tableColumn id="2124" xr3:uid="{E985D981-1F0F-6D43-AE0D-EC843A6A1432}" name="Coluna2101" dataDxfId="14288"/>
    <tableColumn id="2125" xr3:uid="{136F567E-AAA0-2948-A13B-DD534337B965}" name="Coluna2102" dataDxfId="14287"/>
    <tableColumn id="2126" xr3:uid="{790EE81B-EA3A-0348-B889-E2054C3D8681}" name="Coluna2103" dataDxfId="14286"/>
    <tableColumn id="2127" xr3:uid="{08151FD2-EBDD-464F-AD8D-68FC62CC5DA5}" name="Coluna2104" dataDxfId="14285"/>
    <tableColumn id="2128" xr3:uid="{484052C5-CEE9-AD4B-8705-74A114E78659}" name="Coluna2105" dataDxfId="14284"/>
    <tableColumn id="2129" xr3:uid="{E8A36012-C23C-6746-B456-BC3F4ED7ED9D}" name="Coluna2106" dataDxfId="14283"/>
    <tableColumn id="2130" xr3:uid="{8910A53B-2A3D-A242-B2D2-DAEB5A3CEEED}" name="Coluna2107" dataDxfId="14282"/>
    <tableColumn id="2131" xr3:uid="{A94A2FF7-F4AA-4E49-A91B-5C30BE186E07}" name="Coluna2108" dataDxfId="14281"/>
    <tableColumn id="2132" xr3:uid="{E9022DE1-E0A3-7846-9B3E-E4BAEEECF49A}" name="Coluna2109" dataDxfId="14280"/>
    <tableColumn id="2133" xr3:uid="{8B775ABA-B149-4143-9BF1-3CA3F44858F7}" name="Coluna2110" dataDxfId="14279"/>
    <tableColumn id="2134" xr3:uid="{11F6345A-7F43-3848-AB29-0361C049CBFF}" name="Coluna2111" dataDxfId="14278"/>
    <tableColumn id="2135" xr3:uid="{4898F0F3-F2AB-CB4E-A9F3-8A259A47709E}" name="Coluna2112" dataDxfId="14277"/>
    <tableColumn id="2136" xr3:uid="{60952E84-B747-AE47-950A-C31CB4F63803}" name="Coluna2113" dataDxfId="14276"/>
    <tableColumn id="2137" xr3:uid="{FB7484EC-19F9-0641-BC81-13B51081F28E}" name="Coluna2114" dataDxfId="14275"/>
    <tableColumn id="2138" xr3:uid="{DB1CD3FE-74EE-0340-B5D0-B2FC4C312FBF}" name="Coluna2115" dataDxfId="14274"/>
    <tableColumn id="2139" xr3:uid="{EC27BF39-90EB-A04D-9D84-F1F42A76F01C}" name="Coluna2116" dataDxfId="14273"/>
    <tableColumn id="2140" xr3:uid="{B3B533DC-3CC9-C54D-8E31-5574DA6A58CF}" name="Coluna2117" dataDxfId="14272"/>
    <tableColumn id="2141" xr3:uid="{D9C9A15B-F0C1-F344-AEE4-4FE1BF85E1D8}" name="Coluna2118" dataDxfId="14271"/>
    <tableColumn id="2142" xr3:uid="{321097C0-783E-8948-B3B0-428BE83E65FD}" name="Coluna2119" dataDxfId="14270"/>
    <tableColumn id="2143" xr3:uid="{D63F0D10-C858-7344-A205-5809D780D845}" name="Coluna2120" dataDxfId="14269"/>
    <tableColumn id="2144" xr3:uid="{C05A6748-C0F8-9949-8AB5-3776B69ABA77}" name="Coluna2121" dataDxfId="14268"/>
    <tableColumn id="2145" xr3:uid="{BCBFA1C1-259B-CC4C-B6C1-6B8E5AEAA4E3}" name="Coluna2122" dataDxfId="14267"/>
    <tableColumn id="2146" xr3:uid="{192341A0-1292-4F4A-B094-9151E70AABAD}" name="Coluna2123" dataDxfId="14266"/>
    <tableColumn id="2147" xr3:uid="{AB59D8E6-F338-6842-BD5B-B15540DEA8F8}" name="Coluna2124" dataDxfId="14265"/>
    <tableColumn id="2148" xr3:uid="{8A841875-87C4-DB4C-9D82-2342D81FBC89}" name="Coluna2125" dataDxfId="14264"/>
    <tableColumn id="2149" xr3:uid="{585CEC7E-35E1-B647-9A8F-313C3B607589}" name="Coluna2126" dataDxfId="14263"/>
    <tableColumn id="2150" xr3:uid="{8C9CCE18-0714-8C42-AE15-83F2358E88BD}" name="Coluna2127" dataDxfId="14262"/>
    <tableColumn id="2151" xr3:uid="{4562961F-AAD4-7B43-AD68-3D56EC973B93}" name="Coluna2128" dataDxfId="14261"/>
    <tableColumn id="2152" xr3:uid="{B7DAB1E6-7F03-064E-B06F-BB906A41A65B}" name="Coluna2129" dataDxfId="14260"/>
    <tableColumn id="2153" xr3:uid="{395A3FE3-4532-0F48-B254-B78CC6B48D45}" name="Coluna2130" dataDxfId="14259"/>
    <tableColumn id="2154" xr3:uid="{E0804411-F9DE-F04C-BF68-DF965BF72E82}" name="Coluna2131" dataDxfId="14258"/>
    <tableColumn id="2155" xr3:uid="{B060CEE6-C26F-2E48-8FF6-31A4BFB05F54}" name="Coluna2132" dataDxfId="14257"/>
    <tableColumn id="2156" xr3:uid="{313837D2-ABB8-EB49-A78C-ED7D0256173F}" name="Coluna2133" dataDxfId="14256"/>
    <tableColumn id="2157" xr3:uid="{602DFA52-EC4A-8C44-992A-CA3CD87F611A}" name="Coluna2134" dataDxfId="14255"/>
    <tableColumn id="2158" xr3:uid="{F1790178-4209-BE43-81AB-3891AEC2D34C}" name="Coluna2135" dataDxfId="14254"/>
    <tableColumn id="2159" xr3:uid="{0D8DC21B-40D7-8C45-A145-7B0B553726A1}" name="Coluna2136" dataDxfId="14253"/>
    <tableColumn id="2160" xr3:uid="{436D5709-040A-E345-BF47-41572FDF88BE}" name="Coluna2137" dataDxfId="14252"/>
    <tableColumn id="2161" xr3:uid="{A84E2E12-E1E2-9E4A-B893-00F9AA343F01}" name="Coluna2138" dataDxfId="14251"/>
    <tableColumn id="2162" xr3:uid="{85AFA410-020D-FC48-8D87-77ACDEA6C292}" name="Coluna2139" dataDxfId="14250"/>
    <tableColumn id="2163" xr3:uid="{B56C57CA-C500-6F49-9C31-98EE3DE59683}" name="Coluna2140" dataDxfId="14249"/>
    <tableColumn id="2164" xr3:uid="{D66FFF96-D3D4-2F4A-9FB3-276710394426}" name="Coluna2141" dataDxfId="14248"/>
    <tableColumn id="2165" xr3:uid="{6F2B19DB-FA7D-A24E-B302-13FE0DE7BEBE}" name="Coluna2142" dataDxfId="14247"/>
    <tableColumn id="2166" xr3:uid="{AAF63262-2552-7B42-808F-73DFB17A80A8}" name="Coluna2143" dataDxfId="14246"/>
    <tableColumn id="2167" xr3:uid="{690EC996-D6EB-3E43-8155-7350C0D9D1BE}" name="Coluna2144" dataDxfId="14245"/>
    <tableColumn id="2168" xr3:uid="{E50FDC23-211E-9647-920A-84AC3849DF21}" name="Coluna2145" dataDxfId="14244"/>
    <tableColumn id="2169" xr3:uid="{94E163EB-805B-1949-B495-D939AB03D6F0}" name="Coluna2146" dataDxfId="14243"/>
    <tableColumn id="2170" xr3:uid="{79473E55-9994-D642-ABDF-569CC5813493}" name="Coluna2147" dataDxfId="14242"/>
    <tableColumn id="2171" xr3:uid="{B6066D5A-9BE7-5B4D-BAFC-F89D6727EBE1}" name="Coluna2148" dataDxfId="14241"/>
    <tableColumn id="2172" xr3:uid="{B94D7FA7-93D9-5A41-AB18-F936903FDE48}" name="Coluna2149" dataDxfId="14240"/>
    <tableColumn id="2173" xr3:uid="{0A015579-168A-0440-AF68-5F65C1A566B3}" name="Coluna2150" dataDxfId="14239"/>
    <tableColumn id="2174" xr3:uid="{FD1C75D5-7564-9E46-91F5-403AB1EC2A25}" name="Coluna2151" dataDxfId="14238"/>
    <tableColumn id="2175" xr3:uid="{BBED4E2A-9092-5F41-90DA-886904E1FD92}" name="Coluna2152" dataDxfId="14237"/>
    <tableColumn id="2176" xr3:uid="{AFD239D5-29A5-5C48-9D39-7495B7B4F524}" name="Coluna2153" dataDxfId="14236"/>
    <tableColumn id="2177" xr3:uid="{074E6DFB-3A11-B840-B68D-E7E1E61EAD9A}" name="Coluna2154" dataDxfId="14235"/>
    <tableColumn id="2178" xr3:uid="{E9EBDF3B-E56B-E740-8854-8B5670098C1E}" name="Coluna2155" dataDxfId="14234"/>
    <tableColumn id="2179" xr3:uid="{74535FF7-D13E-9243-9197-700D443CB08A}" name="Coluna2156" dataDxfId="14233"/>
    <tableColumn id="2180" xr3:uid="{2E781238-8EB1-6944-996B-B712C4CB667A}" name="Coluna2157" dataDxfId="14232"/>
    <tableColumn id="2181" xr3:uid="{6C01B4FF-0A6E-2246-A3A3-919F3A3F0168}" name="Coluna2158" dataDxfId="14231"/>
    <tableColumn id="2182" xr3:uid="{30E59D47-A553-7640-9453-4C44D8F45358}" name="Coluna2159" dataDxfId="14230"/>
    <tableColumn id="2183" xr3:uid="{3EC0CDF0-16BA-1F4C-AD8A-6B0D614005AA}" name="Coluna2160" dataDxfId="14229"/>
    <tableColumn id="2184" xr3:uid="{20A5AD7D-E881-5C44-BDA8-ACB9BAFE8DD5}" name="Coluna2161" dataDxfId="14228"/>
    <tableColumn id="2185" xr3:uid="{327B1C21-F699-D94D-A4C5-BDA10DAB2DD2}" name="Coluna2162" dataDxfId="14227"/>
    <tableColumn id="2186" xr3:uid="{E6715921-3619-3046-B7D8-FBE5C1D574CD}" name="Coluna2163" dataDxfId="14226"/>
    <tableColumn id="2187" xr3:uid="{82560812-CB02-3443-9BF1-8B05123AE5E9}" name="Coluna2164" dataDxfId="14225"/>
    <tableColumn id="2188" xr3:uid="{76C5F8BF-E147-7A49-9E7C-32471CC29F98}" name="Coluna2165" dataDxfId="14224"/>
    <tableColumn id="2189" xr3:uid="{7FEE4015-D400-D648-B891-CBB130FED186}" name="Coluna2166" dataDxfId="14223"/>
    <tableColumn id="2190" xr3:uid="{DC7D31D6-B913-F14A-84EB-6A8212B4B6A9}" name="Coluna2167" dataDxfId="14222"/>
    <tableColumn id="2191" xr3:uid="{E8EB6282-004F-D944-BEFE-6A0900878D9A}" name="Coluna2168" dataDxfId="14221"/>
    <tableColumn id="2192" xr3:uid="{3DDCD90B-F18C-EA48-B568-E3572CD5A0FF}" name="Coluna2169" dataDxfId="14220"/>
    <tableColumn id="2193" xr3:uid="{43B50E08-EF2E-5B42-B2B3-929A48A21C3E}" name="Coluna2170" dataDxfId="14219"/>
    <tableColumn id="2194" xr3:uid="{6FECCD48-9D2F-F64A-8949-A36A5DEFBE5F}" name="Coluna2171" dataDxfId="14218"/>
    <tableColumn id="2195" xr3:uid="{6BCBBE33-1518-964C-912E-8918127F7BD3}" name="Coluna2172" dataDxfId="14217"/>
    <tableColumn id="2196" xr3:uid="{184DE163-50F1-5241-A03D-8C2BA1D687F6}" name="Coluna2173" dataDxfId="14216"/>
    <tableColumn id="2197" xr3:uid="{849D2959-B879-C242-ADF3-1FCFFC59CC3D}" name="Coluna2174" dataDxfId="14215"/>
    <tableColumn id="2198" xr3:uid="{FA970058-C3A5-3C48-B4E2-2C38AFD2196C}" name="Coluna2175" dataDxfId="14214"/>
    <tableColumn id="2199" xr3:uid="{52FF49BA-3B33-AD49-951C-544B214D5698}" name="Coluna2176" dataDxfId="14213"/>
    <tableColumn id="2200" xr3:uid="{473DDEA6-7C4A-1B41-A67F-4A52636A6379}" name="Coluna2177" dataDxfId="14212"/>
    <tableColumn id="2201" xr3:uid="{A3A19CFF-0C3A-EF42-9820-77BE46147540}" name="Coluna2178" dataDxfId="14211"/>
    <tableColumn id="2202" xr3:uid="{5410308C-1799-254D-BCAE-168453CDD628}" name="Coluna2179" dataDxfId="14210"/>
    <tableColumn id="2203" xr3:uid="{0391D0F6-D5C3-CD41-AD94-356D9870E7EF}" name="Coluna2180" dataDxfId="14209"/>
    <tableColumn id="2204" xr3:uid="{AE7BB17C-9636-6E45-9574-50FD205B8DDD}" name="Coluna2181" dataDxfId="14208"/>
    <tableColumn id="2205" xr3:uid="{154649D6-5F79-9F4C-87F4-527C87F1AE22}" name="Coluna2182" dataDxfId="14207"/>
    <tableColumn id="2206" xr3:uid="{9E8979E2-65AB-D74F-B8C7-24F8FD228ACE}" name="Coluna2183" dataDxfId="14206"/>
    <tableColumn id="2207" xr3:uid="{A72476F3-E2DF-4F4E-A215-63CB187BB6FC}" name="Coluna2184" dataDxfId="14205"/>
    <tableColumn id="2208" xr3:uid="{57846EF3-565C-7D49-B17D-91C3A15E6B96}" name="Coluna2185" dataDxfId="14204"/>
    <tableColumn id="2209" xr3:uid="{16FB896B-A009-2F46-8820-BCF11170A620}" name="Coluna2186" dataDxfId="14203"/>
    <tableColumn id="2210" xr3:uid="{55A02B56-6859-6745-BCBD-1A713C71AF6E}" name="Coluna2187" dataDxfId="14202"/>
    <tableColumn id="2211" xr3:uid="{9569C078-90B9-474C-B198-6BEA30E588E5}" name="Coluna2188" dataDxfId="14201"/>
    <tableColumn id="2212" xr3:uid="{CF5165B5-2034-1F43-942B-AB36F9474E81}" name="Coluna2189" dataDxfId="14200"/>
    <tableColumn id="2213" xr3:uid="{D4167EC1-08B0-F24E-9FB1-C079C44542CD}" name="Coluna2190" dataDxfId="14199"/>
    <tableColumn id="2214" xr3:uid="{36FFF8F1-7A31-3448-8980-1BA1F82EE9B0}" name="Coluna2191" dataDxfId="14198"/>
    <tableColumn id="2215" xr3:uid="{F4C13E62-96CA-BB44-9C8E-E9A64A7F170F}" name="Coluna2192" dataDxfId="14197"/>
    <tableColumn id="2216" xr3:uid="{E5C6581A-03A1-3A4E-8D8E-15AF0F1C8463}" name="Coluna2193" dataDxfId="14196"/>
    <tableColumn id="2217" xr3:uid="{B2349792-8220-3042-A946-4D2C2D42B74B}" name="Coluna2194" dataDxfId="14195"/>
    <tableColumn id="2218" xr3:uid="{7ABFD176-556A-5F4A-BB3A-0723E82C9394}" name="Coluna2195" dataDxfId="14194"/>
    <tableColumn id="2219" xr3:uid="{225474A9-3EE4-0E44-A6FE-E0DDFD707529}" name="Coluna2196" dataDxfId="14193"/>
    <tableColumn id="2220" xr3:uid="{6147BA45-0788-4B42-91F6-57063DA20F26}" name="Coluna2197" dataDxfId="14192"/>
    <tableColumn id="2221" xr3:uid="{748D6A88-F856-D649-B9BA-4D09CF143166}" name="Coluna2198" dataDxfId="14191"/>
    <tableColumn id="2222" xr3:uid="{8ADE7435-2DDA-B549-A2DA-A69198217312}" name="Coluna2199" dataDxfId="14190"/>
    <tableColumn id="2223" xr3:uid="{46E33925-DF97-824D-96C5-58B562A7BA69}" name="Coluna2200" dataDxfId="14189"/>
    <tableColumn id="2224" xr3:uid="{19072974-FF20-4741-8390-57072272C838}" name="Coluna2201" dataDxfId="14188"/>
    <tableColumn id="2225" xr3:uid="{A636EACE-D171-6343-9601-3C2D669D3476}" name="Coluna2202" dataDxfId="14187"/>
    <tableColumn id="2226" xr3:uid="{F1463828-0731-EE4F-87E8-B63AE4B88EF7}" name="Coluna2203" dataDxfId="14186"/>
    <tableColumn id="2227" xr3:uid="{E0941AA5-F0F3-0344-8C11-4F714023301B}" name="Coluna2204" dataDxfId="14185"/>
    <tableColumn id="2228" xr3:uid="{9034293D-3396-3E42-BA52-6B56AE899DF6}" name="Coluna2205" dataDxfId="14184"/>
    <tableColumn id="2229" xr3:uid="{9DA51322-5AA1-A347-90AB-5264C86BB626}" name="Coluna2206" dataDxfId="14183"/>
    <tableColumn id="2230" xr3:uid="{C5EC2434-FF17-BF43-8B48-B382C4E6B407}" name="Coluna2207" dataDxfId="14182"/>
    <tableColumn id="2231" xr3:uid="{3230ABB6-16B2-BD41-8D0B-AC0BB77F0FDC}" name="Coluna2208" dataDxfId="14181"/>
    <tableColumn id="2232" xr3:uid="{3EBC01AF-3C5F-364C-8FCD-7942F98509D5}" name="Coluna2209" dataDxfId="14180"/>
    <tableColumn id="2233" xr3:uid="{8B2285D4-20AF-2346-8144-9A97A7A9C218}" name="Coluna2210" dataDxfId="14179"/>
    <tableColumn id="2234" xr3:uid="{B8399DF2-FD14-144B-A157-90BB34665963}" name="Coluna2211" dataDxfId="14178"/>
    <tableColumn id="2235" xr3:uid="{D3143BEB-72E6-3A45-8167-E69D01260FC2}" name="Coluna2212" dataDxfId="14177"/>
    <tableColumn id="2236" xr3:uid="{9CD4AF1E-514F-CD41-9685-65570E6C28BC}" name="Coluna2213" dataDxfId="14176"/>
    <tableColumn id="2237" xr3:uid="{A1B6B14A-9F81-434F-B5D5-0E914B917B84}" name="Coluna2214" dataDxfId="14175"/>
    <tableColumn id="2238" xr3:uid="{EF9FB847-DD6C-5E4D-B415-270577018D40}" name="Coluna2215" dataDxfId="14174"/>
    <tableColumn id="2239" xr3:uid="{A0758AA8-B7CF-674D-820A-A66F36E0DD4D}" name="Coluna2216" dataDxfId="14173"/>
    <tableColumn id="2240" xr3:uid="{9BB708DB-85DD-9846-B985-FA5A96E0117B}" name="Coluna2217" dataDxfId="14172"/>
    <tableColumn id="2241" xr3:uid="{8C505B48-2157-E140-8AB3-0E42B59748F5}" name="Coluna2218" dataDxfId="14171"/>
    <tableColumn id="2242" xr3:uid="{C8C0AF23-761E-984C-AAE0-ED5EA32290CF}" name="Coluna2219" dataDxfId="14170"/>
    <tableColumn id="2243" xr3:uid="{0C89A977-FFC1-EC45-9973-0B6AB409096B}" name="Coluna2220" dataDxfId="14169"/>
    <tableColumn id="2244" xr3:uid="{A94ABDD6-E5EB-2B4B-A44C-E618A147A3F0}" name="Coluna2221" dataDxfId="14168"/>
    <tableColumn id="2245" xr3:uid="{86DA632B-835D-FC48-AB21-E398DFCF66CB}" name="Coluna2222" dataDxfId="14167"/>
    <tableColumn id="2246" xr3:uid="{AA20B99B-5EA8-D24B-818A-22FE8B4FE1C1}" name="Coluna2223" dataDxfId="14166"/>
    <tableColumn id="2247" xr3:uid="{B4F8E8F6-858D-0641-9D6B-49AD99FD00D0}" name="Coluna2224" dataDxfId="14165"/>
    <tableColumn id="2248" xr3:uid="{D46C1E1E-788D-5C47-AFD8-C0638982EAAE}" name="Coluna2225" dataDxfId="14164"/>
    <tableColumn id="2249" xr3:uid="{1CED44DC-550F-7941-8AA1-5BB19DE1EC9B}" name="Coluna2226" dataDxfId="14163"/>
    <tableColumn id="2250" xr3:uid="{68F8EE1D-75F4-8347-B8EA-EDAA985322FF}" name="Coluna2227" dataDxfId="14162"/>
    <tableColumn id="2251" xr3:uid="{AFE7FD1A-C968-8F45-8B88-1165A27B837A}" name="Coluna2228" dataDxfId="14161"/>
    <tableColumn id="2252" xr3:uid="{BDFE1C03-89D9-5A44-83E4-77A801DE4312}" name="Coluna2229" dataDxfId="14160"/>
    <tableColumn id="2253" xr3:uid="{17BDC7C3-34F7-994C-AFFF-7F1248AB0167}" name="Coluna2230" dataDxfId="14159"/>
    <tableColumn id="2254" xr3:uid="{6A3F0575-DF45-9E4D-801A-7D0DDC5CD3B0}" name="Coluna2231" dataDxfId="14158"/>
    <tableColumn id="2255" xr3:uid="{E0F227E9-A0BA-A34A-90E4-B632CE3CE9B1}" name="Coluna2232" dataDxfId="14157"/>
    <tableColumn id="2256" xr3:uid="{6F02CA7A-D27E-B443-A2EB-9AD99BC3E95F}" name="Coluna2233" dataDxfId="14156"/>
    <tableColumn id="2257" xr3:uid="{0C2D5EB7-1C0E-7E4D-B4F3-7D936AA27B88}" name="Coluna2234" dataDxfId="14155"/>
    <tableColumn id="2258" xr3:uid="{D52E7E56-B70F-F54B-9896-62844713AAA6}" name="Coluna2235" dataDxfId="14154"/>
    <tableColumn id="2259" xr3:uid="{933F958C-D274-A942-9F5C-97CA6D357566}" name="Coluna2236" dataDxfId="14153"/>
    <tableColumn id="2260" xr3:uid="{A578F2EA-484B-5049-B18C-43447042D769}" name="Coluna2237" dataDxfId="14152"/>
    <tableColumn id="2261" xr3:uid="{3D441648-5A3A-D94B-9C14-86FA06AE7F3F}" name="Coluna2238" dataDxfId="14151"/>
    <tableColumn id="2262" xr3:uid="{41329340-CD2E-4A45-BA67-3A28946C83B6}" name="Coluna2239" dataDxfId="14150"/>
    <tableColumn id="2263" xr3:uid="{A49066A2-A51C-C645-A9EB-1766B386FF21}" name="Coluna2240" dataDxfId="14149"/>
    <tableColumn id="2264" xr3:uid="{90856098-368A-3241-AA42-7552ACD33927}" name="Coluna2241" dataDxfId="14148"/>
    <tableColumn id="2265" xr3:uid="{808130C6-8CA8-5A49-9D7A-EF6BAB33068F}" name="Coluna2242" dataDxfId="14147"/>
    <tableColumn id="2266" xr3:uid="{7AD3CDD2-B310-A040-B517-893FD3A84A1A}" name="Coluna2243" dataDxfId="14146"/>
    <tableColumn id="2267" xr3:uid="{A4B5C668-5B8E-0B4C-8D44-9DA3869F07BC}" name="Coluna2244" dataDxfId="14145"/>
    <tableColumn id="2268" xr3:uid="{5D4F89A9-9A91-B941-B0F2-E8BA0A89CDF5}" name="Coluna2245" dataDxfId="14144"/>
    <tableColumn id="2269" xr3:uid="{A5FD19A5-2495-2441-8586-0E8A9FA1F32E}" name="Coluna2246" dataDxfId="14143"/>
    <tableColumn id="2270" xr3:uid="{EB0320CA-BC64-CE44-A156-EEB554A99EBB}" name="Coluna2247" dataDxfId="14142"/>
    <tableColumn id="2271" xr3:uid="{0EEBC88D-7828-3244-BEBE-50C453DAC0BC}" name="Coluna2248" dataDxfId="14141"/>
    <tableColumn id="2272" xr3:uid="{495FECDB-3EE8-A54A-BDCA-19490885DFAB}" name="Coluna2249" dataDxfId="14140"/>
    <tableColumn id="2273" xr3:uid="{FB2BCE09-8D95-4842-8D4B-2AF5C99F7537}" name="Coluna2250" dataDxfId="14139"/>
    <tableColumn id="2274" xr3:uid="{1614A8E9-135F-984B-AAF3-39FD6EB53875}" name="Coluna2251" dataDxfId="14138"/>
    <tableColumn id="2275" xr3:uid="{684F48AB-1C14-A14B-97ED-2293385DC5D4}" name="Coluna2252" dataDxfId="14137"/>
    <tableColumn id="2276" xr3:uid="{0BF88BAC-C5B3-AC4C-AD21-72F6573C122F}" name="Coluna2253" dataDxfId="14136"/>
    <tableColumn id="2277" xr3:uid="{BEEBC1CD-51DE-C44D-9BC5-06B856131EE0}" name="Coluna2254" dataDxfId="14135"/>
    <tableColumn id="2278" xr3:uid="{0782C0B8-C75B-5F43-BD29-6E2FBA5FBCBC}" name="Coluna2255" dataDxfId="14134"/>
    <tableColumn id="2279" xr3:uid="{A4459F2D-6E1F-7C47-B6E2-27B9948464E1}" name="Coluna2256" dataDxfId="14133"/>
    <tableColumn id="2280" xr3:uid="{C0FE6729-2A2F-E94E-9B97-0CE3447F3E20}" name="Coluna2257" dataDxfId="14132"/>
    <tableColumn id="2281" xr3:uid="{9714BE22-40D1-5147-BD3E-DC44081D9157}" name="Coluna2258" dataDxfId="14131"/>
    <tableColumn id="2282" xr3:uid="{089A9C9D-7F90-F144-B6BD-AE280BA68C41}" name="Coluna2259" dataDxfId="14130"/>
    <tableColumn id="2283" xr3:uid="{13FED0DC-87FD-414B-A87E-3113ECE01EBC}" name="Coluna2260" dataDxfId="14129"/>
    <tableColumn id="2284" xr3:uid="{1F16765D-8414-464B-8C39-33A90441FD13}" name="Coluna2261" dataDxfId="14128"/>
    <tableColumn id="2285" xr3:uid="{6E777F95-DB91-B243-943E-FD2ADD2E789E}" name="Coluna2262" dataDxfId="14127"/>
    <tableColumn id="2286" xr3:uid="{10EE0F87-4E07-8F4A-A7BB-609DEDFD1CF2}" name="Coluna2263" dataDxfId="14126"/>
    <tableColumn id="2287" xr3:uid="{262E595B-6D3D-774E-A5A2-F7909BB6C33A}" name="Coluna2264" dataDxfId="14125"/>
    <tableColumn id="2288" xr3:uid="{555F7528-6831-2049-8913-D37022BFED17}" name="Coluna2265" dataDxfId="14124"/>
    <tableColumn id="2289" xr3:uid="{7F6D65F8-AE27-D041-83F1-D844F51004C7}" name="Coluna2266" dataDxfId="14123"/>
    <tableColumn id="2290" xr3:uid="{3DCD94FC-33AB-2C42-953A-D52382C868CF}" name="Coluna2267" dataDxfId="14122"/>
    <tableColumn id="2291" xr3:uid="{4DE0F67D-0A21-CE49-AE4E-BCA99A2D94A4}" name="Coluna2268" dataDxfId="14121"/>
    <tableColumn id="2292" xr3:uid="{05070662-B98E-0945-BD28-3D9117D4F87B}" name="Coluna2269" dataDxfId="14120"/>
    <tableColumn id="2293" xr3:uid="{D99CD119-B711-3E4F-8868-ACE08CE8500A}" name="Coluna2270" dataDxfId="14119"/>
    <tableColumn id="2294" xr3:uid="{BF547E06-FDE9-114F-9C11-EF36A14CCDC1}" name="Coluna2271" dataDxfId="14118"/>
    <tableColumn id="2295" xr3:uid="{38241CE2-C0E5-7942-8203-A7A8434C2FDA}" name="Coluna2272" dataDxfId="14117"/>
    <tableColumn id="2296" xr3:uid="{309CE6DD-2419-2D4F-8164-6EE607C39A02}" name="Coluna2273" dataDxfId="14116"/>
    <tableColumn id="2297" xr3:uid="{183EE709-BA83-EB46-B595-511046101A34}" name="Coluna2274" dataDxfId="14115"/>
    <tableColumn id="2298" xr3:uid="{63DFEC93-8F61-B842-8B4D-26D96C79CB50}" name="Coluna2275" dataDxfId="14114"/>
    <tableColumn id="2299" xr3:uid="{12CB3304-DA0B-6B4B-B3D4-928AC24EC5D9}" name="Coluna2276" dataDxfId="14113"/>
    <tableColumn id="2300" xr3:uid="{266A56EF-4FDE-DE48-AE12-61853B2A7B40}" name="Coluna2277" dataDxfId="14112"/>
    <tableColumn id="2301" xr3:uid="{9251FF55-29D5-774A-A0F6-1A2545938690}" name="Coluna2278" dataDxfId="14111"/>
    <tableColumn id="2302" xr3:uid="{3AD0F739-22E8-D748-A70F-BA5CA8E79BC6}" name="Coluna2279" dataDxfId="14110"/>
    <tableColumn id="2303" xr3:uid="{DC117D10-6A25-6D40-A13A-A233E29DF8EB}" name="Coluna2280" dataDxfId="14109"/>
    <tableColumn id="2304" xr3:uid="{80707728-0E26-6142-B33B-F24CC66E5E01}" name="Coluna2281" dataDxfId="14108"/>
    <tableColumn id="2305" xr3:uid="{7F3969E5-79AB-E343-A035-23EFF72FBB30}" name="Coluna2282" dataDxfId="14107"/>
    <tableColumn id="2306" xr3:uid="{62506BDD-DCED-7344-94F6-1603B67F7A6E}" name="Coluna2283" dataDxfId="14106"/>
    <tableColumn id="2307" xr3:uid="{856718E5-F8A5-0246-B581-5BE7D1932F6C}" name="Coluna2284" dataDxfId="14105"/>
    <tableColumn id="2308" xr3:uid="{7EC4A4D1-CEC6-834A-A221-C0C702CC3038}" name="Coluna2285" dataDxfId="14104"/>
    <tableColumn id="2309" xr3:uid="{D4905B13-0C32-4A4F-B21A-5196CBD406E7}" name="Coluna2286" dataDxfId="14103"/>
    <tableColumn id="2310" xr3:uid="{6817D7AF-97C7-9343-A712-97F8BF28BCDF}" name="Coluna2287" dataDxfId="14102"/>
    <tableColumn id="2311" xr3:uid="{02A3471F-2B69-184B-98DE-11447EE0B7F5}" name="Coluna2288" dataDxfId="14101"/>
    <tableColumn id="2312" xr3:uid="{2B11F7A7-0ED5-F046-9EE8-330EA68DEE6B}" name="Coluna2289" dataDxfId="14100"/>
    <tableColumn id="2313" xr3:uid="{DC68EB48-8633-564A-B2A7-E0C397940178}" name="Coluna2290" dataDxfId="14099"/>
    <tableColumn id="2314" xr3:uid="{D14248E2-BE9A-1B46-BF0E-BAE184DA3AC9}" name="Coluna2291" dataDxfId="14098"/>
    <tableColumn id="2315" xr3:uid="{F1555910-1556-3749-AC56-706865ED88E7}" name="Coluna2292" dataDxfId="14097"/>
    <tableColumn id="2316" xr3:uid="{99C5FC9E-DC3D-9B4C-A30B-B5123C51BADE}" name="Coluna2293" dataDxfId="14096"/>
    <tableColumn id="2317" xr3:uid="{E80AFB9D-6228-DD42-8F88-F7DEF58C5811}" name="Coluna2294" dataDxfId="14095"/>
    <tableColumn id="2318" xr3:uid="{AA26BEDF-3E24-6440-BA7D-34435C2A0AC9}" name="Coluna2295" dataDxfId="14094"/>
    <tableColumn id="2319" xr3:uid="{47475C79-754D-1645-8B2F-AE64A7A57785}" name="Coluna2296" dataDxfId="14093"/>
    <tableColumn id="2320" xr3:uid="{ECC9247F-CD24-7643-961A-ACA71370BF56}" name="Coluna2297" dataDxfId="14092"/>
    <tableColumn id="2321" xr3:uid="{8EF18B73-4A51-C746-8FEF-BECC521B2EA5}" name="Coluna2298" dataDxfId="14091"/>
    <tableColumn id="2322" xr3:uid="{7E8B640D-65AE-994B-A055-6F404FB5BD46}" name="Coluna2299" dataDxfId="14090"/>
    <tableColumn id="2323" xr3:uid="{D185EE94-8D2D-2C4D-BC4B-52B3761F6434}" name="Coluna2300" dataDxfId="14089"/>
    <tableColumn id="2324" xr3:uid="{9A77EB78-6685-A14E-A417-1278C9CD3BB1}" name="Coluna2301" dataDxfId="14088"/>
    <tableColumn id="2325" xr3:uid="{88D46FE9-0B8A-A047-81FC-62B5FCBC5B3A}" name="Coluna2302" dataDxfId="14087"/>
    <tableColumn id="2326" xr3:uid="{9801C4CF-0E7B-7442-90A0-E4CC6449B001}" name="Coluna2303" dataDxfId="14086"/>
    <tableColumn id="2327" xr3:uid="{705D06D7-2FF6-2047-9A5E-4496F3CC7CB5}" name="Coluna2304" dataDxfId="14085"/>
    <tableColumn id="2328" xr3:uid="{42DCEC5A-24F9-6E49-8A97-34DBFED38550}" name="Coluna2305" dataDxfId="14084"/>
    <tableColumn id="2329" xr3:uid="{9393D7D2-B80D-3F46-B8BC-6FF19FE8985B}" name="Coluna2306" dataDxfId="14083"/>
    <tableColumn id="2330" xr3:uid="{137D2A1F-C175-F945-AE9B-4E48A1BC18F4}" name="Coluna2307" dataDxfId="14082"/>
    <tableColumn id="2331" xr3:uid="{73F4CE9C-A6C6-E147-9AE1-2F080B9BC996}" name="Coluna2308" dataDxfId="14081"/>
    <tableColumn id="2332" xr3:uid="{22516B3C-0AEE-AC4C-AC7B-F987C45E68E7}" name="Coluna2309" dataDxfId="14080"/>
    <tableColumn id="2333" xr3:uid="{A3328008-88EB-874A-97AB-CFE18044C134}" name="Coluna2310" dataDxfId="14079"/>
    <tableColumn id="2334" xr3:uid="{080BD2D0-CB34-8745-844D-927E544362B9}" name="Coluna2311" dataDxfId="14078"/>
    <tableColumn id="2335" xr3:uid="{6C8A7783-7D9C-EC44-921B-4C4DE77622A5}" name="Coluna2312" dataDxfId="14077"/>
    <tableColumn id="2336" xr3:uid="{D7084E5D-4D79-994A-83BD-6846B5788F36}" name="Coluna2313" dataDxfId="14076"/>
    <tableColumn id="2337" xr3:uid="{8B21B198-5B90-3646-8AC5-4A877FC3B483}" name="Coluna2314" dataDxfId="14075"/>
    <tableColumn id="2338" xr3:uid="{1A7392E3-0F10-D74A-97AF-9DEC51B1424D}" name="Coluna2315" dataDxfId="14074"/>
    <tableColumn id="2339" xr3:uid="{B71B760E-2450-DC4C-A44E-F856B0069B9F}" name="Coluna2316" dataDxfId="14073"/>
    <tableColumn id="2340" xr3:uid="{B3CFDEC3-1548-8744-AFAB-0B4DD9FF4987}" name="Coluna2317" dataDxfId="14072"/>
    <tableColumn id="2341" xr3:uid="{CD16E5D9-73F2-8D4A-8AF1-24D7C2DD9084}" name="Coluna2318" dataDxfId="14071"/>
    <tableColumn id="2342" xr3:uid="{0CCBABF7-5850-3D46-96CD-9402C0E052D1}" name="Coluna2319" dataDxfId="14070"/>
    <tableColumn id="2343" xr3:uid="{6B9B79B9-6CB4-9D41-8E6B-26F0062D988D}" name="Coluna2320" dataDxfId="14069"/>
    <tableColumn id="2344" xr3:uid="{307154DC-5B05-5440-BF68-1A0680698590}" name="Coluna2321" dataDxfId="14068"/>
    <tableColumn id="2345" xr3:uid="{468A7B9D-75E8-5347-8D1E-5D74FBF0FCC2}" name="Coluna2322" dataDxfId="14067"/>
    <tableColumn id="2346" xr3:uid="{FA1FE93A-1FB5-8644-BFE6-BA3899C342B0}" name="Coluna2323" dataDxfId="14066"/>
    <tableColumn id="2347" xr3:uid="{D5B07B66-7767-EF40-9A63-5248B014803F}" name="Coluna2324" dataDxfId="14065"/>
    <tableColumn id="2348" xr3:uid="{1EAF4964-7CC5-8341-9BB3-618692D4F44D}" name="Coluna2325" dataDxfId="14064"/>
    <tableColumn id="2349" xr3:uid="{9B3DAD04-406C-B340-A341-B2A2BB588650}" name="Coluna2326" dataDxfId="14063"/>
    <tableColumn id="2350" xr3:uid="{349291DD-57F0-3A45-9684-40F1A07FB3A0}" name="Coluna2327" dataDxfId="14062"/>
    <tableColumn id="2351" xr3:uid="{C1BABBD3-D72B-AB48-9C82-59B17C61A63F}" name="Coluna2328" dataDxfId="14061"/>
    <tableColumn id="2352" xr3:uid="{25005DCD-A22F-6C40-9CC3-6F23E6931D4B}" name="Coluna2329" dataDxfId="14060"/>
    <tableColumn id="2353" xr3:uid="{C2547896-428B-9448-BD1D-9A258A2D8E54}" name="Coluna2330" dataDxfId="14059"/>
    <tableColumn id="2354" xr3:uid="{E3F115A9-0ECA-8043-9B13-25BDD52B1B9A}" name="Coluna2331" dataDxfId="14058"/>
    <tableColumn id="2355" xr3:uid="{9BE94602-2E79-784C-953A-69CBA144F958}" name="Coluna2332" dataDxfId="14057"/>
    <tableColumn id="2356" xr3:uid="{DF3720F7-3311-A945-B7F7-D40F75D5AEFB}" name="Coluna2333" dataDxfId="14056"/>
    <tableColumn id="2357" xr3:uid="{58086403-8B41-9045-B061-7A60CA69B816}" name="Coluna2334" dataDxfId="14055"/>
    <tableColumn id="2358" xr3:uid="{96B821FE-FF8E-C24E-8BE3-A7DB36ACE41E}" name="Coluna2335" dataDxfId="14054"/>
    <tableColumn id="2359" xr3:uid="{812D56D6-E341-864A-819F-30E13F231033}" name="Coluna2336" dataDxfId="14053"/>
    <tableColumn id="2360" xr3:uid="{E8F7368F-92FB-AE4C-A39E-9400A39B6618}" name="Coluna2337" dataDxfId="14052"/>
    <tableColumn id="2361" xr3:uid="{1C4ADBF2-C227-7347-ADBA-142DDCB226E5}" name="Coluna2338" dataDxfId="14051"/>
    <tableColumn id="2362" xr3:uid="{48E2E6DD-D980-FE41-89A0-367636119DE5}" name="Coluna2339" dataDxfId="14050"/>
    <tableColumn id="2363" xr3:uid="{6765D355-4BAB-9C41-827F-CD451B93A8FE}" name="Coluna2340" dataDxfId="14049"/>
    <tableColumn id="2364" xr3:uid="{745D6465-D0D6-4E4A-8D4E-E5EC136417C9}" name="Coluna2341" dataDxfId="14048"/>
    <tableColumn id="2365" xr3:uid="{F24824AA-2E48-F646-8AA0-976AA6A311FB}" name="Coluna2342" dataDxfId="14047"/>
    <tableColumn id="2366" xr3:uid="{AE191EFF-E9C8-E741-88A8-24AE51761CF4}" name="Coluna2343" dataDxfId="14046"/>
    <tableColumn id="2367" xr3:uid="{9E83F11E-39DC-4041-B25D-4F1FA5FDB73B}" name="Coluna2344" dataDxfId="14045"/>
    <tableColumn id="2368" xr3:uid="{EC824FF5-2BA3-D847-B3E4-F785E4E2D1AD}" name="Coluna2345" dataDxfId="14044"/>
    <tableColumn id="2369" xr3:uid="{E773CAD7-A57D-CA45-A472-639213B9C01B}" name="Coluna2346" dataDxfId="14043"/>
    <tableColumn id="2370" xr3:uid="{23D07845-7D44-574E-90AA-1BF6D4404983}" name="Coluna2347" dataDxfId="14042"/>
    <tableColumn id="2371" xr3:uid="{667BF35B-F70B-CD41-BA70-F583207681CE}" name="Coluna2348" dataDxfId="14041"/>
    <tableColumn id="2372" xr3:uid="{9EE0737E-B453-F448-83D5-3CE61BCB823D}" name="Coluna2349" dataDxfId="14040"/>
    <tableColumn id="2373" xr3:uid="{EFD58E7F-02A9-F74F-9F03-6C3A2AC735DC}" name="Coluna2350" dataDxfId="14039"/>
    <tableColumn id="2374" xr3:uid="{28B10E75-4F8A-0F43-B792-7C366EB62D43}" name="Coluna2351" dataDxfId="14038"/>
    <tableColumn id="2375" xr3:uid="{BB5841DC-6EA6-194F-9EF4-413090C44B9A}" name="Coluna2352" dataDxfId="14037"/>
    <tableColumn id="2376" xr3:uid="{A3BBAC14-E65F-9E44-AF23-A7C6D3A88D5F}" name="Coluna2353" dataDxfId="14036"/>
    <tableColumn id="2377" xr3:uid="{8EC5E91B-FCB7-914A-AF7A-4861B7211729}" name="Coluna2354" dataDxfId="14035"/>
    <tableColumn id="2378" xr3:uid="{B85F86F7-555E-E045-8AC4-4C058106682E}" name="Coluna2355" dataDxfId="14034"/>
    <tableColumn id="2379" xr3:uid="{FA534E0C-4958-C241-9889-E2B25D67904B}" name="Coluna2356" dataDxfId="14033"/>
    <tableColumn id="2380" xr3:uid="{AEB4BB09-3D52-E847-B60D-A4E2321D8C01}" name="Coluna2357" dataDxfId="14032"/>
    <tableColumn id="2381" xr3:uid="{75C9254B-3C81-1A4C-B88B-1FA2EB265604}" name="Coluna2358" dataDxfId="14031"/>
    <tableColumn id="2382" xr3:uid="{75D96644-EC00-4344-82DC-3208DCA89519}" name="Coluna2359" dataDxfId="14030"/>
    <tableColumn id="2383" xr3:uid="{3BF170C8-5F1A-294C-B3C1-845D353046EF}" name="Coluna2360" dataDxfId="14029"/>
    <tableColumn id="2384" xr3:uid="{6A45AAEB-D858-9340-BD42-8AC63A511CEC}" name="Coluna2361" dataDxfId="14028"/>
    <tableColumn id="2385" xr3:uid="{5D97A288-44EC-9842-9646-1024FC1453A9}" name="Coluna2362" dataDxfId="14027"/>
    <tableColumn id="2386" xr3:uid="{4996920F-1677-1945-864A-382A831998A5}" name="Coluna2363" dataDxfId="14026"/>
    <tableColumn id="2387" xr3:uid="{46AFD805-62F6-504B-89E4-01839F4A0392}" name="Coluna2364" dataDxfId="14025"/>
    <tableColumn id="2388" xr3:uid="{0BF8DDEA-22F9-1E4D-92EB-E8056049172E}" name="Coluna2365" dataDxfId="14024"/>
    <tableColumn id="2389" xr3:uid="{05FBBCD5-EA0A-6348-8884-0EA0742296DE}" name="Coluna2366" dataDxfId="14023"/>
    <tableColumn id="2390" xr3:uid="{9A0A186E-00D0-B244-B997-4AC1B6CF0098}" name="Coluna2367" dataDxfId="14022"/>
    <tableColumn id="2391" xr3:uid="{601A54B5-0D03-9946-8B29-712408FDF0FA}" name="Coluna2368" dataDxfId="14021"/>
    <tableColumn id="2392" xr3:uid="{ACE1EB2A-F768-334D-AA22-104638C09C3D}" name="Coluna2369" dataDxfId="14020"/>
    <tableColumn id="2393" xr3:uid="{D676CE0F-E08E-3D47-A76D-4E347A3F9652}" name="Coluna2370" dataDxfId="14019"/>
    <tableColumn id="2394" xr3:uid="{6550CB8E-C728-F045-8269-A5A83368C1CC}" name="Coluna2371" dataDxfId="14018"/>
    <tableColumn id="2395" xr3:uid="{B778583C-1623-464C-A4AD-EB89116D9B68}" name="Coluna2372" dataDxfId="14017"/>
    <tableColumn id="2396" xr3:uid="{958A246B-2F7E-8A4C-9C57-251674DBCAE7}" name="Coluna2373" dataDxfId="14016"/>
    <tableColumn id="2397" xr3:uid="{2BD530A6-60A5-AF4F-81F0-90EC373D6B63}" name="Coluna2374" dataDxfId="14015"/>
    <tableColumn id="2398" xr3:uid="{29836B29-4689-6E44-8287-626062D3B2A5}" name="Coluna2375" dataDxfId="14014"/>
    <tableColumn id="2399" xr3:uid="{63B0365D-E09D-F345-8D12-B52B49F763AD}" name="Coluna2376" dataDxfId="14013"/>
    <tableColumn id="2400" xr3:uid="{A4B15974-9F15-874D-92B1-76A9E554779E}" name="Coluna2377" dataDxfId="14012"/>
    <tableColumn id="2401" xr3:uid="{81A7F610-D1C0-AE48-B5C7-E1B5ED8CB49B}" name="Coluna2378" dataDxfId="14011"/>
    <tableColumn id="2402" xr3:uid="{D4AE56DE-0565-2E45-B5E8-9A47B5547912}" name="Coluna2379" dataDxfId="14010"/>
    <tableColumn id="2403" xr3:uid="{59147E3B-3720-2543-B8A3-6D586FEC7C39}" name="Coluna2380" dataDxfId="14009"/>
    <tableColumn id="2404" xr3:uid="{37F32A0E-9BB5-C24B-B877-F1125C057B16}" name="Coluna2381" dataDxfId="14008"/>
    <tableColumn id="2405" xr3:uid="{52D44308-F57F-3D4E-802C-84EAAB238AB8}" name="Coluna2382" dataDxfId="14007"/>
    <tableColumn id="2406" xr3:uid="{546792F5-31A5-5147-A5DC-39F097801523}" name="Coluna2383" dataDxfId="14006"/>
    <tableColumn id="2407" xr3:uid="{2C3ECCF6-C416-2A40-B873-5F59755C7AEC}" name="Coluna2384" dataDxfId="14005"/>
    <tableColumn id="2408" xr3:uid="{441DFB25-0D36-C04F-885D-EFBC640F491A}" name="Coluna2385" dataDxfId="14004"/>
    <tableColumn id="2409" xr3:uid="{907309FC-A3FF-CA45-A335-864EA7141BA2}" name="Coluna2386" dataDxfId="14003"/>
    <tableColumn id="2410" xr3:uid="{1C2AD1A8-2E03-1A43-BEBE-AA1337C6505E}" name="Coluna2387" dataDxfId="14002"/>
    <tableColumn id="2411" xr3:uid="{DE1C9C9B-B957-6049-8C03-3139811A4D4F}" name="Coluna2388" dataDxfId="14001"/>
    <tableColumn id="2412" xr3:uid="{B5D62B83-E631-E24A-AE05-9DC501B9E808}" name="Coluna2389" dataDxfId="14000"/>
    <tableColumn id="2413" xr3:uid="{106C7C61-6E99-A641-9F3D-BC6BD370E9ED}" name="Coluna2390" dataDxfId="13999"/>
    <tableColumn id="2414" xr3:uid="{B59F5DF5-115D-FA49-82B2-8547117C28DD}" name="Coluna2391" dataDxfId="13998"/>
    <tableColumn id="2415" xr3:uid="{17D36421-198E-8D48-B43E-FABFCCCB88B4}" name="Coluna2392" dataDxfId="13997"/>
    <tableColumn id="2416" xr3:uid="{CB646CBD-FBE2-D94A-8253-E1A0DA069163}" name="Coluna2393" dataDxfId="13996"/>
    <tableColumn id="2417" xr3:uid="{DCB20839-0384-6B47-82F2-CA98D1287CCE}" name="Coluna2394" dataDxfId="13995"/>
    <tableColumn id="2418" xr3:uid="{4E69D14D-2B79-5344-BB23-00860E15FAE4}" name="Coluna2395" dataDxfId="13994"/>
    <tableColumn id="2419" xr3:uid="{94498E00-E602-DD44-B275-58BF5C4200F3}" name="Coluna2396" dataDxfId="13993"/>
    <tableColumn id="2420" xr3:uid="{15F3A8C3-F1BA-7A4C-A0A2-C6865CD7A4D7}" name="Coluna2397" dataDxfId="13992"/>
    <tableColumn id="2421" xr3:uid="{70900410-4028-BA4E-BA09-C22047F4D704}" name="Coluna2398" dataDxfId="13991"/>
    <tableColumn id="2422" xr3:uid="{CEBD519B-EFA5-CF45-8078-1D50402DEB42}" name="Coluna2399" dataDxfId="13990"/>
    <tableColumn id="2423" xr3:uid="{7D98B547-EA92-5042-B3DA-D7B92351D94D}" name="Coluna2400" dataDxfId="13989"/>
    <tableColumn id="2424" xr3:uid="{833C60DE-220D-1E41-A071-5F12478DE064}" name="Coluna2401" dataDxfId="13988"/>
    <tableColumn id="2425" xr3:uid="{326E7E74-0CC4-CB4D-A8D6-9BF0F4A5E340}" name="Coluna2402" dataDxfId="13987"/>
    <tableColumn id="2426" xr3:uid="{6C72FE91-F224-1140-8299-BFBF3EDB9F11}" name="Coluna2403" dataDxfId="13986"/>
    <tableColumn id="2427" xr3:uid="{B09FA8EC-ADE6-2840-ABA0-A482BEF5E40A}" name="Coluna2404" dataDxfId="13985"/>
    <tableColumn id="2428" xr3:uid="{E3386A73-DD12-2742-BA78-619C7E45E21D}" name="Coluna2405" dataDxfId="13984"/>
    <tableColumn id="2429" xr3:uid="{E07B09AA-B89B-FC47-81AD-3188241136FE}" name="Coluna2406" dataDxfId="13983"/>
    <tableColumn id="2430" xr3:uid="{372205AA-330E-AC43-95D7-8FB1ECC4D195}" name="Coluna2407" dataDxfId="13982"/>
    <tableColumn id="2431" xr3:uid="{9975D6D7-288C-014C-95F2-EF744B4DE25F}" name="Coluna2408" dataDxfId="13981"/>
    <tableColumn id="2432" xr3:uid="{B5A40469-5FB4-714A-ADFB-209F6894A4C4}" name="Coluna2409" dataDxfId="13980"/>
    <tableColumn id="2433" xr3:uid="{5F18F5DD-54D0-F844-BE2D-866DF180BD28}" name="Coluna2410" dataDxfId="13979"/>
    <tableColumn id="2434" xr3:uid="{D0829935-376F-AC4D-85B1-559F1DADC0EA}" name="Coluna2411" dataDxfId="13978"/>
    <tableColumn id="2435" xr3:uid="{A932A24C-8538-D643-991B-EB1CB561A5BC}" name="Coluna2412" dataDxfId="13977"/>
    <tableColumn id="2436" xr3:uid="{B2640BCF-E5BC-0649-88C5-075E23659C1C}" name="Coluna2413" dataDxfId="13976"/>
    <tableColumn id="2437" xr3:uid="{F9089772-25A0-AF4B-A5BC-F0FA7C6D3FB4}" name="Coluna2414" dataDxfId="13975"/>
    <tableColumn id="2438" xr3:uid="{2CAECA36-540F-8347-B661-E225E0D080E9}" name="Coluna2415" dataDxfId="13974"/>
    <tableColumn id="2439" xr3:uid="{7618F781-AEFA-C14A-B39A-240E99E149A4}" name="Coluna2416" dataDxfId="13973"/>
    <tableColumn id="2440" xr3:uid="{D3A1FDA3-D9B0-544E-B31D-B6BA11AB42D0}" name="Coluna2417" dataDxfId="13972"/>
    <tableColumn id="2441" xr3:uid="{4260FE92-17C1-BD4D-BCFA-812FEABCC549}" name="Coluna2418" dataDxfId="13971"/>
    <tableColumn id="2442" xr3:uid="{A9276D9C-DCB0-C64E-A902-C754449F915C}" name="Coluna2419" dataDxfId="13970"/>
    <tableColumn id="2443" xr3:uid="{298F5B6E-96B1-3E45-A5B0-CB114FCCA4D6}" name="Coluna2420" dataDxfId="13969"/>
    <tableColumn id="2444" xr3:uid="{CCB423AB-AABA-5F49-8C4C-AF1C2FA2315C}" name="Coluna2421" dataDxfId="13968"/>
    <tableColumn id="2445" xr3:uid="{5CF8FA6E-2AE4-CA47-89C6-26492EC3E9FB}" name="Coluna2422" dataDxfId="13967"/>
    <tableColumn id="2446" xr3:uid="{C68F3165-1ED7-8742-A492-14D2909EB7EB}" name="Coluna2423" dataDxfId="13966"/>
    <tableColumn id="2447" xr3:uid="{3031C350-915A-F741-8B90-4056E629D1FA}" name="Coluna2424" dataDxfId="13965"/>
    <tableColumn id="2448" xr3:uid="{98497126-0711-AE41-9769-F182DC210421}" name="Coluna2425" dataDxfId="13964"/>
    <tableColumn id="2449" xr3:uid="{1B5432A8-6EE8-7F42-B613-4489DC8EA33B}" name="Coluna2426" dataDxfId="13963"/>
    <tableColumn id="2450" xr3:uid="{B31CFF70-C2AD-F243-99D8-65D7A9C412B2}" name="Coluna2427" dataDxfId="13962"/>
    <tableColumn id="2451" xr3:uid="{E72B1E39-F4D8-5948-AEE4-CA9032EB3155}" name="Coluna2428" dataDxfId="13961"/>
    <tableColumn id="2452" xr3:uid="{6BE6A899-089A-7C4F-824B-3BC2091B7106}" name="Coluna2429" dataDxfId="13960"/>
    <tableColumn id="2453" xr3:uid="{D9F80894-0D64-BF49-812F-AF2F86B732D1}" name="Coluna2430" dataDxfId="13959"/>
    <tableColumn id="2454" xr3:uid="{C9837967-8CF8-3544-A510-07D06F01A2F3}" name="Coluna2431" dataDxfId="13958"/>
    <tableColumn id="2455" xr3:uid="{F1964EAA-5777-1047-81F9-71AC9F901982}" name="Coluna2432" dataDxfId="13957"/>
    <tableColumn id="2456" xr3:uid="{57227B68-0AE5-7446-ABD1-79B7D63A4E1D}" name="Coluna2433" dataDxfId="13956"/>
    <tableColumn id="2457" xr3:uid="{7E0CF44B-96CD-F048-AFF6-CA7733A4AB84}" name="Coluna2434" dataDxfId="13955"/>
    <tableColumn id="2458" xr3:uid="{4893BD6F-4789-824A-9333-9938017ED849}" name="Coluna2435" dataDxfId="13954"/>
    <tableColumn id="2459" xr3:uid="{E704E21E-62C2-AF4B-A3EE-DCA12E3CD393}" name="Coluna2436" dataDxfId="13953"/>
    <tableColumn id="2460" xr3:uid="{F72C5524-2431-DF4A-88D8-C6ADA35A557F}" name="Coluna2437" dataDxfId="13952"/>
    <tableColumn id="2461" xr3:uid="{88A056FF-69E8-5F44-9BD9-B1C2CA151BE1}" name="Coluna2438" dataDxfId="13951"/>
    <tableColumn id="2462" xr3:uid="{B2E92685-8BCA-B543-9D82-87747653C921}" name="Coluna2439" dataDxfId="13950"/>
    <tableColumn id="2463" xr3:uid="{050F00CD-065E-474A-AB5A-A5D1B049CDB6}" name="Coluna2440" dataDxfId="13949"/>
    <tableColumn id="2464" xr3:uid="{1C0CD35A-0054-C341-AA85-53E881AFA144}" name="Coluna2441" dataDxfId="13948"/>
    <tableColumn id="2465" xr3:uid="{DD5465B6-86F5-B448-8473-A25CA45EB5E8}" name="Coluna2442" dataDxfId="13947"/>
    <tableColumn id="2466" xr3:uid="{B7F105EE-F863-4B46-BED4-EB3BC737CEAD}" name="Coluna2443" dataDxfId="13946"/>
    <tableColumn id="2467" xr3:uid="{25323F42-CF6B-8E43-84CF-B25164C58764}" name="Coluna2444" dataDxfId="13945"/>
    <tableColumn id="2468" xr3:uid="{9B14D73B-628E-FC43-8DDD-9666F41D7F22}" name="Coluna2445" dataDxfId="13944"/>
    <tableColumn id="2469" xr3:uid="{BC498F19-21DF-6B4D-B9AE-9E86C9656081}" name="Coluna2446" dataDxfId="13943"/>
    <tableColumn id="2470" xr3:uid="{59BED005-450A-C64D-A149-33B6A666A335}" name="Coluna2447" dataDxfId="13942"/>
    <tableColumn id="2471" xr3:uid="{5985AFF4-5197-5A40-BE73-FB0332D2439D}" name="Coluna2448" dataDxfId="13941"/>
    <tableColumn id="2472" xr3:uid="{EFE50E9C-3F7E-3E41-A1C6-35C2CFF2BB5E}" name="Coluna2449" dataDxfId="13940"/>
    <tableColumn id="2473" xr3:uid="{0B9193D0-1F43-2446-8145-48728EE74057}" name="Coluna2450" dataDxfId="13939"/>
    <tableColumn id="2474" xr3:uid="{46D492E1-54FE-7D4A-9F54-71122B93EA21}" name="Coluna2451" dataDxfId="13938"/>
    <tableColumn id="2475" xr3:uid="{6B6DD849-8DF9-C547-B146-E9A69E091977}" name="Coluna2452" dataDxfId="13937"/>
    <tableColumn id="2476" xr3:uid="{C8511F6A-4B0C-3B4D-BC5E-08F3670E24D8}" name="Coluna2453" dataDxfId="13936"/>
    <tableColumn id="2477" xr3:uid="{81070E04-9EF9-7047-BE34-AE861E68FC82}" name="Coluna2454" dataDxfId="13935"/>
    <tableColumn id="2478" xr3:uid="{2CABFF8A-83E3-F74B-B541-F0F1F68468A7}" name="Coluna2455" dataDxfId="13934"/>
    <tableColumn id="2479" xr3:uid="{CA2EF7D5-2CDC-9447-8E0A-6E06490AD4A8}" name="Coluna2456" dataDxfId="13933"/>
    <tableColumn id="2480" xr3:uid="{C5512D9B-C489-1543-A6A6-714E1AC4B37F}" name="Coluna2457" dataDxfId="13932"/>
    <tableColumn id="2481" xr3:uid="{B6F0AE9B-E335-3544-84B2-DA553F28EFB6}" name="Coluna2458" dataDxfId="13931"/>
    <tableColumn id="2482" xr3:uid="{0F41AD41-7DAA-9345-AD97-CB1985AEC811}" name="Coluna2459" dataDxfId="13930"/>
    <tableColumn id="2483" xr3:uid="{A51A965F-C0F0-6A46-93FA-8E0C86FEED65}" name="Coluna2460" dataDxfId="13929"/>
    <tableColumn id="2484" xr3:uid="{12C701D3-A473-1045-8FE6-6C6ACCBEBFA1}" name="Coluna2461" dataDxfId="13928"/>
    <tableColumn id="2485" xr3:uid="{46340570-1F66-7F43-AC0E-A655805F6124}" name="Coluna2462" dataDxfId="13927"/>
    <tableColumn id="2486" xr3:uid="{B311B4D3-47BE-574C-B7F4-BB89E41BE36F}" name="Coluna2463" dataDxfId="13926"/>
    <tableColumn id="2487" xr3:uid="{018F8AD9-5E87-D444-81E1-051949F712F4}" name="Coluna2464" dataDxfId="13925"/>
    <tableColumn id="2488" xr3:uid="{003E03DB-6272-2E4F-955D-563BF8F9F70F}" name="Coluna2465" dataDxfId="13924"/>
    <tableColumn id="2489" xr3:uid="{907F8D2A-B2A0-BD44-9654-0DDBFC59A5C4}" name="Coluna2466" dataDxfId="13923"/>
    <tableColumn id="2490" xr3:uid="{9B57153F-F903-7B4C-A576-9DF24F1A3E47}" name="Coluna2467" dataDxfId="13922"/>
    <tableColumn id="2491" xr3:uid="{33A1E4B4-C7C9-3644-A653-346E5AFDD80A}" name="Coluna2468" dataDxfId="13921"/>
    <tableColumn id="2492" xr3:uid="{4B63D2CE-189E-CF45-B0BE-6DFCFE426364}" name="Coluna2469" dataDxfId="13920"/>
    <tableColumn id="2493" xr3:uid="{E563A2BA-331B-724D-9244-852F30F9D762}" name="Coluna2470" dataDxfId="13919"/>
    <tableColumn id="2494" xr3:uid="{20EAE48F-5331-0440-AB49-C5CC834B4C78}" name="Coluna2471" dataDxfId="13918"/>
    <tableColumn id="2495" xr3:uid="{F6751C8E-50DF-4A4B-9A02-3DB899F5A54A}" name="Coluna2472" dataDxfId="13917"/>
    <tableColumn id="2496" xr3:uid="{A00631E1-A164-0741-BDA8-8B641FA084C4}" name="Coluna2473" dataDxfId="13916"/>
    <tableColumn id="2497" xr3:uid="{BE1898BA-4ED6-6944-A6CE-2F725F589057}" name="Coluna2474" dataDxfId="13915"/>
    <tableColumn id="2498" xr3:uid="{2C27972D-BE7E-A34A-A282-8EB8D73E7E1D}" name="Coluna2475" dataDxfId="13914"/>
    <tableColumn id="2499" xr3:uid="{58F80B24-5CF9-6241-B9EB-AEDBAF4E7D5C}" name="Coluna2476" dataDxfId="13913"/>
    <tableColumn id="2500" xr3:uid="{3912DDB7-E4CF-2E47-B0F2-A288E19FD20F}" name="Coluna2477" dataDxfId="13912"/>
    <tableColumn id="2501" xr3:uid="{39C37FF7-26EB-434D-B7F7-AD0A30448593}" name="Coluna2478" dataDxfId="13911"/>
    <tableColumn id="2502" xr3:uid="{63A1E088-137A-A845-850C-CE5C3F0A8E58}" name="Coluna2479" dataDxfId="13910"/>
    <tableColumn id="2503" xr3:uid="{533B9C56-485E-DC40-9763-DC409B75B999}" name="Coluna2480" dataDxfId="13909"/>
    <tableColumn id="2504" xr3:uid="{216029E4-A2C9-6B46-A29A-2FF8AB11DB18}" name="Coluna2481" dataDxfId="13908"/>
    <tableColumn id="2505" xr3:uid="{CBF9918F-91F3-C049-9818-27EE8DDDEE75}" name="Coluna2482" dataDxfId="13907"/>
    <tableColumn id="2506" xr3:uid="{96A1AEDE-71A3-2847-A832-0194CF0E4A45}" name="Coluna2483" dataDxfId="13906"/>
    <tableColumn id="2507" xr3:uid="{ABFA967C-A6CC-8747-A780-C2BB62CC44B0}" name="Coluna2484" dataDxfId="13905"/>
    <tableColumn id="2508" xr3:uid="{37D07F9C-9770-214C-BB3E-C1153F80A19B}" name="Coluna2485" dataDxfId="13904"/>
    <tableColumn id="2509" xr3:uid="{5F8733E0-AD37-794A-8208-B9EA7D99D47D}" name="Coluna2486" dataDxfId="13903"/>
    <tableColumn id="2510" xr3:uid="{D1D6B32B-BCB9-2544-A294-6F00E6089C49}" name="Coluna2487" dataDxfId="13902"/>
    <tableColumn id="2511" xr3:uid="{1548BA65-8BFC-0949-A338-E1A02FF59B88}" name="Coluna2488" dataDxfId="13901"/>
    <tableColumn id="2512" xr3:uid="{451D8C13-CB58-4C45-BB20-E7045A33FA73}" name="Coluna2489" dataDxfId="13900"/>
    <tableColumn id="2513" xr3:uid="{77F0A2EA-9110-0841-885B-8943AB006564}" name="Coluna2490" dataDxfId="13899"/>
    <tableColumn id="2514" xr3:uid="{FBFB3946-4861-714E-AE4A-0E85F53B23E1}" name="Coluna2491" dataDxfId="13898"/>
    <tableColumn id="2515" xr3:uid="{1477B516-F2F1-9D4E-A4D0-2DB0A35378BF}" name="Coluna2492" dataDxfId="13897"/>
    <tableColumn id="2516" xr3:uid="{C6F72F6D-ACC4-B045-8722-6E5240DDE793}" name="Coluna2493" dataDxfId="13896"/>
    <tableColumn id="2517" xr3:uid="{10A29EDE-5B15-F342-A4EB-1702394673E7}" name="Coluna2494" dataDxfId="13895"/>
    <tableColumn id="2518" xr3:uid="{313D2141-2DB6-BB4D-9148-111DF8408873}" name="Coluna2495" dataDxfId="13894"/>
    <tableColumn id="2519" xr3:uid="{27B392E5-53AB-A64E-85DF-56ABC9DACD50}" name="Coluna2496" dataDxfId="13893"/>
    <tableColumn id="2520" xr3:uid="{49F02F2D-EE65-324E-8BE2-BA7647EDE305}" name="Coluna2497" dataDxfId="13892"/>
    <tableColumn id="2521" xr3:uid="{7E8D23FB-2F42-E34D-B3EF-0AA0F8A505BD}" name="Coluna2498" dataDxfId="13891"/>
    <tableColumn id="2522" xr3:uid="{5E53A127-3299-4F47-83B1-F5537C94C099}" name="Coluna2499" dataDxfId="13890"/>
    <tableColumn id="2523" xr3:uid="{F8D7C2B4-CDCC-E046-B3C4-F02019B01F22}" name="Coluna2500" dataDxfId="13889"/>
    <tableColumn id="2524" xr3:uid="{94316333-AEF6-5E40-BD53-58BCB777CC4D}" name="Coluna2501" dataDxfId="13888"/>
    <tableColumn id="2525" xr3:uid="{B28A058D-1611-7B4F-926A-2A01D72DC5CA}" name="Coluna2502" dataDxfId="13887"/>
    <tableColumn id="2526" xr3:uid="{4BBDB7AF-5FD7-FB45-AAAA-478397A622DA}" name="Coluna2503" dataDxfId="13886"/>
    <tableColumn id="2527" xr3:uid="{1907CAA3-F48D-EA42-9341-021FD5FEE12D}" name="Coluna2504" dataDxfId="13885"/>
    <tableColumn id="2528" xr3:uid="{AB31C442-6810-5843-A35D-A25019C05F66}" name="Coluna2505" dataDxfId="13884"/>
    <tableColumn id="2529" xr3:uid="{6BD8ACC2-C30B-754F-8D7C-CC2A0E8D190C}" name="Coluna2506" dataDxfId="13883"/>
    <tableColumn id="2530" xr3:uid="{FECC5631-BF5E-834B-A8FF-091E2B577226}" name="Coluna2507" dataDxfId="13882"/>
    <tableColumn id="2531" xr3:uid="{9BF7EBE3-E2B6-5B4B-A764-3FD5F09A6337}" name="Coluna2508" dataDxfId="13881"/>
    <tableColumn id="2532" xr3:uid="{AC17D1C2-3B10-E94C-8545-505D2B8B8545}" name="Coluna2509" dataDxfId="13880"/>
    <tableColumn id="2533" xr3:uid="{070D8F95-46C1-5145-837C-25EBDD570053}" name="Coluna2510" dataDxfId="13879"/>
    <tableColumn id="2534" xr3:uid="{FD5129C8-F62A-C247-96EB-7797ED97565B}" name="Coluna2511" dataDxfId="13878"/>
    <tableColumn id="2535" xr3:uid="{2A22336D-C740-1547-8FA3-4A7DBF695D34}" name="Coluna2512" dataDxfId="13877"/>
    <tableColumn id="2536" xr3:uid="{F2595FD4-95AF-BB46-A3A0-E3CC0937AE87}" name="Coluna2513" dataDxfId="13876"/>
    <tableColumn id="2537" xr3:uid="{7DFFE2B4-DBC3-A245-9228-12F4219C8DCF}" name="Coluna2514" dataDxfId="13875"/>
    <tableColumn id="2538" xr3:uid="{67C54E67-2D57-AA49-8B05-56B9A4678440}" name="Coluna2515" dataDxfId="13874"/>
    <tableColumn id="2539" xr3:uid="{0807C356-4353-F84F-8F47-B15DA87CDE56}" name="Coluna2516" dataDxfId="13873"/>
    <tableColumn id="2540" xr3:uid="{02F3094B-5682-1845-95FA-228B2D117135}" name="Coluna2517" dataDxfId="13872"/>
    <tableColumn id="2541" xr3:uid="{662057E4-20CA-734C-84C7-686E12394C4B}" name="Coluna2518" dataDxfId="13871"/>
    <tableColumn id="2542" xr3:uid="{05D73669-8004-2947-BA9A-312D72358C5C}" name="Coluna2519" dataDxfId="13870"/>
    <tableColumn id="2543" xr3:uid="{13D5036F-0224-F34C-A669-C15B209D3BE7}" name="Coluna2520" dataDxfId="13869"/>
    <tableColumn id="2544" xr3:uid="{EC553AFF-B2E4-F547-AE7C-804975157C54}" name="Coluna2521" dataDxfId="13868"/>
    <tableColumn id="2545" xr3:uid="{F3A41480-EA2C-C34D-A7A0-00762D216ACE}" name="Coluna2522" dataDxfId="13867"/>
    <tableColumn id="2546" xr3:uid="{CDDFFCB2-B191-3B40-821D-3BDAB828C3A9}" name="Coluna2523" dataDxfId="13866"/>
    <tableColumn id="2547" xr3:uid="{CAD077A1-E20E-D54A-9213-54551AA46B4E}" name="Coluna2524" dataDxfId="13865"/>
    <tableColumn id="2548" xr3:uid="{E46927C5-D748-D042-ABFB-D63BF8D9EC69}" name="Coluna2525" dataDxfId="13864"/>
    <tableColumn id="2549" xr3:uid="{731CCD7F-8E3E-B64E-B5D5-85E0513E1AB5}" name="Coluna2526" dataDxfId="13863"/>
    <tableColumn id="2550" xr3:uid="{CA489478-6B92-0B46-88B2-994FDA9020BE}" name="Coluna2527" dataDxfId="13862"/>
    <tableColumn id="2551" xr3:uid="{5CE8FFB5-315F-0C47-B3EF-984635E03A2E}" name="Coluna2528" dataDxfId="13861"/>
    <tableColumn id="2552" xr3:uid="{7042EE88-5ADA-AD4E-9356-4B91B564B6B4}" name="Coluna2529" dataDxfId="13860"/>
    <tableColumn id="2553" xr3:uid="{70444FAD-DF12-E741-A631-3DA22C7A7625}" name="Coluna2530" dataDxfId="13859"/>
    <tableColumn id="2554" xr3:uid="{23A6F26B-ECA0-8545-B096-D4534CC9CC29}" name="Coluna2531" dataDxfId="13858"/>
    <tableColumn id="2555" xr3:uid="{8F2CF097-4E4D-A547-B377-49F175FB5611}" name="Coluna2532" dataDxfId="13857"/>
    <tableColumn id="2556" xr3:uid="{386682AA-FF42-A845-97F3-D66C5284F8EC}" name="Coluna2533" dataDxfId="13856"/>
    <tableColumn id="2557" xr3:uid="{89D8DCAC-3865-3441-8415-32BBA1C530E6}" name="Coluna2534" dataDxfId="13855"/>
    <tableColumn id="2558" xr3:uid="{304014E5-C771-B541-8410-CE5DBF17E4AB}" name="Coluna2535" dataDxfId="13854"/>
    <tableColumn id="2559" xr3:uid="{C0845F29-CEA7-9D44-87D9-475A3CBCCDAD}" name="Coluna2536" dataDxfId="13853"/>
    <tableColumn id="2560" xr3:uid="{DEC591B1-EB83-6F49-B6E9-0764A43D4694}" name="Coluna2537" dataDxfId="13852"/>
    <tableColumn id="2561" xr3:uid="{FB9F58A4-24BC-8249-93BB-280DE3C32912}" name="Coluna2538" dataDxfId="13851"/>
    <tableColumn id="2562" xr3:uid="{D8616F77-E6B1-584A-9A3B-60A3C06557E5}" name="Coluna2539" dataDxfId="13850"/>
    <tableColumn id="2563" xr3:uid="{48CC5235-A097-4B4B-ADB2-CF5A8BD12347}" name="Coluna2540" dataDxfId="13849"/>
    <tableColumn id="2564" xr3:uid="{8E0BDC59-C9B9-D24B-A1CE-F294912C1E6E}" name="Coluna2541" dataDxfId="13848"/>
    <tableColumn id="2565" xr3:uid="{ECFACA2A-2928-444A-8772-8CF7A94DE315}" name="Coluna2542" dataDxfId="13847"/>
    <tableColumn id="2566" xr3:uid="{2E0CBE26-8838-0D48-87FB-9EB080705007}" name="Coluna2543" dataDxfId="13846"/>
    <tableColumn id="2567" xr3:uid="{B1F291A2-627F-7840-8FB2-1D6850DDE3B9}" name="Coluna2544" dataDxfId="13845"/>
    <tableColumn id="2568" xr3:uid="{1EA9198F-BEE2-5D41-8610-65C23DB3E02C}" name="Coluna2545" dataDxfId="13844"/>
    <tableColumn id="2569" xr3:uid="{EE29C538-C689-F24D-A251-D497F10102C8}" name="Coluna2546" dataDxfId="13843"/>
    <tableColumn id="2570" xr3:uid="{039A016A-6EE0-1A41-92AB-B78828B3FED0}" name="Coluna2547" dataDxfId="13842"/>
    <tableColumn id="2571" xr3:uid="{3D537399-25B0-4042-B820-C0453710E27F}" name="Coluna2548" dataDxfId="13841"/>
    <tableColumn id="2572" xr3:uid="{2A9C5CEF-25ED-FD4D-9792-7500D026FAE4}" name="Coluna2549" dataDxfId="13840"/>
    <tableColumn id="2573" xr3:uid="{938561B2-C858-3646-BF8D-999CADA34DBE}" name="Coluna2550" dataDxfId="13839"/>
    <tableColumn id="2574" xr3:uid="{FE30B407-746C-494F-94A8-BA41B0A68E9F}" name="Coluna2551" dataDxfId="13838"/>
    <tableColumn id="2575" xr3:uid="{7D159141-0B9C-B143-B1B7-1C073BAA7C64}" name="Coluna2552" dataDxfId="13837"/>
    <tableColumn id="2576" xr3:uid="{49258254-5867-0046-ADEE-2C16AE5A5D9B}" name="Coluna2553" dataDxfId="13836"/>
    <tableColumn id="2577" xr3:uid="{52D67591-4800-C342-A5AB-59040F0FDD66}" name="Coluna2554" dataDxfId="13835"/>
    <tableColumn id="2578" xr3:uid="{06137687-88D7-E644-879C-D3557626FACB}" name="Coluna2555" dataDxfId="13834"/>
    <tableColumn id="2579" xr3:uid="{F1F76A9E-05B7-7E4C-8423-2C57ADF67D6E}" name="Coluna2556" dataDxfId="13833"/>
    <tableColumn id="2580" xr3:uid="{D7D322A6-F561-7346-B111-4D203118EF72}" name="Coluna2557" dataDxfId="13832"/>
    <tableColumn id="2581" xr3:uid="{CD065766-3139-9E40-9C11-E77008DEEDF1}" name="Coluna2558" dataDxfId="13831"/>
    <tableColumn id="2582" xr3:uid="{F71C4C53-8A67-704A-96FB-CA0834FB2A13}" name="Coluna2559" dataDxfId="13830"/>
    <tableColumn id="2583" xr3:uid="{AD0C5FA0-B65D-B145-9F6A-087472D28B89}" name="Coluna2560" dataDxfId="13829"/>
    <tableColumn id="2584" xr3:uid="{F87CBD9C-F154-B743-AD12-5B87344FE2B4}" name="Coluna2561" dataDxfId="13828"/>
    <tableColumn id="2585" xr3:uid="{95B28BA4-052F-EA41-9586-DB0B0F4E6326}" name="Coluna2562" dataDxfId="13827"/>
    <tableColumn id="2586" xr3:uid="{BEC2A770-6E09-CA43-B48E-BF310FDAD820}" name="Coluna2563" dataDxfId="13826"/>
    <tableColumn id="2587" xr3:uid="{9E52C448-39F3-BA47-B40E-43038E31186B}" name="Coluna2564" dataDxfId="13825"/>
    <tableColumn id="2588" xr3:uid="{B10B3A80-AC99-3349-AF75-D1B6008E77AE}" name="Coluna2565" dataDxfId="13824"/>
    <tableColumn id="2589" xr3:uid="{8DDD78EB-2F82-7C4C-A5C3-26F4523FD4DA}" name="Coluna2566" dataDxfId="13823"/>
    <tableColumn id="2590" xr3:uid="{3418DBDA-9BA6-684D-8A1A-85592F7B5E88}" name="Coluna2567" dataDxfId="13822"/>
    <tableColumn id="2591" xr3:uid="{AB86DFE3-F1DC-2741-8A38-85598C73F451}" name="Coluna2568" dataDxfId="13821"/>
    <tableColumn id="2592" xr3:uid="{7B966B51-386E-4248-96C7-43EA1FE15F87}" name="Coluna2569" dataDxfId="13820"/>
    <tableColumn id="2593" xr3:uid="{121AB63D-C240-DA4F-AECF-655DD1D13FBF}" name="Coluna2570" dataDxfId="13819"/>
    <tableColumn id="2594" xr3:uid="{7C67A484-C8FD-434C-B5E8-6AAD3D158507}" name="Coluna2571" dataDxfId="13818"/>
    <tableColumn id="2595" xr3:uid="{FA7822BC-27D0-CD4D-AED6-235F6EA55C65}" name="Coluna2572" dataDxfId="13817"/>
    <tableColumn id="2596" xr3:uid="{9D8AFBE6-FD59-D34E-9D5A-CA2EA8139ED6}" name="Coluna2573" dataDxfId="13816"/>
    <tableColumn id="2597" xr3:uid="{419F6108-1F24-D147-A767-550D2A60C14E}" name="Coluna2574" dataDxfId="13815"/>
    <tableColumn id="2598" xr3:uid="{8310D0BD-63C5-5B40-8DBF-EBDA361C5D31}" name="Coluna2575" dataDxfId="13814"/>
    <tableColumn id="2599" xr3:uid="{ABD38AF7-10A9-9D44-9933-85AA583BD696}" name="Coluna2576" dataDxfId="13813"/>
    <tableColumn id="2600" xr3:uid="{B1E0E49F-7E14-DE4B-BE87-59EEFD0F1C74}" name="Coluna2577" dataDxfId="13812"/>
    <tableColumn id="2601" xr3:uid="{5A8ECAF5-EE93-414A-AEE3-F997112E39DA}" name="Coluna2578" dataDxfId="13811"/>
    <tableColumn id="2602" xr3:uid="{6DF0F67C-F903-6F4A-83E1-B007607050D0}" name="Coluna2579" dataDxfId="13810"/>
    <tableColumn id="2603" xr3:uid="{DB1A890E-023E-6741-9B71-B3DB7C6AA0F0}" name="Coluna2580" dataDxfId="13809"/>
    <tableColumn id="2604" xr3:uid="{4F6D9921-D844-8340-8556-6E2A98F12E5E}" name="Coluna2581" dataDxfId="13808"/>
    <tableColumn id="2605" xr3:uid="{F6AD6F31-9C38-EF45-8A8E-769ACCDD5EEF}" name="Coluna2582" dataDxfId="13807"/>
    <tableColumn id="2606" xr3:uid="{A9C60963-21F3-5746-9093-E15103551BDB}" name="Coluna2583" dataDxfId="13806"/>
    <tableColumn id="2607" xr3:uid="{4C31F927-FE9E-4242-AE3B-8EF6E83CCFD1}" name="Coluna2584" dataDxfId="13805"/>
    <tableColumn id="2608" xr3:uid="{C7F7DCEE-B256-FC44-A349-969CD335CC24}" name="Coluna2585" dataDxfId="13804"/>
    <tableColumn id="2609" xr3:uid="{44E8D433-A908-6C47-A28D-09C4F23723B9}" name="Coluna2586" dataDxfId="13803"/>
    <tableColumn id="2610" xr3:uid="{B5272DAD-36CF-EB48-BA5B-14CF28E7F476}" name="Coluna2587" dataDxfId="13802"/>
    <tableColumn id="2611" xr3:uid="{58FEA888-F948-C542-A0A4-1A32A81714CD}" name="Coluna2588" dataDxfId="13801"/>
    <tableColumn id="2612" xr3:uid="{1B8DDF22-B2A7-064C-BDF4-51F41DD319FB}" name="Coluna2589" dataDxfId="13800"/>
    <tableColumn id="2613" xr3:uid="{8312A117-013A-B645-B806-579EC22FAA62}" name="Coluna2590" dataDxfId="13799"/>
    <tableColumn id="2614" xr3:uid="{84150E15-2EAE-B245-ABB6-EEC640DA7C40}" name="Coluna2591" dataDxfId="13798"/>
    <tableColumn id="2615" xr3:uid="{C6627DCD-24C4-1E41-B001-69E1F6B58E73}" name="Coluna2592" dataDxfId="13797"/>
    <tableColumn id="2616" xr3:uid="{D012896E-DF8D-9B43-A488-E4546326CE58}" name="Coluna2593" dataDxfId="13796"/>
    <tableColumn id="2617" xr3:uid="{0B1F63F9-EA71-A046-8501-B28D98320828}" name="Coluna2594" dataDxfId="13795"/>
    <tableColumn id="2618" xr3:uid="{A77EA194-F7D3-4645-B157-CCD0E525AB0B}" name="Coluna2595" dataDxfId="13794"/>
    <tableColumn id="2619" xr3:uid="{350A03AC-A324-9747-B358-F1F77BA3BB4D}" name="Coluna2596" dataDxfId="13793"/>
    <tableColumn id="2620" xr3:uid="{73CB2785-0446-1944-B7D3-41326AFCFF5D}" name="Coluna2597" dataDxfId="13792"/>
    <tableColumn id="2621" xr3:uid="{000D137D-33DB-234C-AECE-3EB4B56A946B}" name="Coluna2598" dataDxfId="13791"/>
    <tableColumn id="2622" xr3:uid="{48A3B30F-1219-2D40-9939-227547038D83}" name="Coluna2599" dataDxfId="13790"/>
    <tableColumn id="2623" xr3:uid="{7D2166E1-6219-4D43-9E30-FD9934C38922}" name="Coluna2600" dataDxfId="13789"/>
    <tableColumn id="2624" xr3:uid="{8FDFEB9E-7559-1A45-9DE4-015A77BACAF5}" name="Coluna2601" dataDxfId="13788"/>
    <tableColumn id="2625" xr3:uid="{9199F74D-43A7-594A-8CF8-EE27AD17AF5B}" name="Coluna2602" dataDxfId="13787"/>
    <tableColumn id="2626" xr3:uid="{952FB1C9-69B5-6B47-9E48-E89F4139052E}" name="Coluna2603" dataDxfId="13786"/>
    <tableColumn id="2627" xr3:uid="{DE75D607-8177-F648-BD42-DCBEBBBC5657}" name="Coluna2604" dataDxfId="13785"/>
    <tableColumn id="2628" xr3:uid="{B1E0AA93-D715-BC40-AE44-4E5B4A7C32C3}" name="Coluna2605" dataDxfId="13784"/>
    <tableColumn id="2629" xr3:uid="{60E3C496-804A-B648-B9E0-271E76D09271}" name="Coluna2606" dataDxfId="13783"/>
    <tableColumn id="2630" xr3:uid="{DC6B9DD2-6A40-8643-87F4-0FAA2D651FB5}" name="Coluna2607" dataDxfId="13782"/>
    <tableColumn id="2631" xr3:uid="{083DE555-53E3-6145-9ED8-C0D1DF7A7329}" name="Coluna2608" dataDxfId="13781"/>
    <tableColumn id="2632" xr3:uid="{CE18CD02-749C-AF4C-A05B-71AC849B3F4F}" name="Coluna2609" dataDxfId="13780"/>
    <tableColumn id="2633" xr3:uid="{CCE0D0EA-B865-554D-B886-AE909E35DC97}" name="Coluna2610" dataDxfId="13779"/>
    <tableColumn id="2634" xr3:uid="{3F4E53CE-4E07-9C44-A2F8-C03EB9F5B95F}" name="Coluna2611" dataDxfId="13778"/>
    <tableColumn id="2635" xr3:uid="{B6C213DB-B286-AA4A-9CE8-1C925CD0BBD0}" name="Coluna2612" dataDxfId="13777"/>
    <tableColumn id="2636" xr3:uid="{5E69DE96-2C57-9548-AA04-6A637B9B3592}" name="Coluna2613" dataDxfId="13776"/>
    <tableColumn id="2637" xr3:uid="{82AC5378-A7C9-CB42-8D92-33B070B16291}" name="Coluna2614" dataDxfId="13775"/>
    <tableColumn id="2638" xr3:uid="{83A9312D-2793-9C46-AEE5-38AEDCF8E32A}" name="Coluna2615" dataDxfId="13774"/>
    <tableColumn id="2639" xr3:uid="{B0BBF1B1-E7B4-1142-A1C5-6C0E324039E3}" name="Coluna2616" dataDxfId="13773"/>
    <tableColumn id="2640" xr3:uid="{9B6245AE-FD3A-AE4C-ABBB-E611DEE7ECCB}" name="Coluna2617" dataDxfId="13772"/>
    <tableColumn id="2641" xr3:uid="{BA4B91F8-B9D2-CC44-BD28-2B09DF1EBF2B}" name="Coluna2618" dataDxfId="13771"/>
    <tableColumn id="2642" xr3:uid="{5649A8EC-3A15-6447-B233-6D689D209592}" name="Coluna2619" dataDxfId="13770"/>
    <tableColumn id="2643" xr3:uid="{3131A7BB-0CC2-C047-AD6F-03072C6A21D1}" name="Coluna2620" dataDxfId="13769"/>
    <tableColumn id="2644" xr3:uid="{2974B76A-064C-B045-8FBA-763BC8E0D7F5}" name="Coluna2621" dataDxfId="13768"/>
    <tableColumn id="2645" xr3:uid="{AF445399-2FD9-1B46-A08F-86B897973998}" name="Coluna2622" dataDxfId="13767"/>
    <tableColumn id="2646" xr3:uid="{8A31040D-DEDA-3340-B985-510099993FA7}" name="Coluna2623" dataDxfId="13766"/>
    <tableColumn id="2647" xr3:uid="{3FC60279-F2E0-6645-9E12-61770E0AB94B}" name="Coluna2624" dataDxfId="13765"/>
    <tableColumn id="2648" xr3:uid="{4AD531AA-AC0B-A345-BF87-CA0315D3A74A}" name="Coluna2625" dataDxfId="13764"/>
    <tableColumn id="2649" xr3:uid="{016484E2-5A34-A84D-85A3-BC3C00CDEC3C}" name="Coluna2626" dataDxfId="13763"/>
    <tableColumn id="2650" xr3:uid="{929E4FE3-0C73-C54E-BFD1-D33FB77112DD}" name="Coluna2627" dataDxfId="13762"/>
    <tableColumn id="2651" xr3:uid="{4C3C6384-F72B-664D-A365-8A1A6DF58876}" name="Coluna2628" dataDxfId="13761"/>
    <tableColumn id="2652" xr3:uid="{C518AC83-EE69-DE4D-ABC2-7FB6FC0F764B}" name="Coluna2629" dataDxfId="13760"/>
    <tableColumn id="2653" xr3:uid="{B1762A48-3E4E-D043-AE1F-4247BF3CE19A}" name="Coluna2630" dataDxfId="13759"/>
    <tableColumn id="2654" xr3:uid="{67E351B2-0718-F146-9679-7454E3A77F38}" name="Coluna2631" dataDxfId="13758"/>
    <tableColumn id="2655" xr3:uid="{8FAB73CC-8ED3-0149-800A-86FF7DE8AB92}" name="Coluna2632" dataDxfId="13757"/>
    <tableColumn id="2656" xr3:uid="{2C907503-BE5F-7543-9F8C-423D438CFBAD}" name="Coluna2633" dataDxfId="13756"/>
    <tableColumn id="2657" xr3:uid="{D2DF4BDC-721E-3645-81F6-0D4A7FC5C6C7}" name="Coluna2634" dataDxfId="13755"/>
    <tableColumn id="2658" xr3:uid="{3764ACA1-7A08-7947-8C33-F30EBC3FB86C}" name="Coluna2635" dataDxfId="13754"/>
    <tableColumn id="2659" xr3:uid="{827B2076-18D9-A14D-A505-AE6C6BC918DF}" name="Coluna2636" dataDxfId="13753"/>
    <tableColumn id="2660" xr3:uid="{293FCC7B-F8FA-2649-AA95-F8D6DB98E536}" name="Coluna2637" dataDxfId="13752"/>
    <tableColumn id="2661" xr3:uid="{07BA11C0-310B-7443-B9D9-DCD2E0096436}" name="Coluna2638" dataDxfId="13751"/>
    <tableColumn id="2662" xr3:uid="{A5723328-7F42-5640-8DF1-7D643D5FBB75}" name="Coluna2639" dataDxfId="13750"/>
    <tableColumn id="2663" xr3:uid="{98AE440C-3995-494E-A339-20E316F44BB1}" name="Coluna2640" dataDxfId="13749"/>
    <tableColumn id="2664" xr3:uid="{FC461CD3-D02D-C248-ABED-7DBDF24FDC2E}" name="Coluna2641" dataDxfId="13748"/>
    <tableColumn id="2665" xr3:uid="{355784BE-55B0-EA4B-8563-4CAD2B8AF59E}" name="Coluna2642" dataDxfId="13747"/>
    <tableColumn id="2666" xr3:uid="{5E9294B1-F6AB-2F4E-8E49-4FBF25B4D8BF}" name="Coluna2643" dataDxfId="13746"/>
    <tableColumn id="2667" xr3:uid="{E4C4F3E6-5856-E346-B310-AE97C22B60B6}" name="Coluna2644" dataDxfId="13745"/>
    <tableColumn id="2668" xr3:uid="{C71E3D27-5E7C-ED4F-B2A2-289CF9423050}" name="Coluna2645" dataDxfId="13744"/>
    <tableColumn id="2669" xr3:uid="{53E70CA1-DBB4-7F48-BF0B-8EEB1727CE3B}" name="Coluna2646" dataDxfId="13743"/>
    <tableColumn id="2670" xr3:uid="{A90AA92B-4580-1746-B6F2-DB8AE2817168}" name="Coluna2647" dataDxfId="13742"/>
    <tableColumn id="2671" xr3:uid="{3C2F05A4-8A76-AC4C-B1D9-0497253BA738}" name="Coluna2648" dataDxfId="13741"/>
    <tableColumn id="2672" xr3:uid="{B444E657-3A14-6944-A28B-92B5DA945EFE}" name="Coluna2649" dataDxfId="13740"/>
    <tableColumn id="2673" xr3:uid="{6154E13C-3D07-D842-A6AA-16202F4BD47D}" name="Coluna2650" dataDxfId="13739"/>
    <tableColumn id="2674" xr3:uid="{AB5CFB39-5873-F241-A887-150E7F95525A}" name="Coluna2651" dataDxfId="13738"/>
    <tableColumn id="2675" xr3:uid="{82D52C78-8D48-354F-8B71-AD1D919637E9}" name="Coluna2652" dataDxfId="13737"/>
    <tableColumn id="2676" xr3:uid="{63C9AEC5-B123-D942-8285-6551BD7C58EF}" name="Coluna2653" dataDxfId="13736"/>
    <tableColumn id="2677" xr3:uid="{5D3A9E7B-65CC-4E4D-BD82-2111698940D9}" name="Coluna2654" dataDxfId="13735"/>
    <tableColumn id="2678" xr3:uid="{871F8E8D-7509-8546-A6A2-F69E594895A1}" name="Coluna2655" dataDxfId="13734"/>
    <tableColumn id="2679" xr3:uid="{CC36D51B-08EF-F443-AE94-64A942505653}" name="Coluna2656" dataDxfId="13733"/>
    <tableColumn id="2680" xr3:uid="{CEF7946F-2468-C948-8133-1F7ACAF38CFA}" name="Coluna2657" dataDxfId="13732"/>
    <tableColumn id="2681" xr3:uid="{7AF22D1F-D230-7D4D-949A-9BE74DC54889}" name="Coluna2658" dataDxfId="13731"/>
    <tableColumn id="2682" xr3:uid="{949B1DE5-C110-914E-BC44-564F96E558CA}" name="Coluna2659" dataDxfId="13730"/>
    <tableColumn id="2683" xr3:uid="{7B50FFF4-CE73-3A41-8029-B9499B7554C1}" name="Coluna2660" dataDxfId="13729"/>
    <tableColumn id="2684" xr3:uid="{C9BE747F-89B3-C045-9884-33BEC9007F4F}" name="Coluna2661" dataDxfId="13728"/>
    <tableColumn id="2685" xr3:uid="{9BECCED5-E7F8-1D46-AC76-84E425A1DDCA}" name="Coluna2662" dataDxfId="13727"/>
    <tableColumn id="2686" xr3:uid="{8BB304ED-14B8-F24C-AD69-BC06F5D22FD5}" name="Coluna2663" dataDxfId="13726"/>
    <tableColumn id="2687" xr3:uid="{EDC1E603-06FF-E848-900E-ED648312A973}" name="Coluna2664" dataDxfId="13725"/>
    <tableColumn id="2688" xr3:uid="{DF8E8A7E-E7F4-024E-8566-D10585B0BC9E}" name="Coluna2665" dataDxfId="13724"/>
    <tableColumn id="2689" xr3:uid="{405D9C44-E9AB-6B42-AF26-B8739EC3E6E7}" name="Coluna2666" dataDxfId="13723"/>
    <tableColumn id="2690" xr3:uid="{0595C991-DFF3-B843-A58A-D53AAA80E15B}" name="Coluna2667" dataDxfId="13722"/>
    <tableColumn id="2691" xr3:uid="{749B8EB7-154E-0F4D-9FE3-025AB79E4CD3}" name="Coluna2668" dataDxfId="13721"/>
    <tableColumn id="2692" xr3:uid="{3636FF6E-1679-3D44-A8FD-9A0853141DC9}" name="Coluna2669" dataDxfId="13720"/>
    <tableColumn id="2693" xr3:uid="{509253ED-1302-A543-82FF-125EC807F636}" name="Coluna2670" dataDxfId="13719"/>
    <tableColumn id="2694" xr3:uid="{6B1F6E89-EE06-0A4D-B3E0-3C4E18E0E488}" name="Coluna2671" dataDxfId="13718"/>
    <tableColumn id="2695" xr3:uid="{C26723B2-11DD-BB46-8C0A-8E8FA4938B46}" name="Coluna2672" dataDxfId="13717"/>
    <tableColumn id="2696" xr3:uid="{CB1829EA-1DF0-CC46-8A79-B1A977E7EEF2}" name="Coluna2673" dataDxfId="13716"/>
    <tableColumn id="2697" xr3:uid="{8D014A46-669E-FB43-980E-173A9B06D6AF}" name="Coluna2674" dataDxfId="13715"/>
    <tableColumn id="2698" xr3:uid="{55D0A916-D8EA-0147-BA05-7C4D79507439}" name="Coluna2675" dataDxfId="13714"/>
    <tableColumn id="2699" xr3:uid="{2B8C9885-F72D-4143-966E-DAFEC24C4666}" name="Coluna2676" dataDxfId="13713"/>
    <tableColumn id="2700" xr3:uid="{2217E14C-4E9D-554A-9868-5EF65C55B0CD}" name="Coluna2677" dataDxfId="13712"/>
    <tableColumn id="2701" xr3:uid="{8713A263-DAD3-4B42-B086-FA0052EB4321}" name="Coluna2678" dataDxfId="13711"/>
    <tableColumn id="2702" xr3:uid="{89ECAD13-17AC-6C44-97E1-6C47A4C49B06}" name="Coluna2679" dataDxfId="13710"/>
    <tableColumn id="2703" xr3:uid="{DFC5BB01-D54E-4A43-BD85-5048EFC6C624}" name="Coluna2680" dataDxfId="13709"/>
    <tableColumn id="2704" xr3:uid="{B274FDA8-F279-4149-9980-720BF7A28416}" name="Coluna2681" dataDxfId="13708"/>
    <tableColumn id="2705" xr3:uid="{A3D70D47-E2F0-0F4A-AA40-C0EFE2A15679}" name="Coluna2682" dataDxfId="13707"/>
    <tableColumn id="2706" xr3:uid="{AE8E0773-708D-4F44-892D-9005451B40AD}" name="Coluna2683" dataDxfId="13706"/>
    <tableColumn id="2707" xr3:uid="{240BC4A0-E765-E747-83A6-4F134FC129DF}" name="Coluna2684" dataDxfId="13705"/>
    <tableColumn id="2708" xr3:uid="{CF70F476-A535-2C4B-87A2-64BE37E9AFD6}" name="Coluna2685" dataDxfId="13704"/>
    <tableColumn id="2709" xr3:uid="{D14C2B75-43C6-FA47-AC06-0054072D0958}" name="Coluna2686" dataDxfId="13703"/>
    <tableColumn id="2710" xr3:uid="{EA4B92BC-2388-B24A-AE23-D94BFB727886}" name="Coluna2687" dataDxfId="13702"/>
    <tableColumn id="2711" xr3:uid="{370D8FC7-7273-9246-84BB-77EE66F217BC}" name="Coluna2688" dataDxfId="13701"/>
    <tableColumn id="2712" xr3:uid="{C0C228EA-B01A-2146-8B54-D2541D17FCE7}" name="Coluna2689" dataDxfId="13700"/>
    <tableColumn id="2713" xr3:uid="{1D060D49-36B9-BD42-AE6E-69FC41C2E751}" name="Coluna2690" dataDxfId="13699"/>
    <tableColumn id="2714" xr3:uid="{7CBB98F1-5BBC-6443-B9B4-7B3C906105D4}" name="Coluna2691" dataDxfId="13698"/>
    <tableColumn id="2715" xr3:uid="{3D29BC04-47E3-6B43-A5D7-6215480E370A}" name="Coluna2692" dataDxfId="13697"/>
    <tableColumn id="2716" xr3:uid="{7D443FE2-873F-DE41-923D-0610C8C50FBA}" name="Coluna2693" dataDxfId="13696"/>
    <tableColumn id="2717" xr3:uid="{C5F2A6EA-0C9C-A34B-ACA2-282464734398}" name="Coluna2694" dataDxfId="13695"/>
    <tableColumn id="2718" xr3:uid="{4C45A5A1-E0E2-E746-9200-66D329B1E5EB}" name="Coluna2695" dataDxfId="13694"/>
    <tableColumn id="2719" xr3:uid="{E408DB78-5C96-864D-B08B-56F8B2BEF458}" name="Coluna2696" dataDxfId="13693"/>
    <tableColumn id="2720" xr3:uid="{A6F1B876-59E8-1C49-A48E-B52F793DAE32}" name="Coluna2697" dataDxfId="13692"/>
    <tableColumn id="2721" xr3:uid="{1D472CF9-3226-9640-A48F-FC685DE0F840}" name="Coluna2698" dataDxfId="13691"/>
    <tableColumn id="2722" xr3:uid="{19521015-800B-984A-ABFD-F774ECC0B752}" name="Coluna2699" dataDxfId="13690"/>
    <tableColumn id="2723" xr3:uid="{56A8CC23-9ADC-C94E-ACAA-0FC6628844B4}" name="Coluna2700" dataDxfId="13689"/>
    <tableColumn id="2724" xr3:uid="{7154FD85-8C09-7B4C-81E5-C1FA2A1A3BD2}" name="Coluna2701" dataDxfId="13688"/>
    <tableColumn id="2725" xr3:uid="{C001CDCE-B10A-014A-A553-29E114672B38}" name="Coluna2702" dataDxfId="13687"/>
    <tableColumn id="2726" xr3:uid="{0917ADA9-677F-AD4D-AACD-50B47DDC1ADD}" name="Coluna2703" dataDxfId="13686"/>
    <tableColumn id="2727" xr3:uid="{4988295C-D67A-7347-A973-A924C7237401}" name="Coluna2704" dataDxfId="13685"/>
    <tableColumn id="2728" xr3:uid="{3AED3CDD-5257-E143-AD7F-CF4F41F4ABFD}" name="Coluna2705" dataDxfId="13684"/>
    <tableColumn id="2729" xr3:uid="{1E16708F-0D74-704C-B470-33BD4361BC2C}" name="Coluna2706" dataDxfId="13683"/>
    <tableColumn id="2730" xr3:uid="{D2283C2E-EBFF-C04E-B01E-43065513CACB}" name="Coluna2707" dataDxfId="13682"/>
    <tableColumn id="2731" xr3:uid="{91DD73B2-95D7-054C-BBEA-8468452D5AAA}" name="Coluna2708" dataDxfId="13681"/>
    <tableColumn id="2732" xr3:uid="{137C8DB9-2FD7-864F-896B-D41A4697D7E4}" name="Coluna2709" dataDxfId="13680"/>
    <tableColumn id="2733" xr3:uid="{E8D14C0B-CFF1-8247-BA78-EA989CB6B93B}" name="Coluna2710" dataDxfId="13679"/>
    <tableColumn id="2734" xr3:uid="{6E55181F-1541-9E4D-AEDF-490377B28F0B}" name="Coluna2711" dataDxfId="13678"/>
    <tableColumn id="2735" xr3:uid="{AAA78129-2F74-0548-8E2F-DE26A69766AA}" name="Coluna2712" dataDxfId="13677"/>
    <tableColumn id="2736" xr3:uid="{5E6511F6-FBEF-8241-95F7-E041603AD023}" name="Coluna2713" dataDxfId="13676"/>
    <tableColumn id="2737" xr3:uid="{7C2B6BC0-4518-8449-8CF1-589CDD80A186}" name="Coluna2714" dataDxfId="13675"/>
    <tableColumn id="2738" xr3:uid="{39EDE3F4-AC3B-5745-AD1E-33EC6563DF45}" name="Coluna2715" dataDxfId="13674"/>
    <tableColumn id="2739" xr3:uid="{E7716374-721E-494F-8550-F4F3D35EC50F}" name="Coluna2716" dataDxfId="13673"/>
    <tableColumn id="2740" xr3:uid="{F9B0FFA9-E546-C948-9F58-9167DA1749DE}" name="Coluna2717" dataDxfId="13672"/>
    <tableColumn id="2741" xr3:uid="{1A9E0D2D-ADEA-F94A-A584-88941E4640A4}" name="Coluna2718" dataDxfId="13671"/>
    <tableColumn id="2742" xr3:uid="{FA043CDB-70A5-AB4C-BB8A-6EA854C4EFE1}" name="Coluna2719" dataDxfId="13670"/>
    <tableColumn id="2743" xr3:uid="{321B64E4-8D5D-7A4C-B1FC-1C920D30D8CD}" name="Coluna2720" dataDxfId="13669"/>
    <tableColumn id="2744" xr3:uid="{2892044A-68D5-8B44-9525-E0621808D8F1}" name="Coluna2721" dataDxfId="13668"/>
    <tableColumn id="2745" xr3:uid="{92A71FFB-C581-8045-A54D-BC410D0F72C7}" name="Coluna2722" dataDxfId="13667"/>
    <tableColumn id="2746" xr3:uid="{464298E2-97F5-1B49-A047-78C0AA9B93D0}" name="Coluna2723" dataDxfId="13666"/>
    <tableColumn id="2747" xr3:uid="{F7810FEB-5876-8846-8C9F-B8C49E516183}" name="Coluna2724" dataDxfId="13665"/>
    <tableColumn id="2748" xr3:uid="{76B648CC-1B74-C743-9F06-D3BAA9CA5E51}" name="Coluna2725" dataDxfId="13664"/>
    <tableColumn id="2749" xr3:uid="{D23B5353-40D7-D941-A650-A9BE8B7BD289}" name="Coluna2726" dataDxfId="13663"/>
    <tableColumn id="2750" xr3:uid="{98D2B82C-E60A-1E4D-920F-6CB38F4D231A}" name="Coluna2727" dataDxfId="13662"/>
    <tableColumn id="2751" xr3:uid="{B3632006-A7DD-5244-A36F-8FEA77C959DC}" name="Coluna2728" dataDxfId="13661"/>
    <tableColumn id="2752" xr3:uid="{3CCF29CC-D21E-D84A-8959-8BAF84EFB583}" name="Coluna2729" dataDxfId="13660"/>
    <tableColumn id="2753" xr3:uid="{FC9D2E32-D2B0-C544-B98E-872DE0AB96B6}" name="Coluna2730" dataDxfId="13659"/>
    <tableColumn id="2754" xr3:uid="{B9A80BC8-200B-1E4B-B24E-F8E18611C4E5}" name="Coluna2731" dataDxfId="13658"/>
    <tableColumn id="2755" xr3:uid="{06C8CBD5-B87D-F94D-9306-9D6494E50BB2}" name="Coluna2732" dataDxfId="13657"/>
    <tableColumn id="2756" xr3:uid="{E37FC79E-4FD1-2B41-92E2-F222E46AD1AE}" name="Coluna2733" dataDxfId="13656"/>
    <tableColumn id="2757" xr3:uid="{569D42BF-FEC3-F346-8D55-317E52311E23}" name="Coluna2734" dataDxfId="13655"/>
    <tableColumn id="2758" xr3:uid="{01D01E12-991F-6B47-9084-DFC287B882F3}" name="Coluna2735" dataDxfId="13654"/>
    <tableColumn id="2759" xr3:uid="{11F0B35A-307E-1A4A-9893-477C2F70619F}" name="Coluna2736" dataDxfId="13653"/>
    <tableColumn id="2760" xr3:uid="{2BCFE455-52D3-1C4B-B194-CE199CF3AE8C}" name="Coluna2737" dataDxfId="13652"/>
    <tableColumn id="2761" xr3:uid="{337D0110-7321-F94F-8334-266BF397E2D2}" name="Coluna2738" dataDxfId="13651"/>
    <tableColumn id="2762" xr3:uid="{4530E03D-B05E-974C-BB75-65197A911758}" name="Coluna2739" dataDxfId="13650"/>
    <tableColumn id="2763" xr3:uid="{6D76CC1B-A6D8-7246-9901-957D7234D76B}" name="Coluna2740" dataDxfId="13649"/>
    <tableColumn id="2764" xr3:uid="{929594C9-EF71-0F4D-8980-3C0148804B98}" name="Coluna2741" dataDxfId="13648"/>
    <tableColumn id="2765" xr3:uid="{42E3D17B-8387-1744-90F7-FF1B7E2C5598}" name="Coluna2742" dataDxfId="13647"/>
    <tableColumn id="2766" xr3:uid="{72464BE1-C7B6-A348-A883-59BD4D887951}" name="Coluna2743" dataDxfId="13646"/>
    <tableColumn id="2767" xr3:uid="{4FFD09B1-8174-A74A-83E0-CDFCA21A0172}" name="Coluna2744" dataDxfId="13645"/>
    <tableColumn id="2768" xr3:uid="{D4822866-BC96-9A4D-877E-F43170C0FA55}" name="Coluna2745" dataDxfId="13644"/>
    <tableColumn id="2769" xr3:uid="{9B52A81C-9036-3645-BB62-9C2235AF628B}" name="Coluna2746" dataDxfId="13643"/>
    <tableColumn id="2770" xr3:uid="{0366B322-9488-7848-B3C7-2E9220A4AD78}" name="Coluna2747" dataDxfId="13642"/>
    <tableColumn id="2771" xr3:uid="{C86A0856-C2E3-C142-A91B-1AAF47AC3576}" name="Coluna2748" dataDxfId="13641"/>
    <tableColumn id="2772" xr3:uid="{DE3C0AC6-7E37-3946-B909-8A8BE021C811}" name="Coluna2749" dataDxfId="13640"/>
    <tableColumn id="2773" xr3:uid="{F0C778FA-023A-7243-A8FB-2AD3DC3EEE8A}" name="Coluna2750" dataDxfId="13639"/>
    <tableColumn id="2774" xr3:uid="{D6787A58-2683-2442-96FF-E49FBD4CAF86}" name="Coluna2751" dataDxfId="13638"/>
    <tableColumn id="2775" xr3:uid="{92D2EBA6-750F-AB4B-8200-0CBEE3528968}" name="Coluna2752" dataDxfId="13637"/>
    <tableColumn id="2776" xr3:uid="{43120916-2786-F543-B5AF-E6C3E5F17098}" name="Coluna2753" dataDxfId="13636"/>
    <tableColumn id="2777" xr3:uid="{54A5B2C8-C6F4-194C-B5F9-52DC1889B8A1}" name="Coluna2754" dataDxfId="13635"/>
    <tableColumn id="2778" xr3:uid="{3A34D525-5FEE-6F46-A526-3039A7691058}" name="Coluna2755" dataDxfId="13634"/>
    <tableColumn id="2779" xr3:uid="{683DDFBB-3C6C-0D46-AB01-99D941305354}" name="Coluna2756" dataDxfId="13633"/>
    <tableColumn id="2780" xr3:uid="{F10056B9-4D49-C242-9E2D-6EEF67F7FDF4}" name="Coluna2757" dataDxfId="13632"/>
    <tableColumn id="2781" xr3:uid="{D608A012-8293-B045-977C-E4AB58508B36}" name="Coluna2758" dataDxfId="13631"/>
    <tableColumn id="2782" xr3:uid="{1BD106AC-88E9-054B-AD2B-1C10E99BF10C}" name="Coluna2759" dataDxfId="13630"/>
    <tableColumn id="2783" xr3:uid="{73315CA9-18CF-5342-9674-09DB56D90806}" name="Coluna2760" dataDxfId="13629"/>
    <tableColumn id="2784" xr3:uid="{A2C0DFCB-50AC-3746-B1C1-4E24F9691E9B}" name="Coluna2761" dataDxfId="13628"/>
    <tableColumn id="2785" xr3:uid="{86643348-3577-B542-8D3D-E8972C7F4DF6}" name="Coluna2762" dataDxfId="13627"/>
    <tableColumn id="2786" xr3:uid="{F1AF8986-6CD2-5E45-BA01-164E0D28DAFA}" name="Coluna2763" dataDxfId="13626"/>
    <tableColumn id="2787" xr3:uid="{D61FBD5F-5512-6944-BDAE-ECF007E292F9}" name="Coluna2764" dataDxfId="13625"/>
    <tableColumn id="2788" xr3:uid="{B4B167E6-3891-B446-B822-E48D6F281B2A}" name="Coluna2765" dataDxfId="13624"/>
    <tableColumn id="2789" xr3:uid="{B26C3981-0696-D14E-9EA1-AE64177FF0F6}" name="Coluna2766" dataDxfId="13623"/>
    <tableColumn id="2790" xr3:uid="{3D69258A-9B26-314F-A617-E76D9BB62F05}" name="Coluna2767" dataDxfId="13622"/>
    <tableColumn id="2791" xr3:uid="{A801DE54-CD94-CB44-9615-E43328F451CE}" name="Coluna2768" dataDxfId="13621"/>
    <tableColumn id="2792" xr3:uid="{3AFA604F-0B0C-D342-B95B-E68BEEF5C754}" name="Coluna2769" dataDxfId="13620"/>
    <tableColumn id="2793" xr3:uid="{5101A80B-CBDF-5044-8FA5-A18F8DAD6D56}" name="Coluna2770" dataDxfId="13619"/>
    <tableColumn id="2794" xr3:uid="{1C20A44F-9927-1343-A898-9C06309B875B}" name="Coluna2771" dataDxfId="13618"/>
    <tableColumn id="2795" xr3:uid="{B3293911-520A-9B4D-97DE-2BBED6624886}" name="Coluna2772" dataDxfId="13617"/>
    <tableColumn id="2796" xr3:uid="{FD4C2174-D9D5-CA43-AC80-79C5AE5CA504}" name="Coluna2773" dataDxfId="13616"/>
    <tableColumn id="2797" xr3:uid="{22B5BBE7-6E9E-1541-907E-04497B49DBA8}" name="Coluna2774" dataDxfId="13615"/>
    <tableColumn id="2798" xr3:uid="{FFC51841-EC4C-9045-8C73-49D0419F50C7}" name="Coluna2775" dataDxfId="13614"/>
    <tableColumn id="2799" xr3:uid="{C99DF4BD-0783-1D46-BA02-135CC35EDBF8}" name="Coluna2776" dataDxfId="13613"/>
    <tableColumn id="2800" xr3:uid="{5F76C5F2-902C-BA4F-A3AF-1D9F32835075}" name="Coluna2777" dataDxfId="13612"/>
    <tableColumn id="2801" xr3:uid="{3A15FF00-2EB7-7941-8D30-EDE14474A1F1}" name="Coluna2778" dataDxfId="13611"/>
    <tableColumn id="2802" xr3:uid="{44464F23-4C22-CE4B-9457-95D0336A4BE7}" name="Coluna2779" dataDxfId="13610"/>
    <tableColumn id="2803" xr3:uid="{FFF43266-5279-8149-B6E1-40E6B16900CF}" name="Coluna2780" dataDxfId="13609"/>
    <tableColumn id="2804" xr3:uid="{8380EB9C-DF86-F147-85C2-48C7530F26CA}" name="Coluna2781" dataDxfId="13608"/>
    <tableColumn id="2805" xr3:uid="{AF9258B7-B530-0F4E-B908-F01580CCB7D1}" name="Coluna2782" dataDxfId="13607"/>
    <tableColumn id="2806" xr3:uid="{5C59ABE5-2E59-594B-8248-D1E165397BED}" name="Coluna2783" dataDxfId="13606"/>
    <tableColumn id="2807" xr3:uid="{51507ABA-E6B9-4D4E-892D-A7936106881D}" name="Coluna2784" dataDxfId="13605"/>
    <tableColumn id="2808" xr3:uid="{9893F196-D4AF-F043-B072-A8E23C3196E4}" name="Coluna2785" dataDxfId="13604"/>
    <tableColumn id="2809" xr3:uid="{547CEA51-F8CE-0046-B8E2-4DD912FFB48A}" name="Coluna2786" dataDxfId="13603"/>
    <tableColumn id="2810" xr3:uid="{95663AE0-0D18-9043-B06B-5A8A995CAF63}" name="Coluna2787" dataDxfId="13602"/>
    <tableColumn id="2811" xr3:uid="{B32E7926-A012-F94C-8ACE-B5DC62456790}" name="Coluna2788" dataDxfId="13601"/>
    <tableColumn id="2812" xr3:uid="{1D671CDA-B726-AC48-90DB-EA0A493AF01E}" name="Coluna2789" dataDxfId="13600"/>
    <tableColumn id="2813" xr3:uid="{98225C6F-7501-264E-900D-4539F814990A}" name="Coluna2790" dataDxfId="13599"/>
    <tableColumn id="2814" xr3:uid="{68201A52-4E7E-954F-8F36-DE14D164F6BB}" name="Coluna2791" dataDxfId="13598"/>
    <tableColumn id="2815" xr3:uid="{D92C1FB3-BD6A-5943-A94B-972E5A71F0BC}" name="Coluna2792" dataDxfId="13597"/>
    <tableColumn id="2816" xr3:uid="{DC9130E2-BCE3-2540-BF20-9353E39A4DE7}" name="Coluna2793" dataDxfId="13596"/>
    <tableColumn id="2817" xr3:uid="{89D7B08E-0245-4345-9923-AB8513DEC396}" name="Coluna2794" dataDxfId="13595"/>
    <tableColumn id="2818" xr3:uid="{26A8DC4C-BE75-8C4C-B5BE-FA98DA067B59}" name="Coluna2795" dataDxfId="13594"/>
    <tableColumn id="2819" xr3:uid="{86D43710-6800-F140-B516-6F494AD3CD0A}" name="Coluna2796" dataDxfId="13593"/>
    <tableColumn id="2820" xr3:uid="{05467F64-2976-E645-8372-80A1301B145C}" name="Coluna2797" dataDxfId="13592"/>
    <tableColumn id="2821" xr3:uid="{FEDF7588-8559-FC4A-BCDC-A12011C57DB0}" name="Coluna2798" dataDxfId="13591"/>
    <tableColumn id="2822" xr3:uid="{76A6E095-80A8-AB4F-9FEE-038E0046E4FA}" name="Coluna2799" dataDxfId="13590"/>
    <tableColumn id="2823" xr3:uid="{093B568D-55A5-A04E-967B-91EAA5B8C3E9}" name="Coluna2800" dataDxfId="13589"/>
    <tableColumn id="2824" xr3:uid="{9875B05A-3F2E-5643-A965-F42C1182E972}" name="Coluna2801" dataDxfId="13588"/>
    <tableColumn id="2825" xr3:uid="{B5C9A3FD-6C72-594D-AC47-829AD4F93D6E}" name="Coluna2802" dataDxfId="13587"/>
    <tableColumn id="2826" xr3:uid="{E4AF13BB-E6D3-604D-B2A6-4439EAD45521}" name="Coluna2803" dataDxfId="13586"/>
    <tableColumn id="2827" xr3:uid="{BC494FAB-45F7-9E4D-A427-19DD5B34E0C6}" name="Coluna2804" dataDxfId="13585"/>
    <tableColumn id="2828" xr3:uid="{CBFB9ECF-FFBE-CE46-9EA4-97BB484BE467}" name="Coluna2805" dataDxfId="13584"/>
    <tableColumn id="2829" xr3:uid="{8A3EAA37-FE0C-9446-A50D-B32E92203252}" name="Coluna2806" dataDxfId="13583"/>
    <tableColumn id="2830" xr3:uid="{2267CCF4-BB78-D343-B25E-7CE294F0D5A1}" name="Coluna2807" dataDxfId="13582"/>
    <tableColumn id="2831" xr3:uid="{AF3F0F0B-D994-B84A-8A50-BF87DC1E2F4E}" name="Coluna2808" dataDxfId="13581"/>
    <tableColumn id="2832" xr3:uid="{F113947A-45E5-4041-B390-565B3842DD61}" name="Coluna2809" dataDxfId="13580"/>
    <tableColumn id="2833" xr3:uid="{28568204-07EA-EC40-80C0-5EC6E2D79627}" name="Coluna2810" dataDxfId="13579"/>
    <tableColumn id="2834" xr3:uid="{BA8A1F3A-79AC-5844-A536-4DA6F20C12F7}" name="Coluna2811" dataDxfId="13578"/>
    <tableColumn id="2835" xr3:uid="{30022CE6-5364-FF4C-B6CA-7ACF4E98F4E9}" name="Coluna2812" dataDxfId="13577"/>
    <tableColumn id="2836" xr3:uid="{B3A34EB6-ECD6-B841-AA15-B1AA284B2238}" name="Coluna2813" dataDxfId="13576"/>
    <tableColumn id="2837" xr3:uid="{0241D439-AF25-B948-8776-64D54EED1E03}" name="Coluna2814" dataDxfId="13575"/>
    <tableColumn id="2838" xr3:uid="{CA7FE84F-7105-D04F-9A64-099EBFA6A662}" name="Coluna2815" dataDxfId="13574"/>
    <tableColumn id="2839" xr3:uid="{5F1CD5EA-D5A4-B345-A045-140DB30A7E97}" name="Coluna2816" dataDxfId="13573"/>
    <tableColumn id="2840" xr3:uid="{6D7EA8B0-EB06-E747-9307-D61AB4091312}" name="Coluna2817" dataDxfId="13572"/>
    <tableColumn id="2841" xr3:uid="{5F6CB90B-2366-8F41-B889-266220632063}" name="Coluna2818" dataDxfId="13571"/>
    <tableColumn id="2842" xr3:uid="{41B1DE62-BED2-0A4E-AC61-8C37D34211CB}" name="Coluna2819" dataDxfId="13570"/>
    <tableColumn id="2843" xr3:uid="{1E7196EC-9D8B-1049-8B99-571F751603A8}" name="Coluna2820" dataDxfId="13569"/>
    <tableColumn id="2844" xr3:uid="{0AB60285-BD84-9249-9565-6FDD5C8DB684}" name="Coluna2821" dataDxfId="13568"/>
    <tableColumn id="2845" xr3:uid="{FCDE2049-90F8-374A-9D8E-E68C151E8801}" name="Coluna2822" dataDxfId="13567"/>
    <tableColumn id="2846" xr3:uid="{B0014BC7-2841-034E-B8C8-9FBB501C9702}" name="Coluna2823" dataDxfId="13566"/>
    <tableColumn id="2847" xr3:uid="{FAFEAEF4-2B7F-7041-BA2F-202A13AFDBC6}" name="Coluna2824" dataDxfId="13565"/>
    <tableColumn id="2848" xr3:uid="{2CBAC117-4B0A-4342-A667-14CF1C766167}" name="Coluna2825" dataDxfId="13564"/>
    <tableColumn id="2849" xr3:uid="{C5D1DD84-C2CC-A24B-AA2C-47DD691918FA}" name="Coluna2826" dataDxfId="13563"/>
    <tableColumn id="2850" xr3:uid="{5FE47FE4-1D0B-374B-8D6A-F980AF0FE22B}" name="Coluna2827" dataDxfId="13562"/>
    <tableColumn id="2851" xr3:uid="{80065411-9576-9742-B619-DB8B94FF1332}" name="Coluna2828" dataDxfId="13561"/>
    <tableColumn id="2852" xr3:uid="{0913A7C2-9C35-7841-BBD8-904F6B760B95}" name="Coluna2829" dataDxfId="13560"/>
    <tableColumn id="2853" xr3:uid="{53B5C6E1-5E00-164F-98AC-0A1A6280544D}" name="Coluna2830" dataDxfId="13559"/>
    <tableColumn id="2854" xr3:uid="{7B41712C-CDE6-A54C-ADFC-F24096721F7E}" name="Coluna2831" dataDxfId="13558"/>
    <tableColumn id="2855" xr3:uid="{2DE69AEF-B7A2-5E4D-A1D6-682C969F2E65}" name="Coluna2832" dataDxfId="13557"/>
    <tableColumn id="2856" xr3:uid="{032BE0FA-3309-3F42-9450-3B0B2A9D81DB}" name="Coluna2833" dataDxfId="13556"/>
    <tableColumn id="2857" xr3:uid="{42AF38ED-730D-6E4C-BA73-FED9084A2F06}" name="Coluna2834" dataDxfId="13555"/>
    <tableColumn id="2858" xr3:uid="{1971E122-0768-BF4E-BBAE-E568EFC00CBD}" name="Coluna2835" dataDxfId="13554"/>
    <tableColumn id="2859" xr3:uid="{ED42FD51-3251-4843-9372-E6CE2B315F23}" name="Coluna2836" dataDxfId="13553"/>
    <tableColumn id="2860" xr3:uid="{38BA9CFF-3D3B-8348-803F-BAB1148EBE18}" name="Coluna2837" dataDxfId="13552"/>
    <tableColumn id="2861" xr3:uid="{BCA2F820-1509-0C45-BD3A-2EF66E8E4CB5}" name="Coluna2838" dataDxfId="13551"/>
    <tableColumn id="2862" xr3:uid="{157F3112-9747-5C48-B878-30B79D9DBA54}" name="Coluna2839" dataDxfId="13550"/>
    <tableColumn id="2863" xr3:uid="{DCA61E00-0753-5E43-B644-C36E11F3AE39}" name="Coluna2840" dataDxfId="13549"/>
    <tableColumn id="2864" xr3:uid="{18013BC5-638B-514E-9AA0-F75EB5D8CA7B}" name="Coluna2841" dataDxfId="13548"/>
    <tableColumn id="2865" xr3:uid="{13745420-2900-3A47-93FC-3301B201E934}" name="Coluna2842" dataDxfId="13547"/>
    <tableColumn id="2866" xr3:uid="{6E78A4DB-D55E-D647-824E-C78993506B4B}" name="Coluna2843" dataDxfId="13546"/>
    <tableColumn id="2867" xr3:uid="{5B3420A8-F93D-AB49-A5DE-B01E40B07C5C}" name="Coluna2844" dataDxfId="13545"/>
    <tableColumn id="2868" xr3:uid="{E156A91B-B82B-0647-844A-99744BDB8200}" name="Coluna2845" dataDxfId="13544"/>
    <tableColumn id="2869" xr3:uid="{E5B29D08-1AA9-0D4D-B84A-6BFB2BD8441F}" name="Coluna2846" dataDxfId="13543"/>
    <tableColumn id="2870" xr3:uid="{F50C296D-2B9A-7448-A447-D077310A729E}" name="Coluna2847" dataDxfId="13542"/>
    <tableColumn id="2871" xr3:uid="{42CE2BE7-ED70-E048-B784-FA2F9F90C4C8}" name="Coluna2848" dataDxfId="13541"/>
    <tableColumn id="2872" xr3:uid="{95EA50FA-624B-E74B-A606-8916AA92C6B5}" name="Coluna2849" dataDxfId="13540"/>
    <tableColumn id="2873" xr3:uid="{D34356FD-A70E-5643-8275-22CF8196B3C4}" name="Coluna2850" dataDxfId="13539"/>
    <tableColumn id="2874" xr3:uid="{AFB82854-8625-B64A-B02A-8347057A77DF}" name="Coluna2851" dataDxfId="13538"/>
    <tableColumn id="2875" xr3:uid="{15971042-4C85-4B48-BB9C-C36F75FA7088}" name="Coluna2852" dataDxfId="13537"/>
    <tableColumn id="2876" xr3:uid="{1DA1CD8B-905C-4544-B141-DACBCD23A08D}" name="Coluna2853" dataDxfId="13536"/>
    <tableColumn id="2877" xr3:uid="{E2D73ADE-D3E4-1F46-B17A-2B638D2C862A}" name="Coluna2854" dataDxfId="13535"/>
    <tableColumn id="2878" xr3:uid="{EFE7D0B1-2309-F244-AC12-38EB411FB055}" name="Coluna2855" dataDxfId="13534"/>
    <tableColumn id="2879" xr3:uid="{3A00799A-5CB7-674B-BF39-F56202964CA5}" name="Coluna2856" dataDxfId="13533"/>
    <tableColumn id="2880" xr3:uid="{00897EA8-B122-A341-8870-222CFE788DFB}" name="Coluna2857" dataDxfId="13532"/>
    <tableColumn id="2881" xr3:uid="{00D3FDEA-F8ED-DB4E-AB9C-323977A32B48}" name="Coluna2858" dataDxfId="13531"/>
    <tableColumn id="2882" xr3:uid="{549B3B96-E49B-5D49-9F36-01149566811A}" name="Coluna2859" dataDxfId="13530"/>
    <tableColumn id="2883" xr3:uid="{EAC2C2CC-F337-364E-BD56-6058743E1CDB}" name="Coluna2860" dataDxfId="13529"/>
    <tableColumn id="2884" xr3:uid="{0639E87D-7394-D743-AF70-122F149D1640}" name="Coluna2861" dataDxfId="13528"/>
    <tableColumn id="2885" xr3:uid="{6F23EF8D-FDCD-244A-81A7-26F4F2DBA74A}" name="Coluna2862" dataDxfId="13527"/>
    <tableColumn id="2886" xr3:uid="{11565548-F7CE-8046-ACB2-9B24CB373950}" name="Coluna2863" dataDxfId="13526"/>
    <tableColumn id="2887" xr3:uid="{CDCEF937-974E-E248-AFCD-39C1DD110484}" name="Coluna2864" dataDxfId="13525"/>
    <tableColumn id="2888" xr3:uid="{E48ED5B8-AAC1-3C46-B0B5-A9949D11D38C}" name="Coluna2865" dataDxfId="13524"/>
    <tableColumn id="2889" xr3:uid="{340BC4A9-6FCA-AF42-A42B-6CE98BDEB424}" name="Coluna2866" dataDxfId="13523"/>
    <tableColumn id="2890" xr3:uid="{ED06E4E8-6A2E-3A40-A6FA-2E42402FC8CC}" name="Coluna2867" dataDxfId="13522"/>
    <tableColumn id="2891" xr3:uid="{A740B042-A3A0-C04F-9B61-239767725644}" name="Coluna2868" dataDxfId="13521"/>
    <tableColumn id="2892" xr3:uid="{92339D35-09FB-5745-ADD0-697FBE54AFA0}" name="Coluna2869" dataDxfId="13520"/>
    <tableColumn id="2893" xr3:uid="{E862AD7A-248E-8041-BE2F-5B90ACA297ED}" name="Coluna2870" dataDxfId="13519"/>
    <tableColumn id="2894" xr3:uid="{E64185FC-1EFB-464A-A8EC-7F7E014F8717}" name="Coluna2871" dataDxfId="13518"/>
    <tableColumn id="2895" xr3:uid="{4F75F864-9013-174A-BAAC-903AF298CBA8}" name="Coluna2872" dataDxfId="13517"/>
    <tableColumn id="2896" xr3:uid="{FA81AF72-FD3A-8646-83B3-C77B06FE9F02}" name="Coluna2873" dataDxfId="13516"/>
    <tableColumn id="2897" xr3:uid="{74CF2E2E-1A1A-1340-B1DD-6E54BA0A8F73}" name="Coluna2874" dataDxfId="13515"/>
    <tableColumn id="2898" xr3:uid="{0361BCE7-FD48-A44D-B504-8DEE07560339}" name="Coluna2875" dataDxfId="13514"/>
    <tableColumn id="2899" xr3:uid="{CBB0A57D-4449-C74C-8E13-19E4C8508AEA}" name="Coluna2876" dataDxfId="13513"/>
    <tableColumn id="2900" xr3:uid="{A667B686-BF66-D24E-A3F1-51A11600E026}" name="Coluna2877" dataDxfId="13512"/>
    <tableColumn id="2901" xr3:uid="{EEE55B69-964E-CD47-A0D4-A6385C5F27F6}" name="Coluna2878" dataDxfId="13511"/>
    <tableColumn id="2902" xr3:uid="{9B736F37-0985-A546-9CAB-B55DCDA7569D}" name="Coluna2879" dataDxfId="13510"/>
    <tableColumn id="2903" xr3:uid="{B93C253E-23B2-E946-B366-2CF6A9D2F4D4}" name="Coluna2880" dataDxfId="13509"/>
    <tableColumn id="2904" xr3:uid="{2EEC817F-5620-F246-B7E5-BBAF57770789}" name="Coluna2881" dataDxfId="13508"/>
    <tableColumn id="2905" xr3:uid="{050365F0-D0D9-7647-B300-10F1EA455E33}" name="Coluna2882" dataDxfId="13507"/>
    <tableColumn id="2906" xr3:uid="{D03B8CCD-305E-354B-90B3-E8B693650C00}" name="Coluna2883" dataDxfId="13506"/>
    <tableColumn id="2907" xr3:uid="{C997D57F-2BFF-6B41-8B9E-4B1407B9B03C}" name="Coluna2884" dataDxfId="13505"/>
    <tableColumn id="2908" xr3:uid="{F4240A42-561F-A549-9FEF-E9AFD74A0DBD}" name="Coluna2885" dataDxfId="13504"/>
    <tableColumn id="2909" xr3:uid="{14102835-B540-354F-A03B-F2676BD430B1}" name="Coluna2886" dataDxfId="13503"/>
    <tableColumn id="2910" xr3:uid="{A1ED70E8-909A-7949-A2AF-F5105AE36E8F}" name="Coluna2887" dataDxfId="13502"/>
    <tableColumn id="2911" xr3:uid="{B90778B8-2442-BC49-AE8D-B8F3E603D5B6}" name="Coluna2888" dataDxfId="13501"/>
    <tableColumn id="2912" xr3:uid="{5486AF21-E7BF-CE44-B640-F20E4AB9D5BF}" name="Coluna2889" dataDxfId="13500"/>
    <tableColumn id="2913" xr3:uid="{8544BA0B-9BB4-C248-B5E0-821489E58B2A}" name="Coluna2890" dataDxfId="13499"/>
    <tableColumn id="2914" xr3:uid="{3D805F55-126F-8F42-894D-77098971F8A8}" name="Coluna2891" dataDxfId="13498"/>
    <tableColumn id="2915" xr3:uid="{F8046E47-1530-EB44-AD84-297537055BA3}" name="Coluna2892" dataDxfId="13497"/>
    <tableColumn id="2916" xr3:uid="{782197A5-0EF7-8742-AC1B-2D96D8779D7B}" name="Coluna2893" dataDxfId="13496"/>
    <tableColumn id="2917" xr3:uid="{EC85866B-9E1D-1F40-A0E4-14B1352E5E75}" name="Coluna2894" dataDxfId="13495"/>
    <tableColumn id="2918" xr3:uid="{D1A8DA04-077A-3640-B4C4-B69E3EF5AF90}" name="Coluna2895" dataDxfId="13494"/>
    <tableColumn id="2919" xr3:uid="{356568BD-80E2-C441-AF47-0C25BC92AD6A}" name="Coluna2896" dataDxfId="13493"/>
    <tableColumn id="2920" xr3:uid="{64A17DE6-8D69-F84D-8A67-34C80ACAA455}" name="Coluna2897" dataDxfId="13492"/>
    <tableColumn id="2921" xr3:uid="{DFCBA871-89E3-4741-B38B-960B64DA8544}" name="Coluna2898" dataDxfId="13491"/>
    <tableColumn id="2922" xr3:uid="{DEC08A2F-29FA-EE4B-A365-F6D3C8533F86}" name="Coluna2899" dataDxfId="13490"/>
    <tableColumn id="2923" xr3:uid="{B79B079C-D8DE-B349-A052-BD738A8ABCBE}" name="Coluna2900" dataDxfId="13489"/>
    <tableColumn id="2924" xr3:uid="{74610754-FCFE-6844-A3C2-C8BCE3974558}" name="Coluna2901" dataDxfId="13488"/>
    <tableColumn id="2925" xr3:uid="{407EB0B8-F6B1-304A-826D-C3D5595B6BA8}" name="Coluna2902" dataDxfId="13487"/>
    <tableColumn id="2926" xr3:uid="{28875EC3-EC37-874A-9377-20B491236F50}" name="Coluna2903" dataDxfId="13486"/>
    <tableColumn id="2927" xr3:uid="{8A20BF84-332B-2840-B129-DF70EB8F73FB}" name="Coluna2904" dataDxfId="13485"/>
    <tableColumn id="2928" xr3:uid="{0D6429D6-3122-E646-87AE-5505A3061938}" name="Coluna2905" dataDxfId="13484"/>
    <tableColumn id="2929" xr3:uid="{F63CE818-C896-DD4B-89B9-4537F10B01EC}" name="Coluna2906" dataDxfId="13483"/>
    <tableColumn id="2930" xr3:uid="{FE40B67B-334D-5646-8598-E2BC76DF8AA3}" name="Coluna2907" dataDxfId="13482"/>
    <tableColumn id="2931" xr3:uid="{1BF7E537-8900-2043-9C72-43F28A318E38}" name="Coluna2908" dataDxfId="13481"/>
    <tableColumn id="2932" xr3:uid="{21D0D400-AEE0-7741-97C6-59933FBBDA8B}" name="Coluna2909" dataDxfId="13480"/>
    <tableColumn id="2933" xr3:uid="{069C82B4-5244-EE41-9E09-886B8BF23E55}" name="Coluna2910" dataDxfId="13479"/>
    <tableColumn id="2934" xr3:uid="{5D8DFA8C-9445-604A-B3BC-623F7AC43E1C}" name="Coluna2911" dataDxfId="13478"/>
    <tableColumn id="2935" xr3:uid="{FC05AEF4-3BDE-B24E-AED9-C14534C34904}" name="Coluna2912" dataDxfId="13477"/>
    <tableColumn id="2936" xr3:uid="{9C260886-85BD-F945-B0EE-26D4D9C7043B}" name="Coluna2913" dataDxfId="13476"/>
    <tableColumn id="2937" xr3:uid="{7BC2A4D2-9EF4-6542-87B8-0941AD9542A1}" name="Coluna2914" dataDxfId="13475"/>
    <tableColumn id="2938" xr3:uid="{2127B2F7-00A4-304C-9FFC-9A68DAE45C28}" name="Coluna2915" dataDxfId="13474"/>
    <tableColumn id="2939" xr3:uid="{2FCE9F27-C4AF-8E47-8719-FFE35087772A}" name="Coluna2916" dataDxfId="13473"/>
    <tableColumn id="2940" xr3:uid="{A1332540-BD07-0640-A701-FF546FDBD8BB}" name="Coluna2917" dataDxfId="13472"/>
    <tableColumn id="2941" xr3:uid="{00C13C3E-8404-7D48-A6AD-EA5169806F08}" name="Coluna2918" dataDxfId="13471"/>
    <tableColumn id="2942" xr3:uid="{C3E05554-6769-B347-B90D-4AF833BA7CCF}" name="Coluna2919" dataDxfId="13470"/>
    <tableColumn id="2943" xr3:uid="{8D1B477F-282D-4F42-9863-8C62369E6587}" name="Coluna2920" dataDxfId="13469"/>
    <tableColumn id="2944" xr3:uid="{1C6D51AD-84B8-4848-9FE8-7220762FAF61}" name="Coluna2921" dataDxfId="13468"/>
    <tableColumn id="2945" xr3:uid="{92B77183-BBDD-9C46-9ADC-30D78A4BABAD}" name="Coluna2922" dataDxfId="13467"/>
    <tableColumn id="2946" xr3:uid="{1F2019AD-48F3-9847-BDA3-173A1CAEC81F}" name="Coluna2923" dataDxfId="13466"/>
    <tableColumn id="2947" xr3:uid="{BC0C3623-2ABA-B949-8C6A-AFBB10967129}" name="Coluna2924" dataDxfId="13465"/>
    <tableColumn id="2948" xr3:uid="{3A57F551-466A-5546-BE16-0070F5E8C1CB}" name="Coluna2925" dataDxfId="13464"/>
    <tableColumn id="2949" xr3:uid="{E5D70342-8935-9A49-AC0B-2E121A263AA6}" name="Coluna2926" dataDxfId="13463"/>
    <tableColumn id="2950" xr3:uid="{34B29CF2-1343-264F-B72C-0B7C1D6F55F3}" name="Coluna2927" dataDxfId="13462"/>
    <tableColumn id="2951" xr3:uid="{CEE5329A-81D6-8546-B984-5E2318271C24}" name="Coluna2928" dataDxfId="13461"/>
    <tableColumn id="2952" xr3:uid="{18F8E95E-354E-9B42-9420-42BA7872F24D}" name="Coluna2929" dataDxfId="13460"/>
    <tableColumn id="2953" xr3:uid="{AEC7A75A-E3D7-F54D-8FD7-5F297A96CB8C}" name="Coluna2930" dataDxfId="13459"/>
    <tableColumn id="2954" xr3:uid="{21BBA9E1-7BA3-7243-AE8E-C74F9D476ED6}" name="Coluna2931" dataDxfId="13458"/>
    <tableColumn id="2955" xr3:uid="{93301C6F-2058-B945-9180-617C47DC15EF}" name="Coluna2932" dataDxfId="13457"/>
    <tableColumn id="2956" xr3:uid="{C9770953-EB8E-D74A-A9DC-58CDA3B18541}" name="Coluna2933" dataDxfId="13456"/>
    <tableColumn id="2957" xr3:uid="{C87CC57F-443B-9244-8776-3D31DD435683}" name="Coluna2934" dataDxfId="13455"/>
    <tableColumn id="2958" xr3:uid="{876B10EE-FF7F-644F-A851-C9EFACA76706}" name="Coluna2935" dataDxfId="13454"/>
    <tableColumn id="2959" xr3:uid="{1AE45377-641A-A442-8C67-57AAC66EEF70}" name="Coluna2936" dataDxfId="13453"/>
    <tableColumn id="2960" xr3:uid="{0DD103DA-1321-6043-BE09-B1EA938D5828}" name="Coluna2937" dataDxfId="13452"/>
    <tableColumn id="2961" xr3:uid="{C608A296-9140-DD4F-B99C-297A2BFF616E}" name="Coluna2938" dataDxfId="13451"/>
    <tableColumn id="2962" xr3:uid="{84EC6526-0680-C841-A626-B8F13F5FC7FD}" name="Coluna2939" dataDxfId="13450"/>
    <tableColumn id="2963" xr3:uid="{FC7030E1-EBCF-5741-99F9-974B73955FC7}" name="Coluna2940" dataDxfId="13449"/>
    <tableColumn id="2964" xr3:uid="{ADFD7277-C2AC-AF47-9FC7-9F46FE911838}" name="Coluna2941" dataDxfId="13448"/>
    <tableColumn id="2965" xr3:uid="{164BABEC-8F4E-BC4C-8445-33F3197601EC}" name="Coluna2942" dataDxfId="13447"/>
    <tableColumn id="2966" xr3:uid="{CE016B28-136F-0E42-9042-72F78964F71B}" name="Coluna2943" dataDxfId="13446"/>
    <tableColumn id="2967" xr3:uid="{A08D3933-DBAF-084F-B594-968504ACA036}" name="Coluna2944" dataDxfId="13445"/>
    <tableColumn id="2968" xr3:uid="{89881926-C275-B945-8AA3-B10F167280C9}" name="Coluna2945" dataDxfId="13444"/>
    <tableColumn id="2969" xr3:uid="{04CD6D65-96B0-3F46-AFE2-45A8298418B5}" name="Coluna2946" dataDxfId="13443"/>
    <tableColumn id="2970" xr3:uid="{E4446A69-1445-9049-80A0-3DECD80D4460}" name="Coluna2947" dataDxfId="13442"/>
    <tableColumn id="2971" xr3:uid="{9C870A56-6AD8-3445-AA07-F2B009F2A055}" name="Coluna2948" dataDxfId="13441"/>
    <tableColumn id="2972" xr3:uid="{3FD41EC6-70C6-7446-9D21-E44CA6FA430C}" name="Coluna2949" dataDxfId="13440"/>
    <tableColumn id="2973" xr3:uid="{C768D781-7012-5C4D-A8C3-17AFA07D26A2}" name="Coluna2950" dataDxfId="13439"/>
    <tableColumn id="2974" xr3:uid="{0C49CE45-D2BB-C34B-8FA0-91F568BBF9BB}" name="Coluna2951" dataDxfId="13438"/>
    <tableColumn id="2975" xr3:uid="{552EA721-FA78-274E-8E5F-1E311C72139F}" name="Coluna2952" dataDxfId="13437"/>
    <tableColumn id="2976" xr3:uid="{161F7311-2A4E-9049-A054-AE3FB0E2E2F5}" name="Coluna2953" dataDxfId="13436"/>
    <tableColumn id="2977" xr3:uid="{7FDB03EF-0EA7-9743-B593-1F6D15FE33D9}" name="Coluna2954" dataDxfId="13435"/>
    <tableColumn id="2978" xr3:uid="{E5BF348D-7223-8349-9C99-3BB52FB532F7}" name="Coluna2955" dataDxfId="13434"/>
    <tableColumn id="2979" xr3:uid="{D83C2346-4F0F-C845-B386-7AD7CAB363E0}" name="Coluna2956" dataDxfId="13433"/>
    <tableColumn id="2980" xr3:uid="{635A5E66-A729-8941-8117-4EF7129CFCAD}" name="Coluna2957" dataDxfId="13432"/>
    <tableColumn id="2981" xr3:uid="{921FFA89-716B-4546-806A-816150F15522}" name="Coluna2958" dataDxfId="13431"/>
    <tableColumn id="2982" xr3:uid="{FD5B6E73-1B2F-FE43-98A9-75A83AFA3396}" name="Coluna2959" dataDxfId="13430"/>
    <tableColumn id="2983" xr3:uid="{7400BEBC-05D3-B943-AC6E-AEFBBCCAC054}" name="Coluna2960" dataDxfId="13429"/>
    <tableColumn id="2984" xr3:uid="{0F5E6BB0-6502-AF4B-957A-BE3179483399}" name="Coluna2961" dataDxfId="13428"/>
    <tableColumn id="2985" xr3:uid="{C3430803-090C-E242-85A8-AD35BE24A88B}" name="Coluna2962" dataDxfId="13427"/>
    <tableColumn id="2986" xr3:uid="{714731C8-7080-BC4F-AFC4-5B2D7AFA9524}" name="Coluna2963" dataDxfId="13426"/>
    <tableColumn id="2987" xr3:uid="{8BF4ED13-0AE5-E648-BA03-8696FEFD360C}" name="Coluna2964" dataDxfId="13425"/>
    <tableColumn id="2988" xr3:uid="{4280CC02-E0B0-494C-AA21-0B65D597D111}" name="Coluna2965" dataDxfId="13424"/>
    <tableColumn id="2989" xr3:uid="{7CE2C8D6-E997-A640-ABA0-C33D08F4AFF6}" name="Coluna2966" dataDxfId="13423"/>
    <tableColumn id="2990" xr3:uid="{E21CF7C5-550C-8545-9174-1BED51D55CE2}" name="Coluna2967" dataDxfId="13422"/>
    <tableColumn id="2991" xr3:uid="{EFBD01E6-8B0C-D14F-A61F-4E1FDF6C92A5}" name="Coluna2968" dataDxfId="13421"/>
    <tableColumn id="2992" xr3:uid="{9ED98418-2687-D140-829F-FFE973962CB1}" name="Coluna2969" dataDxfId="13420"/>
    <tableColumn id="2993" xr3:uid="{367D17B1-5F06-C440-B8E7-901F218A0192}" name="Coluna2970" dataDxfId="13419"/>
    <tableColumn id="2994" xr3:uid="{9463853A-0698-CB45-B6AC-E3FC3899EC46}" name="Coluna2971" dataDxfId="13418"/>
    <tableColumn id="2995" xr3:uid="{BBB33FF9-B91F-864A-AAC7-EAD8B61F0E0C}" name="Coluna2972" dataDxfId="13417"/>
    <tableColumn id="2996" xr3:uid="{879AA1C0-CF6C-A54E-9102-560A3090924F}" name="Coluna2973" dataDxfId="13416"/>
    <tableColumn id="2997" xr3:uid="{6E48C7B2-5F67-0345-94A7-B4317E1E2138}" name="Coluna2974" dataDxfId="13415"/>
    <tableColumn id="2998" xr3:uid="{55CA543C-5CCE-6640-8EB9-88791827B97C}" name="Coluna2975" dataDxfId="13414"/>
    <tableColumn id="2999" xr3:uid="{76EB1515-2E9A-CA48-898F-70ADAAD0D6EC}" name="Coluna2976" dataDxfId="13413"/>
    <tableColumn id="3000" xr3:uid="{BA00D24A-14E6-AD43-B298-4BE53095072E}" name="Coluna2977" dataDxfId="13412"/>
    <tableColumn id="3001" xr3:uid="{FA9CDC9D-AC30-5442-A6A9-D79CEFAE092B}" name="Coluna2978" dataDxfId="13411"/>
    <tableColumn id="3002" xr3:uid="{9672B749-241A-9741-9685-CEEE515B6B94}" name="Coluna2979" dataDxfId="13410"/>
    <tableColumn id="3003" xr3:uid="{1DC4CA4B-09D0-B642-A7FE-9655486AE941}" name="Coluna2980" dataDxfId="13409"/>
    <tableColumn id="3004" xr3:uid="{55BBF14F-49DD-7142-8A2A-CCCCD4A4BE2F}" name="Coluna2981" dataDxfId="13408"/>
    <tableColumn id="3005" xr3:uid="{9A88D574-6979-5C46-B4DD-298AA40C0F73}" name="Coluna2982" dataDxfId="13407"/>
    <tableColumn id="3006" xr3:uid="{DEAC3935-81B2-7249-925C-66182FA6F8DE}" name="Coluna2983" dataDxfId="13406"/>
    <tableColumn id="3007" xr3:uid="{440A3E96-C945-B543-BEB5-8C6553BBBB9B}" name="Coluna2984" dataDxfId="13405"/>
    <tableColumn id="3008" xr3:uid="{9544868A-36AF-3748-BB73-41B2E6545E52}" name="Coluna2985" dataDxfId="13404"/>
    <tableColumn id="3009" xr3:uid="{524635F1-7E6E-1E4C-9FA2-283BDA3C62C5}" name="Coluna2986" dataDxfId="13403"/>
    <tableColumn id="3010" xr3:uid="{8E34D7F5-6DF8-0241-BAEB-98BBFA98D6BA}" name="Coluna2987" dataDxfId="13402"/>
    <tableColumn id="3011" xr3:uid="{A4F8B972-7C57-6F43-88EE-8DA4CCB08F2B}" name="Coluna2988" dataDxfId="13401"/>
    <tableColumn id="3012" xr3:uid="{109B7A5B-BE82-A54F-8038-FF59AC76C5A5}" name="Coluna2989" dataDxfId="13400"/>
    <tableColumn id="3013" xr3:uid="{A2B0C7B0-4F86-864A-AA2E-4E1EF7A6F3C2}" name="Coluna2990" dataDxfId="13399"/>
    <tableColumn id="3014" xr3:uid="{82DCC226-CD82-354E-A23F-4D1CA545AE17}" name="Coluna2991" dataDxfId="13398"/>
    <tableColumn id="3015" xr3:uid="{88BF21EA-E0B4-F74E-9948-8C1E2CED5161}" name="Coluna2992" dataDxfId="13397"/>
    <tableColumn id="3016" xr3:uid="{4E810ECF-A048-0447-ABAB-313BAC2720FB}" name="Coluna2993" dataDxfId="13396"/>
    <tableColumn id="3017" xr3:uid="{8717E148-2556-C848-9696-2F58F4682DA4}" name="Coluna2994" dataDxfId="13395"/>
    <tableColumn id="3018" xr3:uid="{A27F9BFF-C779-0048-9FE3-45CF78865A83}" name="Coluna2995" dataDxfId="13394"/>
    <tableColumn id="3019" xr3:uid="{FC5DF2FA-2DAA-E94D-83A8-7F92201B6F98}" name="Coluna2996" dataDxfId="13393"/>
    <tableColumn id="3020" xr3:uid="{6E346BF2-E56F-C748-93C5-8B17336B3F93}" name="Coluna2997" dataDxfId="13392"/>
    <tableColumn id="3021" xr3:uid="{225B8625-262E-5442-80BC-1C89AC24EE73}" name="Coluna2998" dataDxfId="13391"/>
    <tableColumn id="3022" xr3:uid="{8FD9F3E6-6270-304A-89F5-6883580A6EC5}" name="Coluna2999" dataDxfId="13390"/>
    <tableColumn id="3023" xr3:uid="{99E8229E-3B95-FC4B-8242-D87F2A8710D6}" name="Coluna3000" dataDxfId="13389"/>
    <tableColumn id="3024" xr3:uid="{83ABFC7C-113E-714C-BC2A-26AEE44AEC73}" name="Coluna3001" dataDxfId="13388"/>
    <tableColumn id="3025" xr3:uid="{34327A14-BEBD-1E4E-AA82-29639235DC47}" name="Coluna3002" dataDxfId="13387"/>
    <tableColumn id="3026" xr3:uid="{48E6149C-202D-F146-8366-997A08366D3F}" name="Coluna3003" dataDxfId="13386"/>
    <tableColumn id="3027" xr3:uid="{ACA435A9-F4A5-594A-B99D-F99F99355ACF}" name="Coluna3004" dataDxfId="13385"/>
    <tableColumn id="3028" xr3:uid="{1CB0969D-2923-7A4E-822A-1E916F614FF2}" name="Coluna3005" dataDxfId="13384"/>
    <tableColumn id="3029" xr3:uid="{36787F4C-11F2-DA48-BBED-F9CE60E7B4FA}" name="Coluna3006" dataDxfId="13383"/>
    <tableColumn id="3030" xr3:uid="{64B0DAB9-0527-DF4A-BCCA-79B7C467E320}" name="Coluna3007" dataDxfId="13382"/>
    <tableColumn id="3031" xr3:uid="{469B8EA9-0D18-B247-9396-BD011D1D7872}" name="Coluna3008" dataDxfId="13381"/>
    <tableColumn id="3032" xr3:uid="{4ADB39C9-BF07-A74E-A322-0FA3F46041F6}" name="Coluna3009" dataDxfId="13380"/>
    <tableColumn id="3033" xr3:uid="{DEC7EDD9-D379-9C45-8171-67304F2E6B99}" name="Coluna3010" dataDxfId="13379"/>
    <tableColumn id="3034" xr3:uid="{B4EFA59F-E7F0-7A43-93FA-D89CC2D02B67}" name="Coluna3011" dataDxfId="13378"/>
    <tableColumn id="3035" xr3:uid="{99CB34B3-F0F0-C54E-B9B3-E5DFC0004C59}" name="Coluna3012" dataDxfId="13377"/>
    <tableColumn id="3036" xr3:uid="{C6B9F9A2-EF43-CF48-AB9E-5D9A71E2B4AD}" name="Coluna3013" dataDxfId="13376"/>
    <tableColumn id="3037" xr3:uid="{B0F94A38-968B-4F4A-958B-D1E207BCDA10}" name="Coluna3014" dataDxfId="13375"/>
    <tableColumn id="3038" xr3:uid="{CA46F627-7A01-4B41-95A2-FF0FA301FCF2}" name="Coluna3015" dataDxfId="13374"/>
    <tableColumn id="3039" xr3:uid="{FF9FB862-D70F-4848-AE91-48B83CD8D539}" name="Coluna3016" dataDxfId="13373"/>
    <tableColumn id="3040" xr3:uid="{10FB56BF-C93D-A14A-9932-331AF53A7377}" name="Coluna3017" dataDxfId="13372"/>
    <tableColumn id="3041" xr3:uid="{58817161-4AB2-C545-8F59-EFBBEB50DC4D}" name="Coluna3018" dataDxfId="13371"/>
    <tableColumn id="3042" xr3:uid="{D04051D9-C1B9-354D-B396-9F1C52352127}" name="Coluna3019" dataDxfId="13370"/>
    <tableColumn id="3043" xr3:uid="{765E7A9B-F752-F640-BED3-54D6DCFD8986}" name="Coluna3020" dataDxfId="13369"/>
    <tableColumn id="3044" xr3:uid="{C02C403C-BDBD-CF47-81E8-5946544B1FCA}" name="Coluna3021" dataDxfId="13368"/>
    <tableColumn id="3045" xr3:uid="{27DA7D2A-5C98-694F-9A4D-BB32B5545B8D}" name="Coluna3022" dataDxfId="13367"/>
    <tableColumn id="3046" xr3:uid="{5FB514C4-74CE-F84F-A4CF-F03FDF977147}" name="Coluna3023" dataDxfId="13366"/>
    <tableColumn id="3047" xr3:uid="{C1BBD250-19F8-0749-B7BF-CC98139AAA71}" name="Coluna3024" dataDxfId="13365"/>
    <tableColumn id="3048" xr3:uid="{F81F67BA-1B98-FC47-B8A6-1D0C83D441C2}" name="Coluna3025" dataDxfId="13364"/>
    <tableColumn id="3049" xr3:uid="{712DDDB1-582E-844D-9256-180ACD56AA93}" name="Coluna3026" dataDxfId="13363"/>
    <tableColumn id="3050" xr3:uid="{36016D7E-C84E-3C4F-90DE-E1F6EE11ECAA}" name="Coluna3027" dataDxfId="13362"/>
    <tableColumn id="3051" xr3:uid="{D21BEC9E-5C89-F14F-A187-168B151E32DC}" name="Coluna3028" dataDxfId="13361"/>
    <tableColumn id="3052" xr3:uid="{17CC42CF-35AF-F544-8855-E95345957265}" name="Coluna3029" dataDxfId="13360"/>
    <tableColumn id="3053" xr3:uid="{F8C3383E-15E4-084E-83A9-D85AF5B09A82}" name="Coluna3030" dataDxfId="13359"/>
    <tableColumn id="3054" xr3:uid="{DA451877-F44A-714C-B085-F324484D3E2E}" name="Coluna3031" dataDxfId="13358"/>
    <tableColumn id="3055" xr3:uid="{ED245691-4968-744F-A0D4-27D03EE67A3B}" name="Coluna3032" dataDxfId="13357"/>
    <tableColumn id="3056" xr3:uid="{31FA7388-A7C5-C647-B80C-103C7FD61458}" name="Coluna3033" dataDxfId="13356"/>
    <tableColumn id="3057" xr3:uid="{A0533F59-1E5D-A642-BBC8-215E1A9CEB1A}" name="Coluna3034" dataDxfId="13355"/>
    <tableColumn id="3058" xr3:uid="{7FFEC237-88A3-344C-BF50-4DA0890CF3DA}" name="Coluna3035" dataDxfId="13354"/>
    <tableColumn id="3059" xr3:uid="{4D3CDE3A-0F68-D542-8140-EF955BEF85DE}" name="Coluna3036" dataDxfId="13353"/>
    <tableColumn id="3060" xr3:uid="{9DB3472B-E29B-0748-B48A-FFD95915E599}" name="Coluna3037" dataDxfId="13352"/>
    <tableColumn id="3061" xr3:uid="{1F81301D-0DA5-2E47-AA4A-D1F9C8A8BB85}" name="Coluna3038" dataDxfId="13351"/>
    <tableColumn id="3062" xr3:uid="{9DA01692-7E17-594C-996C-991F37DCA722}" name="Coluna3039" dataDxfId="13350"/>
    <tableColumn id="3063" xr3:uid="{E0DCE0DE-09C3-444B-A7AF-E4DA9122DD43}" name="Coluna3040" dataDxfId="13349"/>
    <tableColumn id="3064" xr3:uid="{51081B3D-7033-CD40-BFBD-701CCFAD538E}" name="Coluna3041" dataDxfId="13348"/>
    <tableColumn id="3065" xr3:uid="{7895C209-06E1-EE47-A45C-C5C4C568B40C}" name="Coluna3042" dataDxfId="13347"/>
    <tableColumn id="3066" xr3:uid="{FCF021D8-3C63-2347-81B7-E1F4169720D1}" name="Coluna3043" dataDxfId="13346"/>
    <tableColumn id="3067" xr3:uid="{AC689441-5E3A-384C-8CD1-D385BABA7242}" name="Coluna3044" dataDxfId="13345"/>
    <tableColumn id="3068" xr3:uid="{8C0A99A0-0467-A947-BC57-ADCBE39B85D1}" name="Coluna3045" dataDxfId="13344"/>
    <tableColumn id="3069" xr3:uid="{5157BFCB-6AE8-C44D-9EED-2B99566E199D}" name="Coluna3046" dataDxfId="13343"/>
    <tableColumn id="3070" xr3:uid="{C896A598-3A60-5F48-A246-FA2CAADB11E7}" name="Coluna3047" dataDxfId="13342"/>
    <tableColumn id="3071" xr3:uid="{87A53EB0-63BD-1943-BDA9-81F37AB49CDF}" name="Coluna3048" dataDxfId="13341"/>
    <tableColumn id="3072" xr3:uid="{F5464794-7C8E-8947-9B70-1E5284748743}" name="Coluna3049" dataDxfId="13340"/>
    <tableColumn id="3073" xr3:uid="{D6C6512B-0824-6344-80D8-C7F008A2C43A}" name="Coluna3050" dataDxfId="13339"/>
    <tableColumn id="3074" xr3:uid="{8BD695E5-D3D8-8646-8F3B-A7C730FD4681}" name="Coluna3051" dataDxfId="13338"/>
    <tableColumn id="3075" xr3:uid="{DA612480-26CD-B64A-9021-29A4DAF1CF5B}" name="Coluna3052" dataDxfId="13337"/>
    <tableColumn id="3076" xr3:uid="{A2DAD0B6-CCAF-3B42-A7E5-87F991734A46}" name="Coluna3053" dataDxfId="13336"/>
    <tableColumn id="3077" xr3:uid="{A14DE6C9-CCBB-2448-97E5-C5A89FE3474B}" name="Coluna3054" dataDxfId="13335"/>
    <tableColumn id="3078" xr3:uid="{FF8B37E1-42FC-2C4E-91F6-B888F38429F0}" name="Coluna3055" dataDxfId="13334"/>
    <tableColumn id="3079" xr3:uid="{B4C3907F-EF76-D442-BDA1-F5D904C613D7}" name="Coluna3056" dataDxfId="13333"/>
    <tableColumn id="3080" xr3:uid="{70EFBE89-7796-9C40-B1AF-11F24A769285}" name="Coluna3057" dataDxfId="13332"/>
    <tableColumn id="3081" xr3:uid="{E6D97B9E-3CD0-7A47-8345-0E36CB9E7D6C}" name="Coluna3058" dataDxfId="13331"/>
    <tableColumn id="3082" xr3:uid="{C2E6710C-B6F4-744C-8DC7-B3352134A2A7}" name="Coluna3059" dataDxfId="13330"/>
    <tableColumn id="3083" xr3:uid="{B113D91E-3155-4F44-B252-EFB272730D12}" name="Coluna3060" dataDxfId="13329"/>
    <tableColumn id="3084" xr3:uid="{2A2477CD-3A27-2A40-8844-38D4A765FA01}" name="Coluna3061" dataDxfId="13328"/>
    <tableColumn id="3085" xr3:uid="{CDF98640-A253-F544-ACB8-7FECFF8219D0}" name="Coluna3062" dataDxfId="13327"/>
    <tableColumn id="3086" xr3:uid="{009BD287-6F0F-E64D-863C-847FC2F21506}" name="Coluna3063" dataDxfId="13326"/>
    <tableColumn id="3087" xr3:uid="{77E986EA-47E5-584C-A21D-3D2AD54A5562}" name="Coluna3064" dataDxfId="13325"/>
    <tableColumn id="3088" xr3:uid="{9E0A0191-328D-C445-91FC-FE00764B3E57}" name="Coluna3065" dataDxfId="13324"/>
    <tableColumn id="3089" xr3:uid="{7819AF17-27E3-CA4E-856E-A7D4EB8201CC}" name="Coluna3066" dataDxfId="13323"/>
    <tableColumn id="3090" xr3:uid="{D5047FAB-966C-884C-AF1C-9BD09BDE1BEF}" name="Coluna3067" dataDxfId="13322"/>
    <tableColumn id="3091" xr3:uid="{79C4AA25-24A5-4B46-8CC9-3BB4A146B626}" name="Coluna3068" dataDxfId="13321"/>
    <tableColumn id="3092" xr3:uid="{14977310-13DA-3B43-BE72-6A4CEF8FB7E0}" name="Coluna3069" dataDxfId="13320"/>
    <tableColumn id="3093" xr3:uid="{86ACAFEF-874F-0849-8902-B417F71C8C32}" name="Coluna3070" dataDxfId="13319"/>
    <tableColumn id="3094" xr3:uid="{33572791-6681-1E4E-A23D-8791852D9330}" name="Coluna3071" dataDxfId="13318"/>
    <tableColumn id="3095" xr3:uid="{1B084D1E-33AD-8D40-97B9-27897ABCC441}" name="Coluna3072" dataDxfId="13317"/>
    <tableColumn id="3096" xr3:uid="{7A6077C1-3DA0-AB4E-9DB5-9B57244E0D74}" name="Coluna3073" dataDxfId="13316"/>
    <tableColumn id="3097" xr3:uid="{1AAF3608-248D-D544-A307-068EBF5A4539}" name="Coluna3074" dataDxfId="13315"/>
    <tableColumn id="3098" xr3:uid="{DC42E9B3-A14A-8044-A900-836FAA9F41DC}" name="Coluna3075" dataDxfId="13314"/>
    <tableColumn id="3099" xr3:uid="{18B8F48E-4B59-FA48-92CF-E8F3DAC3610E}" name="Coluna3076" dataDxfId="13313"/>
    <tableColumn id="3100" xr3:uid="{C1F0E552-BE19-F34E-87B2-20F188960C25}" name="Coluna3077" dataDxfId="13312"/>
    <tableColumn id="3101" xr3:uid="{F0BA0999-BC5D-5448-AED1-EB168662C286}" name="Coluna3078" dataDxfId="13311"/>
    <tableColumn id="3102" xr3:uid="{8DDD0BD3-9C7A-AB47-9133-E13EE3888805}" name="Coluna3079" dataDxfId="13310"/>
    <tableColumn id="3103" xr3:uid="{FA4C0AE5-931F-154C-83C1-82AE1168EF4E}" name="Coluna3080" dataDxfId="13309"/>
    <tableColumn id="3104" xr3:uid="{225E257D-A3D1-964C-B441-3F316BAB5174}" name="Coluna3081" dataDxfId="13308"/>
    <tableColumn id="3105" xr3:uid="{12E744BF-2AEA-DF48-801F-4438CD2B3ECD}" name="Coluna3082" dataDxfId="13307"/>
    <tableColumn id="3106" xr3:uid="{B2F0C280-23C5-C043-A734-4DDEEDE6FD4E}" name="Coluna3083" dataDxfId="13306"/>
    <tableColumn id="3107" xr3:uid="{8238592C-4025-7149-A7F4-B093F9312174}" name="Coluna3084" dataDxfId="13305"/>
    <tableColumn id="3108" xr3:uid="{C99CE5B3-D81D-8940-A69C-6448A1FCB1F1}" name="Coluna3085" dataDxfId="13304"/>
    <tableColumn id="3109" xr3:uid="{AD8F9429-88F7-AC48-A237-EA1C8D7407AD}" name="Coluna3086" dataDxfId="13303"/>
    <tableColumn id="3110" xr3:uid="{B8F8AA79-CF8A-874B-8574-D3F0837C2A31}" name="Coluna3087" dataDxfId="13302"/>
    <tableColumn id="3111" xr3:uid="{31FC2385-6F95-9E48-8558-419E20C21940}" name="Coluna3088" dataDxfId="13301"/>
    <tableColumn id="3112" xr3:uid="{39482B85-64BB-994D-85E1-2DC51BC04039}" name="Coluna3089" dataDxfId="13300"/>
    <tableColumn id="3113" xr3:uid="{5AFBEA41-DA7F-864A-AFC2-BDFD6AE1B574}" name="Coluna3090" dataDxfId="13299"/>
    <tableColumn id="3114" xr3:uid="{A96BCAA0-E07F-F344-95A9-E92CBA0BF939}" name="Coluna3091" dataDxfId="13298"/>
    <tableColumn id="3115" xr3:uid="{9C848D21-6098-6545-A233-91B3ED9EBD7A}" name="Coluna3092" dataDxfId="13297"/>
    <tableColumn id="3116" xr3:uid="{E97F018A-6E9A-EC48-B23A-CF2C25FC675C}" name="Coluna3093" dataDxfId="13296"/>
    <tableColumn id="3117" xr3:uid="{76452C2B-058D-2340-B8CE-4C8E0CFA9882}" name="Coluna3094" dataDxfId="13295"/>
    <tableColumn id="3118" xr3:uid="{ACD7E977-A4EA-5D4A-9A61-4F4C8EA7A565}" name="Coluna3095" dataDxfId="13294"/>
    <tableColumn id="3119" xr3:uid="{D4C3E41B-25D0-3F44-B0F8-0CAEB947F247}" name="Coluna3096" dataDxfId="13293"/>
    <tableColumn id="3120" xr3:uid="{B9C810D2-D8B1-C44C-B724-46DBA538108B}" name="Coluna3097" dataDxfId="13292"/>
    <tableColumn id="3121" xr3:uid="{E61F3EE1-F7B8-3B4F-BDFF-1B0A60C4FE05}" name="Coluna3098" dataDxfId="13291"/>
    <tableColumn id="3122" xr3:uid="{6A27A006-DAB5-5246-AC86-E4767D4FA88F}" name="Coluna3099" dataDxfId="13290"/>
    <tableColumn id="3123" xr3:uid="{450BDCE4-D74C-054C-800A-3FE13B36A8DD}" name="Coluna3100" dataDxfId="13289"/>
    <tableColumn id="3124" xr3:uid="{3CD90102-908F-D449-B633-CA86627BA557}" name="Coluna3101" dataDxfId="13288"/>
    <tableColumn id="3125" xr3:uid="{20D72FAA-B911-E14D-89E2-027653AB348A}" name="Coluna3102" dataDxfId="13287"/>
    <tableColumn id="3126" xr3:uid="{3C4D76BE-B680-7B43-94DD-656CF5F48931}" name="Coluna3103" dataDxfId="13286"/>
    <tableColumn id="3127" xr3:uid="{68F9C02A-8373-9749-B3F4-823D0BDA6215}" name="Coluna3104" dataDxfId="13285"/>
    <tableColumn id="3128" xr3:uid="{25DEB179-0585-B645-9688-5370480ABA6A}" name="Coluna3105" dataDxfId="13284"/>
    <tableColumn id="3129" xr3:uid="{BE1966E2-C66B-FD49-AEE7-1322011E60F3}" name="Coluna3106" dataDxfId="13283"/>
    <tableColumn id="3130" xr3:uid="{EC415660-F4BE-494C-AA18-6333A2369080}" name="Coluna3107" dataDxfId="13282"/>
    <tableColumn id="3131" xr3:uid="{046A9DBE-7DB4-A544-8162-BF776324127A}" name="Coluna3108" dataDxfId="13281"/>
    <tableColumn id="3132" xr3:uid="{4E9DED3A-FC18-1445-B251-A4654200BFBE}" name="Coluna3109" dataDxfId="13280"/>
    <tableColumn id="3133" xr3:uid="{B3B76065-DE03-604A-BB71-225F0F2F8C29}" name="Coluna3110" dataDxfId="13279"/>
    <tableColumn id="3134" xr3:uid="{C2F1701D-CFCF-8B4F-8B32-7D81320D2794}" name="Coluna3111" dataDxfId="13278"/>
    <tableColumn id="3135" xr3:uid="{2431542F-B088-F446-91DA-C678790BEE18}" name="Coluna3112" dataDxfId="13277"/>
    <tableColumn id="3136" xr3:uid="{E744AC88-72F8-8E4E-9792-2D63D3428047}" name="Coluna3113" dataDxfId="13276"/>
    <tableColumn id="3137" xr3:uid="{E63173AD-6FA7-434E-8497-20FE274EAAB9}" name="Coluna3114" dataDxfId="13275"/>
    <tableColumn id="3138" xr3:uid="{0ED11DEE-8EC1-3743-963B-734F4BEBBA0A}" name="Coluna3115" dataDxfId="13274"/>
    <tableColumn id="3139" xr3:uid="{97A6A37B-5D1A-424A-9A9F-D8D4D6403B9A}" name="Coluna3116" dataDxfId="13273"/>
    <tableColumn id="3140" xr3:uid="{C83C0E13-13EF-A64E-A5BD-8BC1C3704862}" name="Coluna3117" dataDxfId="13272"/>
    <tableColumn id="3141" xr3:uid="{E5B79DC2-1EB3-F44A-8DA6-2E4C03FE7C22}" name="Coluna3118" dataDxfId="13271"/>
    <tableColumn id="3142" xr3:uid="{7EF8B04F-E415-8247-8C5F-2497F51EE448}" name="Coluna3119" dataDxfId="13270"/>
    <tableColumn id="3143" xr3:uid="{DBC5C2D8-BF5F-CA4A-BD20-D986662157A6}" name="Coluna3120" dataDxfId="13269"/>
    <tableColumn id="3144" xr3:uid="{C6EF96F0-C07C-C842-AA47-9320DCD224BE}" name="Coluna3121" dataDxfId="13268"/>
    <tableColumn id="3145" xr3:uid="{BE1D8C9F-34C3-264A-BFBB-C3F37BBF353F}" name="Coluna3122" dataDxfId="13267"/>
    <tableColumn id="3146" xr3:uid="{C66AF0AE-1F0F-804E-9057-00F3573B759A}" name="Coluna3123" dataDxfId="13266"/>
    <tableColumn id="3147" xr3:uid="{243CC1EE-52D2-DB4F-9639-7394D6F5380E}" name="Coluna3124" dataDxfId="13265"/>
    <tableColumn id="3148" xr3:uid="{BF9D0B98-B56D-CF48-B30C-FA1DCBF866F0}" name="Coluna3125" dataDxfId="13264"/>
    <tableColumn id="3149" xr3:uid="{EB223FAE-F3BF-3E40-B98A-8DC8601A5542}" name="Coluna3126" dataDxfId="13263"/>
    <tableColumn id="3150" xr3:uid="{7320BB56-2BC8-AC47-AD4A-E355C75214DA}" name="Coluna3127" dataDxfId="13262"/>
    <tableColumn id="3151" xr3:uid="{E31672C8-E646-1B4C-8E50-4A9AD5F5FAE4}" name="Coluna3128" dataDxfId="13261"/>
    <tableColumn id="3152" xr3:uid="{FCD68F6F-1238-FE40-97F8-2D515FDAC50D}" name="Coluna3129" dataDxfId="13260"/>
    <tableColumn id="3153" xr3:uid="{5981FE17-2441-4746-A91B-8AEA196D79CE}" name="Coluna3130" dataDxfId="13259"/>
    <tableColumn id="3154" xr3:uid="{4B9822AB-2F31-8941-962B-8C2AECE67C23}" name="Coluna3131" dataDxfId="13258"/>
    <tableColumn id="3155" xr3:uid="{E33C3137-1B34-D54D-934E-0AE38E42472C}" name="Coluna3132" dataDxfId="13257"/>
    <tableColumn id="3156" xr3:uid="{73B93221-DB77-EC45-B6AC-07D050BB5A85}" name="Coluna3133" dataDxfId="13256"/>
    <tableColumn id="3157" xr3:uid="{9867F7A7-098C-A54E-BC8D-3257BA8D0348}" name="Coluna3134" dataDxfId="13255"/>
    <tableColumn id="3158" xr3:uid="{7B195E16-49B9-8E49-8BA3-72536FDAC8C4}" name="Coluna3135" dataDxfId="13254"/>
    <tableColumn id="3159" xr3:uid="{FB8DC49A-79FD-B04E-B7CB-83725A434B90}" name="Coluna3136" dataDxfId="13253"/>
    <tableColumn id="3160" xr3:uid="{7BD55316-A67C-B74E-96DC-B49F84BA922F}" name="Coluna3137" dataDxfId="13252"/>
    <tableColumn id="3161" xr3:uid="{36C202CB-AE7E-CA44-8436-E55B09A943E7}" name="Coluna3138" dataDxfId="13251"/>
    <tableColumn id="3162" xr3:uid="{7DD6100E-9BAC-F242-A3DF-A10B3E4F13CA}" name="Coluna3139" dataDxfId="13250"/>
    <tableColumn id="3163" xr3:uid="{F91A89E5-7DCC-9548-ABD4-27659634DD45}" name="Coluna3140" dataDxfId="13249"/>
    <tableColumn id="3164" xr3:uid="{257DA7CB-5412-B34A-9E9C-C59345E27A48}" name="Coluna3141" dataDxfId="13248"/>
    <tableColumn id="3165" xr3:uid="{01DF7927-EA8B-B945-9376-11DBF9B24E88}" name="Coluna3142" dataDxfId="13247"/>
    <tableColumn id="3166" xr3:uid="{EB0621D1-55D9-924B-A058-C6C5BF2EA10E}" name="Coluna3143" dataDxfId="13246"/>
    <tableColumn id="3167" xr3:uid="{3A863946-9AA1-1F4A-8AD3-D4754B7A7EA6}" name="Coluna3144" dataDxfId="13245"/>
    <tableColumn id="3168" xr3:uid="{3D8B887C-76CA-BE44-B366-408DFA30686D}" name="Coluna3145" dataDxfId="13244"/>
    <tableColumn id="3169" xr3:uid="{6937ED14-2AE5-094B-B189-7624E114ED93}" name="Coluna3146" dataDxfId="13243"/>
    <tableColumn id="3170" xr3:uid="{C3EEA001-2B8E-0743-A59C-8EC8A82D79AE}" name="Coluna3147" dataDxfId="13242"/>
    <tableColumn id="3171" xr3:uid="{0C3F7B60-E364-7842-8ABA-592DB40C55C7}" name="Coluna3148" dataDxfId="13241"/>
    <tableColumn id="3172" xr3:uid="{6B2591EE-5D57-B240-9ADC-EA508E745497}" name="Coluna3149" dataDxfId="13240"/>
    <tableColumn id="3173" xr3:uid="{1091941A-D4D4-A64D-A7C7-3931EB08384D}" name="Coluna3150" dataDxfId="13239"/>
    <tableColumn id="3174" xr3:uid="{01F058D6-70BD-AE45-9481-71B7A4C8E31B}" name="Coluna3151" dataDxfId="13238"/>
    <tableColumn id="3175" xr3:uid="{E021375A-51AA-E446-A0A0-C4203BE8A5FA}" name="Coluna3152" dataDxfId="13237"/>
    <tableColumn id="3176" xr3:uid="{9507D584-0529-AB48-9CA5-887BB1545A9C}" name="Coluna3153" dataDxfId="13236"/>
    <tableColumn id="3177" xr3:uid="{5DF09642-5B0C-C54A-9FD0-74EE9A58C21E}" name="Coluna3154" dataDxfId="13235"/>
    <tableColumn id="3178" xr3:uid="{DBEF649D-3D86-7C40-8924-E92960306667}" name="Coluna3155" dataDxfId="13234"/>
    <tableColumn id="3179" xr3:uid="{547C062E-7B69-A644-A4CB-FB761F8775DE}" name="Coluna3156" dataDxfId="13233"/>
    <tableColumn id="3180" xr3:uid="{42C7B03C-D7DA-3E47-AEF5-01CB99EDB0C6}" name="Coluna3157" dataDxfId="13232"/>
    <tableColumn id="3181" xr3:uid="{EE1D9B44-CF6A-754B-A7E7-244A73A1599E}" name="Coluna3158" dataDxfId="13231"/>
    <tableColumn id="3182" xr3:uid="{021E26ED-A7E3-8B4C-8C90-D6C1C21D6E36}" name="Coluna3159" dataDxfId="13230"/>
    <tableColumn id="3183" xr3:uid="{91CEA7F9-E0B9-8A42-AD09-6AB675A5A7DF}" name="Coluna3160" dataDxfId="13229"/>
    <tableColumn id="3184" xr3:uid="{E85193D0-92F6-B64B-89BF-751B8B2CC4C0}" name="Coluna3161" dataDxfId="13228"/>
    <tableColumn id="3185" xr3:uid="{CBB1179E-EF96-5548-ADCE-0A48738B7A8E}" name="Coluna3162" dataDxfId="13227"/>
    <tableColumn id="3186" xr3:uid="{EF8AD642-DE9E-EC43-BA93-2C85754BD768}" name="Coluna3163" dataDxfId="13226"/>
    <tableColumn id="3187" xr3:uid="{78061FD7-87B3-154D-A5E2-C7EE9521F97F}" name="Coluna3164" dataDxfId="13225"/>
    <tableColumn id="3188" xr3:uid="{754C453E-EF6E-C347-BF6A-D6C483981615}" name="Coluna3165" dataDxfId="13224"/>
    <tableColumn id="3189" xr3:uid="{DF4BBF7D-0A94-004B-B0ED-B075FE9B8B78}" name="Coluna3166" dataDxfId="13223"/>
    <tableColumn id="3190" xr3:uid="{33B2651B-E358-9446-A9C3-A2579631B0BA}" name="Coluna3167" dataDxfId="13222"/>
    <tableColumn id="3191" xr3:uid="{8287E613-494A-9242-B6E5-6BEA1EC2B306}" name="Coluna3168" dataDxfId="13221"/>
    <tableColumn id="3192" xr3:uid="{1CF5D5EF-8649-AC46-9577-BB90D3AEDC58}" name="Coluna3169" dataDxfId="13220"/>
    <tableColumn id="3193" xr3:uid="{8E5639DA-CA41-9D4F-935B-59B1C426D2C2}" name="Coluna3170" dataDxfId="13219"/>
    <tableColumn id="3194" xr3:uid="{EA61162E-17A4-6E41-B970-104DE60407BF}" name="Coluna3171" dataDxfId="13218"/>
    <tableColumn id="3195" xr3:uid="{E5121F8E-A199-3243-A69A-F8D20A423A37}" name="Coluna3172" dataDxfId="13217"/>
    <tableColumn id="3196" xr3:uid="{6AE82C43-4F17-4E48-A6FB-E8B92917960D}" name="Coluna3173" dataDxfId="13216"/>
    <tableColumn id="3197" xr3:uid="{3F705EF3-8558-9D4D-AC4D-8DA4A8153FED}" name="Coluna3174" dataDxfId="13215"/>
    <tableColumn id="3198" xr3:uid="{E1A59C70-ACDC-C040-B44D-0930FE88601E}" name="Coluna3175" dataDxfId="13214"/>
    <tableColumn id="3199" xr3:uid="{80CA89BB-0884-594C-9C32-37A4AC27077E}" name="Coluna3176" dataDxfId="13213"/>
    <tableColumn id="3200" xr3:uid="{B6225D6A-1936-7A43-AACB-9E8B20E44F29}" name="Coluna3177" dataDxfId="13212"/>
    <tableColumn id="3201" xr3:uid="{050D45DD-D1E3-6247-9F8A-6EDEFECF8DF2}" name="Coluna3178" dataDxfId="13211"/>
    <tableColumn id="3202" xr3:uid="{070BC0D9-17D0-4942-A92C-1DDAECE7E238}" name="Coluna3179" dataDxfId="13210"/>
    <tableColumn id="3203" xr3:uid="{A3C9FC33-F633-B542-83A8-4B86F5E7E79E}" name="Coluna3180" dataDxfId="13209"/>
    <tableColumn id="3204" xr3:uid="{56BAF3F2-C9CD-4F43-867C-6E12B95B6A03}" name="Coluna3181" dataDxfId="13208"/>
    <tableColumn id="3205" xr3:uid="{B6AF2ACA-747C-544B-899C-B7708341E7DF}" name="Coluna3182" dataDxfId="13207"/>
    <tableColumn id="3206" xr3:uid="{0ED25913-A6DC-8E4E-B85D-67E9D09560C9}" name="Coluna3183" dataDxfId="13206"/>
    <tableColumn id="3207" xr3:uid="{0E86E202-EEF7-2341-957B-378A63400CDD}" name="Coluna3184" dataDxfId="13205"/>
    <tableColumn id="3208" xr3:uid="{079DE615-8652-0946-B395-1350A8BAEB00}" name="Coluna3185" dataDxfId="13204"/>
    <tableColumn id="3209" xr3:uid="{D4EDA867-DD5E-F346-8E8B-7E49B5AC7594}" name="Coluna3186" dataDxfId="13203"/>
    <tableColumn id="3210" xr3:uid="{CAAAEAB5-60CD-D74F-A226-00B0F35F36EA}" name="Coluna3187" dataDxfId="13202"/>
    <tableColumn id="3211" xr3:uid="{BEFA75FD-60C5-BC44-92F4-577A174A0746}" name="Coluna3188" dataDxfId="13201"/>
    <tableColumn id="3212" xr3:uid="{D518F066-D331-6941-866B-2D34B03CAAA2}" name="Coluna3189" dataDxfId="13200"/>
    <tableColumn id="3213" xr3:uid="{CC63634E-6292-1D42-B6AE-89CC748D519F}" name="Coluna3190" dataDxfId="13199"/>
    <tableColumn id="3214" xr3:uid="{E67B11E3-43FA-3543-93AD-D9574BF26371}" name="Coluna3191" dataDxfId="13198"/>
    <tableColumn id="3215" xr3:uid="{C9BD1F55-A46B-2E42-88CE-2869610D6225}" name="Coluna3192" dataDxfId="13197"/>
    <tableColumn id="3216" xr3:uid="{67F41C13-CEB4-C044-9482-528AEB5B71B9}" name="Coluna3193" dataDxfId="13196"/>
    <tableColumn id="3217" xr3:uid="{E9F71090-4312-C647-8F26-08C923C2CC84}" name="Coluna3194" dataDxfId="13195"/>
    <tableColumn id="3218" xr3:uid="{2D820D9D-07E0-554F-85C1-F3DC8D08AA3F}" name="Coluna3195" dataDxfId="13194"/>
    <tableColumn id="3219" xr3:uid="{E66C9E48-C0E1-A34D-8524-35B8806B0589}" name="Coluna3196" dataDxfId="13193"/>
    <tableColumn id="3220" xr3:uid="{E8B958C1-A3F0-D044-9A75-7ECA847FBCA1}" name="Coluna3197" dataDxfId="13192"/>
    <tableColumn id="3221" xr3:uid="{1DC02082-0108-BD40-99BB-4C6B737183E8}" name="Coluna3198" dataDxfId="13191"/>
    <tableColumn id="3222" xr3:uid="{8AD372F2-E65B-9148-871E-47E09DC9E38C}" name="Coluna3199" dataDxfId="13190"/>
    <tableColumn id="3223" xr3:uid="{694BAF7C-E295-DC44-A49A-99B62F9F947E}" name="Coluna3200" dataDxfId="13189"/>
    <tableColumn id="3224" xr3:uid="{8A999A8F-0EC7-9943-8A3E-A8BEED05D539}" name="Coluna3201" dataDxfId="13188"/>
    <tableColumn id="3225" xr3:uid="{F724DCA2-C71F-864F-A836-C50FEDF39F66}" name="Coluna3202" dataDxfId="13187"/>
    <tableColumn id="3226" xr3:uid="{5C49B874-698B-B94D-92E0-1C14CBADCD07}" name="Coluna3203" dataDxfId="13186"/>
    <tableColumn id="3227" xr3:uid="{1A3913F7-FF8A-434F-8376-538CB42AEF63}" name="Coluna3204" dataDxfId="13185"/>
    <tableColumn id="3228" xr3:uid="{47531DAE-4C20-F24F-A54C-B38929268B25}" name="Coluna3205" dataDxfId="13184"/>
    <tableColumn id="3229" xr3:uid="{FDA3DF1D-D23C-9343-95DE-613E4B192E18}" name="Coluna3206" dataDxfId="13183"/>
    <tableColumn id="3230" xr3:uid="{7C58DBFA-44B6-7A4E-B6CA-0E5423A6220A}" name="Coluna3207" dataDxfId="13182"/>
    <tableColumn id="3231" xr3:uid="{D66C03D5-5FBA-0D44-AC7A-90367960B13D}" name="Coluna3208" dataDxfId="13181"/>
    <tableColumn id="3232" xr3:uid="{6996952B-D74F-DA4E-9E28-BFE35E7657A1}" name="Coluna3209" dataDxfId="13180"/>
    <tableColumn id="3233" xr3:uid="{1E35E1EA-9221-254A-A1A9-FB9FCD2B58D8}" name="Coluna3210" dataDxfId="13179"/>
    <tableColumn id="3234" xr3:uid="{705F6EFA-ADF2-A345-9A03-9122BB748E55}" name="Coluna3211" dataDxfId="13178"/>
    <tableColumn id="3235" xr3:uid="{CD4F8E27-FA5A-DA4E-BEC8-6BFF872B8C50}" name="Coluna3212" dataDxfId="13177"/>
    <tableColumn id="3236" xr3:uid="{A8F003F2-FE50-D745-9E97-9337402422BA}" name="Coluna3213" dataDxfId="13176"/>
    <tableColumn id="3237" xr3:uid="{2E69E5BE-4671-6047-B892-2FA0C988F7D6}" name="Coluna3214" dataDxfId="13175"/>
    <tableColumn id="3238" xr3:uid="{DFBD7BC9-606E-BE4C-8035-12BD8AC0608D}" name="Coluna3215" dataDxfId="13174"/>
    <tableColumn id="3239" xr3:uid="{BE8D7355-23B6-F94A-A738-A1F3DD977793}" name="Coluna3216" dataDxfId="13173"/>
    <tableColumn id="3240" xr3:uid="{381ABE28-23B3-CD4B-ACB1-77520301B395}" name="Coluna3217" dataDxfId="13172"/>
    <tableColumn id="3241" xr3:uid="{93CBCC84-CE9A-054D-B22B-832710920BDF}" name="Coluna3218" dataDxfId="13171"/>
    <tableColumn id="3242" xr3:uid="{88C976C9-FA09-B440-8A96-BD7762A590E2}" name="Coluna3219" dataDxfId="13170"/>
    <tableColumn id="3243" xr3:uid="{5B3DB3FE-8888-F14F-85C1-39F970447B35}" name="Coluna3220" dataDxfId="13169"/>
    <tableColumn id="3244" xr3:uid="{271EC734-DB90-9947-A501-7A64EB0D3CE9}" name="Coluna3221" dataDxfId="13168"/>
    <tableColumn id="3245" xr3:uid="{3C2AF2CF-8E0F-E44D-B8F9-F7C32D801600}" name="Coluna3222" dataDxfId="13167"/>
    <tableColumn id="3246" xr3:uid="{2C5B41DD-F225-3E46-81C6-81B883D0E2C7}" name="Coluna3223" dataDxfId="13166"/>
    <tableColumn id="3247" xr3:uid="{97B16FB8-08E7-3540-8A35-F231C8F3C26D}" name="Coluna3224" dataDxfId="13165"/>
    <tableColumn id="3248" xr3:uid="{4149C737-3B27-5545-A947-EE7624299F3B}" name="Coluna3225" dataDxfId="13164"/>
    <tableColumn id="3249" xr3:uid="{2EA1A030-1D77-7443-A188-685882E0614A}" name="Coluna3226" dataDxfId="13163"/>
    <tableColumn id="3250" xr3:uid="{DF97B633-7170-9040-9DBA-AD43D46904C2}" name="Coluna3227" dataDxfId="13162"/>
    <tableColumn id="3251" xr3:uid="{166C4804-FAEF-464D-9BA4-D2201BE07583}" name="Coluna3228" dataDxfId="13161"/>
    <tableColumn id="3252" xr3:uid="{0D0879F1-70DB-F546-A62F-D84A1D14F0BE}" name="Coluna3229" dataDxfId="13160"/>
    <tableColumn id="3253" xr3:uid="{8F3DDB6C-ED9B-7C4B-8564-9856542F23A0}" name="Coluna3230" dataDxfId="13159"/>
    <tableColumn id="3254" xr3:uid="{B3A2AE95-53AB-9145-99A3-24E0646B6400}" name="Coluna3231" dataDxfId="13158"/>
    <tableColumn id="3255" xr3:uid="{359F68E6-BCCE-A642-8F91-B064F94D2617}" name="Coluna3232" dataDxfId="13157"/>
    <tableColumn id="3256" xr3:uid="{FB21091C-DB97-1742-99CC-E06BF9AAB63E}" name="Coluna3233" dataDxfId="13156"/>
    <tableColumn id="3257" xr3:uid="{315456C4-0B63-6F47-B9E7-312ADFB64780}" name="Coluna3234" dataDxfId="13155"/>
    <tableColumn id="3258" xr3:uid="{CBE08BCA-869E-2F49-93A2-85C9A3A2888F}" name="Coluna3235" dataDxfId="13154"/>
    <tableColumn id="3259" xr3:uid="{1184471E-C30B-514C-BC8F-74EAE93CB277}" name="Coluna3236" dataDxfId="13153"/>
    <tableColumn id="3260" xr3:uid="{9A15506F-9537-F445-AF40-CEB2ECD08018}" name="Coluna3237" dataDxfId="13152"/>
    <tableColumn id="3261" xr3:uid="{0EA6CB48-9B09-3946-9571-146D011881DE}" name="Coluna3238" dataDxfId="13151"/>
    <tableColumn id="3262" xr3:uid="{18DAF05D-5E35-1746-ABE8-786C94BC9A5A}" name="Coluna3239" dataDxfId="13150"/>
    <tableColumn id="3263" xr3:uid="{E54C32F2-03FD-1B43-A575-2FDE1430F683}" name="Coluna3240" dataDxfId="13149"/>
    <tableColumn id="3264" xr3:uid="{462F27CC-3BE9-EC46-8024-994E40BA80AD}" name="Coluna3241" dataDxfId="13148"/>
    <tableColumn id="3265" xr3:uid="{BB023790-BD25-5349-B346-B3B1AA67D870}" name="Coluna3242" dataDxfId="13147"/>
    <tableColumn id="3266" xr3:uid="{26CC07D4-9EE5-3541-88A9-4FA570872035}" name="Coluna3243" dataDxfId="13146"/>
    <tableColumn id="3267" xr3:uid="{199B2649-26EB-5345-91EA-8D8B156D900C}" name="Coluna3244" dataDxfId="13145"/>
    <tableColumn id="3268" xr3:uid="{10CBC974-1447-FD42-85BC-1F0ECC6CC780}" name="Coluna3245" dataDxfId="13144"/>
    <tableColumn id="3269" xr3:uid="{EE2AC8DC-9C9B-0247-9BDE-E000B88EDF39}" name="Coluna3246" dataDxfId="13143"/>
    <tableColumn id="3270" xr3:uid="{264ABEAE-972E-DF4A-A59B-126257A2186C}" name="Coluna3247" dataDxfId="13142"/>
    <tableColumn id="3271" xr3:uid="{3C1395AB-1B41-9042-8B7B-421779C65E94}" name="Coluna3248" dataDxfId="13141"/>
    <tableColumn id="3272" xr3:uid="{102FC325-A726-F44C-BBF8-603CEEE4C263}" name="Coluna3249" dataDxfId="13140"/>
    <tableColumn id="3273" xr3:uid="{52DA9954-70DE-764C-9FE1-5B43881CCD71}" name="Coluna3250" dataDxfId="13139"/>
    <tableColumn id="3274" xr3:uid="{1158370E-38BC-614F-81FF-EBE30B630343}" name="Coluna3251" dataDxfId="13138"/>
    <tableColumn id="3275" xr3:uid="{97CAAFD0-B299-944C-8F72-57958892CF1B}" name="Coluna3252" dataDxfId="13137"/>
    <tableColumn id="3276" xr3:uid="{84A40528-5FC1-AD45-921D-43469C4BD826}" name="Coluna3253" dataDxfId="13136"/>
    <tableColumn id="3277" xr3:uid="{B3151B49-E4A5-7F45-8AF7-5B437F4AF87C}" name="Coluna3254" dataDxfId="13135"/>
    <tableColumn id="3278" xr3:uid="{48B50292-4019-0A45-A91F-AC4286F7307D}" name="Coluna3255" dataDxfId="13134"/>
    <tableColumn id="3279" xr3:uid="{F6AE9A91-0350-7849-821A-A71039BE0662}" name="Coluna3256" dataDxfId="13133"/>
    <tableColumn id="3280" xr3:uid="{E3B9FEFD-BAE1-7743-BAF5-6F80D498663D}" name="Coluna3257" dataDxfId="13132"/>
    <tableColumn id="3281" xr3:uid="{D14B5A6C-3824-A242-9566-06914306B0B4}" name="Coluna3258" dataDxfId="13131"/>
    <tableColumn id="3282" xr3:uid="{D07F7967-2B7C-B443-95B7-8B18DE69F77D}" name="Coluna3259" dataDxfId="13130"/>
    <tableColumn id="3283" xr3:uid="{D2A9CC69-F89D-B549-AD05-F80573B0B7EB}" name="Coluna3260" dataDxfId="13129"/>
    <tableColumn id="3284" xr3:uid="{D3F5194E-5088-844F-A6F3-D11609E29609}" name="Coluna3261" dataDxfId="13128"/>
    <tableColumn id="3285" xr3:uid="{3BB4D0DC-C2E4-9B47-93DD-46773E0C8095}" name="Coluna3262" dataDxfId="13127"/>
    <tableColumn id="3286" xr3:uid="{D13C73E4-B952-A44F-85C3-8DDA37F5B9AA}" name="Coluna3263" dataDxfId="13126"/>
    <tableColumn id="3287" xr3:uid="{2D3F3F45-1F9F-0C4B-8D26-E27BDE866AAD}" name="Coluna3264" dataDxfId="13125"/>
    <tableColumn id="3288" xr3:uid="{E7CDB333-3713-9B49-BF4C-8A7E3EC5D2FD}" name="Coluna3265" dataDxfId="13124"/>
    <tableColumn id="3289" xr3:uid="{00FAFD81-7C42-714D-A75D-8B296BA04B2C}" name="Coluna3266" dataDxfId="13123"/>
    <tableColumn id="3290" xr3:uid="{2C322F64-6FE6-D446-9311-DED685493512}" name="Coluna3267" dataDxfId="13122"/>
    <tableColumn id="3291" xr3:uid="{65F4A791-ACB1-1D41-97EB-974B269C20BA}" name="Coluna3268" dataDxfId="13121"/>
    <tableColumn id="3292" xr3:uid="{067163ED-B19B-4844-9FE1-301E1A066D80}" name="Coluna3269" dataDxfId="13120"/>
    <tableColumn id="3293" xr3:uid="{748897DC-E349-F84D-8E8D-D6D866D3B8E4}" name="Coluna3270" dataDxfId="13119"/>
    <tableColumn id="3294" xr3:uid="{21786ACF-F4D4-8F4B-A857-6425C80466DB}" name="Coluna3271" dataDxfId="13118"/>
    <tableColumn id="3295" xr3:uid="{0668D55E-3B96-0649-8392-32D1F531620D}" name="Coluna3272" dataDxfId="13117"/>
    <tableColumn id="3296" xr3:uid="{D008E991-5734-B543-AF6B-BE16D8145A88}" name="Coluna3273" dataDxfId="13116"/>
    <tableColumn id="3297" xr3:uid="{04F122F7-400A-014B-9E90-6CF8F641594E}" name="Coluna3274" dataDxfId="13115"/>
    <tableColumn id="3298" xr3:uid="{41E0427E-6DA7-324C-9B31-9EA39D2F1899}" name="Coluna3275" dataDxfId="13114"/>
    <tableColumn id="3299" xr3:uid="{AAF72566-C789-2C4B-8F50-CFAD6B361AD9}" name="Coluna3276" dataDxfId="13113"/>
    <tableColumn id="3300" xr3:uid="{09AD667C-A94B-FB4E-8E98-95526F91B317}" name="Coluna3277" dataDxfId="13112"/>
    <tableColumn id="3301" xr3:uid="{394DB9D1-1B2F-494E-842F-3EFDECC01924}" name="Coluna3278" dataDxfId="13111"/>
    <tableColumn id="3302" xr3:uid="{0BB1F4F4-B4C3-3144-AE5A-726B0C3AD41D}" name="Coluna3279" dataDxfId="13110"/>
    <tableColumn id="3303" xr3:uid="{B43A69F7-36A6-6C49-ACDB-D64DEDA84F86}" name="Coluna3280" dataDxfId="13109"/>
    <tableColumn id="3304" xr3:uid="{54D4742C-2AC6-2D4E-A603-FBE7086E05FD}" name="Coluna3281" dataDxfId="13108"/>
    <tableColumn id="3305" xr3:uid="{56F71CF8-0057-804B-A495-874134F728FB}" name="Coluna3282" dataDxfId="13107"/>
    <tableColumn id="3306" xr3:uid="{BCE1609C-D539-4F48-82FB-AAF1A228D30A}" name="Coluna3283" dataDxfId="13106"/>
    <tableColumn id="3307" xr3:uid="{C922081C-4E68-5B46-8B06-4E7B85C81BF3}" name="Coluna3284" dataDxfId="13105"/>
    <tableColumn id="3308" xr3:uid="{BA2DF6A6-AF05-634F-AF8D-A73130277373}" name="Coluna3285" dataDxfId="13104"/>
    <tableColumn id="3309" xr3:uid="{CAC57A94-05AD-B145-8EF6-C5D9659B1409}" name="Coluna3286" dataDxfId="13103"/>
    <tableColumn id="3310" xr3:uid="{40575778-F40D-AB4F-BEE5-CCABAE573A2D}" name="Coluna3287" dataDxfId="13102"/>
    <tableColumn id="3311" xr3:uid="{F33E2C80-DDF4-3640-A6B8-382CB1CC5672}" name="Coluna3288" dataDxfId="13101"/>
    <tableColumn id="3312" xr3:uid="{7557B111-13C8-0945-8FE0-DFF038B4882F}" name="Coluna3289" dataDxfId="13100"/>
    <tableColumn id="3313" xr3:uid="{761CC949-32F6-7F4F-8FBF-AA8103508576}" name="Coluna3290" dataDxfId="13099"/>
    <tableColumn id="3314" xr3:uid="{6516FD46-EDBA-8243-B314-AE802C16E13E}" name="Coluna3291" dataDxfId="13098"/>
    <tableColumn id="3315" xr3:uid="{ADC3BC14-D378-4E49-A4A5-CA208B6E9283}" name="Coluna3292" dataDxfId="13097"/>
    <tableColumn id="3316" xr3:uid="{A330F338-8B66-F545-A4CD-E347A91A3C02}" name="Coluna3293" dataDxfId="13096"/>
    <tableColumn id="3317" xr3:uid="{BFF70F4D-75A2-F242-8AFB-76DED666F3D6}" name="Coluna3294" dataDxfId="13095"/>
    <tableColumn id="3318" xr3:uid="{63033E28-C42A-3648-A83D-BF6D344CD2D4}" name="Coluna3295" dataDxfId="13094"/>
    <tableColumn id="3319" xr3:uid="{9414E790-71F8-2D4C-A772-F6ACB99EC994}" name="Coluna3296" dataDxfId="13093"/>
    <tableColumn id="3320" xr3:uid="{99CA2066-4D9B-C94D-82E1-D6C12E818AA0}" name="Coluna3297" dataDxfId="13092"/>
    <tableColumn id="3321" xr3:uid="{9552C6B5-3E17-E14B-9D8D-0415A84E02DD}" name="Coluna3298" dataDxfId="13091"/>
    <tableColumn id="3322" xr3:uid="{E464FC55-FD6B-BC46-9400-A990BCDE1668}" name="Coluna3299" dataDxfId="13090"/>
    <tableColumn id="3323" xr3:uid="{B5CA96DF-D57B-DB4D-BDF9-C06817E29430}" name="Coluna3300" dataDxfId="13089"/>
    <tableColumn id="3324" xr3:uid="{62FE747C-7A14-C54B-9D77-EA1B418B9EC4}" name="Coluna3301" dataDxfId="13088"/>
    <tableColumn id="3325" xr3:uid="{918678D8-B188-D342-B5AC-A4A3A15F673B}" name="Coluna3302" dataDxfId="13087"/>
    <tableColumn id="3326" xr3:uid="{E65088CD-2D0D-F641-BA81-DC2C202CA25E}" name="Coluna3303" dataDxfId="13086"/>
    <tableColumn id="3327" xr3:uid="{0A2612E5-4630-A743-ABDF-E9C744B51063}" name="Coluna3304" dataDxfId="13085"/>
    <tableColumn id="3328" xr3:uid="{E2D37374-242B-E946-9CB7-F15D9EDFDA36}" name="Coluna3305" dataDxfId="13084"/>
    <tableColumn id="3329" xr3:uid="{67DEECAA-E17B-3D44-AA91-B26669E126B6}" name="Coluna3306" dataDxfId="13083"/>
    <tableColumn id="3330" xr3:uid="{BA9E04A5-75F8-2741-87F9-242157A38779}" name="Coluna3307" dataDxfId="13082"/>
    <tableColumn id="3331" xr3:uid="{F6581515-75C7-8941-9323-CB00BA9A97C5}" name="Coluna3308" dataDxfId="13081"/>
    <tableColumn id="3332" xr3:uid="{34967F83-22AA-924E-B307-E505E4707FBC}" name="Coluna3309" dataDxfId="13080"/>
    <tableColumn id="3333" xr3:uid="{E58AC271-B77E-AD4C-9F30-A0555A0C7AB2}" name="Coluna3310" dataDxfId="13079"/>
    <tableColumn id="3334" xr3:uid="{0315808B-EBE3-8743-97AF-534E8EBBF3D9}" name="Coluna3311" dataDxfId="13078"/>
    <tableColumn id="3335" xr3:uid="{6698A010-8669-2146-9CDC-EBB4AE034602}" name="Coluna3312" dataDxfId="13077"/>
    <tableColumn id="3336" xr3:uid="{567CEC63-0A4A-6841-9999-60712AC5AF07}" name="Coluna3313" dataDxfId="13076"/>
    <tableColumn id="3337" xr3:uid="{003120B1-E000-0C40-829E-6A5E641F0E41}" name="Coluna3314" dataDxfId="13075"/>
    <tableColumn id="3338" xr3:uid="{BDE38053-CEA8-4443-BF42-3119DB5FD58A}" name="Coluna3315" dataDxfId="13074"/>
    <tableColumn id="3339" xr3:uid="{4806FB33-7882-A845-A308-28F44271EB57}" name="Coluna3316" dataDxfId="13073"/>
    <tableColumn id="3340" xr3:uid="{CD5A8E2E-6DF9-8F4E-86EE-633FF108966C}" name="Coluna3317" dataDxfId="13072"/>
    <tableColumn id="3341" xr3:uid="{326C6BAC-6217-BF4E-8766-6B22B86F8B25}" name="Coluna3318" dataDxfId="13071"/>
    <tableColumn id="3342" xr3:uid="{032042FF-C9C0-A24A-881F-FA5DB719EBB2}" name="Coluna3319" dataDxfId="13070"/>
    <tableColumn id="3343" xr3:uid="{D8D9C7A2-0476-884C-AABD-8C223261FBB5}" name="Coluna3320" dataDxfId="13069"/>
    <tableColumn id="3344" xr3:uid="{4D5C347D-DF3F-7F42-A8C3-7444329FBBC0}" name="Coluna3321" dataDxfId="13068"/>
    <tableColumn id="3345" xr3:uid="{8EA26E85-D962-4641-9019-97ECE6B21A45}" name="Coluna3322" dataDxfId="13067"/>
    <tableColumn id="3346" xr3:uid="{2878383F-1A22-A448-9297-3DD68AFCDF3F}" name="Coluna3323" dataDxfId="13066"/>
    <tableColumn id="3347" xr3:uid="{5649A884-F5C1-1541-AF64-5DA704CA668B}" name="Coluna3324" dataDxfId="13065"/>
    <tableColumn id="3348" xr3:uid="{65AD95FF-BF01-1047-9E94-EF0EC296DDF4}" name="Coluna3325" dataDxfId="13064"/>
    <tableColumn id="3349" xr3:uid="{2AB846EE-F512-9843-9430-8F1FF936E78E}" name="Coluna3326" dataDxfId="13063"/>
    <tableColumn id="3350" xr3:uid="{709F7A3B-9D5F-3942-B0F2-FA856B2EEC5A}" name="Coluna3327" dataDxfId="13062"/>
    <tableColumn id="3351" xr3:uid="{4B210A3B-003E-6341-8873-9AF3F17ED3DC}" name="Coluna3328" dataDxfId="13061"/>
    <tableColumn id="3352" xr3:uid="{9A8A0A83-F9BE-1543-9E47-D6D1D67AF069}" name="Coluna3329" dataDxfId="13060"/>
    <tableColumn id="3353" xr3:uid="{4C2FB5BE-8319-B543-815C-0CAC720BE789}" name="Coluna3330" dataDxfId="13059"/>
    <tableColumn id="3354" xr3:uid="{82FE7B17-FCD3-424F-B547-E5244AF2BCDC}" name="Coluna3331" dataDxfId="13058"/>
    <tableColumn id="3355" xr3:uid="{E3D90F66-5476-1840-BE59-F12652EEFC21}" name="Coluna3332" dataDxfId="13057"/>
    <tableColumn id="3356" xr3:uid="{3FDA1806-A1EF-2549-A083-68405DE5ED05}" name="Coluna3333" dataDxfId="13056"/>
    <tableColumn id="3357" xr3:uid="{B0CDDE2A-43A3-AC45-80D3-4DC364D9E655}" name="Coluna3334" dataDxfId="13055"/>
    <tableColumn id="3358" xr3:uid="{CDC9B301-D173-C042-98E3-CB8CCE2731FF}" name="Coluna3335" dataDxfId="13054"/>
    <tableColumn id="3359" xr3:uid="{41D80111-49BD-3F4E-A10E-FFA18C24330D}" name="Coluna3336" dataDxfId="13053"/>
    <tableColumn id="3360" xr3:uid="{7084532F-54F2-8742-A129-03A89CBBE6AE}" name="Coluna3337" dataDxfId="13052"/>
    <tableColumn id="3361" xr3:uid="{6AF346EC-CD9A-BE44-B3F4-7B99AE1B80E3}" name="Coluna3338" dataDxfId="13051"/>
    <tableColumn id="3362" xr3:uid="{1FCDB0DE-1BAF-BE4D-A0C5-2A3382274A6C}" name="Coluna3339" dataDxfId="13050"/>
    <tableColumn id="3363" xr3:uid="{6DEB7AE5-E17F-4346-9A31-002DAB8792D4}" name="Coluna3340" dataDxfId="13049"/>
    <tableColumn id="3364" xr3:uid="{0140A1DE-531F-2F40-91A5-0C69703A001E}" name="Coluna3341" dataDxfId="13048"/>
    <tableColumn id="3365" xr3:uid="{797173B2-C2AD-7A45-8072-7C918888E346}" name="Coluna3342" dataDxfId="13047"/>
    <tableColumn id="3366" xr3:uid="{052B2B91-3C99-FA47-B867-F507B8199A3D}" name="Coluna3343" dataDxfId="13046"/>
    <tableColumn id="3367" xr3:uid="{58426840-6A11-4841-9071-806514651CBE}" name="Coluna3344" dataDxfId="13045"/>
    <tableColumn id="3368" xr3:uid="{36044780-A1B0-D34A-BA2C-B32A688683C6}" name="Coluna3345" dataDxfId="13044"/>
    <tableColumn id="3369" xr3:uid="{FD32E868-32DE-6343-A88D-7307B8FACDC1}" name="Coluna3346" dataDxfId="13043"/>
    <tableColumn id="3370" xr3:uid="{8F02F4DC-D4A6-1F4A-817B-BEEEF6DF2E06}" name="Coluna3347" dataDxfId="13042"/>
    <tableColumn id="3371" xr3:uid="{0C58CDC7-6BFA-7D43-8F2F-F9C5BB1A583C}" name="Coluna3348" dataDxfId="13041"/>
    <tableColumn id="3372" xr3:uid="{8FDC222D-DDBA-6943-ABB6-182C8C9C4BD1}" name="Coluna3349" dataDxfId="13040"/>
    <tableColumn id="3373" xr3:uid="{67E6FBF4-096F-6B41-BC1F-8645451822BA}" name="Coluna3350" dataDxfId="13039"/>
    <tableColumn id="3374" xr3:uid="{12CAF63C-6D2D-3F45-97A4-3168EC7FDE93}" name="Coluna3351" dataDxfId="13038"/>
    <tableColumn id="3375" xr3:uid="{27546B0C-AAD5-7A4A-83C7-1A6E4E683E6A}" name="Coluna3352" dataDxfId="13037"/>
    <tableColumn id="3376" xr3:uid="{0E1ECE58-9A8C-4A45-AE50-55CEA732A5E1}" name="Coluna3353" dataDxfId="13036"/>
    <tableColumn id="3377" xr3:uid="{503BAC1C-4644-AD46-A50F-86D022E3479C}" name="Coluna3354" dataDxfId="13035"/>
    <tableColumn id="3378" xr3:uid="{89B6870E-05C8-324D-A986-444CB3879756}" name="Coluna3355" dataDxfId="13034"/>
    <tableColumn id="3379" xr3:uid="{4BF3A27A-4E1A-F345-87DB-5276E13F3552}" name="Coluna3356" dataDxfId="13033"/>
    <tableColumn id="3380" xr3:uid="{E3E6E853-192D-3247-9568-F05105DFBC61}" name="Coluna3357" dataDxfId="13032"/>
    <tableColumn id="3381" xr3:uid="{2E87F358-FD2B-774D-8BD4-FBC7D1E48B54}" name="Coluna3358" dataDxfId="13031"/>
    <tableColumn id="3382" xr3:uid="{CAECDD26-F7AA-B44F-AB5A-594C42DF32D2}" name="Coluna3359" dataDxfId="13030"/>
    <tableColumn id="3383" xr3:uid="{181967B2-4CCF-7146-BF37-0839D0E60D48}" name="Coluna3360" dataDxfId="13029"/>
    <tableColumn id="3384" xr3:uid="{C7F6DBB6-8054-9F4B-8812-8CF8FA793DDB}" name="Coluna3361" dataDxfId="13028"/>
    <tableColumn id="3385" xr3:uid="{806F3E88-D81D-704C-AF33-D26616147989}" name="Coluna3362" dataDxfId="13027"/>
    <tableColumn id="3386" xr3:uid="{FB434D64-05F6-7B46-B9B5-3DFC4A6ECEC3}" name="Coluna3363" dataDxfId="13026"/>
    <tableColumn id="3387" xr3:uid="{5580AAA3-0251-3446-8CD7-3C86D8CB9423}" name="Coluna3364" dataDxfId="13025"/>
    <tableColumn id="3388" xr3:uid="{276FE625-2A76-AF4F-93D8-C5931B174E1B}" name="Coluna3365" dataDxfId="13024"/>
    <tableColumn id="3389" xr3:uid="{5DB5BCE7-FEF4-5343-931A-0834D6A6CA81}" name="Coluna3366" dataDxfId="13023"/>
    <tableColumn id="3390" xr3:uid="{1F9D22AB-E9D8-024D-AE8B-8D492F534722}" name="Coluna3367" dataDxfId="13022"/>
    <tableColumn id="3391" xr3:uid="{B1D2C967-9744-1E43-98A4-ABC465D1EBBE}" name="Coluna3368" dataDxfId="13021"/>
    <tableColumn id="3392" xr3:uid="{71437E71-8826-934A-A873-76932C06AF9D}" name="Coluna3369" dataDxfId="13020"/>
    <tableColumn id="3393" xr3:uid="{8BE12101-0F48-8A40-B166-4DACBB04E98A}" name="Coluna3370" dataDxfId="13019"/>
    <tableColumn id="3394" xr3:uid="{C682C071-503F-A448-90AE-381D54151B17}" name="Coluna3371" dataDxfId="13018"/>
    <tableColumn id="3395" xr3:uid="{7111521C-4829-D04E-BDDA-C29925FCA75A}" name="Coluna3372" dataDxfId="13017"/>
    <tableColumn id="3396" xr3:uid="{02B071D0-1F19-3147-A2DA-DAAB191BE22E}" name="Coluna3373" dataDxfId="13016"/>
    <tableColumn id="3397" xr3:uid="{AEDC2612-BB02-9045-BC44-E55F685C712B}" name="Coluna3374" dataDxfId="13015"/>
    <tableColumn id="3398" xr3:uid="{0DFC72C6-6ABC-BD4F-B5E9-FCB14241CD14}" name="Coluna3375" dataDxfId="13014"/>
    <tableColumn id="3399" xr3:uid="{20B61ADB-B04E-584E-8DC1-4C61A8FC1E11}" name="Coluna3376" dataDxfId="13013"/>
    <tableColumn id="3400" xr3:uid="{F7BFFC37-0AF5-AC4D-9F9E-2D187EE3D049}" name="Coluna3377" dataDxfId="13012"/>
    <tableColumn id="3401" xr3:uid="{ADC04194-2B57-604A-B2DA-AC69CEC574B9}" name="Coluna3378" dataDxfId="13011"/>
    <tableColumn id="3402" xr3:uid="{CB963B0F-F42D-B542-906D-8867FC901C53}" name="Coluna3379" dataDxfId="13010"/>
    <tableColumn id="3403" xr3:uid="{19851F6E-EAE0-2241-9CA7-740DEF41A454}" name="Coluna3380" dataDxfId="13009"/>
    <tableColumn id="3404" xr3:uid="{CEB9ED69-0AA7-8E48-B48F-72692B042B25}" name="Coluna3381" dataDxfId="13008"/>
    <tableColumn id="3405" xr3:uid="{660C548A-BB73-E445-ADBC-38A5869CB35F}" name="Coluna3382" dataDxfId="13007"/>
    <tableColumn id="3406" xr3:uid="{19B969EE-3A57-7C43-B4A6-9C9BC29D19E8}" name="Coluna3383" dataDxfId="13006"/>
    <tableColumn id="3407" xr3:uid="{01BB3457-63AB-334C-A0FA-2449DA3DD16E}" name="Coluna3384" dataDxfId="13005"/>
    <tableColumn id="3408" xr3:uid="{14A36398-4BF1-5B47-9331-70B623AC378E}" name="Coluna3385" dataDxfId="13004"/>
    <tableColumn id="3409" xr3:uid="{DB92DD12-7084-0542-BCC5-5B5275D2C4AE}" name="Coluna3386" dataDxfId="13003"/>
    <tableColumn id="3410" xr3:uid="{9A9F56D0-C14C-C94C-A488-B394FA1D0593}" name="Coluna3387" dataDxfId="13002"/>
    <tableColumn id="3411" xr3:uid="{576531B7-4167-9347-8D22-CD0298130281}" name="Coluna3388" dataDxfId="13001"/>
    <tableColumn id="3412" xr3:uid="{9D23392A-37BA-E643-B8CA-BE9219664142}" name="Coluna3389" dataDxfId="13000"/>
    <tableColumn id="3413" xr3:uid="{A39AF8C6-D58B-954C-9036-11F614489E69}" name="Coluna3390" dataDxfId="12999"/>
    <tableColumn id="3414" xr3:uid="{9E29D518-A117-5549-A6A1-5E0EF21E369F}" name="Coluna3391" dataDxfId="12998"/>
    <tableColumn id="3415" xr3:uid="{17B4FFB7-2369-914E-A2E6-13492437D13F}" name="Coluna3392" dataDxfId="12997"/>
    <tableColumn id="3416" xr3:uid="{EBAAA8D3-BE57-FB41-B15F-64527E1AE9FF}" name="Coluna3393" dataDxfId="12996"/>
    <tableColumn id="3417" xr3:uid="{32570B63-993D-6942-9160-999CD4CD8FE7}" name="Coluna3394" dataDxfId="12995"/>
    <tableColumn id="3418" xr3:uid="{23FD8EDF-69D8-DF48-872E-1FBFA13F8B85}" name="Coluna3395" dataDxfId="12994"/>
    <tableColumn id="3419" xr3:uid="{6E986703-7E84-6F4A-99F1-1EC2D887D504}" name="Coluna3396" dataDxfId="12993"/>
    <tableColumn id="3420" xr3:uid="{D8DECE48-A659-694E-9167-FF3092837B57}" name="Coluna3397" dataDxfId="12992"/>
    <tableColumn id="3421" xr3:uid="{63023CF3-C21A-A144-A8FD-F9E889F3B086}" name="Coluna3398" dataDxfId="12991"/>
    <tableColumn id="3422" xr3:uid="{788B4A5A-81D7-EB4F-A433-24476367FFCC}" name="Coluna3399" dataDxfId="12990"/>
    <tableColumn id="3423" xr3:uid="{E850545E-DEE0-F34A-A899-35A3BE12C0F2}" name="Coluna3400" dataDxfId="12989"/>
    <tableColumn id="3424" xr3:uid="{46C24A71-36F1-0946-B932-00A324E8C85F}" name="Coluna3401" dataDxfId="12988"/>
    <tableColumn id="3425" xr3:uid="{506CFC18-39DB-124E-920F-E72A2D4D74C0}" name="Coluna3402" dataDxfId="12987"/>
    <tableColumn id="3426" xr3:uid="{A63BA7ED-9A6B-7C4B-9A50-3E5BD0E3895C}" name="Coluna3403" dataDxfId="12986"/>
    <tableColumn id="3427" xr3:uid="{A524CDBF-9F0A-204C-A906-AFE8997D0DFB}" name="Coluna3404" dataDxfId="12985"/>
    <tableColumn id="3428" xr3:uid="{2B51E386-A2FE-AA44-9366-B341E2AB41FA}" name="Coluna3405" dataDxfId="12984"/>
    <tableColumn id="3429" xr3:uid="{E2A3A977-B371-904C-AEA3-08E4A20AA848}" name="Coluna3406" dataDxfId="12983"/>
    <tableColumn id="3430" xr3:uid="{58E0187B-9F42-BB49-8EEC-FB4006677D66}" name="Coluna3407" dataDxfId="12982"/>
    <tableColumn id="3431" xr3:uid="{5402AD93-0404-174A-9F26-ACAC9691A40E}" name="Coluna3408" dataDxfId="12981"/>
    <tableColumn id="3432" xr3:uid="{653D3BD7-8152-674C-A82B-7CA60D56FCDF}" name="Coluna3409" dataDxfId="12980"/>
    <tableColumn id="3433" xr3:uid="{0F996834-0FDB-954F-A232-C86654D5A0D9}" name="Coluna3410" dataDxfId="12979"/>
    <tableColumn id="3434" xr3:uid="{D5D41AC5-2DBA-4042-9AAB-4F3DAAB56BB8}" name="Coluna3411" dataDxfId="12978"/>
    <tableColumn id="3435" xr3:uid="{6FC23B40-4E60-A349-86C1-0D325A4A3630}" name="Coluna3412" dataDxfId="12977"/>
    <tableColumn id="3436" xr3:uid="{9F452FED-6BC0-CF4F-80E3-51C7A1521161}" name="Coluna3413" dataDxfId="12976"/>
    <tableColumn id="3437" xr3:uid="{A31A3B4B-8298-F84C-820D-CEDDE7C4BFD2}" name="Coluna3414" dataDxfId="12975"/>
    <tableColumn id="3438" xr3:uid="{713ACBAC-F75F-D848-8643-5A036BC4DA23}" name="Coluna3415" dataDxfId="12974"/>
    <tableColumn id="3439" xr3:uid="{18F5E8E3-616A-5549-BC22-BC34B41A1C58}" name="Coluna3416" dataDxfId="12973"/>
    <tableColumn id="3440" xr3:uid="{D0F11324-4124-A74E-A0A8-04CBFA3E48A1}" name="Coluna3417" dataDxfId="12972"/>
    <tableColumn id="3441" xr3:uid="{770B1090-E42E-6F47-9AA0-02690D87CAAB}" name="Coluna3418" dataDxfId="12971"/>
    <tableColumn id="3442" xr3:uid="{7F2A038C-9EBC-7547-8FBB-5BF1482E86A4}" name="Coluna3419" dataDxfId="12970"/>
    <tableColumn id="3443" xr3:uid="{A4670972-2CB3-5A47-999F-4D3CAA1D4D2E}" name="Coluna3420" dataDxfId="12969"/>
    <tableColumn id="3444" xr3:uid="{C5ADDEEE-E0A1-3C4D-8647-1F778D4C9293}" name="Coluna3421" dataDxfId="12968"/>
    <tableColumn id="3445" xr3:uid="{F8104573-345C-BB4C-ADF4-94C1091B1DA8}" name="Coluna3422" dataDxfId="12967"/>
    <tableColumn id="3446" xr3:uid="{8FDBDFBE-FE1C-BF4B-90D6-14EF81FE6F70}" name="Coluna3423" dataDxfId="12966"/>
    <tableColumn id="3447" xr3:uid="{AA0A84A4-D312-D546-85F0-2708C46F0493}" name="Coluna3424" dataDxfId="12965"/>
    <tableColumn id="3448" xr3:uid="{D345B125-5F26-BE44-A369-759F7ACC3935}" name="Coluna3425" dataDxfId="12964"/>
    <tableColumn id="3449" xr3:uid="{A703D786-F2DB-E144-8D2B-42EA788FF832}" name="Coluna3426" dataDxfId="12963"/>
    <tableColumn id="3450" xr3:uid="{D5429E4C-171E-5F4A-9087-03343B958F25}" name="Coluna3427" dataDxfId="12962"/>
    <tableColumn id="3451" xr3:uid="{E00F54BA-8F00-744D-BB82-DA3BBA511311}" name="Coluna3428" dataDxfId="12961"/>
    <tableColumn id="3452" xr3:uid="{5D79B97F-9CD1-0D4D-A3C4-8940910ABADB}" name="Coluna3429" dataDxfId="12960"/>
    <tableColumn id="3453" xr3:uid="{971E7E9F-3DC3-A149-A61B-DB1C0E0BC41E}" name="Coluna3430" dataDxfId="12959"/>
    <tableColumn id="3454" xr3:uid="{1AABAB72-7416-4349-9CD1-35E5F3177AE4}" name="Coluna3431" dataDxfId="12958"/>
    <tableColumn id="3455" xr3:uid="{D4076979-BC30-4641-83BD-E5EB1FB1C629}" name="Coluna3432" dataDxfId="12957"/>
    <tableColumn id="3456" xr3:uid="{CF4AF55A-54DE-7D4A-BA27-5BDE117BA9F3}" name="Coluna3433" dataDxfId="12956"/>
    <tableColumn id="3457" xr3:uid="{508C03D3-88A7-DC45-A9DC-5F0F7DDAD191}" name="Coluna3434" dataDxfId="12955"/>
    <tableColumn id="3458" xr3:uid="{D5B145F9-58BF-774B-9342-8E61B0FB8737}" name="Coluna3435" dataDxfId="12954"/>
    <tableColumn id="3459" xr3:uid="{1F3B4644-5284-884D-8DD5-3466365A9AD3}" name="Coluna3436" dataDxfId="12953"/>
    <tableColumn id="3460" xr3:uid="{C6E84732-80E1-0B4F-9B40-1C517A49D7BB}" name="Coluna3437" dataDxfId="12952"/>
    <tableColumn id="3461" xr3:uid="{ABFC6666-7CEA-024B-9694-8B3157617CA1}" name="Coluna3438" dataDxfId="12951"/>
    <tableColumn id="3462" xr3:uid="{67983342-24D4-4F45-A56E-145B3032A16B}" name="Coluna3439" dataDxfId="12950"/>
    <tableColumn id="3463" xr3:uid="{70EE1CDF-CA7D-9B4C-98BA-82A813B0249D}" name="Coluna3440" dataDxfId="12949"/>
    <tableColumn id="3464" xr3:uid="{C15BFC59-19CE-B044-9169-796FF53003A7}" name="Coluna3441" dataDxfId="12948"/>
    <tableColumn id="3465" xr3:uid="{A15408C5-2F30-A344-86EE-D59EEA52991E}" name="Coluna3442" dataDxfId="12947"/>
    <tableColumn id="3466" xr3:uid="{4E5EDE2D-30F1-6747-9060-E9AC16E1C0FE}" name="Coluna3443" dataDxfId="12946"/>
    <tableColumn id="3467" xr3:uid="{DEEB56AC-BAF9-2A4D-AFCA-D126BE42B057}" name="Coluna3444" dataDxfId="12945"/>
    <tableColumn id="3468" xr3:uid="{121D9A70-697A-6F40-B3ED-54DCC798E74A}" name="Coluna3445" dataDxfId="12944"/>
    <tableColumn id="3469" xr3:uid="{521FACF1-7D68-7B49-A492-FA82C6FEAC53}" name="Coluna3446" dataDxfId="12943"/>
    <tableColumn id="3470" xr3:uid="{1CCC2E08-A313-E74B-A4B0-ABFC4EB9E71D}" name="Coluna3447" dataDxfId="12942"/>
    <tableColumn id="3471" xr3:uid="{9686187A-C1E2-E345-A838-3C3A640BFB1B}" name="Coluna3448" dataDxfId="12941"/>
    <tableColumn id="3472" xr3:uid="{A50DFE15-BCB6-744C-8BA3-0E39BBD97504}" name="Coluna3449" dataDxfId="12940"/>
    <tableColumn id="3473" xr3:uid="{0A3D2412-EA9C-6E4E-BFA3-B97AF1582558}" name="Coluna3450" dataDxfId="12939"/>
    <tableColumn id="3474" xr3:uid="{3E9A4CFD-856B-7F4B-9CAB-E75985A49A21}" name="Coluna3451" dataDxfId="12938"/>
    <tableColumn id="3475" xr3:uid="{7145E6E7-2D99-1448-8004-6569BC4CA9E5}" name="Coluna3452" dataDxfId="12937"/>
    <tableColumn id="3476" xr3:uid="{3C8B2819-4978-0249-B2BD-00C62F197BDC}" name="Coluna3453" dataDxfId="12936"/>
    <tableColumn id="3477" xr3:uid="{2A2CACAB-217D-4347-930A-6AAD60FC1883}" name="Coluna3454" dataDxfId="12935"/>
    <tableColumn id="3478" xr3:uid="{400075EB-6948-0A44-98E8-671950FDFF42}" name="Coluna3455" dataDxfId="12934"/>
    <tableColumn id="3479" xr3:uid="{B9371535-80DC-DE43-8315-6BEFC51AE5B3}" name="Coluna3456" dataDxfId="12933"/>
    <tableColumn id="3480" xr3:uid="{152D67D6-1279-0047-B186-30BA5E33ADB6}" name="Coluna3457" dataDxfId="12932"/>
    <tableColumn id="3481" xr3:uid="{1A84C91A-17D0-3845-ACA6-F4BA34AC4F04}" name="Coluna3458" dataDxfId="12931"/>
    <tableColumn id="3482" xr3:uid="{057BC852-746D-7D4C-86C8-C3E53A18789A}" name="Coluna3459" dataDxfId="12930"/>
    <tableColumn id="3483" xr3:uid="{C3737335-697C-1E42-A867-A2A247509BD0}" name="Coluna3460" dataDxfId="12929"/>
    <tableColumn id="3484" xr3:uid="{3FB31569-96B9-3A40-B193-C21319BEFC71}" name="Coluna3461" dataDxfId="12928"/>
    <tableColumn id="3485" xr3:uid="{4A0D3496-D568-5E40-A1B8-60D30A1D7EC7}" name="Coluna3462" dataDxfId="12927"/>
    <tableColumn id="3486" xr3:uid="{3D918943-757A-494D-AB33-CFEC0AF3452C}" name="Coluna3463" dataDxfId="12926"/>
    <tableColumn id="3487" xr3:uid="{4EBA8386-7AEA-824F-B10B-3B1094453220}" name="Coluna3464" dataDxfId="12925"/>
    <tableColumn id="3488" xr3:uid="{7342CD42-090F-3C47-936D-7FCC91E009E4}" name="Coluna3465" dataDxfId="12924"/>
    <tableColumn id="3489" xr3:uid="{11DEC314-CAE4-3649-95D5-B715F24C6346}" name="Coluna3466" dataDxfId="12923"/>
    <tableColumn id="3490" xr3:uid="{B27F01D6-D2EC-EF4C-A1C9-C6825030F93B}" name="Coluna3467" dataDxfId="12922"/>
    <tableColumn id="3491" xr3:uid="{7DB4E995-4D53-0947-96F2-CE3DC5D58628}" name="Coluna3468" dataDxfId="12921"/>
    <tableColumn id="3492" xr3:uid="{35C123F3-862B-0948-98F2-D682F910B1DE}" name="Coluna3469" dataDxfId="12920"/>
    <tableColumn id="3493" xr3:uid="{2E6F626E-2C6D-A946-B57C-DBF43A2780A7}" name="Coluna3470" dataDxfId="12919"/>
    <tableColumn id="3494" xr3:uid="{14539664-4A2C-3A45-8C8B-91E604637CB5}" name="Coluna3471" dataDxfId="12918"/>
    <tableColumn id="3495" xr3:uid="{D54CDA52-92CE-DD4F-8C4F-761A911BF242}" name="Coluna3472" dataDxfId="12917"/>
    <tableColumn id="3496" xr3:uid="{9851B2DC-2BE2-0D4E-9080-B26FB6951255}" name="Coluna3473" dataDxfId="12916"/>
    <tableColumn id="3497" xr3:uid="{BDA61437-945F-2B47-8D95-B0C2B20AFFF0}" name="Coluna3474" dataDxfId="12915"/>
    <tableColumn id="3498" xr3:uid="{7BD6BAFC-63C5-C140-9392-2C6F217CEA22}" name="Coluna3475" dataDxfId="12914"/>
    <tableColumn id="3499" xr3:uid="{B159359A-F20C-D84A-9AC3-A1A95F4A1B1D}" name="Coluna3476" dataDxfId="12913"/>
    <tableColumn id="3500" xr3:uid="{C2366237-745D-5546-AB8D-F08837016DB7}" name="Coluna3477" dataDxfId="12912"/>
    <tableColumn id="3501" xr3:uid="{CFE29A82-1E70-6848-BDE6-42B2B79D8F11}" name="Coluna3478" dataDxfId="12911"/>
    <tableColumn id="3502" xr3:uid="{1060F8A8-1AD2-394D-9A6C-FACCFBA91E65}" name="Coluna3479" dataDxfId="12910"/>
    <tableColumn id="3503" xr3:uid="{C32F799D-551E-C54D-8C29-E37CF6543AEF}" name="Coluna3480" dataDxfId="12909"/>
    <tableColumn id="3504" xr3:uid="{DC636540-C0D4-0C45-BF49-EC5C9D6E59E9}" name="Coluna3481" dataDxfId="12908"/>
    <tableColumn id="3505" xr3:uid="{D43D0979-57A9-C34B-83F1-460E4A0C169D}" name="Coluna3482" dataDxfId="12907"/>
    <tableColumn id="3506" xr3:uid="{0575B189-61AA-A446-BF07-EF579E7F2013}" name="Coluna3483" dataDxfId="12906"/>
    <tableColumn id="3507" xr3:uid="{F452D2E5-C4F4-BC4B-AA59-D455A3801E27}" name="Coluna3484" dataDxfId="12905"/>
    <tableColumn id="3508" xr3:uid="{D8F6EA9B-86D1-2740-89A0-C97E46AB11D9}" name="Coluna3485" dataDxfId="12904"/>
    <tableColumn id="3509" xr3:uid="{04D5DCA3-A904-344D-A520-AD3E58DA904A}" name="Coluna3486" dataDxfId="12903"/>
    <tableColumn id="3510" xr3:uid="{ED3ED928-BAE6-084E-88A0-70333CABEE80}" name="Coluna3487" dataDxfId="12902"/>
    <tableColumn id="3511" xr3:uid="{98C45733-F620-4147-B63F-63322ADC28FD}" name="Coluna3488" dataDxfId="12901"/>
    <tableColumn id="3512" xr3:uid="{97193F7B-BD82-EB4B-BACE-DA4796986C5B}" name="Coluna3489" dataDxfId="12900"/>
    <tableColumn id="3513" xr3:uid="{D75C1E09-BAE1-5A40-B7CA-36D64F845257}" name="Coluna3490" dataDxfId="12899"/>
    <tableColumn id="3514" xr3:uid="{34ECA80D-DF97-1049-9A68-EB8B7FEADA94}" name="Coluna3491" dataDxfId="12898"/>
    <tableColumn id="3515" xr3:uid="{A6548FF3-59FD-3648-8B12-94AF9A4E616B}" name="Coluna3492" dataDxfId="12897"/>
    <tableColumn id="3516" xr3:uid="{20DBCC26-5B50-4A47-9016-DC61C560B584}" name="Coluna3493" dataDxfId="12896"/>
    <tableColumn id="3517" xr3:uid="{62639224-A388-5647-A607-34B3B36597C3}" name="Coluna3494" dataDxfId="12895"/>
    <tableColumn id="3518" xr3:uid="{4AE7EAC2-FD78-8E43-9CAE-EC6A193C4243}" name="Coluna3495" dataDxfId="12894"/>
    <tableColumn id="3519" xr3:uid="{8DACE482-A276-EA4B-B233-00246B0A9BBE}" name="Coluna3496" dataDxfId="12893"/>
    <tableColumn id="3520" xr3:uid="{B148A82A-A6D5-4744-8882-23C7B6076ACA}" name="Coluna3497" dataDxfId="12892"/>
    <tableColumn id="3521" xr3:uid="{9D3C680B-A797-1E49-833F-79A18EFAFEB6}" name="Coluna3498" dataDxfId="12891"/>
    <tableColumn id="3522" xr3:uid="{E3CDDEDF-95EE-CF40-BAFE-A513CB9744C1}" name="Coluna3499" dataDxfId="12890"/>
    <tableColumn id="3523" xr3:uid="{99FF7D2B-21FE-9F4F-B1FA-C79E3AA9C468}" name="Coluna3500" dataDxfId="12889"/>
    <tableColumn id="3524" xr3:uid="{9D3D06C3-5A54-A141-8B56-88ED0FCAB02A}" name="Coluna3501" dataDxfId="12888"/>
    <tableColumn id="3525" xr3:uid="{66D6F14D-605F-534F-9455-3A98B5797245}" name="Coluna3502" dataDxfId="12887"/>
    <tableColumn id="3526" xr3:uid="{7BCEFB78-9B27-9A49-ADAA-FBCF362B0767}" name="Coluna3503" dataDxfId="12886"/>
    <tableColumn id="3527" xr3:uid="{72677FA4-A5B8-864B-8496-B840D738FD0A}" name="Coluna3504" dataDxfId="12885"/>
    <tableColumn id="3528" xr3:uid="{E5C0D909-791D-8E48-B60C-3C43F2ED1686}" name="Coluna3505" dataDxfId="12884"/>
    <tableColumn id="3529" xr3:uid="{E4CA1368-9102-2646-A23E-7B7CB90080F3}" name="Coluna3506" dataDxfId="12883"/>
    <tableColumn id="3530" xr3:uid="{091DE456-59E2-FD4A-9D03-020CDC603767}" name="Coluna3507" dataDxfId="12882"/>
    <tableColumn id="3531" xr3:uid="{82E4DC86-DFBD-8942-94B9-CAC7841EE6D3}" name="Coluna3508" dataDxfId="12881"/>
    <tableColumn id="3532" xr3:uid="{1E29BA38-39E6-CC40-89EA-302B004EAB32}" name="Coluna3509" dataDxfId="12880"/>
    <tableColumn id="3533" xr3:uid="{E6779213-6E86-9C4E-8266-A3C494161CDE}" name="Coluna3510" dataDxfId="12879"/>
    <tableColumn id="3534" xr3:uid="{2A362C1D-5CCE-F245-AA8B-AF26B0B04585}" name="Coluna3511" dataDxfId="12878"/>
    <tableColumn id="3535" xr3:uid="{BF2484A4-ADC7-1142-9D55-E4E6A25B4BDB}" name="Coluna3512" dataDxfId="12877"/>
    <tableColumn id="3536" xr3:uid="{8BD38241-E846-2D4E-B691-406ED9DACBE3}" name="Coluna3513" dataDxfId="12876"/>
    <tableColumn id="3537" xr3:uid="{0B4C203E-F6F7-9F45-AFF9-5312C41ABEAB}" name="Coluna3514" dataDxfId="12875"/>
    <tableColumn id="3538" xr3:uid="{FE7B7D53-C958-6248-8E31-CB36CAE54E01}" name="Coluna3515" dataDxfId="12874"/>
    <tableColumn id="3539" xr3:uid="{15DE7416-B6C3-E146-89E3-0A4AE37AD6E2}" name="Coluna3516" dataDxfId="12873"/>
    <tableColumn id="3540" xr3:uid="{6F541819-4BF3-D640-B1D4-8F36566212B6}" name="Coluna3517" dataDxfId="12872"/>
    <tableColumn id="3541" xr3:uid="{A66449FA-9D70-B14A-A92F-E53A7671EF61}" name="Coluna3518" dataDxfId="12871"/>
    <tableColumn id="3542" xr3:uid="{65A75F4B-0EC1-624A-B0AC-BF3BA9BEB69E}" name="Coluna3519" dataDxfId="12870"/>
    <tableColumn id="3543" xr3:uid="{A06A2BD5-8E80-F743-8953-F4105DE50BAA}" name="Coluna3520" dataDxfId="12869"/>
    <tableColumn id="3544" xr3:uid="{7D367713-9C08-0F4A-8ACE-239F01B51917}" name="Coluna3521" dataDxfId="12868"/>
    <tableColumn id="3545" xr3:uid="{32C86CA0-98BB-9A42-A3CC-5B2EA0900F58}" name="Coluna3522" dataDxfId="12867"/>
    <tableColumn id="3546" xr3:uid="{FFDF33E4-0DE0-5D4C-8B10-EEFFDCB2DED5}" name="Coluna3523" dataDxfId="12866"/>
    <tableColumn id="3547" xr3:uid="{8EDB8A02-4F8E-BD41-B1C2-3CF5E1DCA5A1}" name="Coluna3524" dataDxfId="12865"/>
    <tableColumn id="3548" xr3:uid="{82380FB1-AE5E-E54B-8D3E-A9600561C323}" name="Coluna3525" dataDxfId="12864"/>
    <tableColumn id="3549" xr3:uid="{F8A2D8E0-3F6F-FF4C-B115-0C3B42C70813}" name="Coluna3526" dataDxfId="12863"/>
    <tableColumn id="3550" xr3:uid="{590AEC67-76DE-0A48-9823-B560B94A625A}" name="Coluna3527" dataDxfId="12862"/>
    <tableColumn id="3551" xr3:uid="{E45C7E2D-800F-5949-9036-16691F39E473}" name="Coluna3528" dataDxfId="12861"/>
    <tableColumn id="3552" xr3:uid="{35E6F0A4-6CA7-4D4F-97E0-333DE5261D8F}" name="Coluna3529" dataDxfId="12860"/>
    <tableColumn id="3553" xr3:uid="{EE1F18BF-8FD0-EE42-9802-5D2A62B617B0}" name="Coluna3530" dataDxfId="12859"/>
    <tableColumn id="3554" xr3:uid="{27C209DB-C50A-2D42-80DF-C9A8B26E100F}" name="Coluna3531" dataDxfId="12858"/>
    <tableColumn id="3555" xr3:uid="{EC64E8F1-CB1C-EA43-ABB4-57001308B543}" name="Coluna3532" dataDxfId="12857"/>
    <tableColumn id="3556" xr3:uid="{B6A0182A-4997-D741-8FDF-62B1CFD97B15}" name="Coluna3533" dataDxfId="12856"/>
    <tableColumn id="3557" xr3:uid="{42173FE8-7028-0745-A883-73FF46CB35D9}" name="Coluna3534" dataDxfId="12855"/>
    <tableColumn id="3558" xr3:uid="{355825D2-50A6-1A48-9BA2-74F6FBD07275}" name="Coluna3535" dataDxfId="12854"/>
    <tableColumn id="3559" xr3:uid="{617E0782-6A91-7144-B2A5-2F3FCD9B22E4}" name="Coluna3536" dataDxfId="12853"/>
    <tableColumn id="3560" xr3:uid="{F7A2E4B3-9AAF-4941-AB87-CC57D0BCFD69}" name="Coluna3537" dataDxfId="12852"/>
    <tableColumn id="3561" xr3:uid="{FF389F12-7353-E249-86C0-B74D267D1732}" name="Coluna3538" dataDxfId="12851"/>
    <tableColumn id="3562" xr3:uid="{2C925D8D-850F-4C48-A51D-44EEFC5056B8}" name="Coluna3539" dataDxfId="12850"/>
    <tableColumn id="3563" xr3:uid="{E67096DB-4ED7-C24D-B387-F7911B31AB6B}" name="Coluna3540" dataDxfId="12849"/>
    <tableColumn id="3564" xr3:uid="{D46D1958-7635-674F-A2A9-403EAF367A34}" name="Coluna3541" dataDxfId="12848"/>
    <tableColumn id="3565" xr3:uid="{C5652FCC-029D-9243-877D-87629B3BECD3}" name="Coluna3542" dataDxfId="12847"/>
    <tableColumn id="3566" xr3:uid="{A6A11643-BCF8-C449-8E21-6B2164DA05B6}" name="Coluna3543" dataDxfId="12846"/>
    <tableColumn id="3567" xr3:uid="{3B9A9D90-A325-3D4A-A645-1997B28963B1}" name="Coluna3544" dataDxfId="12845"/>
    <tableColumn id="3568" xr3:uid="{77CA03AD-54AB-3E49-B179-9315A9427204}" name="Coluna3545" dataDxfId="12844"/>
    <tableColumn id="3569" xr3:uid="{6F68C891-5588-5046-BEAD-2CE4DAAFEA73}" name="Coluna3546" dataDxfId="12843"/>
    <tableColumn id="3570" xr3:uid="{174A26EC-C95D-6346-BF35-28C0F8E7005A}" name="Coluna3547" dataDxfId="12842"/>
    <tableColumn id="3571" xr3:uid="{0620CB1F-BA92-F642-85C4-51BED8DC1C7D}" name="Coluna3548" dataDxfId="12841"/>
    <tableColumn id="3572" xr3:uid="{7A059625-65D7-F149-8F93-D041B9083ED2}" name="Coluna3549" dataDxfId="12840"/>
    <tableColumn id="3573" xr3:uid="{23E4ACD7-2CE8-8842-A9FC-4AE541DC5D4F}" name="Coluna3550" dataDxfId="12839"/>
    <tableColumn id="3574" xr3:uid="{D0C1EE5B-E8AC-134A-B147-F6DE157ADA1E}" name="Coluna3551" dataDxfId="12838"/>
    <tableColumn id="3575" xr3:uid="{40C400F2-AA76-CC40-AA97-619CF1556668}" name="Coluna3552" dataDxfId="12837"/>
    <tableColumn id="3576" xr3:uid="{409B815C-A6BD-FE4A-9DBD-56AA2986755E}" name="Coluna3553" dataDxfId="12836"/>
    <tableColumn id="3577" xr3:uid="{ACA40291-7F4E-2141-A27C-918FEE60D9AD}" name="Coluna3554" dataDxfId="12835"/>
    <tableColumn id="3578" xr3:uid="{F4C92317-46B7-A34C-8F5F-F6F9D4C45AD8}" name="Coluna3555" dataDxfId="12834"/>
    <tableColumn id="3579" xr3:uid="{6EAE0992-5BC9-6F4C-8CAA-40A5496CEAF1}" name="Coluna3556" dataDxfId="12833"/>
    <tableColumn id="3580" xr3:uid="{E5133153-E982-C948-95E5-F0AA29010F2B}" name="Coluna3557" dataDxfId="12832"/>
    <tableColumn id="3581" xr3:uid="{3D4EB7B7-45DE-2144-9192-D60129CAA26D}" name="Coluna3558" dataDxfId="12831"/>
    <tableColumn id="3582" xr3:uid="{F1919C84-E238-FE44-BEB4-6952DAB81D29}" name="Coluna3559" dataDxfId="12830"/>
    <tableColumn id="3583" xr3:uid="{AB074D9B-C42A-234E-8362-ABA50E732BF0}" name="Coluna3560" dataDxfId="12829"/>
    <tableColumn id="3584" xr3:uid="{1FB0AAF3-BCB5-D34B-BBFC-B84FB8A3659D}" name="Coluna3561" dataDxfId="12828"/>
    <tableColumn id="3585" xr3:uid="{EC869B66-8E59-924E-8EBE-39DF03F3B9E7}" name="Coluna3562" dataDxfId="12827"/>
    <tableColumn id="3586" xr3:uid="{DE41BFA1-2BE9-D544-BDA4-01EC5246F94A}" name="Coluna3563" dataDxfId="12826"/>
    <tableColumn id="3587" xr3:uid="{B259C4FB-4872-714E-B9CE-69163C396A2F}" name="Coluna3564" dataDxfId="12825"/>
    <tableColumn id="3588" xr3:uid="{F8A1DA47-B0D1-A844-8FAF-C5D290D59D40}" name="Coluna3565" dataDxfId="12824"/>
    <tableColumn id="3589" xr3:uid="{AAAD1472-A383-434D-9081-B3053B45D85C}" name="Coluna3566" dataDxfId="12823"/>
    <tableColumn id="3590" xr3:uid="{94D281BF-2B24-7C4F-9A43-54808B3B5B23}" name="Coluna3567" dataDxfId="12822"/>
    <tableColumn id="3591" xr3:uid="{28652DE8-224E-AA4C-B659-F4B9A98F8102}" name="Coluna3568" dataDxfId="12821"/>
    <tableColumn id="3592" xr3:uid="{CC1E9DB6-423D-1C42-97F7-C6F4F67ACBFA}" name="Coluna3569" dataDxfId="12820"/>
    <tableColumn id="3593" xr3:uid="{063EFE1E-35F2-6E4F-BBC2-B5F6BB7994E0}" name="Coluna3570" dataDxfId="12819"/>
    <tableColumn id="3594" xr3:uid="{36688083-00B6-2F4E-956E-7491B4D538F8}" name="Coluna3571" dataDxfId="12818"/>
    <tableColumn id="3595" xr3:uid="{6B288C21-FC8D-EB44-8F65-3D9A0EA1F36C}" name="Coluna3572" dataDxfId="12817"/>
    <tableColumn id="3596" xr3:uid="{E40BD5E5-DE1F-B245-AFE5-7527517B29CC}" name="Coluna3573" dataDxfId="12816"/>
    <tableColumn id="3597" xr3:uid="{12D41F9D-EE8E-884D-9963-C8D97D4119E7}" name="Coluna3574" dataDxfId="12815"/>
    <tableColumn id="3598" xr3:uid="{A63EC18C-735C-B24C-91A2-A39F10F46CBD}" name="Coluna3575" dataDxfId="12814"/>
    <tableColumn id="3599" xr3:uid="{4DB1313D-A18C-6F43-96B6-E4DF8E9C9103}" name="Coluna3576" dataDxfId="12813"/>
    <tableColumn id="3600" xr3:uid="{E4612B4C-1D39-E048-9D1A-915670F8AB86}" name="Coluna3577" dataDxfId="12812"/>
    <tableColumn id="3601" xr3:uid="{BB5C6E82-FB90-764F-B585-865DC7C5245C}" name="Coluna3578" dataDxfId="12811"/>
    <tableColumn id="3602" xr3:uid="{56A9A396-7EF5-EA4C-B4A0-B7D51EF3F68E}" name="Coluna3579" dataDxfId="12810"/>
    <tableColumn id="3603" xr3:uid="{B64FA73F-A6EC-D546-AE08-4210F4D496A9}" name="Coluna3580" dataDxfId="12809"/>
    <tableColumn id="3604" xr3:uid="{8ACEB5D6-D4D1-6E4D-92C0-28E8F32FE598}" name="Coluna3581" dataDxfId="12808"/>
    <tableColumn id="3605" xr3:uid="{CA80DB2C-5DF4-5A48-99F7-81017FA5D393}" name="Coluna3582" dataDxfId="12807"/>
    <tableColumn id="3606" xr3:uid="{A6ED342F-5380-7F41-A20A-60ADEEA21219}" name="Coluna3583" dataDxfId="12806"/>
    <tableColumn id="3607" xr3:uid="{FA7F3971-4269-C64D-B660-9645D2284DA0}" name="Coluna3584" dataDxfId="12805"/>
    <tableColumn id="3608" xr3:uid="{F7D6A6A6-8681-534E-AA12-3BBD166F1451}" name="Coluna3585" dataDxfId="12804"/>
    <tableColumn id="3609" xr3:uid="{DA6FE0C3-48D5-AC47-8282-665986497F98}" name="Coluna3586" dataDxfId="12803"/>
    <tableColumn id="3610" xr3:uid="{07A8549B-9246-2546-BCDC-CD70DB5E1055}" name="Coluna3587" dataDxfId="12802"/>
    <tableColumn id="3611" xr3:uid="{853A5548-C000-9B4A-9D8C-D2FA62EDE2EE}" name="Coluna3588" dataDxfId="12801"/>
    <tableColumn id="3612" xr3:uid="{B7D66DEF-DE17-394B-B3C9-697A27076014}" name="Coluna3589" dataDxfId="12800"/>
    <tableColumn id="3613" xr3:uid="{10FFBB19-EE3B-8A44-9F95-A2C41B209612}" name="Coluna3590" dataDxfId="12799"/>
    <tableColumn id="3614" xr3:uid="{3EADBBB1-991D-C548-A02F-39F49E4E008E}" name="Coluna3591" dataDxfId="12798"/>
    <tableColumn id="3615" xr3:uid="{D96C1AC2-D316-B141-A249-847E3B484DE7}" name="Coluna3592" dataDxfId="12797"/>
    <tableColumn id="3616" xr3:uid="{437929E2-3570-8C4D-BD0D-C7A72FB47EBA}" name="Coluna3593" dataDxfId="12796"/>
    <tableColumn id="3617" xr3:uid="{7D30D8A2-54F1-3943-8CC6-B559A1DE2C7D}" name="Coluna3594" dataDxfId="12795"/>
    <tableColumn id="3618" xr3:uid="{7B4DE2C9-9DD9-4242-AC59-6042442C8D5A}" name="Coluna3595" dataDxfId="12794"/>
    <tableColumn id="3619" xr3:uid="{57BD9F17-4DEE-1048-954B-9D1ACD365BC7}" name="Coluna3596" dataDxfId="12793"/>
    <tableColumn id="3620" xr3:uid="{F522F8F9-770A-9946-8625-377D8B62CB8D}" name="Coluna3597" dataDxfId="12792"/>
    <tableColumn id="3621" xr3:uid="{77F48201-26F6-3B48-BA7F-9B49FA03F80D}" name="Coluna3598" dataDxfId="12791"/>
    <tableColumn id="3622" xr3:uid="{AAD0CEC9-1D67-874E-BF4D-DDE480E29B00}" name="Coluna3599" dataDxfId="12790"/>
    <tableColumn id="3623" xr3:uid="{58051295-8AB5-C347-8BBF-4AF055124C5E}" name="Coluna3600" dataDxfId="12789"/>
    <tableColumn id="3624" xr3:uid="{0CF5A672-F090-CB4F-BCF0-E094FC1EA49F}" name="Coluna3601" dataDxfId="12788"/>
    <tableColumn id="3625" xr3:uid="{864A8C36-0379-8747-9912-4F39C2118990}" name="Coluna3602" dataDxfId="12787"/>
    <tableColumn id="3626" xr3:uid="{068899E0-6F6C-8042-BE34-A21BA90C843E}" name="Coluna3603" dataDxfId="12786"/>
    <tableColumn id="3627" xr3:uid="{A651915B-F127-2147-868C-8C84F9B0E023}" name="Coluna3604" dataDxfId="12785"/>
    <tableColumn id="3628" xr3:uid="{D704F42B-24E2-B844-88F6-408491CCBC66}" name="Coluna3605" dataDxfId="12784"/>
    <tableColumn id="3629" xr3:uid="{CCBB1D65-CBED-104C-92A0-506AC40CC6B3}" name="Coluna3606" dataDxfId="12783"/>
    <tableColumn id="3630" xr3:uid="{8EC01A40-FD6B-B24A-8452-E2ED4C676268}" name="Coluna3607" dataDxfId="12782"/>
    <tableColumn id="3631" xr3:uid="{1F552499-7DA7-6341-BFE4-DA17CF3F224A}" name="Coluna3608" dataDxfId="12781"/>
    <tableColumn id="3632" xr3:uid="{2856976E-09D6-194F-9E9C-F85E79158186}" name="Coluna3609" dataDxfId="12780"/>
    <tableColumn id="3633" xr3:uid="{2AC8A61B-2435-D44A-9AD6-7E16CAC6DDAA}" name="Coluna3610" dataDxfId="12779"/>
    <tableColumn id="3634" xr3:uid="{92D4F7F7-9109-EC42-9EBC-BBC42B9AAAEA}" name="Coluna3611" dataDxfId="12778"/>
    <tableColumn id="3635" xr3:uid="{F85F19B9-1675-D240-992B-756BF4B0B5AD}" name="Coluna3612" dataDxfId="12777"/>
    <tableColumn id="3636" xr3:uid="{166D636A-3E88-CC4C-B574-EE31186BEC3A}" name="Coluna3613" dataDxfId="12776"/>
    <tableColumn id="3637" xr3:uid="{3C72059C-27CD-D64E-B34B-1ED10D65C3F9}" name="Coluna3614" dataDxfId="12775"/>
    <tableColumn id="3638" xr3:uid="{D823833C-1BB1-5643-B41D-08B8356ABEDB}" name="Coluna3615" dataDxfId="12774"/>
    <tableColumn id="3639" xr3:uid="{46E5F1A6-FC15-1544-B5AC-3D6D3AF4B003}" name="Coluna3616" dataDxfId="12773"/>
    <tableColumn id="3640" xr3:uid="{6BD8AEE6-4775-4549-BF13-0CF7853E5C6A}" name="Coluna3617" dataDxfId="12772"/>
    <tableColumn id="3641" xr3:uid="{87AF5400-15A0-6646-9882-814F83625B95}" name="Coluna3618" dataDxfId="12771"/>
    <tableColumn id="3642" xr3:uid="{1631F769-4E01-3746-800E-BEBC3B1462A1}" name="Coluna3619" dataDxfId="12770"/>
    <tableColumn id="3643" xr3:uid="{3047506C-F5D3-484F-95E7-C7B905DCCD68}" name="Coluna3620" dataDxfId="12769"/>
    <tableColumn id="3644" xr3:uid="{5231A934-606C-6444-9948-00C32A829430}" name="Coluna3621" dataDxfId="12768"/>
    <tableColumn id="3645" xr3:uid="{9FAFC9FD-59F7-4245-8AF7-24703517367D}" name="Coluna3622" dataDxfId="12767"/>
    <tableColumn id="3646" xr3:uid="{B5703D03-B4CE-DD44-B1DA-9808C5F527A8}" name="Coluna3623" dataDxfId="12766"/>
    <tableColumn id="3647" xr3:uid="{B63C504C-9A64-7A4B-A8EC-C566D105EBFF}" name="Coluna3624" dataDxfId="12765"/>
    <tableColumn id="3648" xr3:uid="{27AFFBB7-055F-F647-835C-38E13B1AB34B}" name="Coluna3625" dataDxfId="12764"/>
    <tableColumn id="3649" xr3:uid="{9A9DAFAB-7894-5C43-BE20-69DDDF0F82C1}" name="Coluna3626" dataDxfId="12763"/>
    <tableColumn id="3650" xr3:uid="{C0B5BD5A-15FE-EB4A-8810-2BDEB4589181}" name="Coluna3627" dataDxfId="12762"/>
    <tableColumn id="3651" xr3:uid="{8C96FD74-2B26-2746-AA2D-F92FD86A752C}" name="Coluna3628" dataDxfId="12761"/>
    <tableColumn id="3652" xr3:uid="{F5CBDAEA-480F-B441-B75B-2CB6680BA57B}" name="Coluna3629" dataDxfId="12760"/>
    <tableColumn id="3653" xr3:uid="{F07B96F0-90D0-BF44-B90A-8531AA0F2CCF}" name="Coluna3630" dataDxfId="12759"/>
    <tableColumn id="3654" xr3:uid="{CE7D1561-D9D3-A040-8870-99E402C9F94E}" name="Coluna3631" dataDxfId="12758"/>
    <tableColumn id="3655" xr3:uid="{41B37F6D-4BAD-7747-BBBB-80088DB78496}" name="Coluna3632" dataDxfId="12757"/>
    <tableColumn id="3656" xr3:uid="{DB4359FB-CD70-B243-8487-F3348DC06713}" name="Coluna3633" dataDxfId="12756"/>
    <tableColumn id="3657" xr3:uid="{6D075938-9564-934F-8BB0-D7D6AF63903A}" name="Coluna3634" dataDxfId="12755"/>
    <tableColumn id="3658" xr3:uid="{40F89540-60F9-7F44-AC8C-B6130B784FC1}" name="Coluna3635" dataDxfId="12754"/>
    <tableColumn id="3659" xr3:uid="{9EA22B1B-F9B1-184A-9129-C8EF789A0146}" name="Coluna3636" dataDxfId="12753"/>
    <tableColumn id="3660" xr3:uid="{064CB15B-5F01-AE49-AA55-BB84D98FC324}" name="Coluna3637" dataDxfId="12752"/>
    <tableColumn id="3661" xr3:uid="{ED13296A-D10E-144E-A04A-249BF929328F}" name="Coluna3638" dataDxfId="12751"/>
    <tableColumn id="3662" xr3:uid="{FAF6556E-7B19-BC46-A2FD-98CA02BD9EA8}" name="Coluna3639" dataDxfId="12750"/>
    <tableColumn id="3663" xr3:uid="{2A68D19C-5288-C04D-AB47-3847224B8DF9}" name="Coluna3640" dataDxfId="12749"/>
    <tableColumn id="3664" xr3:uid="{76320CD6-450C-A947-BDB2-F6D589E0B26A}" name="Coluna3641" dataDxfId="12748"/>
    <tableColumn id="3665" xr3:uid="{7C627B48-453C-314E-AB21-EC3A080987B0}" name="Coluna3642" dataDxfId="12747"/>
    <tableColumn id="3666" xr3:uid="{EFF0613F-46DB-DA42-8CC5-A5095E0FE514}" name="Coluna3643" dataDxfId="12746"/>
    <tableColumn id="3667" xr3:uid="{3661C1FB-2902-284A-8C74-5A8717382FBB}" name="Coluna3644" dataDxfId="12745"/>
    <tableColumn id="3668" xr3:uid="{E4AA87F0-DC41-DD4E-9099-6A000F746131}" name="Coluna3645" dataDxfId="12744"/>
    <tableColumn id="3669" xr3:uid="{4F02E8A4-7283-954D-853C-8DCCC2F67493}" name="Coluna3646" dataDxfId="12743"/>
    <tableColumn id="3670" xr3:uid="{C343D40F-0E67-5541-A4A9-25C25E997268}" name="Coluna3647" dataDxfId="12742"/>
    <tableColumn id="3671" xr3:uid="{2744FCAF-2F1A-1F47-BF83-E6A43B88F296}" name="Coluna3648" dataDxfId="12741"/>
    <tableColumn id="3672" xr3:uid="{85D12D82-814B-4E48-8C8F-EA408245FF97}" name="Coluna3649" dataDxfId="12740"/>
    <tableColumn id="3673" xr3:uid="{F69A3224-5237-194B-8E07-F1E8E510240C}" name="Coluna3650" dataDxfId="12739"/>
    <tableColumn id="3674" xr3:uid="{04F9CF6A-A2FD-0A44-88F6-5B8E9B364DEA}" name="Coluna3651" dataDxfId="12738"/>
    <tableColumn id="3675" xr3:uid="{ED500221-E6DA-4C4D-83E0-B41568696CEE}" name="Coluna3652" dataDxfId="12737"/>
    <tableColumn id="3676" xr3:uid="{25345D57-63BE-8F43-A640-FF2793221946}" name="Coluna3653" dataDxfId="12736"/>
    <tableColumn id="3677" xr3:uid="{7C4FBC18-DD6B-4F41-942C-D5DF6193F3C9}" name="Coluna3654" dataDxfId="12735"/>
    <tableColumn id="3678" xr3:uid="{86DB52EF-A2DD-4A41-864B-A72A6F368DA9}" name="Coluna3655" dataDxfId="12734"/>
    <tableColumn id="3679" xr3:uid="{78169547-789E-2F49-8AC1-DE636FF13BF9}" name="Coluna3656" dataDxfId="12733"/>
    <tableColumn id="3680" xr3:uid="{E52F869B-F13F-6642-B55B-769D264FD23D}" name="Coluna3657" dataDxfId="12732"/>
    <tableColumn id="3681" xr3:uid="{6EF4C396-FACE-2649-A835-F7929B0EEA68}" name="Coluna3658" dataDxfId="12731"/>
    <tableColumn id="3682" xr3:uid="{622276D6-32FD-214C-AF1C-BF758628770A}" name="Coluna3659" dataDxfId="12730"/>
    <tableColumn id="3683" xr3:uid="{9104B45D-341E-A544-A1F7-E73B928BFF01}" name="Coluna3660" dataDxfId="12729"/>
    <tableColumn id="3684" xr3:uid="{CECCAB59-221D-FF49-9775-74D6EDC674FA}" name="Coluna3661" dataDxfId="12728"/>
    <tableColumn id="3685" xr3:uid="{241795FF-ECC2-444B-8A6D-1BB48C073829}" name="Coluna3662" dataDxfId="12727"/>
    <tableColumn id="3686" xr3:uid="{259DDFBB-6928-BD4B-B095-371FF63A579F}" name="Coluna3663" dataDxfId="12726"/>
    <tableColumn id="3687" xr3:uid="{A33A28B3-A3A4-C141-8B94-FC621B078794}" name="Coluna3664" dataDxfId="12725"/>
    <tableColumn id="3688" xr3:uid="{8C86DE89-F6CA-A545-B05C-36D987623C51}" name="Coluna3665" dataDxfId="12724"/>
    <tableColumn id="3689" xr3:uid="{FE219928-6D74-EF4A-B0AB-574C57E9EF46}" name="Coluna3666" dataDxfId="12723"/>
    <tableColumn id="3690" xr3:uid="{9964F1E5-C79D-7C4D-80C1-B4C5E97190B4}" name="Coluna3667" dataDxfId="12722"/>
    <tableColumn id="3691" xr3:uid="{4B13652E-51EF-D94C-BD1B-B0150F95769E}" name="Coluna3668" dataDxfId="12721"/>
    <tableColumn id="3692" xr3:uid="{D4AB3974-F8B4-6448-91DD-D1B9D61F6747}" name="Coluna3669" dataDxfId="12720"/>
    <tableColumn id="3693" xr3:uid="{F76AAB81-C77F-3D4D-90E1-E883D76F5DB6}" name="Coluna3670" dataDxfId="12719"/>
    <tableColumn id="3694" xr3:uid="{0E2014AB-7252-1B47-A379-E096CAB24E75}" name="Coluna3671" dataDxfId="12718"/>
    <tableColumn id="3695" xr3:uid="{13498571-5DAE-4743-A149-C2B5681C1BBD}" name="Coluna3672" dataDxfId="12717"/>
    <tableColumn id="3696" xr3:uid="{78ADFFCE-A877-0E45-89BB-4BF7171097D3}" name="Coluna3673" dataDxfId="12716"/>
    <tableColumn id="3697" xr3:uid="{94532033-860A-7742-8A6C-1C5C73ED60EF}" name="Coluna3674" dataDxfId="12715"/>
    <tableColumn id="3698" xr3:uid="{26029FAD-248C-B945-878A-1060F0CF7218}" name="Coluna3675" dataDxfId="12714"/>
    <tableColumn id="3699" xr3:uid="{02FC3172-BF93-B84C-A376-7A6545E27791}" name="Coluna3676" dataDxfId="12713"/>
    <tableColumn id="3700" xr3:uid="{93B5D399-A4AF-1343-BB8E-6384F466604C}" name="Coluna3677" dataDxfId="12712"/>
    <tableColumn id="3701" xr3:uid="{92E75AA3-251A-AF41-BA34-BF6438734060}" name="Coluna3678" dataDxfId="12711"/>
    <tableColumn id="3702" xr3:uid="{E281AE14-C4BB-B945-B818-F8BAB1088BEA}" name="Coluna3679" dataDxfId="12710"/>
    <tableColumn id="3703" xr3:uid="{86172A35-14E4-A64C-8471-D7D7A5AB95C6}" name="Coluna3680" dataDxfId="12709"/>
    <tableColumn id="3704" xr3:uid="{72822065-6514-7644-9FB6-52471CD3A84F}" name="Coluna3681" dataDxfId="12708"/>
    <tableColumn id="3705" xr3:uid="{F613C1A7-71B8-B04A-B31F-37532E7A4F69}" name="Coluna3682" dataDxfId="12707"/>
    <tableColumn id="3706" xr3:uid="{AEECD6D8-06AD-6D48-BE69-A389AEB56CBB}" name="Coluna3683" dataDxfId="12706"/>
    <tableColumn id="3707" xr3:uid="{02095E66-E75C-8C41-A45A-6A29F76FBEDF}" name="Coluna3684" dataDxfId="12705"/>
    <tableColumn id="3708" xr3:uid="{A6E1FD96-4398-2C42-BBD2-1CFC25A90010}" name="Coluna3685" dataDxfId="12704"/>
    <tableColumn id="3709" xr3:uid="{519ECEF9-DD80-5F40-AC40-AD684008040E}" name="Coluna3686" dataDxfId="12703"/>
    <tableColumn id="3710" xr3:uid="{4952037D-4649-4A4B-9F4A-E525FA1F9C83}" name="Coluna3687" dataDxfId="12702"/>
    <tableColumn id="3711" xr3:uid="{0C3F4750-CADB-0940-905B-DE63D825953B}" name="Coluna3688" dataDxfId="12701"/>
    <tableColumn id="3712" xr3:uid="{91993E52-8F09-F140-9552-D7973EE9AA32}" name="Coluna3689" dataDxfId="12700"/>
    <tableColumn id="3713" xr3:uid="{A374D584-E2FE-D04B-BF22-97BCCA6AA510}" name="Coluna3690" dataDxfId="12699"/>
    <tableColumn id="3714" xr3:uid="{46F2505B-BAE9-C643-9D74-23CC6BE28DD9}" name="Coluna3691" dataDxfId="12698"/>
    <tableColumn id="3715" xr3:uid="{31707B74-2AB4-D940-B76F-242F4C8E9362}" name="Coluna3692" dataDxfId="12697"/>
    <tableColumn id="3716" xr3:uid="{6691C2FA-C9D5-6443-A200-FB7976D62C17}" name="Coluna3693" dataDxfId="12696"/>
    <tableColumn id="3717" xr3:uid="{A68CAFD0-ECCC-5548-B552-47DF37D0D632}" name="Coluna3694" dataDxfId="12695"/>
    <tableColumn id="3718" xr3:uid="{BA3C338B-1AD8-4A4B-AC33-AA236C10C1AD}" name="Coluna3695" dataDxfId="12694"/>
    <tableColumn id="3719" xr3:uid="{8775B023-6BB4-7E40-B3E5-0E6E96953C50}" name="Coluna3696" dataDxfId="12693"/>
    <tableColumn id="3720" xr3:uid="{E09AA8A8-7307-FF4F-8C16-25B18D4B3481}" name="Coluna3697" dataDxfId="12692"/>
    <tableColumn id="3721" xr3:uid="{9AC4AD46-774F-9E45-BCCD-934BC2F681EE}" name="Coluna3698" dataDxfId="12691"/>
    <tableColumn id="3722" xr3:uid="{081B8C2F-FEAB-1A44-B658-DA79885490A6}" name="Coluna3699" dataDxfId="12690"/>
    <tableColumn id="3723" xr3:uid="{6EFDEECE-2496-9543-BAA8-92022190A9F8}" name="Coluna3700" dataDxfId="12689"/>
    <tableColumn id="3724" xr3:uid="{605A9968-C1C0-864A-822A-18F767552BC8}" name="Coluna3701" dataDxfId="12688"/>
    <tableColumn id="3725" xr3:uid="{16281D4D-0D47-154F-AED9-34297AD81317}" name="Coluna3702" dataDxfId="12687"/>
    <tableColumn id="3726" xr3:uid="{EDBBFF90-1637-2747-AB97-A3F4023F7826}" name="Coluna3703" dataDxfId="12686"/>
    <tableColumn id="3727" xr3:uid="{B7B4F196-8C3D-474D-8BC3-D160CA87B352}" name="Coluna3704" dataDxfId="12685"/>
    <tableColumn id="3728" xr3:uid="{7898BAC2-A5F1-524F-8B54-AB957F84EE68}" name="Coluna3705" dataDxfId="12684"/>
    <tableColumn id="3729" xr3:uid="{94667D64-673D-D245-A2F1-06D3DC4DE45B}" name="Coluna3706" dataDxfId="12683"/>
    <tableColumn id="3730" xr3:uid="{48D2CB7A-9613-C34B-BF30-F34C7BB26455}" name="Coluna3707" dataDxfId="12682"/>
    <tableColumn id="3731" xr3:uid="{BC05BA9D-5AB8-784B-A0EC-49922103F6E0}" name="Coluna3708" dataDxfId="12681"/>
    <tableColumn id="3732" xr3:uid="{2340939E-4209-F843-9202-2B80B5704F3B}" name="Coluna3709" dataDxfId="12680"/>
    <tableColumn id="3733" xr3:uid="{3AB9B7CC-0D77-A547-A203-5B1BDFBCCE35}" name="Coluna3710" dataDxfId="12679"/>
    <tableColumn id="3734" xr3:uid="{D7ED4E5A-341F-DD47-B9B9-F85DCAA52032}" name="Coluna3711" dataDxfId="12678"/>
    <tableColumn id="3735" xr3:uid="{66CA8B6F-45E3-1D45-849B-A5593382C853}" name="Coluna3712" dataDxfId="12677"/>
    <tableColumn id="3736" xr3:uid="{06C0B066-C09F-B442-9DBE-B7D9A0E262D2}" name="Coluna3713" dataDxfId="12676"/>
    <tableColumn id="3737" xr3:uid="{0E1846BA-BC3E-784C-BE01-A2B43C3C4925}" name="Coluna3714" dataDxfId="12675"/>
    <tableColumn id="3738" xr3:uid="{1D2838CD-B699-314A-8194-C0DA363DCEBA}" name="Coluna3715" dataDxfId="12674"/>
    <tableColumn id="3739" xr3:uid="{4F38828F-9519-B342-BC73-820D363C5A14}" name="Coluna3716" dataDxfId="12673"/>
    <tableColumn id="3740" xr3:uid="{9DF835C1-C7CD-E74B-B8FB-B1084D530904}" name="Coluna3717" dataDxfId="12672"/>
    <tableColumn id="3741" xr3:uid="{0011012C-5FBA-FF42-8063-DA98099437EF}" name="Coluna3718" dataDxfId="12671"/>
    <tableColumn id="3742" xr3:uid="{698C0038-8D8D-E946-8ED4-772187E4E328}" name="Coluna3719" dataDxfId="12670"/>
    <tableColumn id="3743" xr3:uid="{C07282CB-F38B-CE4E-BCF9-51226A9C822A}" name="Coluna3720" dataDxfId="12669"/>
    <tableColumn id="3744" xr3:uid="{5AD57202-BC45-3044-A8E8-73A12FF4CCC2}" name="Coluna3721" dataDxfId="12668"/>
    <tableColumn id="3745" xr3:uid="{080CE124-D579-8240-B075-8847D87A4A5F}" name="Coluna3722" dataDxfId="12667"/>
    <tableColumn id="3746" xr3:uid="{134340E1-2AE1-DA48-8D88-70A4F7A17D95}" name="Coluna3723" dataDxfId="12666"/>
    <tableColumn id="3747" xr3:uid="{1A1B7C01-321D-3C4E-BD84-57498F205257}" name="Coluna3724" dataDxfId="12665"/>
    <tableColumn id="3748" xr3:uid="{B0702AB1-76B8-654A-B192-9A8B1A7FC3D0}" name="Coluna3725" dataDxfId="12664"/>
    <tableColumn id="3749" xr3:uid="{B20BA086-7525-1545-BF21-64091ECC9D5A}" name="Coluna3726" dataDxfId="12663"/>
    <tableColumn id="3750" xr3:uid="{58958F67-B6AC-DF46-846C-AF1946EE1990}" name="Coluna3727" dataDxfId="12662"/>
    <tableColumn id="3751" xr3:uid="{92A34C43-9658-7648-A331-E44DD5288923}" name="Coluna3728" dataDxfId="12661"/>
    <tableColumn id="3752" xr3:uid="{BA2098BD-BD42-B54E-BC1C-81CFB1357183}" name="Coluna3729" dataDxfId="12660"/>
    <tableColumn id="3753" xr3:uid="{207A8D7F-50E8-DC48-AA9B-0FC74D756146}" name="Coluna3730" dataDxfId="12659"/>
    <tableColumn id="3754" xr3:uid="{F3A4F4BF-5A7A-3A4D-8005-97F766159632}" name="Coluna3731" dataDxfId="12658"/>
    <tableColumn id="3755" xr3:uid="{FD1DD59F-C83A-924A-9C83-7250F8FC7F85}" name="Coluna3732" dataDxfId="12657"/>
    <tableColumn id="3756" xr3:uid="{B2DE74A3-F727-8348-A468-B0E6E1734AD8}" name="Coluna3733" dataDxfId="12656"/>
    <tableColumn id="3757" xr3:uid="{81867238-A552-394A-ADFF-8DA3E69F3335}" name="Coluna3734" dataDxfId="12655"/>
    <tableColumn id="3758" xr3:uid="{EA417F1E-348B-0D43-9D21-000A7D53F8FF}" name="Coluna3735" dataDxfId="12654"/>
    <tableColumn id="3759" xr3:uid="{8416D061-1238-B24B-A1F5-71BC707488AE}" name="Coluna3736" dataDxfId="12653"/>
    <tableColumn id="3760" xr3:uid="{0BC23093-3609-C74E-9B3F-567DEBD31578}" name="Coluna3737" dataDxfId="12652"/>
    <tableColumn id="3761" xr3:uid="{8DF32632-DD5C-A048-9922-0A1FF6055FD2}" name="Coluna3738" dataDxfId="12651"/>
    <tableColumn id="3762" xr3:uid="{EA11362D-6C95-374C-8959-0A74E104CD3F}" name="Coluna3739" dataDxfId="12650"/>
    <tableColumn id="3763" xr3:uid="{84C66A6C-AF5E-F64D-AAE3-ABEA21B4E405}" name="Coluna3740" dataDxfId="12649"/>
    <tableColumn id="3764" xr3:uid="{34725CD5-2FF7-F144-881A-1B5124747910}" name="Coluna3741" dataDxfId="12648"/>
    <tableColumn id="3765" xr3:uid="{14126994-2A2A-E344-B813-53FACF89A99B}" name="Coluna3742" dataDxfId="12647"/>
    <tableColumn id="3766" xr3:uid="{35375456-7B22-2E48-B707-4FFC9259380B}" name="Coluna3743" dataDxfId="12646"/>
    <tableColumn id="3767" xr3:uid="{8DFE6465-E2AD-DC4D-9F15-6C5010559DDB}" name="Coluna3744" dataDxfId="12645"/>
    <tableColumn id="3768" xr3:uid="{69B44DDF-6887-2B49-9BB7-72718554D641}" name="Coluna3745" dataDxfId="12644"/>
    <tableColumn id="3769" xr3:uid="{B4C1D6E0-932F-9A4D-98CF-F03C51425EC3}" name="Coluna3746" dataDxfId="12643"/>
    <tableColumn id="3770" xr3:uid="{920B715B-5169-E143-A7DE-FB5BC5D2F71D}" name="Coluna3747" dataDxfId="12642"/>
    <tableColumn id="3771" xr3:uid="{F458BE0A-10F1-AE4F-8EAF-116AA8907FC7}" name="Coluna3748" dataDxfId="12641"/>
    <tableColumn id="3772" xr3:uid="{C7A0D644-EB02-FD4E-AB51-6E7B6ECCCCCE}" name="Coluna3749" dataDxfId="12640"/>
    <tableColumn id="3773" xr3:uid="{6C9AC5FD-335D-C84A-887F-5C1ADA562564}" name="Coluna3750" dataDxfId="12639"/>
    <tableColumn id="3774" xr3:uid="{2601E74A-A106-F049-BF8F-B52974449D7D}" name="Coluna3751" dataDxfId="12638"/>
    <tableColumn id="3775" xr3:uid="{AA9DDDB1-0AC8-DD48-ADB8-71C8413276E3}" name="Coluna3752" dataDxfId="12637"/>
    <tableColumn id="3776" xr3:uid="{A42F0501-5B8F-0E46-AFED-2A74F3AF8BD8}" name="Coluna3753" dataDxfId="12636"/>
    <tableColumn id="3777" xr3:uid="{08218EE2-109C-C446-A680-F46E3DDAC585}" name="Coluna3754" dataDxfId="12635"/>
    <tableColumn id="3778" xr3:uid="{B0DA9139-0224-CB46-AA5E-AC092CFD6240}" name="Coluna3755" dataDxfId="12634"/>
    <tableColumn id="3779" xr3:uid="{13E8AC89-9CF1-4145-8EFA-5ED93BABA83B}" name="Coluna3756" dataDxfId="12633"/>
    <tableColumn id="3780" xr3:uid="{6EDBCAD4-E59B-644D-8411-D74AD028BE3F}" name="Coluna3757" dataDxfId="12632"/>
    <tableColumn id="3781" xr3:uid="{5044753E-1514-BA41-ACEB-CC2D80900AEF}" name="Coluna3758" dataDxfId="12631"/>
    <tableColumn id="3782" xr3:uid="{CEDF98D1-BBCD-294D-B574-0BD18AD62D74}" name="Coluna3759" dataDxfId="12630"/>
    <tableColumn id="3783" xr3:uid="{BE6F2B2B-1038-BC43-9AD3-37DF6DC5E3C0}" name="Coluna3760" dataDxfId="12629"/>
    <tableColumn id="3784" xr3:uid="{52171AE3-BFFF-0D48-B42E-D9448F7DA6DE}" name="Coluna3761" dataDxfId="12628"/>
    <tableColumn id="3785" xr3:uid="{1B6A2C6D-7D93-5A49-96C0-66D844AA1D3E}" name="Coluna3762" dataDxfId="12627"/>
    <tableColumn id="3786" xr3:uid="{1077A3C3-84DD-C146-ABCC-78683E21897A}" name="Coluna3763" dataDxfId="12626"/>
    <tableColumn id="3787" xr3:uid="{83596FB5-E550-6445-8478-9F01F3D59C9D}" name="Coluna3764" dataDxfId="12625"/>
    <tableColumn id="3788" xr3:uid="{19BA8784-3440-354D-BA7E-B2B7E1A9239C}" name="Coluna3765" dataDxfId="12624"/>
    <tableColumn id="3789" xr3:uid="{88B7EC10-8D85-2340-8E94-FD22DEF4CB28}" name="Coluna3766" dataDxfId="12623"/>
    <tableColumn id="3790" xr3:uid="{EBB1AA55-9DFE-7E4C-83B9-262AA31C4869}" name="Coluna3767" dataDxfId="12622"/>
    <tableColumn id="3791" xr3:uid="{EC6CC540-FD79-F940-89B5-57CDCA70723C}" name="Coluna3768" dataDxfId="12621"/>
    <tableColumn id="3792" xr3:uid="{551E354A-C689-AF49-A6AB-2EC02133A3EE}" name="Coluna3769" dataDxfId="12620"/>
    <tableColumn id="3793" xr3:uid="{AE83370C-E9D5-4F49-B018-1460472AA5F5}" name="Coluna3770" dataDxfId="12619"/>
    <tableColumn id="3794" xr3:uid="{060B77AC-E987-164D-94C2-25874BE95EE9}" name="Coluna3771" dataDxfId="12618"/>
    <tableColumn id="3795" xr3:uid="{BD672A97-13FC-A148-8BB7-3432FD8AEDDE}" name="Coluna3772" dataDxfId="12617"/>
    <tableColumn id="3796" xr3:uid="{386B761E-1C6C-5B47-8DE5-E710BA0AF71C}" name="Coluna3773" dataDxfId="12616"/>
    <tableColumn id="3797" xr3:uid="{EDF223FF-3A81-384D-A523-9F4F83453E8F}" name="Coluna3774" dataDxfId="12615"/>
    <tableColumn id="3798" xr3:uid="{F0121529-CCB8-D949-BA4F-F22611A7E3BF}" name="Coluna3775" dataDxfId="12614"/>
    <tableColumn id="3799" xr3:uid="{CE3485E8-C701-6D49-A703-353CA1F541FD}" name="Coluna3776" dataDxfId="12613"/>
    <tableColumn id="3800" xr3:uid="{20540031-2F34-E549-BB90-4552D92DB579}" name="Coluna3777" dataDxfId="12612"/>
    <tableColumn id="3801" xr3:uid="{D7A484F7-D5BC-EC42-914D-605524FA1030}" name="Coluna3778" dataDxfId="12611"/>
    <tableColumn id="3802" xr3:uid="{E83C5BB1-111B-7349-8468-B6E7BDA1BF9B}" name="Coluna3779" dataDxfId="12610"/>
    <tableColumn id="3803" xr3:uid="{95E6A1C0-A7DB-B143-95DE-36610D574950}" name="Coluna3780" dataDxfId="12609"/>
    <tableColumn id="3804" xr3:uid="{B7D8297E-5B8C-8B43-9774-E325F628A18D}" name="Coluna3781" dataDxfId="12608"/>
    <tableColumn id="3805" xr3:uid="{5138FABA-E05C-0142-B4DD-EB1133A9EC01}" name="Coluna3782" dataDxfId="12607"/>
    <tableColumn id="3806" xr3:uid="{5530448A-DDB5-704F-A204-8CC619D12895}" name="Coluna3783" dataDxfId="12606"/>
    <tableColumn id="3807" xr3:uid="{B21E5D26-0684-0B4B-839A-7953FA9EB6D0}" name="Coluna3784" dataDxfId="12605"/>
    <tableColumn id="3808" xr3:uid="{302C327A-AC47-1B4D-9A27-61E01BBDA98B}" name="Coluna3785" dataDxfId="12604"/>
    <tableColumn id="3809" xr3:uid="{95B978B9-5966-3C4A-80DC-4EB35C451B20}" name="Coluna3786" dataDxfId="12603"/>
    <tableColumn id="3810" xr3:uid="{04464010-CA02-594E-B3F7-32AAD1AB4A72}" name="Coluna3787" dataDxfId="12602"/>
    <tableColumn id="3811" xr3:uid="{2F4B7342-3E7C-E447-8BC6-5323834F8928}" name="Coluna3788" dataDxfId="12601"/>
    <tableColumn id="3812" xr3:uid="{D21781AF-CC40-7743-9A3F-AFD2D6D6BF19}" name="Coluna3789" dataDxfId="12600"/>
    <tableColumn id="3813" xr3:uid="{05440D21-4F50-C341-B891-7118229781D6}" name="Coluna3790" dataDxfId="12599"/>
    <tableColumn id="3814" xr3:uid="{92A734EF-BE8C-014D-BD10-F72923F5685C}" name="Coluna3791" dataDxfId="12598"/>
    <tableColumn id="3815" xr3:uid="{11F7F5DA-1B7F-AC42-A00F-C5D7555BC7CC}" name="Coluna3792" dataDxfId="12597"/>
    <tableColumn id="3816" xr3:uid="{C7BBB8F8-890C-844B-B88C-FAAA6D8B64B9}" name="Coluna3793" dataDxfId="12596"/>
    <tableColumn id="3817" xr3:uid="{2F4C431E-E628-AD40-8AED-A57BCF2EEC79}" name="Coluna3794" dataDxfId="12595"/>
    <tableColumn id="3818" xr3:uid="{BE4A1120-4725-BA44-846F-446660024670}" name="Coluna3795" dataDxfId="12594"/>
    <tableColumn id="3819" xr3:uid="{021BF85B-45B8-4941-9A4C-25778082D272}" name="Coluna3796" dataDxfId="12593"/>
    <tableColumn id="3820" xr3:uid="{D36FEF17-9E7C-A54B-A5F6-E2A7F6FC52F1}" name="Coluna3797" dataDxfId="12592"/>
    <tableColumn id="3821" xr3:uid="{05C3D711-E4D3-3348-86EE-3AA47A4E56BC}" name="Coluna3798" dataDxfId="12591"/>
    <tableColumn id="3822" xr3:uid="{C8D16155-8166-B843-959C-B9EAE1771DD3}" name="Coluna3799" dataDxfId="12590"/>
    <tableColumn id="3823" xr3:uid="{24D347BB-03E0-0049-BB42-6895BA8676C9}" name="Coluna3800" dataDxfId="12589"/>
    <tableColumn id="3824" xr3:uid="{E34F72D3-372D-8842-9CD4-9A571326C634}" name="Coluna3801" dataDxfId="12588"/>
    <tableColumn id="3825" xr3:uid="{A67381CB-5361-3E44-A0A3-A59B6F28304B}" name="Coluna3802" dataDxfId="12587"/>
    <tableColumn id="3826" xr3:uid="{C433E937-FF64-B548-AF49-C64762D2368F}" name="Coluna3803" dataDxfId="12586"/>
    <tableColumn id="3827" xr3:uid="{9C79F965-E13D-9A42-984A-97C80FFDD247}" name="Coluna3804" dataDxfId="12585"/>
    <tableColumn id="3828" xr3:uid="{AF1062C3-6CE7-7240-8552-60EA3D11765B}" name="Coluna3805" dataDxfId="12584"/>
    <tableColumn id="3829" xr3:uid="{9BC7156A-8765-E843-85A5-6909F72C0DF2}" name="Coluna3806" dataDxfId="12583"/>
    <tableColumn id="3830" xr3:uid="{E6688A87-47DA-4B4E-BCD7-6B7944E85D2D}" name="Coluna3807" dataDxfId="12582"/>
    <tableColumn id="3831" xr3:uid="{C8C569C1-73C6-474C-9363-1AA968A29047}" name="Coluna3808" dataDxfId="12581"/>
    <tableColumn id="3832" xr3:uid="{B301C25E-D203-3544-889F-FD27B1EFDC1F}" name="Coluna3809" dataDxfId="12580"/>
    <tableColumn id="3833" xr3:uid="{DFAA82AE-4A56-B745-B145-68521F7097F5}" name="Coluna3810" dataDxfId="12579"/>
    <tableColumn id="3834" xr3:uid="{996FA293-6741-5F4E-9907-7BDFD70E6373}" name="Coluna3811" dataDxfId="12578"/>
    <tableColumn id="3835" xr3:uid="{2227191B-252F-A047-8708-3B3D5F009481}" name="Coluna3812" dataDxfId="12577"/>
    <tableColumn id="3836" xr3:uid="{7259B009-DE17-524F-BC91-4C2484E928DD}" name="Coluna3813" dataDxfId="12576"/>
    <tableColumn id="3837" xr3:uid="{E67A1264-76CB-D84C-8464-80A7ADA12116}" name="Coluna3814" dataDxfId="12575"/>
    <tableColumn id="3838" xr3:uid="{5593D7D9-30FB-0D40-A0CA-1B2C6572F9B5}" name="Coluna3815" dataDxfId="12574"/>
    <tableColumn id="3839" xr3:uid="{6D98B822-DC91-C949-8043-2D05648D7DE6}" name="Coluna3816" dataDxfId="12573"/>
    <tableColumn id="3840" xr3:uid="{BBBCE7C2-E251-274B-A1A6-E22ECF2B8369}" name="Coluna3817" dataDxfId="12572"/>
    <tableColumn id="3841" xr3:uid="{944035BF-B853-3642-BC3E-AE2600E85379}" name="Coluna3818" dataDxfId="12571"/>
    <tableColumn id="3842" xr3:uid="{25EDD481-B3F6-1341-A640-9793F2659C4B}" name="Coluna3819" dataDxfId="12570"/>
    <tableColumn id="3843" xr3:uid="{E283FAEF-51F0-A54C-829F-45F9B906041A}" name="Coluna3820" dataDxfId="12569"/>
    <tableColumn id="3844" xr3:uid="{30395C51-4760-4546-9E91-4801A5BEB05C}" name="Coluna3821" dataDxfId="12568"/>
    <tableColumn id="3845" xr3:uid="{8FA20F7B-CFDC-ED4A-8E69-FACFFB684B6A}" name="Coluna3822" dataDxfId="12567"/>
    <tableColumn id="3846" xr3:uid="{029DA8FA-A219-214C-829D-0F3D8A1025D8}" name="Coluna3823" dataDxfId="12566"/>
    <tableColumn id="3847" xr3:uid="{6752B857-4BED-D141-B2DB-34F62C1A3744}" name="Coluna3824" dataDxfId="12565"/>
    <tableColumn id="3848" xr3:uid="{A914BA5B-59D8-BE49-A301-2D46E3DEC100}" name="Coluna3825" dataDxfId="12564"/>
    <tableColumn id="3849" xr3:uid="{D18E9D08-DEC7-C04B-B90C-F913E91C622B}" name="Coluna3826" dataDxfId="12563"/>
    <tableColumn id="3850" xr3:uid="{AFA411B4-4C2C-F148-B6C4-1A39E4E30A74}" name="Coluna3827" dataDxfId="12562"/>
    <tableColumn id="3851" xr3:uid="{E3FA8F6A-D843-4D4C-B849-A47960490575}" name="Coluna3828" dataDxfId="12561"/>
    <tableColumn id="3852" xr3:uid="{0366BAD7-64B5-0746-9D3D-6CB22F51D394}" name="Coluna3829" dataDxfId="12560"/>
    <tableColumn id="3853" xr3:uid="{1394FF64-427B-B04C-B5C8-A518EA1E8E95}" name="Coluna3830" dataDxfId="12559"/>
    <tableColumn id="3854" xr3:uid="{EBACE8D0-CE2A-5949-B1E5-DFC3B9F3C0BC}" name="Coluna3831" dataDxfId="12558"/>
    <tableColumn id="3855" xr3:uid="{6F301D1B-5E65-244A-8056-1C607A3E7477}" name="Coluna3832" dataDxfId="12557"/>
    <tableColumn id="3856" xr3:uid="{C64233EA-A95B-E247-84A8-104A38074190}" name="Coluna3833" dataDxfId="12556"/>
    <tableColumn id="3857" xr3:uid="{19DF91C6-99EB-0F4A-88C1-DB6ADE1B29E7}" name="Coluna3834" dataDxfId="12555"/>
    <tableColumn id="3858" xr3:uid="{0DE5634A-A4BD-C64C-9EAF-2F64ED40A593}" name="Coluna3835" dataDxfId="12554"/>
    <tableColumn id="3859" xr3:uid="{5C6DB814-F63A-7444-83ED-3AC0A9C6508D}" name="Coluna3836" dataDxfId="12553"/>
    <tableColumn id="3860" xr3:uid="{067FBE90-68AD-D548-9A02-DDEB004A8B18}" name="Coluna3837" dataDxfId="12552"/>
    <tableColumn id="3861" xr3:uid="{0EA022AA-2A9F-A243-A683-638BCD25B8DF}" name="Coluna3838" dataDxfId="12551"/>
    <tableColumn id="3862" xr3:uid="{039264F1-C1D0-E940-8E2A-B7F597724393}" name="Coluna3839" dataDxfId="12550"/>
    <tableColumn id="3863" xr3:uid="{BDFAC7E4-C950-A447-920F-8E0D8205953C}" name="Coluna3840" dataDxfId="12549"/>
    <tableColumn id="3864" xr3:uid="{EA18156D-64FE-B546-89EA-91007CFF77F2}" name="Coluna3841" dataDxfId="12548"/>
    <tableColumn id="3865" xr3:uid="{8BB1C013-4D15-084F-9524-F8C34D65EA0E}" name="Coluna3842" dataDxfId="12547"/>
    <tableColumn id="3866" xr3:uid="{91178F7D-2803-7842-B44F-6B33FA3BBAF5}" name="Coluna3843" dataDxfId="12546"/>
    <tableColumn id="3867" xr3:uid="{4191F2E1-BB00-374C-A055-3D6DFD58726C}" name="Coluna3844" dataDxfId="12545"/>
    <tableColumn id="3868" xr3:uid="{D1AEC449-7E58-1642-91CA-FBDA282A0DA4}" name="Coluna3845" dataDxfId="12544"/>
    <tableColumn id="3869" xr3:uid="{23AC7F47-9D02-AC49-9F3D-EB7F18D31261}" name="Coluna3846" dataDxfId="12543"/>
    <tableColumn id="3870" xr3:uid="{10F6B9C1-43C9-0B47-B828-C173606E6878}" name="Coluna3847" dataDxfId="12542"/>
    <tableColumn id="3871" xr3:uid="{DFD35F56-7A8D-2C4D-9DF2-81C162CEE297}" name="Coluna3848" dataDxfId="12541"/>
    <tableColumn id="3872" xr3:uid="{4DD4124C-5C40-364B-8474-454CACD37300}" name="Coluna3849" dataDxfId="12540"/>
    <tableColumn id="3873" xr3:uid="{85922CA8-48C4-594F-8932-CCC04D423D2C}" name="Coluna3850" dataDxfId="12539"/>
    <tableColumn id="3874" xr3:uid="{59D13A22-A73F-6142-8B4B-D367DF80F564}" name="Coluna3851" dataDxfId="12538"/>
    <tableColumn id="3875" xr3:uid="{F093C3D6-BDBD-A443-8B8E-762045D5974B}" name="Coluna3852" dataDxfId="12537"/>
    <tableColumn id="3876" xr3:uid="{8362BB2C-BC2F-8C40-BDE6-8F6800CE9CBA}" name="Coluna3853" dataDxfId="12536"/>
    <tableColumn id="3877" xr3:uid="{B6BCB457-5909-B246-9FE5-71EBA1F5ECA9}" name="Coluna3854" dataDxfId="12535"/>
    <tableColumn id="3878" xr3:uid="{6DCE9B80-ADD0-2E4F-9202-E75AE973DA1F}" name="Coluna3855" dataDxfId="12534"/>
    <tableColumn id="3879" xr3:uid="{DC4B91AC-66EB-B646-A526-81B78D861FF0}" name="Coluna3856" dataDxfId="12533"/>
    <tableColumn id="3880" xr3:uid="{C8E9DC84-FFAB-2E42-B537-9FEFF10BD9D2}" name="Coluna3857" dataDxfId="12532"/>
    <tableColumn id="3881" xr3:uid="{65362323-48AD-E848-B509-02F9717EC29B}" name="Coluna3858" dataDxfId="12531"/>
    <tableColumn id="3882" xr3:uid="{9EB482B4-3FE7-064E-930D-F8E6A68A9289}" name="Coluna3859" dataDxfId="12530"/>
    <tableColumn id="3883" xr3:uid="{3A0D3EE6-6F50-AF40-BCED-0912709D8953}" name="Coluna3860" dataDxfId="12529"/>
    <tableColumn id="3884" xr3:uid="{8C4B4070-73FE-5E41-97F9-0FFE7436B00D}" name="Coluna3861" dataDxfId="12528"/>
    <tableColumn id="3885" xr3:uid="{97E61B81-242E-7245-8CF6-998903048563}" name="Coluna3862" dataDxfId="12527"/>
    <tableColumn id="3886" xr3:uid="{50169E5B-DB7E-9242-BEBB-3FB14E102F2F}" name="Coluna3863" dataDxfId="12526"/>
    <tableColumn id="3887" xr3:uid="{7E59B5A0-E87A-6946-87CF-BE3305F6C5A7}" name="Coluna3864" dataDxfId="12525"/>
    <tableColumn id="3888" xr3:uid="{13B908B7-02D5-704B-AA75-7B4CF0E4F22C}" name="Coluna3865" dataDxfId="12524"/>
    <tableColumn id="3889" xr3:uid="{65BA1D76-29C1-FD4C-9BBD-E68D06CEAF37}" name="Coluna3866" dataDxfId="12523"/>
    <tableColumn id="3890" xr3:uid="{7E61E64C-8D8B-8D44-8CDF-274C1DD4EBDF}" name="Coluna3867" dataDxfId="12522"/>
    <tableColumn id="3891" xr3:uid="{260C452A-86B2-244C-A6B8-ADA4B3893648}" name="Coluna3868" dataDxfId="12521"/>
    <tableColumn id="3892" xr3:uid="{E837DA9C-35DF-B649-BCF6-3555A14938C4}" name="Coluna3869" dataDxfId="12520"/>
    <tableColumn id="3893" xr3:uid="{CF8AA1CC-96BB-8C4D-8A0A-8DBA82C23B04}" name="Coluna3870" dataDxfId="12519"/>
    <tableColumn id="3894" xr3:uid="{DFC59309-5B1E-3641-9574-3E858BA944B2}" name="Coluna3871" dataDxfId="12518"/>
    <tableColumn id="3895" xr3:uid="{89B70F43-6E77-184A-A1FE-42A96EB58264}" name="Coluna3872" dataDxfId="12517"/>
    <tableColumn id="3896" xr3:uid="{88800FAA-EB22-2443-BDDE-923120982969}" name="Coluna3873" dataDxfId="12516"/>
    <tableColumn id="3897" xr3:uid="{FB0C50E6-DC02-6541-BC31-4F8F39D84677}" name="Coluna3874" dataDxfId="12515"/>
    <tableColumn id="3898" xr3:uid="{F8B94AB9-5F62-2C40-9DA8-6670EADCF0BC}" name="Coluna3875" dataDxfId="12514"/>
    <tableColumn id="3899" xr3:uid="{E725D1D8-D013-0242-8AD2-1371782519AF}" name="Coluna3876" dataDxfId="12513"/>
    <tableColumn id="3900" xr3:uid="{C0D885D0-E25C-4F44-9EDB-1B64D198610B}" name="Coluna3877" dataDxfId="12512"/>
    <tableColumn id="3901" xr3:uid="{B6518350-B3F8-7349-BC1A-78F5FADD137B}" name="Coluna3878" dataDxfId="12511"/>
    <tableColumn id="3902" xr3:uid="{11401A8A-9294-E24D-9869-FEF28057C5F3}" name="Coluna3879" dataDxfId="12510"/>
    <tableColumn id="3903" xr3:uid="{B21831FF-BF1B-1F4F-9E67-8EE10A1CC7F6}" name="Coluna3880" dataDxfId="12509"/>
    <tableColumn id="3904" xr3:uid="{77E0614E-41E0-6F48-813B-836E5962B807}" name="Coluna3881" dataDxfId="12508"/>
    <tableColumn id="3905" xr3:uid="{CF851F03-6E13-E84E-AD04-EF52D76550B7}" name="Coluna3882" dataDxfId="12507"/>
    <tableColumn id="3906" xr3:uid="{0C9B2B09-F7FA-CF44-AF8C-28C8FC6C0527}" name="Coluna3883" dataDxfId="12506"/>
    <tableColumn id="3907" xr3:uid="{EC9ABB97-4FA3-BE46-9FDA-C4936403986B}" name="Coluna3884" dataDxfId="12505"/>
    <tableColumn id="3908" xr3:uid="{39E78072-AFFB-8B47-896C-3FAE3136E016}" name="Coluna3885" dataDxfId="12504"/>
    <tableColumn id="3909" xr3:uid="{602AB54D-D3A2-AD4E-958F-284ECC1059AA}" name="Coluna3886" dataDxfId="12503"/>
    <tableColumn id="3910" xr3:uid="{C41CCD5C-E367-944C-834D-39E205146A93}" name="Coluna3887" dataDxfId="12502"/>
    <tableColumn id="3911" xr3:uid="{0E769BD8-255B-D64B-A469-E2AE5380BBB8}" name="Coluna3888" dataDxfId="12501"/>
    <tableColumn id="3912" xr3:uid="{EBF9AE2F-DE17-AB4B-A0FB-981DDCAB5F8C}" name="Coluna3889" dataDxfId="12500"/>
    <tableColumn id="3913" xr3:uid="{9D197EDA-FCC3-6742-9CE4-57A6986BE633}" name="Coluna3890" dataDxfId="12499"/>
    <tableColumn id="3914" xr3:uid="{51DA2F07-7703-A446-8849-43D015D8C5D2}" name="Coluna3891" dataDxfId="12498"/>
    <tableColumn id="3915" xr3:uid="{F59021C0-74F5-F243-A89E-53ED8ADF1599}" name="Coluna3892" dataDxfId="12497"/>
    <tableColumn id="3916" xr3:uid="{2774E676-E341-2949-A4A8-65DDF9B0C966}" name="Coluna3893" dataDxfId="12496"/>
    <tableColumn id="3917" xr3:uid="{92D0119E-587C-3942-BA1F-C2B6A0736F67}" name="Coluna3894" dataDxfId="12495"/>
    <tableColumn id="3918" xr3:uid="{7E93C781-5921-EA47-9AC0-092AA0D366BD}" name="Coluna3895" dataDxfId="12494"/>
    <tableColumn id="3919" xr3:uid="{B07FFA5B-2A2B-EB4B-9BBB-61F62DAB5DAF}" name="Coluna3896" dataDxfId="12493"/>
    <tableColumn id="3920" xr3:uid="{4E9A6AA2-4D5D-6F4D-AE9B-9011D41EEE39}" name="Coluna3897" dataDxfId="12492"/>
    <tableColumn id="3921" xr3:uid="{31E9820D-BF1D-2C41-BB76-9F44047EEE8B}" name="Coluna3898" dataDxfId="12491"/>
    <tableColumn id="3922" xr3:uid="{50C9BC76-0D18-7E40-B101-BC18BD2B78B9}" name="Coluna3899" dataDxfId="12490"/>
    <tableColumn id="3923" xr3:uid="{DA5503C3-13C0-E741-AD8D-91B9093EA8C3}" name="Coluna3900" dataDxfId="12489"/>
    <tableColumn id="3924" xr3:uid="{3A4F754D-1AF2-4D43-96D0-C5FFE4661AD8}" name="Coluna3901" dataDxfId="12488"/>
    <tableColumn id="3925" xr3:uid="{7F27F6CA-55DB-5F46-99BE-0C8F5600E332}" name="Coluna3902" dataDxfId="12487"/>
    <tableColumn id="3926" xr3:uid="{C3B97D85-12A8-864D-8441-28DD7FD5FA7F}" name="Coluna3903" dataDxfId="12486"/>
    <tableColumn id="3927" xr3:uid="{EABFE945-054B-284B-A9A8-B7C98ADFBB9C}" name="Coluna3904" dataDxfId="12485"/>
    <tableColumn id="3928" xr3:uid="{6C2DCC25-C19C-FF40-AD30-B783DAE92EB0}" name="Coluna3905" dataDxfId="12484"/>
    <tableColumn id="3929" xr3:uid="{7FDBEB16-571C-B242-86D2-CED040124A7E}" name="Coluna3906" dataDxfId="12483"/>
    <tableColumn id="3930" xr3:uid="{24210851-C743-7B4A-AF80-0CCD5055A73C}" name="Coluna3907" dataDxfId="12482"/>
    <tableColumn id="3931" xr3:uid="{50E1A124-8F12-4C49-B5AA-263E4B837706}" name="Coluna3908" dataDxfId="12481"/>
    <tableColumn id="3932" xr3:uid="{ECA26D12-C521-9B4A-B3BF-2BC9323BB582}" name="Coluna3909" dataDxfId="12480"/>
    <tableColumn id="3933" xr3:uid="{E64C522D-A82D-2248-A944-42057BE9512C}" name="Coluna3910" dataDxfId="12479"/>
    <tableColumn id="3934" xr3:uid="{1EFA6809-8E56-E042-88F5-36D5AA4AD31E}" name="Coluna3911" dataDxfId="12478"/>
    <tableColumn id="3935" xr3:uid="{DFCDB44A-7B3E-874C-8208-E7DAAF860198}" name="Coluna3912" dataDxfId="12477"/>
    <tableColumn id="3936" xr3:uid="{1ECB963F-AAF8-7C43-B97A-E14D53D18AB1}" name="Coluna3913" dataDxfId="12476"/>
    <tableColumn id="3937" xr3:uid="{E8BE53BE-E56E-BF43-B83C-E15D64A708AE}" name="Coluna3914" dataDxfId="12475"/>
    <tableColumn id="3938" xr3:uid="{1809C757-FBAE-3E4B-B08B-B4AF1360BD19}" name="Coluna3915" dataDxfId="12474"/>
    <tableColumn id="3939" xr3:uid="{B2A0E274-A4CD-734F-84A2-B87F349ED547}" name="Coluna3916" dataDxfId="12473"/>
    <tableColumn id="3940" xr3:uid="{3A9EB56C-3A96-BD4A-B2A5-CED2B893FAED}" name="Coluna3917" dataDxfId="12472"/>
    <tableColumn id="3941" xr3:uid="{4DBE19C8-9EC7-994B-8121-B661DA56646C}" name="Coluna3918" dataDxfId="12471"/>
    <tableColumn id="3942" xr3:uid="{3D1632C5-256C-2E42-A5C8-AFF1F3FDE7DF}" name="Coluna3919" dataDxfId="12470"/>
    <tableColumn id="3943" xr3:uid="{8788AA08-EE21-4446-893A-E24A398FCA78}" name="Coluna3920" dataDxfId="12469"/>
    <tableColumn id="3944" xr3:uid="{473063FE-97AB-2B4D-B031-B49E47286906}" name="Coluna3921" dataDxfId="12468"/>
    <tableColumn id="3945" xr3:uid="{388A0B10-C735-9540-B48C-14E5D1E4E3B7}" name="Coluna3922" dataDxfId="12467"/>
    <tableColumn id="3946" xr3:uid="{B7A074AC-1F4F-A446-A193-3050717ED3C9}" name="Coluna3923" dataDxfId="12466"/>
    <tableColumn id="3947" xr3:uid="{33E4AC99-F46F-954E-B45B-30032594A787}" name="Coluna3924" dataDxfId="12465"/>
    <tableColumn id="3948" xr3:uid="{70D83777-0900-9B41-884D-6173E40A9EF4}" name="Coluna3925" dataDxfId="12464"/>
    <tableColumn id="3949" xr3:uid="{67293E58-CE9C-1B47-9081-80B0544C8F41}" name="Coluna3926" dataDxfId="12463"/>
    <tableColumn id="3950" xr3:uid="{56E97090-8118-DC42-8F99-5F3BA4D917F7}" name="Coluna3927" dataDxfId="12462"/>
    <tableColumn id="3951" xr3:uid="{5C1DBEA9-8C48-B240-868C-B13F2241D84C}" name="Coluna3928" dataDxfId="12461"/>
    <tableColumn id="3952" xr3:uid="{6B881E4D-63BA-3F48-9BA0-7BE551408856}" name="Coluna3929" dataDxfId="12460"/>
    <tableColumn id="3953" xr3:uid="{D746A31E-110A-9342-A6A4-A70317903D96}" name="Coluna3930" dataDxfId="12459"/>
    <tableColumn id="3954" xr3:uid="{F5C763C6-70AE-634A-8DE5-5B6A0A8CB59F}" name="Coluna3931" dataDxfId="12458"/>
    <tableColumn id="3955" xr3:uid="{7D290754-234D-5D4C-9653-DDEADCCB23E5}" name="Coluna3932" dataDxfId="12457"/>
    <tableColumn id="3956" xr3:uid="{B1E36FCD-87E7-7442-B338-50BCF7740589}" name="Coluna3933" dataDxfId="12456"/>
    <tableColumn id="3957" xr3:uid="{6F9D8699-CAE1-6D4C-9F58-DB6750AAD0FF}" name="Coluna3934" dataDxfId="12455"/>
    <tableColumn id="3958" xr3:uid="{390BC222-3364-3B4B-8E0F-EB995A5D4769}" name="Coluna3935" dataDxfId="12454"/>
    <tableColumn id="3959" xr3:uid="{3708BDB4-955C-1C4D-A8DB-F67634FBE50D}" name="Coluna3936" dataDxfId="12453"/>
    <tableColumn id="3960" xr3:uid="{2F4AB942-8A92-F444-B123-EA3CA27E4A43}" name="Coluna3937" dataDxfId="12452"/>
    <tableColumn id="3961" xr3:uid="{5DCFF649-EE0E-5C4E-9BED-5422FCB46148}" name="Coluna3938" dataDxfId="12451"/>
    <tableColumn id="3962" xr3:uid="{5203BB97-EEFF-FD42-A555-268008D50437}" name="Coluna3939" dataDxfId="12450"/>
    <tableColumn id="3963" xr3:uid="{CF929132-2415-6147-99A6-E08F1B3BBBAF}" name="Coluna3940" dataDxfId="12449"/>
    <tableColumn id="3964" xr3:uid="{5FE0D6EB-7701-6348-8587-8EFD17188C3D}" name="Coluna3941" dataDxfId="12448"/>
    <tableColumn id="3965" xr3:uid="{46BFCFE2-5BEC-F142-8D20-19A2F4DACF5F}" name="Coluna3942" dataDxfId="12447"/>
    <tableColumn id="3966" xr3:uid="{D93F2BEF-C9D3-BA43-A20F-422EDECFC29E}" name="Coluna3943" dataDxfId="12446"/>
    <tableColumn id="3967" xr3:uid="{2C484E47-08C6-6B44-81C0-4140121DFF22}" name="Coluna3944" dataDxfId="12445"/>
    <tableColumn id="3968" xr3:uid="{92B2BE26-B242-8F47-BD6C-4B4223759029}" name="Coluna3945" dataDxfId="12444"/>
    <tableColumn id="3969" xr3:uid="{E32D53D5-13C0-9D49-8BAA-DD915C03D6A4}" name="Coluna3946" dataDxfId="12443"/>
    <tableColumn id="3970" xr3:uid="{087DB693-5BC6-EC41-9580-A1991A9E1664}" name="Coluna3947" dataDxfId="12442"/>
    <tableColumn id="3971" xr3:uid="{D512F96A-B37F-6043-BB95-9A718BE83EF0}" name="Coluna3948" dataDxfId="12441"/>
    <tableColumn id="3972" xr3:uid="{E106AC49-4E4B-FD4E-9A12-830E07777883}" name="Coluna3949" dataDxfId="12440"/>
    <tableColumn id="3973" xr3:uid="{6AF7B17C-F91B-3344-BEE8-E3E4EAB75399}" name="Coluna3950" dataDxfId="12439"/>
    <tableColumn id="3974" xr3:uid="{C52BE863-8AD1-A146-82ED-C44C8416EDF1}" name="Coluna3951" dataDxfId="12438"/>
    <tableColumn id="3975" xr3:uid="{A67F3B12-1D5A-F942-BD67-6EA4F8B9F73F}" name="Coluna3952" dataDxfId="12437"/>
    <tableColumn id="3976" xr3:uid="{081EDD49-BF38-3849-B923-2413217E072B}" name="Coluna3953" dataDxfId="12436"/>
    <tableColumn id="3977" xr3:uid="{0FA2B1EE-67AA-D442-9E81-FF3BB106AEAC}" name="Coluna3954" dataDxfId="12435"/>
    <tableColumn id="3978" xr3:uid="{3326A3AC-8E5F-6540-A1B5-F340A2CE0A6D}" name="Coluna3955" dataDxfId="12434"/>
    <tableColumn id="3979" xr3:uid="{DBA147D3-E826-8045-8CD0-C25ED72E1F71}" name="Coluna3956" dataDxfId="12433"/>
    <tableColumn id="3980" xr3:uid="{971F7A09-9E88-6F49-B042-FFBCB3D89CCE}" name="Coluna3957" dataDxfId="12432"/>
    <tableColumn id="3981" xr3:uid="{7727A458-C81A-2A42-AE38-7583CF9FC860}" name="Coluna3958" dataDxfId="12431"/>
    <tableColumn id="3982" xr3:uid="{4969D8AA-5590-2342-8A2A-9C22DB301BB3}" name="Coluna3959" dataDxfId="12430"/>
    <tableColumn id="3983" xr3:uid="{DBC3981F-1F1D-4B49-97F6-CEBA832D8659}" name="Coluna3960" dataDxfId="12429"/>
    <tableColumn id="3984" xr3:uid="{E577E269-AF71-A149-B001-D84B10D903A0}" name="Coluna3961" dataDxfId="12428"/>
    <tableColumn id="3985" xr3:uid="{4F0034C1-89C3-CA42-B323-9A119B19BB91}" name="Coluna3962" dataDxfId="12427"/>
    <tableColumn id="3986" xr3:uid="{6C3663B7-8B78-9C4F-B693-79CA40F7B95C}" name="Coluna3963" dataDxfId="12426"/>
    <tableColumn id="3987" xr3:uid="{25302B6B-CC52-9D48-8971-5AED41F188E5}" name="Coluna3964" dataDxfId="12425"/>
    <tableColumn id="3988" xr3:uid="{5380E621-6FFC-D240-B584-882F62CD1C0C}" name="Coluna3965" dataDxfId="12424"/>
    <tableColumn id="3989" xr3:uid="{8AD47DA7-8193-AB4F-A9BE-3F165F7D4F14}" name="Coluna3966" dataDxfId="12423"/>
    <tableColumn id="3990" xr3:uid="{72998C5D-509D-AB42-9592-0B7B50CF5341}" name="Coluna3967" dataDxfId="12422"/>
    <tableColumn id="3991" xr3:uid="{7B864A8F-41D8-CB46-8B65-4286775A2642}" name="Coluna3968" dataDxfId="12421"/>
    <tableColumn id="3992" xr3:uid="{15B14CEE-0760-9448-B727-8597F46011A1}" name="Coluna3969" dataDxfId="12420"/>
    <tableColumn id="3993" xr3:uid="{7EF7A5FD-F8AE-9142-BDB5-E16A5EF76F3C}" name="Coluna3970" dataDxfId="12419"/>
    <tableColumn id="3994" xr3:uid="{3855F26F-938A-1A48-9138-D0E097A06C94}" name="Coluna3971" dataDxfId="12418"/>
    <tableColumn id="3995" xr3:uid="{712EF9B5-7869-B745-BC7B-1E62092C27D0}" name="Coluna3972" dataDxfId="12417"/>
    <tableColumn id="3996" xr3:uid="{E3FC5A75-62B2-8D46-887B-FA30692BCEE6}" name="Coluna3973" dataDxfId="12416"/>
    <tableColumn id="3997" xr3:uid="{DE641740-D109-CC4F-B068-03411A678C9C}" name="Coluna3974" dataDxfId="12415"/>
    <tableColumn id="3998" xr3:uid="{628E638A-2FB7-4747-8B2B-D098B6854B99}" name="Coluna3975" dataDxfId="12414"/>
    <tableColumn id="3999" xr3:uid="{243F50BD-253B-A24F-BC3B-4BEAC1F63B6B}" name="Coluna3976" dataDxfId="12413"/>
    <tableColumn id="4000" xr3:uid="{4D6746A4-6E79-6046-BC32-B9E49787A04D}" name="Coluna3977" dataDxfId="12412"/>
    <tableColumn id="4001" xr3:uid="{2B084C0B-BE5C-0645-930C-515095EE6674}" name="Coluna3978" dataDxfId="12411"/>
    <tableColumn id="4002" xr3:uid="{34CE66B1-909C-B54C-800D-BE4181B3E29B}" name="Coluna3979" dataDxfId="12410"/>
    <tableColumn id="4003" xr3:uid="{6A830DE6-F298-7A48-83CA-EBA22BAC039D}" name="Coluna3980" dataDxfId="12409"/>
    <tableColumn id="4004" xr3:uid="{E22453DE-06C8-DC4F-9A02-D942B98F8721}" name="Coluna3981" dataDxfId="12408"/>
    <tableColumn id="4005" xr3:uid="{146CD1F7-1405-F04A-B139-421BB5F742C4}" name="Coluna3982" dataDxfId="12407"/>
    <tableColumn id="4006" xr3:uid="{1F89469A-13BF-C747-B3E2-7DF1CDEB043D}" name="Coluna3983" dataDxfId="12406"/>
    <tableColumn id="4007" xr3:uid="{E0D25545-0E1F-434B-AF6F-69C3A2B768EC}" name="Coluna3984" dataDxfId="12405"/>
    <tableColumn id="4008" xr3:uid="{635CB318-F71A-3E4E-AAF5-030FA85252E8}" name="Coluna3985" dataDxfId="12404"/>
    <tableColumn id="4009" xr3:uid="{88D41F48-4811-7C44-BF76-2451E484A919}" name="Coluna3986" dataDxfId="12403"/>
    <tableColumn id="4010" xr3:uid="{FF1FAD25-1E34-F44E-B312-350802915324}" name="Coluna3987" dataDxfId="12402"/>
    <tableColumn id="4011" xr3:uid="{7531A066-B75C-F849-A0A8-6F8113E1BE40}" name="Coluna3988" dataDxfId="12401"/>
    <tableColumn id="4012" xr3:uid="{4EEA98DD-470D-0443-912B-99447B242343}" name="Coluna3989" dataDxfId="12400"/>
    <tableColumn id="4013" xr3:uid="{06FB7C6E-9C9B-144F-89C9-855505FDB504}" name="Coluna3990" dataDxfId="12399"/>
    <tableColumn id="4014" xr3:uid="{68A6A26D-E187-5D4E-BE4E-880A6EA2A13E}" name="Coluna3991" dataDxfId="12398"/>
    <tableColumn id="4015" xr3:uid="{E7CAEDDB-188C-8F45-93B1-6A19A544EA99}" name="Coluna3992" dataDxfId="12397"/>
    <tableColumn id="4016" xr3:uid="{18AF2E9C-DF62-C542-AD36-DBDB01DB33BF}" name="Coluna3993" dataDxfId="12396"/>
    <tableColumn id="4017" xr3:uid="{AF5143DC-9E8D-3445-AA8D-1E0C115A2C0A}" name="Coluna3994" dataDxfId="12395"/>
    <tableColumn id="4018" xr3:uid="{39EC1013-1DD4-9348-B427-AFCAA6C7054A}" name="Coluna3995" dataDxfId="12394"/>
    <tableColumn id="4019" xr3:uid="{A46C7789-CCF1-3747-9050-D55E4634193F}" name="Coluna3996" dataDxfId="12393"/>
    <tableColumn id="4020" xr3:uid="{D3254DCB-8F3A-BF45-8985-57328ECCB1F0}" name="Coluna3997" dataDxfId="12392"/>
    <tableColumn id="4021" xr3:uid="{0A2FD295-3D57-7F48-87FD-CBDFC913415C}" name="Coluna3998" dataDxfId="12391"/>
    <tableColumn id="4022" xr3:uid="{086B9837-9395-A74F-8951-AAE21FDA8FB2}" name="Coluna3999" dataDxfId="12390"/>
    <tableColumn id="4023" xr3:uid="{C25EC04E-1E35-904A-A4EE-DDADD3F5EAA6}" name="Coluna4000" dataDxfId="12389"/>
    <tableColumn id="4024" xr3:uid="{C20F4EFD-3AB7-0646-84FD-9151112A6A69}" name="Coluna4001" dataDxfId="12388"/>
    <tableColumn id="4025" xr3:uid="{47C41844-D682-9149-9FDC-7885B9C00976}" name="Coluna4002" dataDxfId="12387"/>
    <tableColumn id="4026" xr3:uid="{64DE3A97-9553-9F46-A068-57C1B6B9B8E4}" name="Coluna4003" dataDxfId="12386"/>
    <tableColumn id="4027" xr3:uid="{75FCCA73-3C83-A54B-A5CC-AF60D81BBC6E}" name="Coluna4004" dataDxfId="12385"/>
    <tableColumn id="4028" xr3:uid="{2EF844FE-AFF3-DA42-91B6-6A6E78945201}" name="Coluna4005" dataDxfId="12384"/>
    <tableColumn id="4029" xr3:uid="{91480E0B-FE4C-1D42-B980-B1EE06C33CD2}" name="Coluna4006" dataDxfId="12383"/>
    <tableColumn id="4030" xr3:uid="{C04190CC-8322-E44D-96ED-7B376A4DACE5}" name="Coluna4007" dataDxfId="12382"/>
    <tableColumn id="4031" xr3:uid="{ED8B3062-6622-4C4F-A902-9AD604962271}" name="Coluna4008" dataDxfId="12381"/>
    <tableColumn id="4032" xr3:uid="{8E460849-965B-C645-A459-3425AA9B8CBD}" name="Coluna4009" dataDxfId="12380"/>
    <tableColumn id="4033" xr3:uid="{5706E2DD-BBC1-5543-936F-B45F1DA935DB}" name="Coluna4010" dataDxfId="12379"/>
    <tableColumn id="4034" xr3:uid="{C0DE5CDD-4BCF-8B4E-ACDC-FD573FA1045D}" name="Coluna4011" dataDxfId="12378"/>
    <tableColumn id="4035" xr3:uid="{FACB97BC-B704-2746-AC15-D09287C19AAF}" name="Coluna4012" dataDxfId="12377"/>
    <tableColumn id="4036" xr3:uid="{AF104418-7EE3-EE4D-ABF2-E47BD2A728AD}" name="Coluna4013" dataDxfId="12376"/>
    <tableColumn id="4037" xr3:uid="{C62CC1D3-A879-4346-A1CF-6FDE0CD55FCC}" name="Coluna4014" dataDxfId="12375"/>
    <tableColumn id="4038" xr3:uid="{60427686-13E0-3E4F-A03C-79F9C0152E2F}" name="Coluna4015" dataDxfId="12374"/>
    <tableColumn id="4039" xr3:uid="{2995B510-0ABF-7C4A-96B1-55F9DF460B47}" name="Coluna4016" dataDxfId="12373"/>
    <tableColumn id="4040" xr3:uid="{C15B3703-B24B-3D41-9B11-326475BC98F8}" name="Coluna4017" dataDxfId="12372"/>
    <tableColumn id="4041" xr3:uid="{946F68C1-B133-CB4D-BD34-8D2009EEC0BA}" name="Coluna4018" dataDxfId="12371"/>
    <tableColumn id="4042" xr3:uid="{ED851A3A-7E8A-084E-BE7D-E47848E243CB}" name="Coluna4019" dataDxfId="12370"/>
    <tableColumn id="4043" xr3:uid="{F74836A0-FE25-CA48-8E86-3D8CE4E028E0}" name="Coluna4020" dataDxfId="12369"/>
    <tableColumn id="4044" xr3:uid="{07EA803A-3504-F948-A884-F8673975B12D}" name="Coluna4021" dataDxfId="12368"/>
    <tableColumn id="4045" xr3:uid="{5E5B7271-571C-1F48-8534-B6E4FF9C9673}" name="Coluna4022" dataDxfId="12367"/>
    <tableColumn id="4046" xr3:uid="{BF6E3A97-652B-074C-9687-99C9503EDB07}" name="Coluna4023" dataDxfId="12366"/>
    <tableColumn id="4047" xr3:uid="{FFDB2110-9D95-ED45-B1DE-685E3D6D2745}" name="Coluna4024" dataDxfId="12365"/>
    <tableColumn id="4048" xr3:uid="{F8599911-C49B-0343-9393-708B133F038D}" name="Coluna4025" dataDxfId="12364"/>
    <tableColumn id="4049" xr3:uid="{1D76BCF3-0EEF-064E-9F95-E33AC8858074}" name="Coluna4026" dataDxfId="12363"/>
    <tableColumn id="4050" xr3:uid="{9626AEE2-9573-2F4D-82B6-391157A8CB8E}" name="Coluna4027" dataDxfId="12362"/>
    <tableColumn id="4051" xr3:uid="{26EAE808-596D-8448-BE4F-C46EDCF7B236}" name="Coluna4028" dataDxfId="12361"/>
    <tableColumn id="4052" xr3:uid="{E2AE7B72-DBA4-0E40-97BF-D5062D7CDB1B}" name="Coluna4029" dataDxfId="12360"/>
    <tableColumn id="4053" xr3:uid="{38116C13-4869-2B4A-9E7A-431121A13623}" name="Coluna4030" dataDxfId="12359"/>
    <tableColumn id="4054" xr3:uid="{64AF7787-E5AD-C642-AAA4-B87D2E719118}" name="Coluna4031" dataDxfId="12358"/>
    <tableColumn id="4055" xr3:uid="{ADF58776-A1AD-E948-BD4A-235943D94636}" name="Coluna4032" dataDxfId="12357"/>
    <tableColumn id="4056" xr3:uid="{4161FD21-392A-B748-B008-5F3923015711}" name="Coluna4033" dataDxfId="12356"/>
    <tableColumn id="4057" xr3:uid="{9E5058A2-A2D5-3B40-8D20-938242DD11EF}" name="Coluna4034" dataDxfId="12355"/>
    <tableColumn id="4058" xr3:uid="{88A796BC-2436-C44D-9462-50091823A19E}" name="Coluna4035" dataDxfId="12354"/>
    <tableColumn id="4059" xr3:uid="{A2C0CF94-F85C-A24C-9A47-D9B31C160860}" name="Coluna4036" dataDxfId="12353"/>
    <tableColumn id="4060" xr3:uid="{059949B4-04D7-6142-94DE-CCAF8F2FD3F6}" name="Coluna4037" dataDxfId="12352"/>
    <tableColumn id="4061" xr3:uid="{AF234A31-9DA5-D74B-A4F6-99C3A4BA73FB}" name="Coluna4038" dataDxfId="12351"/>
    <tableColumn id="4062" xr3:uid="{B7BCA196-194E-5944-9282-36E5ACB93036}" name="Coluna4039" dataDxfId="12350"/>
    <tableColumn id="4063" xr3:uid="{A8FDAE5E-2F23-3144-BF62-909C960DED49}" name="Coluna4040" dataDxfId="12349"/>
    <tableColumn id="4064" xr3:uid="{225FC239-F10E-3344-8927-DC01709C3026}" name="Coluna4041" dataDxfId="12348"/>
    <tableColumn id="4065" xr3:uid="{EF011750-37FE-194D-BDDF-E776A88B0F44}" name="Coluna4042" dataDxfId="12347"/>
    <tableColumn id="4066" xr3:uid="{13BAC33F-E941-7D48-9649-9A712429F4CA}" name="Coluna4043" dataDxfId="12346"/>
    <tableColumn id="4067" xr3:uid="{5A5B45BA-22D7-EE48-8A5D-B027FD72E929}" name="Coluna4044" dataDxfId="12345"/>
    <tableColumn id="4068" xr3:uid="{DC4910B2-D2B5-C541-8FEC-4B837B928375}" name="Coluna4045" dataDxfId="12344"/>
    <tableColumn id="4069" xr3:uid="{16716167-F771-D047-98C9-0F68ED439028}" name="Coluna4046" dataDxfId="12343"/>
    <tableColumn id="4070" xr3:uid="{4E23F469-3014-974F-9E9D-E58E53B67543}" name="Coluna4047" dataDxfId="12342"/>
    <tableColumn id="4071" xr3:uid="{DDCA0842-7C4A-2340-82D0-B4CF3B10ABE6}" name="Coluna4048" dataDxfId="12341"/>
    <tableColumn id="4072" xr3:uid="{0BC547CE-4B70-104E-859B-E8A92B9BCA65}" name="Coluna4049" dataDxfId="12340"/>
    <tableColumn id="4073" xr3:uid="{F4E52E7B-59D1-4E46-89B3-C8C189C54B05}" name="Coluna4050" dataDxfId="12339"/>
    <tableColumn id="4074" xr3:uid="{61A93127-3A83-3745-A9ED-717F42A0F93D}" name="Coluna4051" dataDxfId="12338"/>
    <tableColumn id="4075" xr3:uid="{028E98FB-D081-DB4F-9AAE-3B81D117487F}" name="Coluna4052" dataDxfId="12337"/>
    <tableColumn id="4076" xr3:uid="{CF4E533B-4AC5-794A-B91E-9603FF86C48F}" name="Coluna4053" dataDxfId="12336"/>
    <tableColumn id="4077" xr3:uid="{FABA334A-88FF-4A4E-8EE3-622C084FEE70}" name="Coluna4054" dataDxfId="12335"/>
    <tableColumn id="4078" xr3:uid="{72FAA4DC-F9D0-D94D-BFE5-640102C31950}" name="Coluna4055" dataDxfId="12334"/>
    <tableColumn id="4079" xr3:uid="{15474074-C2BD-9448-BFC1-73846104AD9F}" name="Coluna4056" dataDxfId="12333"/>
    <tableColumn id="4080" xr3:uid="{E7774E61-F30A-434D-85F0-DE83170971BD}" name="Coluna4057" dataDxfId="12332"/>
    <tableColumn id="4081" xr3:uid="{8D9E57D1-958F-394E-9D18-D66D25177BED}" name="Coluna4058" dataDxfId="12331"/>
    <tableColumn id="4082" xr3:uid="{B10DEC64-0A0C-5D4E-8B72-10F6F62ED81D}" name="Coluna4059" dataDxfId="12330"/>
    <tableColumn id="4083" xr3:uid="{B841E795-89EE-5C4E-9E02-59085C120822}" name="Coluna4060" dataDxfId="12329"/>
    <tableColumn id="4084" xr3:uid="{54EBD251-4D0C-C249-99D3-CBAF5162E2F2}" name="Coluna4061" dataDxfId="12328"/>
    <tableColumn id="4085" xr3:uid="{67AB3761-8D31-E349-97F9-DFA89D1479F6}" name="Coluna4062" dataDxfId="12327"/>
    <tableColumn id="4086" xr3:uid="{61035EAD-7A2D-7044-A903-3C4132AFB8AB}" name="Coluna4063" dataDxfId="12326"/>
    <tableColumn id="4087" xr3:uid="{04EA6676-F1ED-504D-B82B-FB167D2CE2DE}" name="Coluna4064" dataDxfId="12325"/>
    <tableColumn id="4088" xr3:uid="{759B2E13-268A-4A45-A7EA-D71F3A0A9EA8}" name="Coluna4065" dataDxfId="12324"/>
    <tableColumn id="4089" xr3:uid="{3483C7A8-4323-FA49-A92F-C058D0DB5150}" name="Coluna4066" dataDxfId="12323"/>
    <tableColumn id="4090" xr3:uid="{C90EC576-748D-AB41-B74E-CA379246C9D3}" name="Coluna4067" dataDxfId="12322"/>
    <tableColumn id="4091" xr3:uid="{65189F4B-02C8-6C4E-8740-A00932CF7465}" name="Coluna4068" dataDxfId="12321"/>
    <tableColumn id="4092" xr3:uid="{CF4613D3-D90B-594B-8A3A-B63CF35591B9}" name="Coluna4069" dataDxfId="12320"/>
    <tableColumn id="4093" xr3:uid="{E5085C0E-2716-974E-8D6F-EEA0A98B4CE4}" name="Coluna4070" dataDxfId="12319"/>
    <tableColumn id="4094" xr3:uid="{584452E1-D2EA-4045-BA9F-E5357D627D49}" name="Coluna4071" dataDxfId="12318"/>
    <tableColumn id="4095" xr3:uid="{284FFDFE-0382-2845-9756-C9E2A2C1BAFB}" name="Coluna4072" dataDxfId="12317"/>
    <tableColumn id="4096" xr3:uid="{D9D6C298-0907-524D-9E71-A01836798CA4}" name="Coluna4073" dataDxfId="12316"/>
    <tableColumn id="4097" xr3:uid="{FAFBD701-AAC3-8741-B108-1C270346EE03}" name="Coluna4074" dataDxfId="12315"/>
    <tableColumn id="4098" xr3:uid="{E36C40D7-ECB0-AD4F-9480-D1612A87CFF9}" name="Coluna4075" dataDxfId="12314"/>
    <tableColumn id="4099" xr3:uid="{923EDC6E-DF3E-C245-9090-C29C7590940D}" name="Coluna4076" dataDxfId="12313"/>
    <tableColumn id="4100" xr3:uid="{BCEDA224-E486-7B4B-8FD3-00F3AAD345C4}" name="Coluna4077" dataDxfId="12312"/>
    <tableColumn id="4101" xr3:uid="{C205BC6C-4F4C-264D-A101-7E640321BE99}" name="Coluna4078" dataDxfId="12311"/>
    <tableColumn id="4102" xr3:uid="{CE614D63-FC5F-C141-B7BB-1FD32DCE77E1}" name="Coluna4079" dataDxfId="12310"/>
    <tableColumn id="4103" xr3:uid="{30A2FA93-BBC6-C840-96FD-6913AB67E8CA}" name="Coluna4080" dataDxfId="12309"/>
    <tableColumn id="4104" xr3:uid="{E74C8087-533B-6C4E-B6BC-EBF6777439C2}" name="Coluna4081" dataDxfId="12308"/>
    <tableColumn id="4105" xr3:uid="{366B093A-5DF9-004D-8927-E484F98B5979}" name="Coluna4082" dataDxfId="12307"/>
    <tableColumn id="4106" xr3:uid="{9A621F97-5D1D-D249-BEB8-569B7ED10EA9}" name="Coluna4083" dataDxfId="12306"/>
    <tableColumn id="4107" xr3:uid="{B2F005A9-1EE4-6D49-88B0-B2FBBA3958CF}" name="Coluna4084" dataDxfId="12305"/>
    <tableColumn id="4108" xr3:uid="{73E38DBD-128A-5F4B-8A4A-D21FC64F6C5E}" name="Coluna4085" dataDxfId="12304"/>
    <tableColumn id="4109" xr3:uid="{36B5BB32-9DB4-7144-9CD3-A7D72AC5BDF1}" name="Coluna4086" dataDxfId="12303"/>
    <tableColumn id="4110" xr3:uid="{68425AB0-4CC4-054F-A1A5-4F7272CDA8DE}" name="Coluna4087" dataDxfId="12302"/>
    <tableColumn id="4111" xr3:uid="{8A4D8352-AAEC-2C4F-9C8F-1FC0F0BE38CC}" name="Coluna4088" dataDxfId="12301"/>
    <tableColumn id="4112" xr3:uid="{31C4D6B0-C113-2143-B30E-84E327DDAF62}" name="Coluna4089" dataDxfId="12300"/>
    <tableColumn id="4113" xr3:uid="{ED3D9E00-1CC9-CF41-B4F1-178BCDAA5F13}" name="Coluna4090" dataDxfId="12299"/>
    <tableColumn id="4114" xr3:uid="{AD950ACB-77B9-1741-9AFB-C597704F52BB}" name="Coluna4091" dataDxfId="12298"/>
    <tableColumn id="4115" xr3:uid="{88610821-6543-1A41-BEC8-0D3CD8E3767A}" name="Coluna4092" dataDxfId="12297"/>
    <tableColumn id="4116" xr3:uid="{E8CCEB2D-E930-E144-813D-A43FD81A8788}" name="Coluna4093" dataDxfId="12296"/>
    <tableColumn id="4117" xr3:uid="{F2C24700-A87F-A74D-ACCC-E0B85438B5D2}" name="Coluna4094" dataDxfId="12295"/>
    <tableColumn id="4118" xr3:uid="{D799A8D3-8973-A344-B782-CB2A7E17F52F}" name="Coluna4095" dataDxfId="12294"/>
    <tableColumn id="4119" xr3:uid="{6209733D-2ED4-8D42-B06A-231E3BF7A711}" name="Coluna4096" dataDxfId="12293"/>
    <tableColumn id="4120" xr3:uid="{8D9EA717-A0A7-704C-A211-A6D3E0B8024B}" name="Coluna4097" dataDxfId="12292"/>
    <tableColumn id="4121" xr3:uid="{2294CB2E-85C4-A344-BD0A-1F8FFB714B10}" name="Coluna4098" dataDxfId="12291"/>
    <tableColumn id="4122" xr3:uid="{8AAA9240-90AF-F944-8898-A4F6972331E3}" name="Coluna4099" dataDxfId="12290"/>
    <tableColumn id="4123" xr3:uid="{CE17D5CD-5F12-4942-B05B-EC1775D27FD1}" name="Coluna4100" dataDxfId="12289"/>
    <tableColumn id="4124" xr3:uid="{87E10BB0-4B05-9A4B-96F4-E8FF3780C539}" name="Coluna4101" dataDxfId="12288"/>
    <tableColumn id="4125" xr3:uid="{D9D75BD4-51C4-6A46-AD3B-5359D89F3DDB}" name="Coluna4102" dataDxfId="12287"/>
    <tableColumn id="4126" xr3:uid="{47E4619B-25EF-7448-A87A-A5C4FED81243}" name="Coluna4103" dataDxfId="12286"/>
    <tableColumn id="4127" xr3:uid="{04E19273-7F48-A044-B260-59C866E57F55}" name="Coluna4104" dataDxfId="12285"/>
    <tableColumn id="4128" xr3:uid="{AB2DF81C-B5E3-CF4E-97C2-29D9282E6F07}" name="Coluna4105" dataDxfId="12284"/>
    <tableColumn id="4129" xr3:uid="{7D58CF46-AFAB-8244-9DD1-44CE46FE09FC}" name="Coluna4106" dataDxfId="12283"/>
    <tableColumn id="4130" xr3:uid="{A201B1D1-4FCF-AE45-8E11-77539836BDC2}" name="Coluna4107" dataDxfId="12282"/>
    <tableColumn id="4131" xr3:uid="{2F82EFC3-0B25-F040-892C-956273A14E17}" name="Coluna4108" dataDxfId="12281"/>
    <tableColumn id="4132" xr3:uid="{977AE2F9-2454-4242-828C-8B9D2B13239B}" name="Coluna4109" dataDxfId="12280"/>
    <tableColumn id="4133" xr3:uid="{545DA1FB-C980-2544-8889-705BC4B9E747}" name="Coluna4110" dataDxfId="12279"/>
    <tableColumn id="4134" xr3:uid="{B425B54F-950F-5E45-B644-3B4E4C83F7AE}" name="Coluna4111" dataDxfId="12278"/>
    <tableColumn id="4135" xr3:uid="{1BD29C6D-596A-FD40-902E-D291F608282E}" name="Coluna4112" dataDxfId="12277"/>
    <tableColumn id="4136" xr3:uid="{8F237483-3B53-F246-B510-9B68FC858DFB}" name="Coluna4113" dataDxfId="12276"/>
    <tableColumn id="4137" xr3:uid="{52AD7662-9B8A-BC44-9363-E7AD578B5F7D}" name="Coluna4114" dataDxfId="12275"/>
    <tableColumn id="4138" xr3:uid="{B31ADE82-9093-B144-886D-AA8DD4613BD2}" name="Coluna4115" dataDxfId="12274"/>
    <tableColumn id="4139" xr3:uid="{3C1CD1BB-B195-6D45-BB49-DFF4892CE4DA}" name="Coluna4116" dataDxfId="12273"/>
    <tableColumn id="4140" xr3:uid="{E31930CF-6C2F-1841-B3D0-36AF4BC81916}" name="Coluna4117" dataDxfId="12272"/>
    <tableColumn id="4141" xr3:uid="{797E9DD0-FBAF-1B4C-9F5E-3DD5E38C3A3B}" name="Coluna4118" dataDxfId="12271"/>
    <tableColumn id="4142" xr3:uid="{24D5754D-2964-2548-AEC7-68DC020EC6E8}" name="Coluna4119" dataDxfId="12270"/>
    <tableColumn id="4143" xr3:uid="{289263FB-CD90-AD4D-BECA-11446348EA99}" name="Coluna4120" dataDxfId="12269"/>
    <tableColumn id="4144" xr3:uid="{94D82F00-9663-6E4F-A447-3DBB171DE4CB}" name="Coluna4121" dataDxfId="12268"/>
    <tableColumn id="4145" xr3:uid="{A791EBB8-9FE5-9E40-8A36-2A8BE6211D8D}" name="Coluna4122" dataDxfId="12267"/>
    <tableColumn id="4146" xr3:uid="{574B5106-8224-AE47-86B6-1EA9CEC1DBA4}" name="Coluna4123" dataDxfId="12266"/>
    <tableColumn id="4147" xr3:uid="{26836947-012D-6B45-B06F-0496A536A15A}" name="Coluna4124" dataDxfId="12265"/>
    <tableColumn id="4148" xr3:uid="{DB7C6F4F-560B-4F43-80F5-AA6153FD7AE2}" name="Coluna4125" dataDxfId="12264"/>
    <tableColumn id="4149" xr3:uid="{C60D51CD-0E5D-A643-AF63-0B9BE6E0DE62}" name="Coluna4126" dataDxfId="12263"/>
    <tableColumn id="4150" xr3:uid="{BF3D851E-2B8D-6B44-9422-1816D220204C}" name="Coluna4127" dataDxfId="12262"/>
    <tableColumn id="4151" xr3:uid="{4627BCE9-12C8-7E45-BABC-925DBBCB66CC}" name="Coluna4128" dataDxfId="12261"/>
    <tableColumn id="4152" xr3:uid="{5E0DE84C-7481-084D-831C-302E5910034C}" name="Coluna4129" dataDxfId="12260"/>
    <tableColumn id="4153" xr3:uid="{D842A81D-C507-2749-93AE-7DB9722F4099}" name="Coluna4130" dataDxfId="12259"/>
    <tableColumn id="4154" xr3:uid="{9B59459A-C6FE-D142-B3EC-C58056AE4E68}" name="Coluna4131" dataDxfId="12258"/>
    <tableColumn id="4155" xr3:uid="{2F9A94B1-31D6-5548-9F32-8451A9226033}" name="Coluna4132" dataDxfId="12257"/>
    <tableColumn id="4156" xr3:uid="{5CABE161-72C6-1E49-8291-F763781C1AB5}" name="Coluna4133" dataDxfId="12256"/>
    <tableColumn id="4157" xr3:uid="{590597F6-CD99-8446-BC78-F4D8A332B241}" name="Coluna4134" dataDxfId="12255"/>
    <tableColumn id="4158" xr3:uid="{318AB86E-0604-0845-9AB3-FC6487ADA9E6}" name="Coluna4135" dataDxfId="12254"/>
    <tableColumn id="4159" xr3:uid="{6C0C2D0F-C699-164E-8A62-76C21D9B4BD5}" name="Coluna4136" dataDxfId="12253"/>
    <tableColumn id="4160" xr3:uid="{6FC8DC66-4C0C-F045-B4C0-0533AB3A14FF}" name="Coluna4137" dataDxfId="12252"/>
    <tableColumn id="4161" xr3:uid="{DD20D460-0D83-1445-AFB0-058045731B6B}" name="Coluna4138" dataDxfId="12251"/>
    <tableColumn id="4162" xr3:uid="{1987B320-22E1-F442-B9F9-B376D2F6A907}" name="Coluna4139" dataDxfId="12250"/>
    <tableColumn id="4163" xr3:uid="{C3A1CDCC-61B6-3C45-A28C-809150B532ED}" name="Coluna4140" dataDxfId="12249"/>
    <tableColumn id="4164" xr3:uid="{D13B53CB-D2C8-4542-8593-8282A25F468C}" name="Coluna4141" dataDxfId="12248"/>
    <tableColumn id="4165" xr3:uid="{C715684D-2E22-D74E-B64B-F5911BDF7EFE}" name="Coluna4142" dataDxfId="12247"/>
    <tableColumn id="4166" xr3:uid="{FEA9F765-FE87-ED44-A295-6BF5234B24E7}" name="Coluna4143" dataDxfId="12246"/>
    <tableColumn id="4167" xr3:uid="{AC2645A6-39AD-AE49-9430-2F4C8EBE66C5}" name="Coluna4144" dataDxfId="12245"/>
    <tableColumn id="4168" xr3:uid="{CCF4538E-6674-6441-8448-EF33830BC212}" name="Coluna4145" dataDxfId="12244"/>
    <tableColumn id="4169" xr3:uid="{4611174A-2993-D44E-AC37-793A1AEBF422}" name="Coluna4146" dataDxfId="12243"/>
    <tableColumn id="4170" xr3:uid="{13173A8D-7DFF-5A48-97AF-E500E3A2F76F}" name="Coluna4147" dataDxfId="12242"/>
    <tableColumn id="4171" xr3:uid="{362B06AE-A794-4940-8D3D-CECF97CE73F9}" name="Coluna4148" dataDxfId="12241"/>
    <tableColumn id="4172" xr3:uid="{CF907850-FE28-DC4D-A9F5-A0B7E97A895B}" name="Coluna4149" dataDxfId="12240"/>
    <tableColumn id="4173" xr3:uid="{3559D27A-69E0-6349-A646-C962B9A55237}" name="Coluna4150" dataDxfId="12239"/>
    <tableColumn id="4174" xr3:uid="{FF617D59-FCAE-1242-BD2F-CF0B7564F240}" name="Coluna4151" dataDxfId="12238"/>
    <tableColumn id="4175" xr3:uid="{92341234-A1EE-1A4B-B403-38ACBC500371}" name="Coluna4152" dataDxfId="12237"/>
    <tableColumn id="4176" xr3:uid="{6D1E9592-E6ED-6041-B1E6-37E69D3441E1}" name="Coluna4153" dataDxfId="12236"/>
    <tableColumn id="4177" xr3:uid="{D156C179-D72A-8F42-8C27-43FD6F3E911E}" name="Coluna4154" dataDxfId="12235"/>
    <tableColumn id="4178" xr3:uid="{2E6D69AB-C67E-A243-A4E4-BC4B92C7F3F8}" name="Coluna4155" dataDxfId="12234"/>
    <tableColumn id="4179" xr3:uid="{9164F0BB-99EF-2F44-B8C1-19F14E8ADAB7}" name="Coluna4156" dataDxfId="12233"/>
    <tableColumn id="4180" xr3:uid="{FCAE568E-3089-C440-B216-BA02ECBEC219}" name="Coluna4157" dataDxfId="12232"/>
    <tableColumn id="4181" xr3:uid="{A671B346-A958-BB46-8B33-35798A897839}" name="Coluna4158" dataDxfId="12231"/>
    <tableColumn id="4182" xr3:uid="{ACD84F66-0335-4941-BC6C-2B702BCDD583}" name="Coluna4159" dataDxfId="12230"/>
    <tableColumn id="4183" xr3:uid="{88A30F11-B15C-7348-ACD0-E696E2DA31CE}" name="Coluna4160" dataDxfId="12229"/>
    <tableColumn id="4184" xr3:uid="{2A0009B3-BAFE-8C4E-8A73-9D59FF1EFDC7}" name="Coluna4161" dataDxfId="12228"/>
    <tableColumn id="4185" xr3:uid="{FE055588-4178-1A42-9545-AA3088545955}" name="Coluna4162" dataDxfId="12227"/>
    <tableColumn id="4186" xr3:uid="{CB08DE42-B8E6-F14C-885C-D205FB98BA18}" name="Coluna4163" dataDxfId="12226"/>
    <tableColumn id="4187" xr3:uid="{C122ED74-9549-6641-A9E0-CCDE219921AE}" name="Coluna4164" dataDxfId="12225"/>
    <tableColumn id="4188" xr3:uid="{B5E1D72F-2F47-294F-AFD0-3C2F82C2AFB3}" name="Coluna4165" dataDxfId="12224"/>
    <tableColumn id="4189" xr3:uid="{83D582A3-424B-3A4D-A6E6-02E284C1CDD5}" name="Coluna4166" dataDxfId="12223"/>
    <tableColumn id="4190" xr3:uid="{C13A1186-09FD-FC44-A48B-9AFB3B005E9C}" name="Coluna4167" dataDxfId="12222"/>
    <tableColumn id="4191" xr3:uid="{B0544879-4E5D-8146-8A93-40C2361E9BF2}" name="Coluna4168" dataDxfId="12221"/>
    <tableColumn id="4192" xr3:uid="{71FC1AAB-318A-D340-AD85-28728CD9D4CC}" name="Coluna4169" dataDxfId="12220"/>
    <tableColumn id="4193" xr3:uid="{EE36D908-107A-0149-9941-663D9B512D81}" name="Coluna4170" dataDxfId="12219"/>
    <tableColumn id="4194" xr3:uid="{2EED3221-D4AA-EA47-8585-547367CB9ECA}" name="Coluna4171" dataDxfId="12218"/>
    <tableColumn id="4195" xr3:uid="{AA601FF5-CC58-B747-BC5B-209A8D5A45CD}" name="Coluna4172" dataDxfId="12217"/>
    <tableColumn id="4196" xr3:uid="{B77B2B97-AF76-F74B-9B43-A7E5FAA2EA5E}" name="Coluna4173" dataDxfId="12216"/>
    <tableColumn id="4197" xr3:uid="{8908584E-AF0D-4940-BD31-1B2BA2A0D01A}" name="Coluna4174" dataDxfId="12215"/>
    <tableColumn id="4198" xr3:uid="{FCA98E51-47ED-5248-8BA5-E01FCAEA538A}" name="Coluna4175" dataDxfId="12214"/>
    <tableColumn id="4199" xr3:uid="{818D8F98-D96F-7D43-9840-FA6E2BB54874}" name="Coluna4176" dataDxfId="12213"/>
    <tableColumn id="4200" xr3:uid="{E581ADF3-B77A-5D4E-9E85-94C04838FB4A}" name="Coluna4177" dataDxfId="12212"/>
    <tableColumn id="4201" xr3:uid="{43CAA86A-1D08-AA46-8275-04337097D275}" name="Coluna4178" dataDxfId="12211"/>
    <tableColumn id="4202" xr3:uid="{7910AAEA-1C58-F044-8FC6-942C431AF495}" name="Coluna4179" dataDxfId="12210"/>
    <tableColumn id="4203" xr3:uid="{89B61659-29D9-A342-99A0-E31A114712BA}" name="Coluna4180" dataDxfId="12209"/>
    <tableColumn id="4204" xr3:uid="{6F997367-0C40-6843-9919-288AD91205BD}" name="Coluna4181" dataDxfId="12208"/>
    <tableColumn id="4205" xr3:uid="{39C5B561-9377-5740-91E7-38F39FC25659}" name="Coluna4182" dataDxfId="12207"/>
    <tableColumn id="4206" xr3:uid="{E1405EB4-1C81-D74D-84A7-551D33E03ACB}" name="Coluna4183" dataDxfId="12206"/>
    <tableColumn id="4207" xr3:uid="{6300C05F-0A92-2046-9955-3D95D53B6077}" name="Coluna4184" dataDxfId="12205"/>
    <tableColumn id="4208" xr3:uid="{C91727BC-1FC8-4143-A5DC-54A92E0335F0}" name="Coluna4185" dataDxfId="12204"/>
    <tableColumn id="4209" xr3:uid="{256925B0-80C8-5E42-A01C-D1EF3FAD4441}" name="Coluna4186" dataDxfId="12203"/>
    <tableColumn id="4210" xr3:uid="{0D060A4C-193F-5142-B42B-BB437C307CC0}" name="Coluna4187" dataDxfId="12202"/>
    <tableColumn id="4211" xr3:uid="{32E6A0B0-BD1F-554E-8888-71E4A22EF26E}" name="Coluna4188" dataDxfId="12201"/>
    <tableColumn id="4212" xr3:uid="{626589A5-25C1-F345-9B1E-4F1391D9DEE2}" name="Coluna4189" dataDxfId="12200"/>
    <tableColumn id="4213" xr3:uid="{C835A15A-E0DF-334B-A228-35544646A4B8}" name="Coluna4190" dataDxfId="12199"/>
    <tableColumn id="4214" xr3:uid="{7E88BF34-B19A-5F4E-A3BA-3B832C516978}" name="Coluna4191" dataDxfId="12198"/>
    <tableColumn id="4215" xr3:uid="{C95799DE-659D-1F4B-B2B2-9890592D7EC5}" name="Coluna4192" dataDxfId="12197"/>
    <tableColumn id="4216" xr3:uid="{19781A5F-ED83-B54D-A32C-88F8ECC356B9}" name="Coluna4193" dataDxfId="12196"/>
    <tableColumn id="4217" xr3:uid="{5AD7FEF1-DD44-8947-A1E1-DCB4111CF433}" name="Coluna4194" dataDxfId="12195"/>
    <tableColumn id="4218" xr3:uid="{BA44DCE4-75DE-D147-9FB2-334911285ECF}" name="Coluna4195" dataDxfId="12194"/>
    <tableColumn id="4219" xr3:uid="{18186481-6D3B-6A40-BBBC-7F4A644CF2A7}" name="Coluna4196" dataDxfId="12193"/>
    <tableColumn id="4220" xr3:uid="{6B873FAB-73A8-4648-A31A-880B50BCC5B9}" name="Coluna4197" dataDxfId="12192"/>
    <tableColumn id="4221" xr3:uid="{507A8699-52C2-3440-8D55-C0E599B41435}" name="Coluna4198" dataDxfId="12191"/>
    <tableColumn id="4222" xr3:uid="{AC32137E-562C-474D-B10F-CE9981AF6E13}" name="Coluna4199" dataDxfId="12190"/>
    <tableColumn id="4223" xr3:uid="{1CE31C25-6D96-B34B-B888-4F14C1860ADB}" name="Coluna4200" dataDxfId="12189"/>
    <tableColumn id="4224" xr3:uid="{5F110DFE-7964-9547-8D41-15BD9A3EFEBB}" name="Coluna4201" dataDxfId="12188"/>
    <tableColumn id="4225" xr3:uid="{CE960BE1-3EF4-C145-9B43-4A4A23E0B9A5}" name="Coluna4202" dataDxfId="12187"/>
    <tableColumn id="4226" xr3:uid="{733F9263-9EBC-C647-86DB-499420BEA5EB}" name="Coluna4203" dataDxfId="12186"/>
    <tableColumn id="4227" xr3:uid="{4271AA08-71DB-3544-8264-E6C37E32173D}" name="Coluna4204" dataDxfId="12185"/>
    <tableColumn id="4228" xr3:uid="{45BDA806-C80D-4046-B6EB-6A91A3C1ACAC}" name="Coluna4205" dataDxfId="12184"/>
    <tableColumn id="4229" xr3:uid="{36C280A2-9969-F946-B4D4-CAAFF3FBC13D}" name="Coluna4206" dataDxfId="12183"/>
    <tableColumn id="4230" xr3:uid="{DA795588-A52F-B940-BA51-C621269F6A75}" name="Coluna4207" dataDxfId="12182"/>
    <tableColumn id="4231" xr3:uid="{E17C3B05-ADB5-C749-9889-CCE420D4C09C}" name="Coluna4208" dataDxfId="12181"/>
    <tableColumn id="4232" xr3:uid="{9AE39A76-5747-DD46-A78B-5721C4A438F1}" name="Coluna4209" dataDxfId="12180"/>
    <tableColumn id="4233" xr3:uid="{F502D239-1E47-0B45-83C0-1E51518C067A}" name="Coluna4210" dataDxfId="12179"/>
    <tableColumn id="4234" xr3:uid="{8F6FB041-1B5C-8F4F-BA24-4C7269BAC74C}" name="Coluna4211" dataDxfId="12178"/>
    <tableColumn id="4235" xr3:uid="{7DA86F5A-5471-6C42-B4AC-BBC997E3356D}" name="Coluna4212" dataDxfId="12177"/>
    <tableColumn id="4236" xr3:uid="{233BAEF0-EDA7-8242-BB0F-3F9F69D8B223}" name="Coluna4213" dataDxfId="12176"/>
    <tableColumn id="4237" xr3:uid="{D46A3F21-69F4-2D43-B7BC-0A3C1191470B}" name="Coluna4214" dataDxfId="12175"/>
    <tableColumn id="4238" xr3:uid="{337D9FD7-F4EB-0B46-8352-E3199976E3A8}" name="Coluna4215" dataDxfId="12174"/>
    <tableColumn id="4239" xr3:uid="{DD497BA5-D9BC-7B4B-BB94-2CEFE82C1875}" name="Coluna4216" dataDxfId="12173"/>
    <tableColumn id="4240" xr3:uid="{B63EE108-7F71-654A-8EF5-37C964F61BC2}" name="Coluna4217" dataDxfId="12172"/>
    <tableColumn id="4241" xr3:uid="{BDB05E72-06A6-4D45-A0AF-32E3BE1A1B27}" name="Coluna4218" dataDxfId="12171"/>
    <tableColumn id="4242" xr3:uid="{4B7C5D1E-36A7-074B-98F5-F0E11E77E9C1}" name="Coluna4219" dataDxfId="12170"/>
    <tableColumn id="4243" xr3:uid="{CCB5336D-7EC8-B247-8758-085B8315B444}" name="Coluna4220" dataDxfId="12169"/>
    <tableColumn id="4244" xr3:uid="{FC3DE74B-0F65-5E43-8C2A-3FBD8FDCA4EB}" name="Coluna4221" dataDxfId="12168"/>
    <tableColumn id="4245" xr3:uid="{A989D99A-3056-BA4E-97C4-ED80DC90A742}" name="Coluna4222" dataDxfId="12167"/>
    <tableColumn id="4246" xr3:uid="{5A34B8B2-C273-ED4F-93E7-8F85D0193875}" name="Coluna4223" dataDxfId="12166"/>
    <tableColumn id="4247" xr3:uid="{E85F2C24-DCBB-9844-8A01-55A4EA93218E}" name="Coluna4224" dataDxfId="12165"/>
    <tableColumn id="4248" xr3:uid="{27D34383-B287-2A41-9F9E-BFEE0A46A84E}" name="Coluna4225" dataDxfId="12164"/>
    <tableColumn id="4249" xr3:uid="{550D5700-452F-D747-B210-8089EA57C18D}" name="Coluna4226" dataDxfId="12163"/>
    <tableColumn id="4250" xr3:uid="{BB4B0FC9-081E-6547-B4E0-B627887363DC}" name="Coluna4227" dataDxfId="12162"/>
    <tableColumn id="4251" xr3:uid="{D7B64AB1-D390-FF42-8AED-DCB682284A75}" name="Coluna4228" dataDxfId="12161"/>
    <tableColumn id="4252" xr3:uid="{7677A8CE-0FB2-E54E-BF2E-B1193B0B98C4}" name="Coluna4229" dataDxfId="12160"/>
    <tableColumn id="4253" xr3:uid="{BC688B37-BF94-C143-9017-46B0830D03DE}" name="Coluna4230" dataDxfId="12159"/>
    <tableColumn id="4254" xr3:uid="{AFF4045C-C6B5-2445-A0D4-5A6F9DEE3923}" name="Coluna4231" dataDxfId="12158"/>
    <tableColumn id="4255" xr3:uid="{1D3167DC-9815-DC4B-9654-DD81CBA71B20}" name="Coluna4232" dataDxfId="12157"/>
    <tableColumn id="4256" xr3:uid="{0044DD2B-5EC0-9B4F-AD30-AEF55F262B51}" name="Coluna4233" dataDxfId="12156"/>
    <tableColumn id="4257" xr3:uid="{E1E4A15B-3237-B746-8366-BE0E02655936}" name="Coluna4234" dataDxfId="12155"/>
    <tableColumn id="4258" xr3:uid="{65664539-8B2B-6841-9D17-346B0FAB764E}" name="Coluna4235" dataDxfId="12154"/>
    <tableColumn id="4259" xr3:uid="{4B677046-3C07-134C-8948-A8618A0DC4F8}" name="Coluna4236" dataDxfId="12153"/>
    <tableColumn id="4260" xr3:uid="{237548F5-EF7A-0C49-92CB-AA51FDFC9BED}" name="Coluna4237" dataDxfId="12152"/>
    <tableColumn id="4261" xr3:uid="{188DC493-EE6F-5447-8F9A-3804F95AAC5B}" name="Coluna4238" dataDxfId="12151"/>
    <tableColumn id="4262" xr3:uid="{5FCFD92B-01AF-6248-98AD-B1A878970791}" name="Coluna4239" dataDxfId="12150"/>
    <tableColumn id="4263" xr3:uid="{0066F735-1A85-1346-84A7-EA92C3779885}" name="Coluna4240" dataDxfId="12149"/>
    <tableColumn id="4264" xr3:uid="{B81F6954-161D-F346-A18A-CA5CCDF8E48F}" name="Coluna4241" dataDxfId="12148"/>
    <tableColumn id="4265" xr3:uid="{72B6F4AF-04C3-8849-9D95-5D9EB9E8805F}" name="Coluna4242" dataDxfId="12147"/>
    <tableColumn id="4266" xr3:uid="{7B5E3D0E-121D-C944-A7BD-2E01E4BF704D}" name="Coluna4243" dataDxfId="12146"/>
    <tableColumn id="4267" xr3:uid="{3B4C5C1B-CF55-4B4A-9022-61819EC6AADB}" name="Coluna4244" dataDxfId="12145"/>
    <tableColumn id="4268" xr3:uid="{F806D68A-3FCD-284E-8A66-F432566DD126}" name="Coluna4245" dataDxfId="12144"/>
    <tableColumn id="4269" xr3:uid="{6129CFFA-377F-6D4D-B09E-7C96B86F83C5}" name="Coluna4246" dataDxfId="12143"/>
    <tableColumn id="4270" xr3:uid="{574AE67F-9C35-AF4F-B6BE-33DFC83E371E}" name="Coluna4247" dataDxfId="12142"/>
    <tableColumn id="4271" xr3:uid="{783FBAD3-A973-A14A-B4B3-E60B6C128B8A}" name="Coluna4248" dataDxfId="12141"/>
    <tableColumn id="4272" xr3:uid="{F40DF395-3670-B94C-BFB9-2596927A180A}" name="Coluna4249" dataDxfId="12140"/>
    <tableColumn id="4273" xr3:uid="{0CA5B803-C53E-0942-9305-B7C3E5FB10E9}" name="Coluna4250" dataDxfId="12139"/>
    <tableColumn id="4274" xr3:uid="{15945402-EF72-F64B-A9F5-78311422ADBB}" name="Coluna4251" dataDxfId="12138"/>
    <tableColumn id="4275" xr3:uid="{A1698359-08CC-F145-AD1E-6F0166364729}" name="Coluna4252" dataDxfId="12137"/>
    <tableColumn id="4276" xr3:uid="{A20975DF-DE82-CF4F-8A5E-D261722A60CD}" name="Coluna4253" dataDxfId="12136"/>
    <tableColumn id="4277" xr3:uid="{EED7D190-F83E-0A41-A205-27BCAD249DFF}" name="Coluna4254" dataDxfId="12135"/>
    <tableColumn id="4278" xr3:uid="{8D5CA626-2319-5A49-8CED-BC1CDC21BCBC}" name="Coluna4255" dataDxfId="12134"/>
    <tableColumn id="4279" xr3:uid="{0322E40F-A71B-ED4C-BC33-17BF85E07399}" name="Coluna4256" dataDxfId="12133"/>
    <tableColumn id="4280" xr3:uid="{82BACE8B-CA00-F74E-8025-E1B297BCDE0E}" name="Coluna4257" dataDxfId="12132"/>
    <tableColumn id="4281" xr3:uid="{B385041A-43F0-7A4E-9970-3AC176EC4CF0}" name="Coluna4258" dataDxfId="12131"/>
    <tableColumn id="4282" xr3:uid="{5E9BC280-3AE4-5747-9261-F21D18F99F80}" name="Coluna4259" dataDxfId="12130"/>
    <tableColumn id="4283" xr3:uid="{C4C37951-7827-9A47-9AF0-70DEA39F3BF5}" name="Coluna4260" dataDxfId="12129"/>
    <tableColumn id="4284" xr3:uid="{6BBF2380-69B7-D348-ABD1-68CEB0540D62}" name="Coluna4261" dataDxfId="12128"/>
    <tableColumn id="4285" xr3:uid="{9C64A4F3-6176-4941-8B63-4D7819AC3EFF}" name="Coluna4262" dataDxfId="12127"/>
    <tableColumn id="4286" xr3:uid="{62636D55-5BF8-3C40-BC64-1B435D1E5D48}" name="Coluna4263" dataDxfId="12126"/>
    <tableColumn id="4287" xr3:uid="{78FEF7DC-A6EE-E946-9E91-D4A57CA798C5}" name="Coluna4264" dataDxfId="12125"/>
    <tableColumn id="4288" xr3:uid="{2B8E44C6-F70C-8447-BA7E-C7C61BF97FF7}" name="Coluna4265" dataDxfId="12124"/>
    <tableColumn id="4289" xr3:uid="{C94CA024-D6C8-454B-8365-C65FFF47CABB}" name="Coluna4266" dataDxfId="12123"/>
    <tableColumn id="4290" xr3:uid="{8A5E0B85-5154-7E4B-9ED0-BDF5E0A9158E}" name="Coluna4267" dataDxfId="12122"/>
    <tableColumn id="4291" xr3:uid="{7944BF1B-4AF1-414E-B81E-944AEE9EDE7C}" name="Coluna4268" dataDxfId="12121"/>
    <tableColumn id="4292" xr3:uid="{6B5E4EEE-10BE-004C-86CA-7186F04ABABB}" name="Coluna4269" dataDxfId="12120"/>
    <tableColumn id="4293" xr3:uid="{7B592754-CA47-7945-A4A9-677F0F37D6FE}" name="Coluna4270" dataDxfId="12119"/>
    <tableColumn id="4294" xr3:uid="{63AF302E-F864-3C43-AD71-D4B627A7D52B}" name="Coluna4271" dataDxfId="12118"/>
    <tableColumn id="4295" xr3:uid="{3FCD9441-5188-8F4E-B3CF-3AEC492893ED}" name="Coluna4272" dataDxfId="12117"/>
    <tableColumn id="4296" xr3:uid="{6D3213D5-0756-EA40-B515-19C828286E11}" name="Coluna4273" dataDxfId="12116"/>
    <tableColumn id="4297" xr3:uid="{748C2E41-7EDE-6E40-A7DC-1C027FC78D4B}" name="Coluna4274" dataDxfId="12115"/>
    <tableColumn id="4298" xr3:uid="{4571C1EF-333E-1A40-9795-2D2257D9FC95}" name="Coluna4275" dataDxfId="12114"/>
    <tableColumn id="4299" xr3:uid="{5D0CE398-E6C1-894B-B08A-6D8921855320}" name="Coluna4276" dataDxfId="12113"/>
    <tableColumn id="4300" xr3:uid="{AFF3183F-D9CA-4440-80D3-07E92B9151AC}" name="Coluna4277" dataDxfId="12112"/>
    <tableColumn id="4301" xr3:uid="{1FC4A685-D058-E341-AE3E-E41C78DEC6DA}" name="Coluna4278" dataDxfId="12111"/>
    <tableColumn id="4302" xr3:uid="{4742C15E-4E5F-6649-B1A2-7C52B655BE73}" name="Coluna4279" dataDxfId="12110"/>
    <tableColumn id="4303" xr3:uid="{F12BF040-CDE7-0E4F-A8B3-1BD8A141E473}" name="Coluna4280" dataDxfId="12109"/>
    <tableColumn id="4304" xr3:uid="{33DFF601-7A95-0740-B486-A905191C2868}" name="Coluna4281" dataDxfId="12108"/>
    <tableColumn id="4305" xr3:uid="{5928458F-88D3-F242-B17C-2A77D0352370}" name="Coluna4282" dataDxfId="12107"/>
    <tableColumn id="4306" xr3:uid="{EF60CB6F-4697-4D48-B92A-E349FB4EF504}" name="Coluna4283" dataDxfId="12106"/>
    <tableColumn id="4307" xr3:uid="{3C82250D-61A7-3244-91F5-9F87FD6D638F}" name="Coluna4284" dataDxfId="12105"/>
    <tableColumn id="4308" xr3:uid="{1933D020-7445-F348-8FCD-1C8D8A9DE648}" name="Coluna4285" dataDxfId="12104"/>
    <tableColumn id="4309" xr3:uid="{C1344C04-780C-0643-A144-521AAB73D477}" name="Coluna4286" dataDxfId="12103"/>
    <tableColumn id="4310" xr3:uid="{E2445C01-438C-C24D-B269-8752FF950518}" name="Coluna4287" dataDxfId="12102"/>
    <tableColumn id="4311" xr3:uid="{56B1B1C1-1DB2-964F-BFBD-5BC56CF4D888}" name="Coluna4288" dataDxfId="12101"/>
    <tableColumn id="4312" xr3:uid="{570A5DC7-0BA7-6448-AECA-585701C9D82C}" name="Coluna4289" dataDxfId="12100"/>
    <tableColumn id="4313" xr3:uid="{3D23310D-DDF6-A44D-B2DB-A10D4AA9D510}" name="Coluna4290" dataDxfId="12099"/>
    <tableColumn id="4314" xr3:uid="{522C9E6A-4755-994E-A360-2F3CA55061CD}" name="Coluna4291" dataDxfId="12098"/>
    <tableColumn id="4315" xr3:uid="{5A4CA203-3DB1-E248-AE87-06D5A4C35CAA}" name="Coluna4292" dataDxfId="12097"/>
    <tableColumn id="4316" xr3:uid="{A1E4E886-D105-9B4B-BA3C-8886A95920DB}" name="Coluna4293" dataDxfId="12096"/>
    <tableColumn id="4317" xr3:uid="{E9113203-2B58-6F48-AA4C-6261439FD017}" name="Coluna4294" dataDxfId="12095"/>
    <tableColumn id="4318" xr3:uid="{3ED015BB-365D-A740-9E0D-EAFB02ED9E46}" name="Coluna4295" dataDxfId="12094"/>
    <tableColumn id="4319" xr3:uid="{427106E4-A43D-FF41-8EC0-25CF86BB6768}" name="Coluna4296" dataDxfId="12093"/>
    <tableColumn id="4320" xr3:uid="{4CD8C5D0-E9B4-5D44-BFD3-628179AFCDB7}" name="Coluna4297" dataDxfId="12092"/>
    <tableColumn id="4321" xr3:uid="{45302E25-26FC-8341-90E0-6E28A318EC0B}" name="Coluna4298" dataDxfId="12091"/>
    <tableColumn id="4322" xr3:uid="{0A665E6D-A820-FD49-B0BC-BB8AD2925FD7}" name="Coluna4299" dataDxfId="12090"/>
    <tableColumn id="4323" xr3:uid="{62DA1E79-DD20-484A-8EB5-CB1F5430A3DA}" name="Coluna4300" dataDxfId="12089"/>
    <tableColumn id="4324" xr3:uid="{21CD4C4F-F98D-3D4A-9F95-E93C341E265C}" name="Coluna4301" dataDxfId="12088"/>
    <tableColumn id="4325" xr3:uid="{F013BC9A-7A25-5D47-B6CA-574B4C9F43DA}" name="Coluna4302" dataDxfId="12087"/>
    <tableColumn id="4326" xr3:uid="{7B544AEE-60E3-CD4B-AC84-4352C021DE3F}" name="Coluna4303" dataDxfId="12086"/>
    <tableColumn id="4327" xr3:uid="{5FE1374B-4D14-8943-BA3A-9B8C3D4A87A9}" name="Coluna4304" dataDxfId="12085"/>
    <tableColumn id="4328" xr3:uid="{D873FCE4-EEA3-8A49-B201-58CB231E2B75}" name="Coluna4305" dataDxfId="12084"/>
    <tableColumn id="4329" xr3:uid="{2B7A2F10-F673-024E-9D80-032FA3BF9B35}" name="Coluna4306" dataDxfId="12083"/>
    <tableColumn id="4330" xr3:uid="{5600F787-E2B0-D24E-AB54-32E82A807A04}" name="Coluna4307" dataDxfId="12082"/>
    <tableColumn id="4331" xr3:uid="{D4807DFE-6698-9340-A1F2-E0159054377E}" name="Coluna4308" dataDxfId="12081"/>
    <tableColumn id="4332" xr3:uid="{AE07072D-20F0-904F-8C3D-03F77D8418C5}" name="Coluna4309" dataDxfId="12080"/>
    <tableColumn id="4333" xr3:uid="{9CDC563A-4286-D046-A7CD-A67BFD40FDA4}" name="Coluna4310" dataDxfId="12079"/>
    <tableColumn id="4334" xr3:uid="{D8E9B472-0492-8347-8EC3-470B2B2B59DD}" name="Coluna4311" dataDxfId="12078"/>
    <tableColumn id="4335" xr3:uid="{970CD6F7-AC07-E044-AC18-67D3B9C32E61}" name="Coluna4312" dataDxfId="12077"/>
    <tableColumn id="4336" xr3:uid="{743E7FD2-9D39-7C49-BF6F-AF6409035C7C}" name="Coluna4313" dataDxfId="12076"/>
    <tableColumn id="4337" xr3:uid="{006ED442-04F9-B543-B96F-7165D2863A13}" name="Coluna4314" dataDxfId="12075"/>
    <tableColumn id="4338" xr3:uid="{4A62170B-0457-C042-99ED-0DD87DA56449}" name="Coluna4315" dataDxfId="12074"/>
    <tableColumn id="4339" xr3:uid="{152D0897-5687-EA4E-B0F4-84F39C780009}" name="Coluna4316" dataDxfId="12073"/>
    <tableColumn id="4340" xr3:uid="{D7DF56B8-F206-7349-94DB-2C53617FA0C1}" name="Coluna4317" dataDxfId="12072"/>
    <tableColumn id="4341" xr3:uid="{A45A08CB-C51A-7640-81BE-606454E6C7F6}" name="Coluna4318" dataDxfId="12071"/>
    <tableColumn id="4342" xr3:uid="{2C5F6F4B-B04C-6A4B-865C-CB39123B6A51}" name="Coluna4319" dataDxfId="12070"/>
    <tableColumn id="4343" xr3:uid="{5AE74316-CA24-B44A-A6E3-58871ABAC27C}" name="Coluna4320" dataDxfId="12069"/>
    <tableColumn id="4344" xr3:uid="{3B7EBEFB-26A5-A045-97A0-2F57726D84F3}" name="Coluna4321" dataDxfId="12068"/>
    <tableColumn id="4345" xr3:uid="{695B2ED8-429D-B245-9C0C-BB5A8AA91F98}" name="Coluna4322" dataDxfId="12067"/>
    <tableColumn id="4346" xr3:uid="{29DA6BEA-17D7-A846-947E-5F57736B3CEF}" name="Coluna4323" dataDxfId="12066"/>
    <tableColumn id="4347" xr3:uid="{5C0B177F-4D09-754A-846E-340A0528AD34}" name="Coluna4324" dataDxfId="12065"/>
    <tableColumn id="4348" xr3:uid="{C5EE8061-0ACA-BA4E-832C-4FECE0890860}" name="Coluna4325" dataDxfId="12064"/>
    <tableColumn id="4349" xr3:uid="{66C4B601-24EE-B94E-A9E8-1909E9013406}" name="Coluna4326" dataDxfId="12063"/>
    <tableColumn id="4350" xr3:uid="{12B5AE02-CB94-9747-B6F3-F6F6C5DC3AA2}" name="Coluna4327" dataDxfId="12062"/>
    <tableColumn id="4351" xr3:uid="{2DFA0060-5352-E44F-B027-BC2E1D9FB58A}" name="Coluna4328" dataDxfId="12061"/>
    <tableColumn id="4352" xr3:uid="{BC1F568A-110F-AA40-9DB0-78BB894CA6FB}" name="Coluna4329" dataDxfId="12060"/>
    <tableColumn id="4353" xr3:uid="{D97F2076-22E4-8343-8917-8BD9B49BFD6C}" name="Coluna4330" dataDxfId="12059"/>
    <tableColumn id="4354" xr3:uid="{8B60E6A3-A46B-7F4D-B425-B81D71CC1A5A}" name="Coluna4331" dataDxfId="12058"/>
    <tableColumn id="4355" xr3:uid="{1648428B-979F-B846-B8C5-40BF99CB399F}" name="Coluna4332" dataDxfId="12057"/>
    <tableColumn id="4356" xr3:uid="{D5D3DDD0-7EA5-084A-873A-BF6988C1F571}" name="Coluna4333" dataDxfId="12056"/>
    <tableColumn id="4357" xr3:uid="{2B1D1F32-7758-DA49-B042-757B29CD3ACA}" name="Coluna4334" dataDxfId="12055"/>
    <tableColumn id="4358" xr3:uid="{F708DFFD-5328-C24E-8B82-85D0D2B41533}" name="Coluna4335" dataDxfId="12054"/>
    <tableColumn id="4359" xr3:uid="{D1750647-B9D4-DD41-A39F-0B5F4320A0B8}" name="Coluna4336" dataDxfId="12053"/>
    <tableColumn id="4360" xr3:uid="{AF49FEE5-A20C-D346-A882-56593E341AE4}" name="Coluna4337" dataDxfId="12052"/>
    <tableColumn id="4361" xr3:uid="{294FFF4D-9C8F-224F-B3E6-C5E2F850394A}" name="Coluna4338" dataDxfId="12051"/>
    <tableColumn id="4362" xr3:uid="{22CC5967-46E3-A74C-97AE-055B335FB6EB}" name="Coluna4339" dataDxfId="12050"/>
    <tableColumn id="4363" xr3:uid="{A63BEF4A-647A-5D4C-9823-942D59CFBC2A}" name="Coluna4340" dataDxfId="12049"/>
    <tableColumn id="4364" xr3:uid="{A7E48E94-16C4-5741-A636-421A0EC97ECA}" name="Coluna4341" dataDxfId="12048"/>
    <tableColumn id="4365" xr3:uid="{07EE4D9C-71C4-0E4D-9D2E-C0174AEE4BD7}" name="Coluna4342" dataDxfId="12047"/>
    <tableColumn id="4366" xr3:uid="{04E9FE5D-7D9D-EB4D-9B0A-C7CC6A4DD7D5}" name="Coluna4343" dataDxfId="12046"/>
    <tableColumn id="4367" xr3:uid="{0D32193C-6F0C-194B-9EC5-FE5D46C12557}" name="Coluna4344" dataDxfId="12045"/>
    <tableColumn id="4368" xr3:uid="{B530511A-156A-EC4C-9BF2-163430D8852C}" name="Coluna4345" dataDxfId="12044"/>
    <tableColumn id="4369" xr3:uid="{767514A0-80AB-3B44-AA04-52591ADC7034}" name="Coluna4346" dataDxfId="12043"/>
    <tableColumn id="4370" xr3:uid="{A0AC34C6-478D-A04A-BF7E-97C261FBFC77}" name="Coluna4347" dataDxfId="12042"/>
    <tableColumn id="4371" xr3:uid="{1FE65B07-4CAF-DD43-9148-8093974AE06D}" name="Coluna4348" dataDxfId="12041"/>
    <tableColumn id="4372" xr3:uid="{57409F87-BD99-C240-9583-6338F9DD1603}" name="Coluna4349" dataDxfId="12040"/>
    <tableColumn id="4373" xr3:uid="{E616CE90-5FBA-F647-BFD7-970D5E62A130}" name="Coluna4350" dataDxfId="12039"/>
    <tableColumn id="4374" xr3:uid="{D7D239E6-F524-4641-A54E-7C0A1A7EE4A0}" name="Coluna4351" dataDxfId="12038"/>
    <tableColumn id="4375" xr3:uid="{491D7A7F-A142-324A-A7EF-CBD5CEFC82DA}" name="Coluna4352" dataDxfId="12037"/>
    <tableColumn id="4376" xr3:uid="{00658227-DC87-2948-ABF9-75878B2FA7D7}" name="Coluna4353" dataDxfId="12036"/>
    <tableColumn id="4377" xr3:uid="{ED32042D-5E53-0946-A2CD-96C250B0CAA9}" name="Coluna4354" dataDxfId="12035"/>
    <tableColumn id="4378" xr3:uid="{29AF26EC-7E32-294F-9F60-90AA9F0AC459}" name="Coluna4355" dataDxfId="12034"/>
    <tableColumn id="4379" xr3:uid="{96AFB8E5-CB6E-B643-932F-66DB7F492D2B}" name="Coluna4356" dataDxfId="12033"/>
    <tableColumn id="4380" xr3:uid="{3748A714-53EA-6942-B6AA-108B42C42262}" name="Coluna4357" dataDxfId="12032"/>
    <tableColumn id="4381" xr3:uid="{2567FE79-0134-2845-B2C6-D8DECE55D2E2}" name="Coluna4358" dataDxfId="12031"/>
    <tableColumn id="4382" xr3:uid="{DC764AB3-1E3D-4941-8ACB-7963B160C108}" name="Coluna4359" dataDxfId="12030"/>
    <tableColumn id="4383" xr3:uid="{EC9F5374-334A-DC43-83E9-C6F1C1910333}" name="Coluna4360" dataDxfId="12029"/>
    <tableColumn id="4384" xr3:uid="{16B86946-3711-944D-9905-DA4E7269FA9B}" name="Coluna4361" dataDxfId="12028"/>
    <tableColumn id="4385" xr3:uid="{0E197F51-58E7-3245-89CA-5F972DEE1280}" name="Coluna4362" dataDxfId="12027"/>
    <tableColumn id="4386" xr3:uid="{93E9AD3A-F612-0C4B-A2F6-10976199EA59}" name="Coluna4363" dataDxfId="12026"/>
    <tableColumn id="4387" xr3:uid="{22A69B98-8CF5-1D49-B26C-6FE76136C960}" name="Coluna4364" dataDxfId="12025"/>
    <tableColumn id="4388" xr3:uid="{3C0732E4-7D3F-F84C-B4AF-0CD555A05116}" name="Coluna4365" dataDxfId="12024"/>
    <tableColumn id="4389" xr3:uid="{2A180742-FC54-BE47-8FF8-54A5FA1ACD31}" name="Coluna4366" dataDxfId="12023"/>
    <tableColumn id="4390" xr3:uid="{80CF83CD-8CBE-0045-B75E-DBE39012FB10}" name="Coluna4367" dataDxfId="12022"/>
    <tableColumn id="4391" xr3:uid="{F38E1E03-900A-D248-B826-CDD4FE67DD1F}" name="Coluna4368" dataDxfId="12021"/>
    <tableColumn id="4392" xr3:uid="{FB151473-4550-9A4A-9489-EED16739DD50}" name="Coluna4369" dataDxfId="12020"/>
    <tableColumn id="4393" xr3:uid="{121EC266-3C32-C84D-B3B9-C55AB705156F}" name="Coluna4370" dataDxfId="12019"/>
    <tableColumn id="4394" xr3:uid="{7E7A660D-93D8-AB4B-94ED-42F37B9DD744}" name="Coluna4371" dataDxfId="12018"/>
    <tableColumn id="4395" xr3:uid="{CED9A737-CDD7-EB4A-B2BD-ABAE97960DC3}" name="Coluna4372" dataDxfId="12017"/>
    <tableColumn id="4396" xr3:uid="{CEFD0D47-6619-7948-9AFC-1E4D6F239676}" name="Coluna4373" dataDxfId="12016"/>
    <tableColumn id="4397" xr3:uid="{FF4661FB-CFA9-9F4E-AF95-50B4A591CEB8}" name="Coluna4374" dataDxfId="12015"/>
    <tableColumn id="4398" xr3:uid="{97E122BA-32C1-0243-A279-67D54FB35ABD}" name="Coluna4375" dataDxfId="12014"/>
    <tableColumn id="4399" xr3:uid="{54200453-BF7B-4040-A859-65071B40B11D}" name="Coluna4376" dataDxfId="12013"/>
    <tableColumn id="4400" xr3:uid="{37944B8E-AB96-5747-8024-79A4F14CA700}" name="Coluna4377" dataDxfId="12012"/>
    <tableColumn id="4401" xr3:uid="{6EA962B8-3776-8445-9F49-B8DCE2E1324E}" name="Coluna4378" dataDxfId="12011"/>
    <tableColumn id="4402" xr3:uid="{2508FBF8-3AB2-0949-9C66-8C019B67BE29}" name="Coluna4379" dataDxfId="12010"/>
    <tableColumn id="4403" xr3:uid="{19678875-08A2-BC4C-997F-579120EC4984}" name="Coluna4380" dataDxfId="12009"/>
    <tableColumn id="4404" xr3:uid="{BC010F8D-C985-564D-9151-F0B1E255A87F}" name="Coluna4381" dataDxfId="12008"/>
    <tableColumn id="4405" xr3:uid="{A74A0B73-D97D-5D41-BE47-6CBB1F0CDEB7}" name="Coluna4382" dataDxfId="12007"/>
    <tableColumn id="4406" xr3:uid="{267B7393-A284-7D4B-94D6-F4B091720A69}" name="Coluna4383" dataDxfId="12006"/>
    <tableColumn id="4407" xr3:uid="{5DB26A29-D5B9-5846-A536-A4F3C4737C79}" name="Coluna4384" dataDxfId="12005"/>
    <tableColumn id="4408" xr3:uid="{A90A581C-8C4D-D04E-88CC-B0B74A431CD1}" name="Coluna4385" dataDxfId="12004"/>
    <tableColumn id="4409" xr3:uid="{2950AD57-FBD9-184F-A800-511F931F43A3}" name="Coluna4386" dataDxfId="12003"/>
    <tableColumn id="4410" xr3:uid="{15EB11A9-0A12-D84B-9DD3-E32430BF04FB}" name="Coluna4387" dataDxfId="12002"/>
    <tableColumn id="4411" xr3:uid="{CCB9EA75-73FD-064D-AAA7-D058F46124EE}" name="Coluna4388" dataDxfId="12001"/>
    <tableColumn id="4412" xr3:uid="{E71F8B81-581C-B249-A2F8-778247DB5B4D}" name="Coluna4389" dataDxfId="12000"/>
    <tableColumn id="4413" xr3:uid="{81614F1E-3D21-F445-8EB6-346B883FF001}" name="Coluna4390" dataDxfId="11999"/>
    <tableColumn id="4414" xr3:uid="{35A9114C-2F8B-7141-B2C7-BF5892293CB1}" name="Coluna4391" dataDxfId="11998"/>
    <tableColumn id="4415" xr3:uid="{75795888-B155-7A48-93DC-9F0780DA9708}" name="Coluna4392" dataDxfId="11997"/>
    <tableColumn id="4416" xr3:uid="{5C913B70-E792-3445-BE85-0BAF0DE78CE5}" name="Coluna4393" dataDxfId="11996"/>
    <tableColumn id="4417" xr3:uid="{12BBEC68-7600-B245-B856-A8F25273FC42}" name="Coluna4394" dataDxfId="11995"/>
    <tableColumn id="4418" xr3:uid="{EE807884-5C89-A845-8B4B-C2B2A82F03D7}" name="Coluna4395" dataDxfId="11994"/>
    <tableColumn id="4419" xr3:uid="{444B383C-0C4B-984D-A900-177E98145B3C}" name="Coluna4396" dataDxfId="11993"/>
    <tableColumn id="4420" xr3:uid="{9A64F04D-01C5-524E-A991-BADFA933A53D}" name="Coluna4397" dataDxfId="11992"/>
    <tableColumn id="4421" xr3:uid="{21BA8DA1-AB55-FA40-BD45-712602E6E20E}" name="Coluna4398" dataDxfId="11991"/>
    <tableColumn id="4422" xr3:uid="{2E671582-ED40-4346-AD3A-0B7C65957358}" name="Coluna4399" dataDxfId="11990"/>
    <tableColumn id="4423" xr3:uid="{F4587C87-6BC6-B146-8EBD-AB88C825DD9E}" name="Coluna4400" dataDxfId="11989"/>
    <tableColumn id="4424" xr3:uid="{967F0EC1-6E2E-6445-A463-AEDD8D70CE19}" name="Coluna4401" dataDxfId="11988"/>
    <tableColumn id="4425" xr3:uid="{57D6ECFC-6EEB-F94D-9247-A6F3C2489C79}" name="Coluna4402" dataDxfId="11987"/>
    <tableColumn id="4426" xr3:uid="{B0C36556-6894-AB4D-8626-4158330A3F48}" name="Coluna4403" dataDxfId="11986"/>
    <tableColumn id="4427" xr3:uid="{21126684-3876-D946-9A09-7E4B0DC10A5A}" name="Coluna4404" dataDxfId="11985"/>
    <tableColumn id="4428" xr3:uid="{98A829DF-D81B-F74D-B567-771BD4B8F3D0}" name="Coluna4405" dataDxfId="11984"/>
    <tableColumn id="4429" xr3:uid="{4CE9ACDE-AA47-AB4E-AF71-49777B0D9277}" name="Coluna4406" dataDxfId="11983"/>
    <tableColumn id="4430" xr3:uid="{1730F26F-3549-3743-8728-2B288911D976}" name="Coluna4407" dataDxfId="11982"/>
    <tableColumn id="4431" xr3:uid="{7E4C43DF-F2B7-A444-A77F-2B59157BB32B}" name="Coluna4408" dataDxfId="11981"/>
    <tableColumn id="4432" xr3:uid="{718E22BC-2A0A-9A40-AB5D-9FD9C2CEA523}" name="Coluna4409" dataDxfId="11980"/>
    <tableColumn id="4433" xr3:uid="{1A681CF7-658C-464B-86AE-EFCAD982F1BC}" name="Coluna4410" dataDxfId="11979"/>
    <tableColumn id="4434" xr3:uid="{3E1500CE-72A4-2C49-8EE7-E0DD36009D18}" name="Coluna4411" dataDxfId="11978"/>
    <tableColumn id="4435" xr3:uid="{54549288-C20A-064B-A01D-4BBD4515E899}" name="Coluna4412" dataDxfId="11977"/>
    <tableColumn id="4436" xr3:uid="{23DE5B50-2579-2C4E-B9B9-BC53D6BFC22C}" name="Coluna4413" dataDxfId="11976"/>
    <tableColumn id="4437" xr3:uid="{F26EBD31-F8BB-F545-B497-C4BF3F0B429B}" name="Coluna4414" dataDxfId="11975"/>
    <tableColumn id="4438" xr3:uid="{443EFBEC-032A-4D4B-903E-93DF4A130492}" name="Coluna4415" dataDxfId="11974"/>
    <tableColumn id="4439" xr3:uid="{D8E86502-FCD5-8546-B8B7-9781F9514ABE}" name="Coluna4416" dataDxfId="11973"/>
    <tableColumn id="4440" xr3:uid="{2356C22D-3D14-D446-845B-E1EE9059C9CB}" name="Coluna4417" dataDxfId="11972"/>
    <tableColumn id="4441" xr3:uid="{219681E0-2094-A349-B460-037C728DF890}" name="Coluna4418" dataDxfId="11971"/>
    <tableColumn id="4442" xr3:uid="{0F1FF98E-ADFB-9C43-AE5F-30058127558E}" name="Coluna4419" dataDxfId="11970"/>
    <tableColumn id="4443" xr3:uid="{212ACE81-54FF-234A-9515-60D3D5444BC4}" name="Coluna4420" dataDxfId="11969"/>
    <tableColumn id="4444" xr3:uid="{CFC75CE0-DB63-CE47-88DD-1C6DE96EE4E2}" name="Coluna4421" dataDxfId="11968"/>
    <tableColumn id="4445" xr3:uid="{6FF5C7A8-5F44-7540-914E-00B0A64EBB8C}" name="Coluna4422" dataDxfId="11967"/>
    <tableColumn id="4446" xr3:uid="{1CB3CFED-3101-8B41-BCEA-EB5C444EFC5D}" name="Coluna4423" dataDxfId="11966"/>
    <tableColumn id="4447" xr3:uid="{88756F39-CD0E-774C-AAC5-674E3630012A}" name="Coluna4424" dataDxfId="11965"/>
    <tableColumn id="4448" xr3:uid="{B50264E1-C095-DB42-AC30-306E3984B937}" name="Coluna4425" dataDxfId="11964"/>
    <tableColumn id="4449" xr3:uid="{EF3B27D4-290A-A14E-B64B-0807F22A4171}" name="Coluna4426" dataDxfId="11963"/>
    <tableColumn id="4450" xr3:uid="{6FAB973E-0198-634B-BA36-90E4619844AD}" name="Coluna4427" dataDxfId="11962"/>
    <tableColumn id="4451" xr3:uid="{1C70C800-FCF8-0545-8020-DDEFD29CF895}" name="Coluna4428" dataDxfId="11961"/>
    <tableColumn id="4452" xr3:uid="{C4081A45-1E9E-1145-9293-BED48DEBEDD8}" name="Coluna4429" dataDxfId="11960"/>
    <tableColumn id="4453" xr3:uid="{72F69F48-3682-764A-B3DC-EAEA2CF47225}" name="Coluna4430" dataDxfId="11959"/>
    <tableColumn id="4454" xr3:uid="{8C4301BA-9818-8C40-BE6B-918278BF516B}" name="Coluna4431" dataDxfId="11958"/>
    <tableColumn id="4455" xr3:uid="{5BCA8596-A9DE-1F41-83BC-C0425148889C}" name="Coluna4432" dataDxfId="11957"/>
    <tableColumn id="4456" xr3:uid="{ADD436F8-7EF4-3C4B-8453-7E64AB90E148}" name="Coluna4433" dataDxfId="11956"/>
    <tableColumn id="4457" xr3:uid="{4012A505-4CBC-354B-8C8A-7C80E5BBF4AB}" name="Coluna4434" dataDxfId="11955"/>
    <tableColumn id="4458" xr3:uid="{E8CAF730-5878-2846-BE8A-BC36656EFC9F}" name="Coluna4435" dataDxfId="11954"/>
    <tableColumn id="4459" xr3:uid="{1AD22312-B1F4-B64E-B35B-B2C86862DA33}" name="Coluna4436" dataDxfId="11953"/>
    <tableColumn id="4460" xr3:uid="{DF5E415F-B862-DB4D-8BEC-8F69544EBF38}" name="Coluna4437" dataDxfId="11952"/>
    <tableColumn id="4461" xr3:uid="{B1A9A3D2-B2B4-424F-A4DF-BBADD3380702}" name="Coluna4438" dataDxfId="11951"/>
    <tableColumn id="4462" xr3:uid="{8F0160A2-B027-7844-B9D3-C5C4951288CD}" name="Coluna4439" dataDxfId="11950"/>
    <tableColumn id="4463" xr3:uid="{2E730484-36EB-4D4C-B0DB-4097269D93A7}" name="Coluna4440" dataDxfId="11949"/>
    <tableColumn id="4464" xr3:uid="{977A3714-85A7-B749-8CB4-3D266088C0E4}" name="Coluna4441" dataDxfId="11948"/>
    <tableColumn id="4465" xr3:uid="{F0F99191-1201-494C-B3CA-AD9B988BA12D}" name="Coluna4442" dataDxfId="11947"/>
    <tableColumn id="4466" xr3:uid="{7318FE65-1711-1B41-AD17-03A48628AF86}" name="Coluna4443" dataDxfId="11946"/>
    <tableColumn id="4467" xr3:uid="{ABBBF4D6-5B60-3746-B30B-1887387AF57B}" name="Coluna4444" dataDxfId="11945"/>
    <tableColumn id="4468" xr3:uid="{73221992-6278-9E4C-88EF-6E296CF79F62}" name="Coluna4445" dataDxfId="11944"/>
    <tableColumn id="4469" xr3:uid="{5BAC2EB9-9EEF-004B-9557-178E8D456C7C}" name="Coluna4446" dataDxfId="11943"/>
    <tableColumn id="4470" xr3:uid="{AA161776-74F7-6B43-AEB1-B8AD9A46B741}" name="Coluna4447" dataDxfId="11942"/>
    <tableColumn id="4471" xr3:uid="{5989C66B-F2B1-0349-BFC9-62B23A871A4E}" name="Coluna4448" dataDxfId="11941"/>
    <tableColumn id="4472" xr3:uid="{72EED21F-9A50-D442-87F0-5A92FD81E164}" name="Coluna4449" dataDxfId="11940"/>
    <tableColumn id="4473" xr3:uid="{DBE21E0A-02E9-5444-8484-0AF35C1DADDF}" name="Coluna4450" dataDxfId="11939"/>
    <tableColumn id="4474" xr3:uid="{F21306B6-76DF-7545-97E3-25EE0872342C}" name="Coluna4451" dataDxfId="11938"/>
    <tableColumn id="4475" xr3:uid="{1F834F9A-1C98-BE4C-AF81-5F0D74D66665}" name="Coluna4452" dataDxfId="11937"/>
    <tableColumn id="4476" xr3:uid="{551766B6-E0A5-0244-9669-FB4816BE07C4}" name="Coluna4453" dataDxfId="11936"/>
    <tableColumn id="4477" xr3:uid="{A668F43D-35A8-854B-A36D-DB2B1E97A67B}" name="Coluna4454" dataDxfId="11935"/>
    <tableColumn id="4478" xr3:uid="{FE4F7965-1BBC-164E-A574-21CA45A9BCF9}" name="Coluna4455" dataDxfId="11934"/>
    <tableColumn id="4479" xr3:uid="{1ECFC877-E50B-C145-BD6F-4908EE8DBED0}" name="Coluna4456" dataDxfId="11933"/>
    <tableColumn id="4480" xr3:uid="{6317391C-7EC8-6543-8C8C-93F04EC1830F}" name="Coluna4457" dataDxfId="11932"/>
    <tableColumn id="4481" xr3:uid="{E8E5DB14-0860-984F-AFB5-A701A286ED4E}" name="Coluna4458" dataDxfId="11931"/>
    <tableColumn id="4482" xr3:uid="{F3CDEBD7-DC43-5247-B4A3-632DD43D977A}" name="Coluna4459" dataDxfId="11930"/>
    <tableColumn id="4483" xr3:uid="{D7DCBDDA-7492-8C42-B7BA-0FDFA5C9767E}" name="Coluna4460" dataDxfId="11929"/>
    <tableColumn id="4484" xr3:uid="{BB6B28D4-83A5-6941-95B6-6EF3233C38EF}" name="Coluna4461" dataDxfId="11928"/>
    <tableColumn id="4485" xr3:uid="{AC07C95D-2646-9744-8244-CABBB3F65828}" name="Coluna4462" dataDxfId="11927"/>
    <tableColumn id="4486" xr3:uid="{36B964E5-E01A-FF45-9962-47E94FF855E6}" name="Coluna4463" dataDxfId="11926"/>
    <tableColumn id="4487" xr3:uid="{B49D15B4-C155-0844-A4C9-81FBA47C1F34}" name="Coluna4464" dataDxfId="11925"/>
    <tableColumn id="4488" xr3:uid="{1F704428-1ABF-754B-AA0F-B0C7B2C512AF}" name="Coluna4465" dataDxfId="11924"/>
    <tableColumn id="4489" xr3:uid="{F441AA2A-DD03-814D-B9B3-51BA8BF17EAA}" name="Coluna4466" dataDxfId="11923"/>
    <tableColumn id="4490" xr3:uid="{80246CC8-3509-704B-A128-C6DAC6C1F607}" name="Coluna4467" dataDxfId="11922"/>
    <tableColumn id="4491" xr3:uid="{5108CACA-F54F-1948-8ACA-12D3BB90371D}" name="Coluna4468" dataDxfId="11921"/>
    <tableColumn id="4492" xr3:uid="{56E5D092-805D-B840-94B7-63A0E6D47734}" name="Coluna4469" dataDxfId="11920"/>
    <tableColumn id="4493" xr3:uid="{7515E7D7-8750-8C4F-8695-51CB4C26EDC9}" name="Coluna4470" dataDxfId="11919"/>
    <tableColumn id="4494" xr3:uid="{DF1ABB50-0FC9-E141-93F1-2EFAD2A86B41}" name="Coluna4471" dataDxfId="11918"/>
    <tableColumn id="4495" xr3:uid="{CEF6D19B-2A16-3D4E-8944-0C331C825920}" name="Coluna4472" dataDxfId="11917"/>
    <tableColumn id="4496" xr3:uid="{C13E523A-151B-304B-95B9-E88685742E02}" name="Coluna4473" dataDxfId="11916"/>
    <tableColumn id="4497" xr3:uid="{CA6AFD6B-C397-B34B-BC7E-0C32E48C2EB6}" name="Coluna4474" dataDxfId="11915"/>
    <tableColumn id="4498" xr3:uid="{9641E25A-6ED2-C540-99E1-9820C2D87091}" name="Coluna4475" dataDxfId="11914"/>
    <tableColumn id="4499" xr3:uid="{77AE4FF8-DB74-404D-97A4-9F4FF4A7EE6E}" name="Coluna4476" dataDxfId="11913"/>
    <tableColumn id="4500" xr3:uid="{330629FC-A876-F447-ACA7-7A89E9604948}" name="Coluna4477" dataDxfId="11912"/>
    <tableColumn id="4501" xr3:uid="{E43CE86E-A57A-E240-8EF5-8E1785AECB82}" name="Coluna4478" dataDxfId="11911"/>
    <tableColumn id="4502" xr3:uid="{74279BD5-C943-D04D-95BB-A37DCB5435CA}" name="Coluna4479" dataDxfId="11910"/>
    <tableColumn id="4503" xr3:uid="{527D3E9D-B17F-DD45-A3D2-E2DB2B214821}" name="Coluna4480" dataDxfId="11909"/>
    <tableColumn id="4504" xr3:uid="{60AD86C9-255E-6A4B-B354-A7D0C30D5535}" name="Coluna4481" dataDxfId="11908"/>
    <tableColumn id="4505" xr3:uid="{2B3E011D-6F95-B341-9452-0DEC8566052B}" name="Coluna4482" dataDxfId="11907"/>
    <tableColumn id="4506" xr3:uid="{A216D49E-9097-C048-95F5-1C068DA6C1E6}" name="Coluna4483" dataDxfId="11906"/>
    <tableColumn id="4507" xr3:uid="{CC709371-3FB1-DA4A-B207-8BC78FC8D7D3}" name="Coluna4484" dataDxfId="11905"/>
    <tableColumn id="4508" xr3:uid="{FA86F3B1-F465-AA4F-B4CC-764B43FF6501}" name="Coluna4485" dataDxfId="11904"/>
    <tableColumn id="4509" xr3:uid="{98F85B65-9027-8848-A982-DA532F1D3812}" name="Coluna4486" dataDxfId="11903"/>
    <tableColumn id="4510" xr3:uid="{819066E8-98B0-AC49-8BBD-DC4A97659056}" name="Coluna4487" dataDxfId="11902"/>
    <tableColumn id="4511" xr3:uid="{ED49CE86-1293-1341-89C0-B60BE4C5407F}" name="Coluna4488" dataDxfId="11901"/>
    <tableColumn id="4512" xr3:uid="{C848651E-B90A-4643-AA19-287EB59FFE43}" name="Coluna4489" dataDxfId="11900"/>
    <tableColumn id="4513" xr3:uid="{66212E58-CFFB-CE4B-A4F8-B3CB99FF7ECF}" name="Coluna4490" dataDxfId="11899"/>
    <tableColumn id="4514" xr3:uid="{993B8C34-08F3-524B-B9DA-EDF9CDABEF00}" name="Coluna4491" dataDxfId="11898"/>
    <tableColumn id="4515" xr3:uid="{4ABD98D6-5E25-A24D-93A4-F157A85E0FAB}" name="Coluna4492" dataDxfId="11897"/>
    <tableColumn id="4516" xr3:uid="{57D31226-BAB9-0B44-B1D0-A5E9C29C631A}" name="Coluna4493" dataDxfId="11896"/>
    <tableColumn id="4517" xr3:uid="{8AF652F2-5AEE-F847-AF4F-57FA092C85A8}" name="Coluna4494" dataDxfId="11895"/>
    <tableColumn id="4518" xr3:uid="{486E2279-00FB-6543-BD01-E3234E555FF4}" name="Coluna4495" dataDxfId="11894"/>
    <tableColumn id="4519" xr3:uid="{8A417D4D-266F-AD42-A08E-8AA106514DBB}" name="Coluna4496" dataDxfId="11893"/>
    <tableColumn id="4520" xr3:uid="{5E00A7DF-78A2-6740-B66E-A15607BDFB38}" name="Coluna4497" dataDxfId="11892"/>
    <tableColumn id="4521" xr3:uid="{C1C947CD-6925-8845-A502-1A41D425BDAA}" name="Coluna4498" dataDxfId="11891"/>
    <tableColumn id="4522" xr3:uid="{5CD96F63-DA16-5E48-A3A8-CBC873077420}" name="Coluna4499" dataDxfId="11890"/>
    <tableColumn id="4523" xr3:uid="{C2ADE87C-18EB-1842-9AD5-ABA0FE5332EC}" name="Coluna4500" dataDxfId="11889"/>
    <tableColumn id="4524" xr3:uid="{BE964219-955D-C24C-9B50-AEFB98DBCC25}" name="Coluna4501" dataDxfId="11888"/>
    <tableColumn id="4525" xr3:uid="{E8F8280D-A3C9-9447-A1A8-35D5169BEE97}" name="Coluna4502" dataDxfId="11887"/>
    <tableColumn id="4526" xr3:uid="{2751E752-7CAE-8D4B-A6F8-899B280FF3A8}" name="Coluna4503" dataDxfId="11886"/>
    <tableColumn id="4527" xr3:uid="{7265EA7C-7A2C-9C4E-9B84-C1C7660FB1E5}" name="Coluna4504" dataDxfId="11885"/>
    <tableColumn id="4528" xr3:uid="{23E17C66-F165-B04D-AFBB-6680ED766F3D}" name="Coluna4505" dataDxfId="11884"/>
    <tableColumn id="4529" xr3:uid="{71C278A8-0D0F-D841-92AE-A817F895079D}" name="Coluna4506" dataDxfId="11883"/>
    <tableColumn id="4530" xr3:uid="{7F7E9C57-896C-A94B-9C13-D0826496333B}" name="Coluna4507" dataDxfId="11882"/>
    <tableColumn id="4531" xr3:uid="{A92D8088-48AB-AC48-8957-AA1EF35B909C}" name="Coluna4508" dataDxfId="11881"/>
    <tableColumn id="4532" xr3:uid="{3B91BE02-3A7C-2D43-B889-EF93DB72D933}" name="Coluna4509" dataDxfId="11880"/>
    <tableColumn id="4533" xr3:uid="{14EA273D-3223-654F-86A7-7F71D7CBB802}" name="Coluna4510" dataDxfId="11879"/>
    <tableColumn id="4534" xr3:uid="{9AEE0BD5-5794-584F-9E72-9CC3300150EA}" name="Coluna4511" dataDxfId="11878"/>
    <tableColumn id="4535" xr3:uid="{5A4CFE0F-C8A1-DE4B-AD6D-2CCA57DD1EA2}" name="Coluna4512" dataDxfId="11877"/>
    <tableColumn id="4536" xr3:uid="{952AB4F7-52FB-434A-AC7D-995150D77B76}" name="Coluna4513" dataDxfId="11876"/>
    <tableColumn id="4537" xr3:uid="{CB9535DB-0381-E340-915F-CE5966D10EB0}" name="Coluna4514" dataDxfId="11875"/>
    <tableColumn id="4538" xr3:uid="{1AD5BE28-5F72-C040-AC02-753894060D60}" name="Coluna4515" dataDxfId="11874"/>
    <tableColumn id="4539" xr3:uid="{A50FB805-C53A-6F48-9031-56CA08954E07}" name="Coluna4516" dataDxfId="11873"/>
    <tableColumn id="4540" xr3:uid="{B699B9C4-6EAA-5A42-869A-D546A03E814D}" name="Coluna4517" dataDxfId="11872"/>
    <tableColumn id="4541" xr3:uid="{9F1053DD-263D-FB41-B452-478E3C2E232F}" name="Coluna4518" dataDxfId="11871"/>
    <tableColumn id="4542" xr3:uid="{D70B49AD-F958-2A4C-B194-7DBDC5F56016}" name="Coluna4519" dataDxfId="11870"/>
    <tableColumn id="4543" xr3:uid="{09C12413-F5E7-D547-8BC3-AAF094935747}" name="Coluna4520" dataDxfId="11869"/>
    <tableColumn id="4544" xr3:uid="{3E26BB7D-CEF4-C04C-B99C-6C158E30C442}" name="Coluna4521" dataDxfId="11868"/>
    <tableColumn id="4545" xr3:uid="{E25268B7-FE17-B048-B60C-6A4B587FBD55}" name="Coluna4522" dataDxfId="11867"/>
    <tableColumn id="4546" xr3:uid="{1376391C-C637-CB46-8F3E-57EFA5413B58}" name="Coluna4523" dataDxfId="11866"/>
    <tableColumn id="4547" xr3:uid="{B57B7B78-F262-4547-90D9-7E01E871E879}" name="Coluna4524" dataDxfId="11865"/>
    <tableColumn id="4548" xr3:uid="{F202D0F7-C167-FA44-A49A-233D7795ACA5}" name="Coluna4525" dataDxfId="11864"/>
    <tableColumn id="4549" xr3:uid="{1B34579D-FD79-5E44-A799-D8A44BF5CC4C}" name="Coluna4526" dataDxfId="11863"/>
    <tableColumn id="4550" xr3:uid="{F7FFCA33-A979-1846-BB8E-5C04E379CEF3}" name="Coluna4527" dataDxfId="11862"/>
    <tableColumn id="4551" xr3:uid="{52ED6B94-7800-9046-9771-34FE6D6826F5}" name="Coluna4528" dataDxfId="11861"/>
    <tableColumn id="4552" xr3:uid="{521E124B-E7A7-CE4E-B607-1B3E4D1B0799}" name="Coluna4529" dataDxfId="11860"/>
    <tableColumn id="4553" xr3:uid="{45979A9D-AEDB-604D-8CB5-5BF0077C2BC6}" name="Coluna4530" dataDxfId="11859"/>
    <tableColumn id="4554" xr3:uid="{C05FCCA2-0C5B-984F-81FB-293976BE86F3}" name="Coluna4531" dataDxfId="11858"/>
    <tableColumn id="4555" xr3:uid="{F60609EA-764C-3A4B-B129-1CF4B8155DDF}" name="Coluna4532" dataDxfId="11857"/>
    <tableColumn id="4556" xr3:uid="{A13B31F4-1620-7E43-8DA8-3A2304287B7D}" name="Coluna4533" dataDxfId="11856"/>
    <tableColumn id="4557" xr3:uid="{2B465852-646C-8F40-890F-24EC2314E851}" name="Coluna4534" dataDxfId="11855"/>
    <tableColumn id="4558" xr3:uid="{2BEDB369-7C1D-6145-A930-23FEE6786CCF}" name="Coluna4535" dataDxfId="11854"/>
    <tableColumn id="4559" xr3:uid="{5832AD30-A7C4-0C4C-B5BA-7E634B171592}" name="Coluna4536" dataDxfId="11853"/>
    <tableColumn id="4560" xr3:uid="{7E273925-DC83-6C46-98DC-1DD15C3ABFA2}" name="Coluna4537" dataDxfId="11852"/>
    <tableColumn id="4561" xr3:uid="{16BA9B53-04A6-1F4D-B2F8-B812A3FA8851}" name="Coluna4538" dataDxfId="11851"/>
    <tableColumn id="4562" xr3:uid="{59B2D532-ABB5-2E40-801C-2F198966DD15}" name="Coluna4539" dataDxfId="11850"/>
    <tableColumn id="4563" xr3:uid="{9C728810-239D-EE42-B34E-5219ADC97A97}" name="Coluna4540" dataDxfId="11849"/>
    <tableColumn id="4564" xr3:uid="{7E575712-3593-C546-A7FF-0AE901614CAB}" name="Coluna4541" dataDxfId="11848"/>
    <tableColumn id="4565" xr3:uid="{36DA2C38-E3FC-634A-A80C-96C06808B9E1}" name="Coluna4542" dataDxfId="11847"/>
    <tableColumn id="4566" xr3:uid="{CC7B260F-EC56-4945-AF9A-2439872E0F26}" name="Coluna4543" dataDxfId="11846"/>
    <tableColumn id="4567" xr3:uid="{2E57F73F-D553-0740-BA26-D906BB4C956C}" name="Coluna4544" dataDxfId="11845"/>
    <tableColumn id="4568" xr3:uid="{7D4BBD0B-8D22-0E40-ABF4-0581F6E0850D}" name="Coluna4545" dataDxfId="11844"/>
    <tableColumn id="4569" xr3:uid="{F2F0B85B-7889-2346-9A5E-29C63FBACA3C}" name="Coluna4546" dataDxfId="11843"/>
    <tableColumn id="4570" xr3:uid="{E4B17C0A-12C1-3E4D-AC29-E3C9E805C2A7}" name="Coluna4547" dataDxfId="11842"/>
    <tableColumn id="4571" xr3:uid="{77D4FE1B-FC00-C244-83CD-F95F4DF9A1B7}" name="Coluna4548" dataDxfId="11841"/>
    <tableColumn id="4572" xr3:uid="{F1B5E790-F302-FB4C-89B8-75ED980FF2B7}" name="Coluna4549" dataDxfId="11840"/>
    <tableColumn id="4573" xr3:uid="{1FBC7BC0-A83D-924E-8A71-B80452E15E13}" name="Coluna4550" dataDxfId="11839"/>
    <tableColumn id="4574" xr3:uid="{CB26FE4D-55FA-004D-8441-D4510BE83569}" name="Coluna4551" dataDxfId="11838"/>
    <tableColumn id="4575" xr3:uid="{14BC35AD-05EB-2B45-ABEB-1CABC96A9108}" name="Coluna4552" dataDxfId="11837"/>
    <tableColumn id="4576" xr3:uid="{1BA93597-9023-C04C-A6D9-D93812058A64}" name="Coluna4553" dataDxfId="11836"/>
    <tableColumn id="4577" xr3:uid="{A6708718-6E6D-CF4C-9AD3-BFE50EB034A2}" name="Coluna4554" dataDxfId="11835"/>
    <tableColumn id="4578" xr3:uid="{75BBCFA4-18C2-8A44-8013-E47282D7F94A}" name="Coluna4555" dataDxfId="11834"/>
    <tableColumn id="4579" xr3:uid="{C12BE013-6C48-004E-B4D6-EF68AE512ACE}" name="Coluna4556" dataDxfId="11833"/>
    <tableColumn id="4580" xr3:uid="{E97103F7-0C39-8C4C-9B3A-EDE0B567369F}" name="Coluna4557" dataDxfId="11832"/>
    <tableColumn id="4581" xr3:uid="{C1955536-283D-FC46-8C3B-28540F77812B}" name="Coluna4558" dataDxfId="11831"/>
    <tableColumn id="4582" xr3:uid="{F7F2703C-01B3-CD47-85B4-BC31E7DC3D29}" name="Coluna4559" dataDxfId="11830"/>
    <tableColumn id="4583" xr3:uid="{E7A8864B-8A2C-5749-BDA9-B6010A719F95}" name="Coluna4560" dataDxfId="11829"/>
    <tableColumn id="4584" xr3:uid="{2AFF4025-59C3-7B44-AFB4-1CFED8D5CCE5}" name="Coluna4561" dataDxfId="11828"/>
    <tableColumn id="4585" xr3:uid="{FFB67F6F-9AD1-4340-845E-D7F4D4041C5C}" name="Coluna4562" dataDxfId="11827"/>
    <tableColumn id="4586" xr3:uid="{E2F9636D-AB33-8146-852C-7E8629AECDF5}" name="Coluna4563" dataDxfId="11826"/>
    <tableColumn id="4587" xr3:uid="{DD25D144-2A22-4B46-9244-C0DCC94A7156}" name="Coluna4564" dataDxfId="11825"/>
    <tableColumn id="4588" xr3:uid="{D90E11DF-AFDB-D548-9E04-C44B6DEBF5EA}" name="Coluna4565" dataDxfId="11824"/>
    <tableColumn id="4589" xr3:uid="{D0677EFD-9036-2D44-85E7-2674379A1322}" name="Coluna4566" dataDxfId="11823"/>
    <tableColumn id="4590" xr3:uid="{2F73F242-4BFD-5147-BC6B-5E1487230238}" name="Coluna4567" dataDxfId="11822"/>
    <tableColumn id="4591" xr3:uid="{A0810FE7-0F6A-4F46-82D6-2BF925DB4CB7}" name="Coluna4568" dataDxfId="11821"/>
    <tableColumn id="4592" xr3:uid="{20174534-EEC3-2842-A242-018D7C677558}" name="Coluna4569" dataDxfId="11820"/>
    <tableColumn id="4593" xr3:uid="{1BE805ED-58CB-A142-8D41-880552A68764}" name="Coluna4570" dataDxfId="11819"/>
    <tableColumn id="4594" xr3:uid="{37D2BBAF-A544-9C43-A6F1-0DF735313696}" name="Coluna4571" dataDxfId="11818"/>
    <tableColumn id="4595" xr3:uid="{45CE063E-A45F-FA42-998A-99CB3655C4C8}" name="Coluna4572" dataDxfId="11817"/>
    <tableColumn id="4596" xr3:uid="{A3BE526A-CE28-E745-A754-8E647AA066E3}" name="Coluna4573" dataDxfId="11816"/>
    <tableColumn id="4597" xr3:uid="{1B7704FE-2EE2-A74E-AC94-FA8FA265922D}" name="Coluna4574" dataDxfId="11815"/>
    <tableColumn id="4598" xr3:uid="{7904633E-F4C8-2F47-8FF6-B389209E6C95}" name="Coluna4575" dataDxfId="11814"/>
    <tableColumn id="4599" xr3:uid="{EDE3182F-3947-F84C-BC28-F67D6BEB6CE4}" name="Coluna4576" dataDxfId="11813"/>
    <tableColumn id="4600" xr3:uid="{B21DD254-CB8F-0347-AE26-C1F422974DA4}" name="Coluna4577" dataDxfId="11812"/>
    <tableColumn id="4601" xr3:uid="{2975D90E-5A3F-C54E-B20E-8B0AFE8F365A}" name="Coluna4578" dataDxfId="11811"/>
    <tableColumn id="4602" xr3:uid="{E1E23CE1-C77A-D443-BF19-A9C3C1B986B5}" name="Coluna4579" dataDxfId="11810"/>
    <tableColumn id="4603" xr3:uid="{C2F157D4-311D-0F40-9043-721E02E1AB2E}" name="Coluna4580" dataDxfId="11809"/>
    <tableColumn id="4604" xr3:uid="{0684893F-730A-DA42-AD75-DF0D6E68B36D}" name="Coluna4581" dataDxfId="11808"/>
    <tableColumn id="4605" xr3:uid="{64034BE3-F990-0344-8ED0-93F7D490446A}" name="Coluna4582" dataDxfId="11807"/>
    <tableColumn id="4606" xr3:uid="{942D21F7-9835-6747-B449-DF04BE034137}" name="Coluna4583" dataDxfId="11806"/>
    <tableColumn id="4607" xr3:uid="{3C4438BC-945D-1B44-87EB-91E4966DA2EE}" name="Coluna4584" dataDxfId="11805"/>
    <tableColumn id="4608" xr3:uid="{371E508C-45B2-B544-84A8-BCABAD06AD52}" name="Coluna4585" dataDxfId="11804"/>
    <tableColumn id="4609" xr3:uid="{EAFA898E-FC17-254B-AC9A-11F49EECC8F7}" name="Coluna4586" dataDxfId="11803"/>
    <tableColumn id="4610" xr3:uid="{EECAF013-3CE9-AD45-8609-921BF9C3AB22}" name="Coluna4587" dataDxfId="11802"/>
    <tableColumn id="4611" xr3:uid="{3BBCEB4E-CF73-CB4D-8C62-2E0F909EB3F9}" name="Coluna4588" dataDxfId="11801"/>
    <tableColumn id="4612" xr3:uid="{3A374FAF-9986-2040-BD54-6AC951DF2711}" name="Coluna4589" dataDxfId="11800"/>
    <tableColumn id="4613" xr3:uid="{953596E7-92C3-3C47-A13F-667F87F63DD5}" name="Coluna4590" dataDxfId="11799"/>
    <tableColumn id="4614" xr3:uid="{19525865-AF29-B543-9BAA-09FFEC29FC8C}" name="Coluna4591" dataDxfId="11798"/>
    <tableColumn id="4615" xr3:uid="{A9DC42E4-EAC6-BA41-B6F5-DB161C59E2EB}" name="Coluna4592" dataDxfId="11797"/>
    <tableColumn id="4616" xr3:uid="{5BBB1486-8F84-ED46-9C34-B1EB6252D507}" name="Coluna4593" dataDxfId="11796"/>
    <tableColumn id="4617" xr3:uid="{EE79CAF7-1F5E-C941-8C8A-D31DB5CD7DAE}" name="Coluna4594" dataDxfId="11795"/>
    <tableColumn id="4618" xr3:uid="{97D0DB47-67A9-BA4C-AEA1-10C3DA9FACF1}" name="Coluna4595" dataDxfId="11794"/>
    <tableColumn id="4619" xr3:uid="{EE568DA3-4BCB-1A46-AFAB-9ED0F7CCF517}" name="Coluna4596" dataDxfId="11793"/>
    <tableColumn id="4620" xr3:uid="{451AD483-FE7A-F042-9A74-0F8B8B93CD42}" name="Coluna4597" dataDxfId="11792"/>
    <tableColumn id="4621" xr3:uid="{A880DCF8-6B29-CE45-B6A1-C59208C13BC0}" name="Coluna4598" dataDxfId="11791"/>
    <tableColumn id="4622" xr3:uid="{761BD3E3-A2C6-E440-8D39-243FD180B614}" name="Coluna4599" dataDxfId="11790"/>
    <tableColumn id="4623" xr3:uid="{39D425AE-A095-B345-8136-3C63A68D120F}" name="Coluna4600" dataDxfId="11789"/>
    <tableColumn id="4624" xr3:uid="{45FDA4D6-4430-904B-A749-7FFBC42BC582}" name="Coluna4601" dataDxfId="11788"/>
    <tableColumn id="4625" xr3:uid="{0C0A16AA-3934-1F49-8279-1142081B6626}" name="Coluna4602" dataDxfId="11787"/>
    <tableColumn id="4626" xr3:uid="{25C95ECF-D30A-6944-8405-A2B0C968A389}" name="Coluna4603" dataDxfId="11786"/>
    <tableColumn id="4627" xr3:uid="{008676D9-B2FF-104F-9C9F-65C3BED5B481}" name="Coluna4604" dataDxfId="11785"/>
    <tableColumn id="4628" xr3:uid="{821EE832-5075-9044-88F4-B45C21ABEE06}" name="Coluna4605" dataDxfId="11784"/>
    <tableColumn id="4629" xr3:uid="{BF554918-6528-564C-956D-DBCF15A9DC51}" name="Coluna4606" dataDxfId="11783"/>
    <tableColumn id="4630" xr3:uid="{C20E62EE-5BFA-3040-A0D1-70CA5378F12C}" name="Coluna4607" dataDxfId="11782"/>
    <tableColumn id="4631" xr3:uid="{415EB69F-ACC6-0E43-B01A-4B54AE4DFCCF}" name="Coluna4608" dataDxfId="11781"/>
    <tableColumn id="4632" xr3:uid="{972493FC-7302-E544-9D1C-8945CD5053F1}" name="Coluna4609" dataDxfId="11780"/>
    <tableColumn id="4633" xr3:uid="{23FF0F61-C608-0843-85A7-5F1FA0127E12}" name="Coluna4610" dataDxfId="11779"/>
    <tableColumn id="4634" xr3:uid="{C7138AD4-FCCF-0B45-8D32-DF66D7CBD953}" name="Coluna4611" dataDxfId="11778"/>
    <tableColumn id="4635" xr3:uid="{2B9DD837-8789-8945-BC66-6C266C79779F}" name="Coluna4612" dataDxfId="11777"/>
    <tableColumn id="4636" xr3:uid="{1BA68188-FB40-C64D-AECA-0A94A8CD9C2F}" name="Coluna4613" dataDxfId="11776"/>
    <tableColumn id="4637" xr3:uid="{53A9EC39-A005-8D45-ACAC-DE40C586D6F3}" name="Coluna4614" dataDxfId="11775"/>
    <tableColumn id="4638" xr3:uid="{43A842B6-767F-F346-BBDC-F270627EAFE9}" name="Coluna4615" dataDxfId="11774"/>
    <tableColumn id="4639" xr3:uid="{75E88938-481B-8C4C-B22D-765401C1FC22}" name="Coluna4616" dataDxfId="11773"/>
    <tableColumn id="4640" xr3:uid="{5A1DF8B8-12AF-1941-BC71-66DB46DA4B0D}" name="Coluna4617" dataDxfId="11772"/>
    <tableColumn id="4641" xr3:uid="{58ED6D8F-78E5-3547-B437-8DF48742BE95}" name="Coluna4618" dataDxfId="11771"/>
    <tableColumn id="4642" xr3:uid="{CBFDE8D3-8BD1-1443-87F2-5726BCD2D6C5}" name="Coluna4619" dataDxfId="11770"/>
    <tableColumn id="4643" xr3:uid="{BAC0BF65-0355-844B-AF75-F614AD230B7D}" name="Coluna4620" dataDxfId="11769"/>
    <tableColumn id="4644" xr3:uid="{2C1AB6D1-3506-BD40-ACDF-85EAA197EC70}" name="Coluna4621" dataDxfId="11768"/>
    <tableColumn id="4645" xr3:uid="{EAF325DC-3918-874A-98ED-04F78393CB4E}" name="Coluna4622" dataDxfId="11767"/>
    <tableColumn id="4646" xr3:uid="{46B3EAC5-1DC8-484A-B297-6A62C5F133AF}" name="Coluna4623" dataDxfId="11766"/>
    <tableColumn id="4647" xr3:uid="{CC5B6545-5C3C-6B43-A8DD-3AFC606171C6}" name="Coluna4624" dataDxfId="11765"/>
    <tableColumn id="4648" xr3:uid="{4F4821CA-BBBE-4740-8430-45DEBE26914B}" name="Coluna4625" dataDxfId="11764"/>
    <tableColumn id="4649" xr3:uid="{1918E10B-3C92-C148-87DF-C1E7802ECD38}" name="Coluna4626" dataDxfId="11763"/>
    <tableColumn id="4650" xr3:uid="{AD1B5B93-DB84-714A-A627-2FFAB653EF97}" name="Coluna4627" dataDxfId="11762"/>
    <tableColumn id="4651" xr3:uid="{EA761345-D0FD-B946-9C46-D501DBDADD65}" name="Coluna4628" dataDxfId="11761"/>
    <tableColumn id="4652" xr3:uid="{2E3C7333-5ACB-BE4B-A270-73472D8090EA}" name="Coluna4629" dataDxfId="11760"/>
    <tableColumn id="4653" xr3:uid="{AF7A1C43-B92C-CE4B-A5AF-633AD5922D1D}" name="Coluna4630" dataDxfId="11759"/>
    <tableColumn id="4654" xr3:uid="{94083975-62BF-454A-AEFB-0C4997810674}" name="Coluna4631" dataDxfId="11758"/>
    <tableColumn id="4655" xr3:uid="{CCD20A22-C172-BE42-B0EE-D1F4A2046E70}" name="Coluna4632" dataDxfId="11757"/>
    <tableColumn id="4656" xr3:uid="{F03341B5-A95C-784D-9AD1-67276D2D73F2}" name="Coluna4633" dataDxfId="11756"/>
    <tableColumn id="4657" xr3:uid="{851639A7-10A9-3E43-B025-2C276B87D4AC}" name="Coluna4634" dataDxfId="11755"/>
    <tableColumn id="4658" xr3:uid="{17CCB279-A91A-944B-9493-10BE673C6267}" name="Coluna4635" dataDxfId="11754"/>
    <tableColumn id="4659" xr3:uid="{B19789EE-EA2B-9043-97EA-4E756D6C5FDA}" name="Coluna4636" dataDxfId="11753"/>
    <tableColumn id="4660" xr3:uid="{C4A89760-ACD6-114C-9B33-D7B2721C9956}" name="Coluna4637" dataDxfId="11752"/>
    <tableColumn id="4661" xr3:uid="{B8F20F3C-18F8-C94D-9087-4932BEFC08A4}" name="Coluna4638" dataDxfId="11751"/>
    <tableColumn id="4662" xr3:uid="{455C34CB-34C1-ED45-A334-DB206298D452}" name="Coluna4639" dataDxfId="11750"/>
    <tableColumn id="4663" xr3:uid="{D83D5615-FAA6-CC44-856D-E0891643FE85}" name="Coluna4640" dataDxfId="11749"/>
    <tableColumn id="4664" xr3:uid="{93FD77E1-995B-034C-81E1-CFB3760A62CD}" name="Coluna4641" dataDxfId="11748"/>
    <tableColumn id="4665" xr3:uid="{204D931D-9518-1B4D-862F-7E2C7B68BD6B}" name="Coluna4642" dataDxfId="11747"/>
    <tableColumn id="4666" xr3:uid="{372AC7AE-659C-0846-95A3-DA56FB67AEE6}" name="Coluna4643" dataDxfId="11746"/>
    <tableColumn id="4667" xr3:uid="{BFCEE978-3FA6-F04B-AC68-C86B0F5B8439}" name="Coluna4644" dataDxfId="11745"/>
    <tableColumn id="4668" xr3:uid="{9CDC1C43-4166-B04A-B574-D31337669736}" name="Coluna4645" dataDxfId="11744"/>
    <tableColumn id="4669" xr3:uid="{2C58639E-13C0-2446-B08E-63E0A0D8C541}" name="Coluna4646" dataDxfId="11743"/>
    <tableColumn id="4670" xr3:uid="{1A5A707C-AEE0-CA4E-9651-0DDF93F547E8}" name="Coluna4647" dataDxfId="11742"/>
    <tableColumn id="4671" xr3:uid="{F0349B5A-4059-E246-ABFC-2F13021A34C1}" name="Coluna4648" dataDxfId="11741"/>
    <tableColumn id="4672" xr3:uid="{A7F0223F-2B66-F64D-96D1-40B616A29108}" name="Coluna4649" dataDxfId="11740"/>
    <tableColumn id="4673" xr3:uid="{A9AC887A-4812-4640-9F2D-3763746D315C}" name="Coluna4650" dataDxfId="11739"/>
    <tableColumn id="4674" xr3:uid="{A98BD6B9-060F-294F-A0E7-5C6565E0C8D4}" name="Coluna4651" dataDxfId="11738"/>
    <tableColumn id="4675" xr3:uid="{2D67B40F-7361-A749-B35A-52B2E2629BD4}" name="Coluna4652" dataDxfId="11737"/>
    <tableColumn id="4676" xr3:uid="{E755EE4A-65A3-9148-A375-82D01F7CA3FC}" name="Coluna4653" dataDxfId="11736"/>
    <tableColumn id="4677" xr3:uid="{81552FEC-EF15-9946-922C-A7920013B76D}" name="Coluna4654" dataDxfId="11735"/>
    <tableColumn id="4678" xr3:uid="{12A71CD2-59B0-7941-93EB-E10AC2EC4417}" name="Coluna4655" dataDxfId="11734"/>
    <tableColumn id="4679" xr3:uid="{E49861D4-6F2A-7B40-8D1D-D373BB7B4926}" name="Coluna4656" dataDxfId="11733"/>
    <tableColumn id="4680" xr3:uid="{62C47C3B-FD93-0649-A33D-95627A5691F8}" name="Coluna4657" dataDxfId="11732"/>
    <tableColumn id="4681" xr3:uid="{60E9C6BF-15C7-A04F-B55E-19EB0AC90D79}" name="Coluna4658" dataDxfId="11731"/>
    <tableColumn id="4682" xr3:uid="{1C5A6649-2F92-6A4C-A829-6D5082BBE030}" name="Coluna4659" dataDxfId="11730"/>
    <tableColumn id="4683" xr3:uid="{90DEF36B-67D9-F24C-98C9-D422D379DD9F}" name="Coluna4660" dataDxfId="11729"/>
    <tableColumn id="4684" xr3:uid="{5DFFB806-27B6-4D4B-9341-7FBD0117D4B9}" name="Coluna4661" dataDxfId="11728"/>
    <tableColumn id="4685" xr3:uid="{64C9CDBA-51B4-AA4D-A6E7-C399909B5566}" name="Coluna4662" dataDxfId="11727"/>
    <tableColumn id="4686" xr3:uid="{26AE745B-FCEA-DD43-B2EF-58835528E9C6}" name="Coluna4663" dataDxfId="11726"/>
    <tableColumn id="4687" xr3:uid="{1D05AE9C-43E0-C946-80EC-5A4BABB9935A}" name="Coluna4664" dataDxfId="11725"/>
    <tableColumn id="4688" xr3:uid="{E9A5ADF2-C09B-FE4E-8739-7CDEBCE17632}" name="Coluna4665" dataDxfId="11724"/>
    <tableColumn id="4689" xr3:uid="{95AE012D-F763-7240-AFF9-7F59EBD7CB4E}" name="Coluna4666" dataDxfId="11723"/>
    <tableColumn id="4690" xr3:uid="{D7984377-96C7-1941-A34D-89452E83C412}" name="Coluna4667" dataDxfId="11722"/>
    <tableColumn id="4691" xr3:uid="{7F985AFE-3BEB-B641-A951-3CAC3FD7D561}" name="Coluna4668" dataDxfId="11721"/>
    <tableColumn id="4692" xr3:uid="{EF2F11F7-6FC3-0245-8541-AB601D592F6C}" name="Coluna4669" dataDxfId="11720"/>
    <tableColumn id="4693" xr3:uid="{45EC25B3-FEB7-D441-95A7-45304D808D1D}" name="Coluna4670" dataDxfId="11719"/>
    <tableColumn id="4694" xr3:uid="{C5D16476-B171-F14D-9DC7-D85765E8B7E3}" name="Coluna4671" dataDxfId="11718"/>
    <tableColumn id="4695" xr3:uid="{9DA48B25-F1F6-8944-8E10-15619DC002FF}" name="Coluna4672" dataDxfId="11717"/>
    <tableColumn id="4696" xr3:uid="{A1BAA06C-FEFD-074A-BA04-FF64D9B9D3A7}" name="Coluna4673" dataDxfId="11716"/>
    <tableColumn id="4697" xr3:uid="{C294BAA0-202B-A043-BC36-217D2EF77F77}" name="Coluna4674" dataDxfId="11715"/>
    <tableColumn id="4698" xr3:uid="{6FA78469-ED68-C649-8E69-D9CD9078285A}" name="Coluna4675" dataDxfId="11714"/>
    <tableColumn id="4699" xr3:uid="{00C6AFA6-A130-6840-8ACE-8EB7EB5D6927}" name="Coluna4676" dataDxfId="11713"/>
    <tableColumn id="4700" xr3:uid="{545CA782-AC70-1A4D-BFB7-D7B2339F8AA0}" name="Coluna4677" dataDxfId="11712"/>
    <tableColumn id="4701" xr3:uid="{586D7FB1-4527-D149-A444-FC6DC414DBA7}" name="Coluna4678" dataDxfId="11711"/>
    <tableColumn id="4702" xr3:uid="{C885FDA0-F328-854E-B2E3-D99A4AAF3025}" name="Coluna4679" dataDxfId="11710"/>
    <tableColumn id="4703" xr3:uid="{2D1F9657-409F-AF46-904C-042148E759D9}" name="Coluna4680" dataDxfId="11709"/>
    <tableColumn id="4704" xr3:uid="{5F1D705F-93E0-B643-A0E0-2FCBF0C881DB}" name="Coluna4681" dataDxfId="11708"/>
    <tableColumn id="4705" xr3:uid="{CB72BC87-A9C4-6F4D-8434-797AF7A84F81}" name="Coluna4682" dataDxfId="11707"/>
    <tableColumn id="4706" xr3:uid="{4B547049-D590-F34E-96EB-D5594C6B442A}" name="Coluna4683" dataDxfId="11706"/>
    <tableColumn id="4707" xr3:uid="{0CF4E4C2-D52C-E146-8A34-BAEFC5690DF3}" name="Coluna4684" dataDxfId="11705"/>
    <tableColumn id="4708" xr3:uid="{B9EA665E-ECED-4343-B488-A49A1A387807}" name="Coluna4685" dataDxfId="11704"/>
    <tableColumn id="4709" xr3:uid="{22FBF0E1-5027-E847-8FBC-8AF26E0FFAAC}" name="Coluna4686" dataDxfId="11703"/>
    <tableColumn id="4710" xr3:uid="{31F7951C-12D5-2C4A-8751-949A5F5B035F}" name="Coluna4687" dataDxfId="11702"/>
    <tableColumn id="4711" xr3:uid="{E1587E28-EF02-4B4D-A67D-027D5013D34D}" name="Coluna4688" dataDxfId="11701"/>
    <tableColumn id="4712" xr3:uid="{9EE70658-B9F0-CB48-A75E-1E0BBFEB15F1}" name="Coluna4689" dataDxfId="11700"/>
    <tableColumn id="4713" xr3:uid="{6F431C9F-9CB7-B643-BE54-08577FD329B4}" name="Coluna4690" dataDxfId="11699"/>
    <tableColumn id="4714" xr3:uid="{B3EAD214-FBAB-9B40-B581-6D9911CDFF21}" name="Coluna4691" dataDxfId="11698"/>
    <tableColumn id="4715" xr3:uid="{C60A17D3-AD27-9A44-8679-2871B359FCC8}" name="Coluna4692" dataDxfId="11697"/>
    <tableColumn id="4716" xr3:uid="{EE2D62BB-93DF-EC46-AA57-3F29546F8D0F}" name="Coluna4693" dataDxfId="11696"/>
    <tableColumn id="4717" xr3:uid="{262A2BA2-B0F9-DF4C-B483-4C635BDCFC7B}" name="Coluna4694" dataDxfId="11695"/>
    <tableColumn id="4718" xr3:uid="{96B2F3F9-04C1-9F4D-AC1C-F416F7E42A1B}" name="Coluna4695" dataDxfId="11694"/>
    <tableColumn id="4719" xr3:uid="{06BEEDDB-3C1D-1F47-9CE6-642134EDFFF5}" name="Coluna4696" dataDxfId="11693"/>
    <tableColumn id="4720" xr3:uid="{3A52D9A0-7697-F849-8E00-CEF0221EACE5}" name="Coluna4697" dataDxfId="11692"/>
    <tableColumn id="4721" xr3:uid="{B811A188-8159-EB4D-BB4A-A0778E6EEB99}" name="Coluna4698" dataDxfId="11691"/>
    <tableColumn id="4722" xr3:uid="{F1C70D2D-B421-F04F-90E3-586E8E67CBFE}" name="Coluna4699" dataDxfId="11690"/>
    <tableColumn id="4723" xr3:uid="{E3C91482-B1FE-FA48-AE65-82F89A423105}" name="Coluna4700" dataDxfId="11689"/>
    <tableColumn id="4724" xr3:uid="{60521D99-D558-184B-961A-4311A0DD0E36}" name="Coluna4701" dataDxfId="11688"/>
    <tableColumn id="4725" xr3:uid="{500FB59F-1EB1-6E48-B144-1B5E320BA5A4}" name="Coluna4702" dataDxfId="11687"/>
    <tableColumn id="4726" xr3:uid="{61FF62D5-E322-2B4B-B803-A92F098D1F77}" name="Coluna4703" dataDxfId="11686"/>
    <tableColumn id="4727" xr3:uid="{EA46DB42-E30B-DC44-A216-E1035DFFC5B3}" name="Coluna4704" dataDxfId="11685"/>
    <tableColumn id="4728" xr3:uid="{DB89FE77-2637-6E48-85E3-DFDF61097A7B}" name="Coluna4705" dataDxfId="11684"/>
    <tableColumn id="4729" xr3:uid="{0C601516-ACE4-1A43-A049-0D8332BA3208}" name="Coluna4706" dataDxfId="11683"/>
    <tableColumn id="4730" xr3:uid="{1BDA8A83-5F65-F64A-B201-014D5E016528}" name="Coluna4707" dataDxfId="11682"/>
    <tableColumn id="4731" xr3:uid="{826A59DF-CAA2-8E48-A9AC-5DC1D92E98F7}" name="Coluna4708" dataDxfId="11681"/>
    <tableColumn id="4732" xr3:uid="{F722D46C-34C1-874F-B7D7-E2CDF7656C10}" name="Coluna4709" dataDxfId="11680"/>
    <tableColumn id="4733" xr3:uid="{B304269C-F055-B949-A1AC-BD9197322F05}" name="Coluna4710" dataDxfId="11679"/>
    <tableColumn id="4734" xr3:uid="{CDAC707E-11E4-BD43-ADDD-35E783B17BD0}" name="Coluna4711" dataDxfId="11678"/>
    <tableColumn id="4735" xr3:uid="{2774F9BE-6881-1F4C-B3B2-F34212086C08}" name="Coluna4712" dataDxfId="11677"/>
    <tableColumn id="4736" xr3:uid="{E9A016FF-3F77-2B41-ADEB-CD0DD5B867AF}" name="Coluna4713" dataDxfId="11676"/>
    <tableColumn id="4737" xr3:uid="{50BD5819-3137-5E42-8488-F26865D4FDE8}" name="Coluna4714" dataDxfId="11675"/>
    <tableColumn id="4738" xr3:uid="{F99CD1F9-60AD-FE48-9269-B6EBE4A88132}" name="Coluna4715" dataDxfId="11674"/>
    <tableColumn id="4739" xr3:uid="{787BF486-AC5C-4F45-A2DB-9A06E47CBD8C}" name="Coluna4716" dataDxfId="11673"/>
    <tableColumn id="4740" xr3:uid="{7D60EBFC-18CC-EB4E-B466-B14DB35C366D}" name="Coluna4717" dataDxfId="11672"/>
    <tableColumn id="4741" xr3:uid="{0EB7A999-78F8-1B4F-B88C-CF1BCB4CC9CE}" name="Coluna4718" dataDxfId="11671"/>
    <tableColumn id="4742" xr3:uid="{968105D9-A2BB-1C41-A0BB-66EB00CEDCF0}" name="Coluna4719" dataDxfId="11670"/>
    <tableColumn id="4743" xr3:uid="{8E5D1296-0169-BB4B-99B5-BE22DC595E57}" name="Coluna4720" dataDxfId="11669"/>
    <tableColumn id="4744" xr3:uid="{AEE18D66-3C86-D143-8FB9-500BFBB5D335}" name="Coluna4721" dataDxfId="11668"/>
    <tableColumn id="4745" xr3:uid="{8309BA0C-6938-9D4B-8638-CB5FBD5D4A70}" name="Coluna4722" dataDxfId="11667"/>
    <tableColumn id="4746" xr3:uid="{A74CF5AC-7184-F848-B96A-12651D45C2DD}" name="Coluna4723" dataDxfId="11666"/>
    <tableColumn id="4747" xr3:uid="{A97D845F-F562-FF4B-A300-2CFDDB53EBD3}" name="Coluna4724" dataDxfId="11665"/>
    <tableColumn id="4748" xr3:uid="{6D05093F-FECA-5A46-BCE5-1B1CC131F1DB}" name="Coluna4725" dataDxfId="11664"/>
    <tableColumn id="4749" xr3:uid="{1D48DE8B-266F-414F-A22E-0AB290516E68}" name="Coluna4726" dataDxfId="11663"/>
    <tableColumn id="4750" xr3:uid="{2BF2F666-AF45-2D46-8B77-1264CF8FD1D1}" name="Coluna4727" dataDxfId="11662"/>
    <tableColumn id="4751" xr3:uid="{7D4EF7FE-FB3C-2747-B1B3-3326E683A4E9}" name="Coluna4728" dataDxfId="11661"/>
    <tableColumn id="4752" xr3:uid="{D03ED8E9-4EF4-6643-B55C-10FF886350CB}" name="Coluna4729" dataDxfId="11660"/>
    <tableColumn id="4753" xr3:uid="{6030643E-09ED-3148-8D59-6E528F532E56}" name="Coluna4730" dataDxfId="11659"/>
    <tableColumn id="4754" xr3:uid="{8DF2D3C7-C5BD-2D46-B953-8B851BCA6A14}" name="Coluna4731" dataDxfId="11658"/>
    <tableColumn id="4755" xr3:uid="{38825725-ADAA-0148-9E34-5553F17A0F09}" name="Coluna4732" dataDxfId="11657"/>
    <tableColumn id="4756" xr3:uid="{A23F48C1-039E-5A42-882E-619E963D651C}" name="Coluna4733" dataDxfId="11656"/>
    <tableColumn id="4757" xr3:uid="{78C79816-CFBC-894B-BC76-EE4DD0053477}" name="Coluna4734" dataDxfId="11655"/>
    <tableColumn id="4758" xr3:uid="{5A3E5313-7266-6C47-9F4F-608B8DE80B8D}" name="Coluna4735" dataDxfId="11654"/>
    <tableColumn id="4759" xr3:uid="{4E9EDDCC-A2B7-7143-9C60-50D7C2CAAF6C}" name="Coluna4736" dataDxfId="11653"/>
    <tableColumn id="4760" xr3:uid="{5C6732C1-76CD-F04A-BB2D-DAB0896B9E8A}" name="Coluna4737" dataDxfId="11652"/>
    <tableColumn id="4761" xr3:uid="{C03E0B0C-8FC1-9541-A4A8-D52285A4CE2F}" name="Coluna4738" dataDxfId="11651"/>
    <tableColumn id="4762" xr3:uid="{AE63EDB7-E22D-704A-8B9D-9C8656A3A295}" name="Coluna4739" dataDxfId="11650"/>
    <tableColumn id="4763" xr3:uid="{631C830F-40DB-1047-A7A9-C0BA2410A16B}" name="Coluna4740" dataDxfId="11649"/>
    <tableColumn id="4764" xr3:uid="{95C13224-38B5-5147-BC86-7D621F5071EE}" name="Coluna4741" dataDxfId="11648"/>
    <tableColumn id="4765" xr3:uid="{3DCC09DD-8EEC-B74C-8327-2C3870B81A71}" name="Coluna4742" dataDxfId="11647"/>
    <tableColumn id="4766" xr3:uid="{31ACE43A-E7BE-2A4D-A669-5896FF8B6463}" name="Coluna4743" dataDxfId="11646"/>
    <tableColumn id="4767" xr3:uid="{882EA5D6-488D-D44C-9841-8CFAE23470D4}" name="Coluna4744" dataDxfId="11645"/>
    <tableColumn id="4768" xr3:uid="{1E0A03F0-DEA2-5C4F-A85C-1BF94027CA6B}" name="Coluna4745" dataDxfId="11644"/>
    <tableColumn id="4769" xr3:uid="{26FF7B28-2C3B-7041-9878-0B549604E994}" name="Coluna4746" dataDxfId="11643"/>
    <tableColumn id="4770" xr3:uid="{7875E413-92DC-2D4C-815F-DF34243AB5CB}" name="Coluna4747" dataDxfId="11642"/>
    <tableColumn id="4771" xr3:uid="{36AF6C93-3B3E-2E4E-BB55-5FCDE6FCD524}" name="Coluna4748" dataDxfId="11641"/>
    <tableColumn id="4772" xr3:uid="{DD4C9A9B-4901-474F-80B0-CA8DC2D47EFF}" name="Coluna4749" dataDxfId="11640"/>
    <tableColumn id="4773" xr3:uid="{D7528F5C-D51E-3949-8D0E-DE6447C93089}" name="Coluna4750" dataDxfId="11639"/>
    <tableColumn id="4774" xr3:uid="{4C1B2689-E581-9F4B-82B4-6AEA705C900F}" name="Coluna4751" dataDxfId="11638"/>
    <tableColumn id="4775" xr3:uid="{A6EA5749-CF46-ED49-B2EE-1FA9692D18DD}" name="Coluna4752" dataDxfId="11637"/>
    <tableColumn id="4776" xr3:uid="{64B04CFE-2D95-AF48-A7D4-475D7BE7B26E}" name="Coluna4753" dataDxfId="11636"/>
    <tableColumn id="4777" xr3:uid="{2A6B3EA0-85E1-E845-8BD9-95ECBB6C6DFA}" name="Coluna4754" dataDxfId="11635"/>
    <tableColumn id="4778" xr3:uid="{3461B01E-1D71-5640-81ED-5CE38ECA085A}" name="Coluna4755" dataDxfId="11634"/>
    <tableColumn id="4779" xr3:uid="{2E6307E7-9E3A-4740-B8FE-CB2266DF283F}" name="Coluna4756" dataDxfId="11633"/>
    <tableColumn id="4780" xr3:uid="{3EBD9738-AA16-C94B-8EE1-02957C98C12B}" name="Coluna4757" dataDxfId="11632"/>
    <tableColumn id="4781" xr3:uid="{71A1BBC7-2E10-634F-AC4A-DABC14B6FC96}" name="Coluna4758" dataDxfId="11631"/>
    <tableColumn id="4782" xr3:uid="{72B1DADA-BD12-1942-9D7A-B12E8512D442}" name="Coluna4759" dataDxfId="11630"/>
    <tableColumn id="4783" xr3:uid="{4E43B388-4AD7-BA41-80A8-4FD47ABFFFBB}" name="Coluna4760" dataDxfId="11629"/>
    <tableColumn id="4784" xr3:uid="{A4CE40F9-B243-3B48-A637-AB62C7C11411}" name="Coluna4761" dataDxfId="11628"/>
    <tableColumn id="4785" xr3:uid="{EB596BF4-1C8C-E74D-987B-D39AF2627697}" name="Coluna4762" dataDxfId="11627"/>
    <tableColumn id="4786" xr3:uid="{F01827EB-8AEF-AF42-93D2-700EA9526A4E}" name="Coluna4763" dataDxfId="11626"/>
    <tableColumn id="4787" xr3:uid="{29B2A9B9-DFFB-FC45-8523-4A573DD60F38}" name="Coluna4764" dataDxfId="11625"/>
    <tableColumn id="4788" xr3:uid="{A6D6BDF6-0894-7041-9E07-B16907B44ADA}" name="Coluna4765" dataDxfId="11624"/>
    <tableColumn id="4789" xr3:uid="{0C133946-6BCE-4A4D-B1A7-15AC2F28E40C}" name="Coluna4766" dataDxfId="11623"/>
    <tableColumn id="4790" xr3:uid="{C950DAB8-2EE0-7D49-9EEE-2318242E9AD6}" name="Coluna4767" dataDxfId="11622"/>
    <tableColumn id="4791" xr3:uid="{D749B73F-CDC6-F841-A229-8D444D0D1774}" name="Coluna4768" dataDxfId="11621"/>
    <tableColumn id="4792" xr3:uid="{5E54E9F4-608C-7449-A293-BFE82E382A82}" name="Coluna4769" dataDxfId="11620"/>
    <tableColumn id="4793" xr3:uid="{70369156-6B91-294D-BCEA-11036234FA54}" name="Coluna4770" dataDxfId="11619"/>
    <tableColumn id="4794" xr3:uid="{9AF6746B-9A44-9B4D-91E0-EFD8310997AC}" name="Coluna4771" dataDxfId="11618"/>
    <tableColumn id="4795" xr3:uid="{DD07EE62-6FB3-2544-A681-B612F8B62CDA}" name="Coluna4772" dataDxfId="11617"/>
    <tableColumn id="4796" xr3:uid="{AD9B8E66-5E21-364D-8CE2-0A0CE2124617}" name="Coluna4773" dataDxfId="11616"/>
    <tableColumn id="4797" xr3:uid="{9455B768-5533-EF49-8072-22B0BE726775}" name="Coluna4774" dataDxfId="11615"/>
    <tableColumn id="4798" xr3:uid="{8C4CFEAE-ACD0-C040-925D-BD64B685282A}" name="Coluna4775" dataDxfId="11614"/>
    <tableColumn id="4799" xr3:uid="{B3521F8C-C3F6-2D47-AD38-C02F7D1CC728}" name="Coluna4776" dataDxfId="11613"/>
    <tableColumn id="4800" xr3:uid="{DD28A002-433C-024A-AF64-430268866C1C}" name="Coluna4777" dataDxfId="11612"/>
    <tableColumn id="4801" xr3:uid="{D0DD32AF-6BA3-6840-A55D-94EE6FC94376}" name="Coluna4778" dataDxfId="11611"/>
    <tableColumn id="4802" xr3:uid="{1EA933B1-CEC0-C94D-9DAA-90B065AD0DEA}" name="Coluna4779" dataDxfId="11610"/>
    <tableColumn id="4803" xr3:uid="{30D3F2EE-5B8D-7649-A6C3-93A9580874B4}" name="Coluna4780" dataDxfId="11609"/>
    <tableColumn id="4804" xr3:uid="{F163F14D-0561-334C-8B07-307B60BD563C}" name="Coluna4781" dataDxfId="11608"/>
    <tableColumn id="4805" xr3:uid="{E69FFE53-5B84-AA47-A7F3-67776AF88305}" name="Coluna4782" dataDxfId="11607"/>
    <tableColumn id="4806" xr3:uid="{C66744B4-8FCD-8549-994E-2E2715A848FE}" name="Coluna4783" dataDxfId="11606"/>
    <tableColumn id="4807" xr3:uid="{AFA3ED20-F3A2-3448-A151-B23F99B5DF7F}" name="Coluna4784" dataDxfId="11605"/>
    <tableColumn id="4808" xr3:uid="{A27C4510-0C4A-8842-97C7-C1301E716ADB}" name="Coluna4785" dataDxfId="11604"/>
    <tableColumn id="4809" xr3:uid="{726E1723-ED79-C645-90BC-650ABF1993A6}" name="Coluna4786" dataDxfId="11603"/>
    <tableColumn id="4810" xr3:uid="{048BCC25-5354-A641-977E-FE420FAB9A82}" name="Coluna4787" dataDxfId="11602"/>
    <tableColumn id="4811" xr3:uid="{14561B99-8AF7-A44E-BA35-B41C4D2878AE}" name="Coluna4788" dataDxfId="11601"/>
    <tableColumn id="4812" xr3:uid="{C874FFCC-7382-E641-A4D3-26DE94D27854}" name="Coluna4789" dataDxfId="11600"/>
    <tableColumn id="4813" xr3:uid="{A4D9B925-E093-3A40-BFD1-90258F72AB85}" name="Coluna4790" dataDxfId="11599"/>
    <tableColumn id="4814" xr3:uid="{060C4BE8-D325-9C4B-88CB-EBE93A59778D}" name="Coluna4791" dataDxfId="11598"/>
    <tableColumn id="4815" xr3:uid="{19BE2DFF-BA01-9849-9594-5B366F7CFFCD}" name="Coluna4792" dataDxfId="11597"/>
    <tableColumn id="4816" xr3:uid="{0CC25499-12C2-964C-9154-141C1759B518}" name="Coluna4793" dataDxfId="11596"/>
    <tableColumn id="4817" xr3:uid="{FD8A3EF5-97DD-6542-8C9B-D58B647CCABD}" name="Coluna4794" dataDxfId="11595"/>
    <tableColumn id="4818" xr3:uid="{742FCDDD-A614-5347-930E-61C64E864FF2}" name="Coluna4795" dataDxfId="11594"/>
    <tableColumn id="4819" xr3:uid="{21639407-CE9A-B648-94F2-82DBC8471519}" name="Coluna4796" dataDxfId="11593"/>
    <tableColumn id="4820" xr3:uid="{1FC4BF12-4D35-1646-81D0-6CB5A07C1B8C}" name="Coluna4797" dataDxfId="11592"/>
    <tableColumn id="4821" xr3:uid="{49E20463-183C-C345-B02B-BE5D664B9A81}" name="Coluna4798" dataDxfId="11591"/>
    <tableColumn id="4822" xr3:uid="{F6D49DD6-02ED-0145-B174-5EA3AF2022D2}" name="Coluna4799" dataDxfId="11590"/>
    <tableColumn id="4823" xr3:uid="{CB0ED975-962B-6B4E-B286-F518C0C1A5C5}" name="Coluna4800" dataDxfId="11589"/>
    <tableColumn id="4824" xr3:uid="{F4567B07-35F2-884A-BBCC-ADFA99378DAF}" name="Coluna4801" dataDxfId="11588"/>
    <tableColumn id="4825" xr3:uid="{1425C487-E1D4-8E4C-BDF8-5A25E5F39481}" name="Coluna4802" dataDxfId="11587"/>
    <tableColumn id="4826" xr3:uid="{FA87D248-78D3-5440-B1EC-311FCD67011E}" name="Coluna4803" dataDxfId="11586"/>
    <tableColumn id="4827" xr3:uid="{D3BC6451-1F05-2542-9855-9C07BCBCE0CB}" name="Coluna4804" dataDxfId="11585"/>
    <tableColumn id="4828" xr3:uid="{62394E72-B0F4-4C4E-B516-5E3FA930E641}" name="Coluna4805" dataDxfId="11584"/>
    <tableColumn id="4829" xr3:uid="{8BCC8646-6FE4-1045-B525-1A4081BB4884}" name="Coluna4806" dataDxfId="11583"/>
    <tableColumn id="4830" xr3:uid="{EC4D8478-8ED6-CD49-8127-AACE41C80133}" name="Coluna4807" dataDxfId="11582"/>
    <tableColumn id="4831" xr3:uid="{02312C6F-0385-D147-BB9A-6D3EFC64158B}" name="Coluna4808" dataDxfId="11581"/>
    <tableColumn id="4832" xr3:uid="{3C90F2A4-C6C9-F448-A59A-1DEC2388EB72}" name="Coluna4809" dataDxfId="11580"/>
    <tableColumn id="4833" xr3:uid="{1BA58E7D-F881-A44E-9A56-B3916BDC4B49}" name="Coluna4810" dataDxfId="11579"/>
    <tableColumn id="4834" xr3:uid="{1A4E121F-0FDB-1945-9902-C180C871396A}" name="Coluna4811" dataDxfId="11578"/>
    <tableColumn id="4835" xr3:uid="{6D003CDC-509D-6D42-93FE-5D420F96FD14}" name="Coluna4812" dataDxfId="11577"/>
    <tableColumn id="4836" xr3:uid="{90AEEFE0-5953-2E48-AAEC-C76B16539D33}" name="Coluna4813" dataDxfId="11576"/>
    <tableColumn id="4837" xr3:uid="{5052BBB3-FE82-914C-B9B9-DDDB12D39F28}" name="Coluna4814" dataDxfId="11575"/>
    <tableColumn id="4838" xr3:uid="{D3200BE6-8FD2-8E4E-A1D0-0D6E21FD3B99}" name="Coluna4815" dataDxfId="11574"/>
    <tableColumn id="4839" xr3:uid="{29F417D3-9340-124D-96EE-3E00E2C64570}" name="Coluna4816" dataDxfId="11573"/>
    <tableColumn id="4840" xr3:uid="{10D8E6D5-ABA7-464C-B656-8411A7AF2EA9}" name="Coluna4817" dataDxfId="11572"/>
    <tableColumn id="4841" xr3:uid="{FF919725-F41B-9942-AB22-A09ADC3B3219}" name="Coluna4818" dataDxfId="11571"/>
    <tableColumn id="4842" xr3:uid="{19E701C1-36A3-0C4B-BA6B-424E9C5880BF}" name="Coluna4819" dataDxfId="11570"/>
    <tableColumn id="4843" xr3:uid="{D43F3EF7-777C-924E-920B-E9F9EA6A2203}" name="Coluna4820" dataDxfId="11569"/>
    <tableColumn id="4844" xr3:uid="{77CBF6A1-99B0-534C-A267-040DD005737A}" name="Coluna4821" dataDxfId="11568"/>
    <tableColumn id="4845" xr3:uid="{2DDC1BE2-CC22-7340-80D9-7C59EBC3B7B9}" name="Coluna4822" dataDxfId="11567"/>
    <tableColumn id="4846" xr3:uid="{224363B1-4BAA-D44F-8973-8634E2311BDF}" name="Coluna4823" dataDxfId="11566"/>
    <tableColumn id="4847" xr3:uid="{C00D2795-61F7-6A46-9115-F31968119ECF}" name="Coluna4824" dataDxfId="11565"/>
    <tableColumn id="4848" xr3:uid="{62BA4D29-459A-1A46-8DCC-5711D444A1C2}" name="Coluna4825" dataDxfId="11564"/>
    <tableColumn id="4849" xr3:uid="{2D2E976E-D357-F244-9ACF-EF6C049618C9}" name="Coluna4826" dataDxfId="11563"/>
    <tableColumn id="4850" xr3:uid="{4D30B66C-18ED-0C40-B7E2-AE149A0DEB04}" name="Coluna4827" dataDxfId="11562"/>
    <tableColumn id="4851" xr3:uid="{27AD847A-8D97-3145-92CB-CEAD2C62B4A8}" name="Coluna4828" dataDxfId="11561"/>
    <tableColumn id="4852" xr3:uid="{8B023671-BE27-3E46-A33A-88AFB2E8D3D7}" name="Coluna4829" dataDxfId="11560"/>
    <tableColumn id="4853" xr3:uid="{FF76E698-8205-2B4A-81E4-638795990940}" name="Coluna4830" dataDxfId="11559"/>
    <tableColumn id="4854" xr3:uid="{041417AD-A218-CA4B-9CD0-12EECCCBCF80}" name="Coluna4831" dataDxfId="11558"/>
    <tableColumn id="4855" xr3:uid="{3AE7F197-8844-CE4C-96AF-4CC046E62D6A}" name="Coluna4832" dataDxfId="11557"/>
    <tableColumn id="4856" xr3:uid="{B35F72A3-7FE0-1B4A-852A-8F97B5060A41}" name="Coluna4833" dataDxfId="11556"/>
    <tableColumn id="4857" xr3:uid="{A63CD198-3FA1-8745-AF23-6712EAC312F2}" name="Coluna4834" dataDxfId="11555"/>
    <tableColumn id="4858" xr3:uid="{E96253D9-26D6-0346-9B5C-A28AD82CB96F}" name="Coluna4835" dataDxfId="11554"/>
    <tableColumn id="4859" xr3:uid="{756AB083-0F37-6240-B30F-2ADFB363139A}" name="Coluna4836" dataDxfId="11553"/>
    <tableColumn id="4860" xr3:uid="{56F67053-DD81-C64E-BF13-B8957260158D}" name="Coluna4837" dataDxfId="11552"/>
    <tableColumn id="4861" xr3:uid="{FDC4A3F0-9AA2-084E-BDF9-105591155A7C}" name="Coluna4838" dataDxfId="11551"/>
    <tableColumn id="4862" xr3:uid="{4AD4E171-7A5B-8D4B-A492-580C4855A444}" name="Coluna4839" dataDxfId="11550"/>
    <tableColumn id="4863" xr3:uid="{ADF1EE8A-8FF4-3244-9D13-C71928B9B3E3}" name="Coluna4840" dataDxfId="11549"/>
    <tableColumn id="4864" xr3:uid="{AF55E3AE-954B-0A40-9D84-B2AFFB874929}" name="Coluna4841" dataDxfId="11548"/>
    <tableColumn id="4865" xr3:uid="{5914BAD7-5CA5-C244-9440-61F8EEC2F10C}" name="Coluna4842" dataDxfId="11547"/>
    <tableColumn id="4866" xr3:uid="{F54289D6-AE15-FC45-9960-7B0FCEFC86AB}" name="Coluna4843" dataDxfId="11546"/>
    <tableColumn id="4867" xr3:uid="{C1060EAB-9AE7-DC4B-9A05-2FF9AA5933FA}" name="Coluna4844" dataDxfId="11545"/>
    <tableColumn id="4868" xr3:uid="{FE2D1B7C-7E72-D248-B33F-D731D23BE4F4}" name="Coluna4845" dataDxfId="11544"/>
    <tableColumn id="4869" xr3:uid="{A77C5C4D-A3F5-2948-8E47-C95D99656E57}" name="Coluna4846" dataDxfId="11543"/>
    <tableColumn id="4870" xr3:uid="{7488FF92-A49A-304A-A057-42BDD24A22C5}" name="Coluna4847" dataDxfId="11542"/>
    <tableColumn id="4871" xr3:uid="{CF63FA3D-33E3-B34B-B901-0603B56F7954}" name="Coluna4848" dataDxfId="11541"/>
    <tableColumn id="4872" xr3:uid="{EA8021D5-48E1-5742-BFE0-087315B559F2}" name="Coluna4849" dataDxfId="11540"/>
    <tableColumn id="4873" xr3:uid="{ACA75A66-C227-7443-A531-215203E9DAFB}" name="Coluna4850" dataDxfId="11539"/>
    <tableColumn id="4874" xr3:uid="{5EBB06B9-6257-AD46-BA6A-0073C9570B7A}" name="Coluna4851" dataDxfId="11538"/>
    <tableColumn id="4875" xr3:uid="{5962663D-3E96-1748-9718-68F873FA2C03}" name="Coluna4852" dataDxfId="11537"/>
    <tableColumn id="4876" xr3:uid="{5593D8FB-D9F7-FF40-821C-B30FF83F5C75}" name="Coluna4853" dataDxfId="11536"/>
    <tableColumn id="4877" xr3:uid="{0D7EBEE0-0004-7E4B-954C-EB997DA090F8}" name="Coluna4854" dataDxfId="11535"/>
    <tableColumn id="4878" xr3:uid="{2D7AB2C0-4879-7741-B831-F6892AA97D27}" name="Coluna4855" dataDxfId="11534"/>
    <tableColumn id="4879" xr3:uid="{8F1CD687-BBD8-9348-AD50-50712C046694}" name="Coluna4856" dataDxfId="11533"/>
    <tableColumn id="4880" xr3:uid="{84991339-2C82-1A41-8F2B-537AFF9BD9D6}" name="Coluna4857" dataDxfId="11532"/>
    <tableColumn id="4881" xr3:uid="{552222A5-5885-EA4D-84E2-E9043501F540}" name="Coluna4858" dataDxfId="11531"/>
    <tableColumn id="4882" xr3:uid="{DE1AF4DB-AEA5-E743-9D04-D9D5986C6303}" name="Coluna4859" dataDxfId="11530"/>
    <tableColumn id="4883" xr3:uid="{62A3791D-4FA6-0E4E-8F83-7D3BA46DE2CF}" name="Coluna4860" dataDxfId="11529"/>
    <tableColumn id="4884" xr3:uid="{8C836C15-3BA6-694E-BCFA-7AFF87BD78F5}" name="Coluna4861" dataDxfId="11528"/>
    <tableColumn id="4885" xr3:uid="{1BCF6076-171B-4849-A62C-CDA20A07D2F7}" name="Coluna4862" dataDxfId="11527"/>
    <tableColumn id="4886" xr3:uid="{1236D09C-F5A7-F84A-A07B-D6FC79415E34}" name="Coluna4863" dataDxfId="11526"/>
    <tableColumn id="4887" xr3:uid="{89BE0F32-A31C-824E-98BA-0AD6CD8443AE}" name="Coluna4864" dataDxfId="11525"/>
    <tableColumn id="4888" xr3:uid="{443F9773-CA75-B941-BE0B-63139B3E5780}" name="Coluna4865" dataDxfId="11524"/>
    <tableColumn id="4889" xr3:uid="{61D8D68A-72CA-A744-8109-4171EFB51040}" name="Coluna4866" dataDxfId="11523"/>
    <tableColumn id="4890" xr3:uid="{DF15A1A9-7D16-FD44-B542-04C3E3F54874}" name="Coluna4867" dataDxfId="11522"/>
    <tableColumn id="4891" xr3:uid="{A735EB99-65D5-0F4D-A9C0-A23A301FBFF9}" name="Coluna4868" dataDxfId="11521"/>
    <tableColumn id="4892" xr3:uid="{D3EDA0EA-0D2F-9743-BEB3-67B0910ABB0F}" name="Coluna4869" dataDxfId="11520"/>
    <tableColumn id="4893" xr3:uid="{427E1A61-B6A3-A543-9F21-F12D5F54906E}" name="Coluna4870" dataDxfId="11519"/>
    <tableColumn id="4894" xr3:uid="{F7CF60BE-0C6F-C440-A5FD-94C211C1237A}" name="Coluna4871" dataDxfId="11518"/>
    <tableColumn id="4895" xr3:uid="{1FE50D58-CFEB-B74E-A10A-EE85816FBCDE}" name="Coluna4872" dataDxfId="11517"/>
    <tableColumn id="4896" xr3:uid="{0A387BDC-6032-614C-9FB3-DE3E20631A3B}" name="Coluna4873" dataDxfId="11516"/>
    <tableColumn id="4897" xr3:uid="{2220CE7B-5296-C844-BF5C-66480B20685C}" name="Coluna4874" dataDxfId="11515"/>
    <tableColumn id="4898" xr3:uid="{179247F5-C95C-3344-B2F5-806E406E486E}" name="Coluna4875" dataDxfId="11514"/>
    <tableColumn id="4899" xr3:uid="{DE039F1D-50E3-3042-9F7F-63CD9EDF2B2C}" name="Coluna4876" dataDxfId="11513"/>
    <tableColumn id="4900" xr3:uid="{3FCD763A-4A57-9E47-B6E7-C490D02AF77B}" name="Coluna4877" dataDxfId="11512"/>
    <tableColumn id="4901" xr3:uid="{9805293B-543B-624A-ACCF-F3569349FA81}" name="Coluna4878" dataDxfId="11511"/>
    <tableColumn id="4902" xr3:uid="{F786863A-447B-2245-8BB8-D932A0065ED3}" name="Coluna4879" dataDxfId="11510"/>
    <tableColumn id="4903" xr3:uid="{B7A756E0-C589-5346-9B54-5F34AE055458}" name="Coluna4880" dataDxfId="11509"/>
    <tableColumn id="4904" xr3:uid="{F413AEB1-745D-F14C-817C-0946E0EB0C74}" name="Coluna4881" dataDxfId="11508"/>
    <tableColumn id="4905" xr3:uid="{67FC7881-C69C-0649-B3E2-096FBD736F2A}" name="Coluna4882" dataDxfId="11507"/>
    <tableColumn id="4906" xr3:uid="{9CFD05C2-6F15-4E47-872D-66C94FBD62BD}" name="Coluna4883" dataDxfId="11506"/>
    <tableColumn id="4907" xr3:uid="{04500D2E-5B61-1144-9D99-BD4B060C13D8}" name="Coluna4884" dataDxfId="11505"/>
    <tableColumn id="4908" xr3:uid="{D5B6CC65-6285-B445-8734-A116627991B8}" name="Coluna4885" dataDxfId="11504"/>
    <tableColumn id="4909" xr3:uid="{6DC7CEED-0D5C-4E4E-8E25-0C56DBE3EA01}" name="Coluna4886" dataDxfId="11503"/>
    <tableColumn id="4910" xr3:uid="{159AC74A-A017-804B-BBD9-2E7416FA16F8}" name="Coluna4887" dataDxfId="11502"/>
    <tableColumn id="4911" xr3:uid="{C43C1339-39DE-B849-809D-0DD4B7F53CF4}" name="Coluna4888" dataDxfId="11501"/>
    <tableColumn id="4912" xr3:uid="{073FE3B2-C54A-4145-AFAB-1FF57ECA1F44}" name="Coluna4889" dataDxfId="11500"/>
    <tableColumn id="4913" xr3:uid="{DAAF82E6-9047-6241-BEB3-0B94EA5C67B1}" name="Coluna4890" dataDxfId="11499"/>
    <tableColumn id="4914" xr3:uid="{2560A749-A605-A149-9CF2-A0DF89B5FE7D}" name="Coluna4891" dataDxfId="11498"/>
    <tableColumn id="4915" xr3:uid="{5CCB2ACE-2AA7-8B48-8FBD-75C6D8D05D1D}" name="Coluna4892" dataDxfId="11497"/>
    <tableColumn id="4916" xr3:uid="{F969282C-B545-C14C-A445-52FE76AD0B3F}" name="Coluna4893" dataDxfId="11496"/>
    <tableColumn id="4917" xr3:uid="{BE1927E7-3166-3F4D-AAA5-4233F388324F}" name="Coluna4894" dataDxfId="11495"/>
    <tableColumn id="4918" xr3:uid="{44AA6832-708A-C544-86A6-5F070A11940E}" name="Coluna4895" dataDxfId="11494"/>
    <tableColumn id="4919" xr3:uid="{EE65BEE0-8CEF-5D47-BFDE-5E92AB8FE5DE}" name="Coluna4896" dataDxfId="11493"/>
    <tableColumn id="4920" xr3:uid="{6404DF1B-FE8F-EA43-9A60-558068664713}" name="Coluna4897" dataDxfId="11492"/>
    <tableColumn id="4921" xr3:uid="{412A56BE-23B5-9D43-B7EC-7F5548AD8BED}" name="Coluna4898" dataDxfId="11491"/>
    <tableColumn id="4922" xr3:uid="{3CAB356B-4196-6042-A6B9-B2787814CFD8}" name="Coluna4899" dataDxfId="11490"/>
    <tableColumn id="4923" xr3:uid="{F0868958-D217-D748-9AC4-E0E25918984A}" name="Coluna4900" dataDxfId="11489"/>
    <tableColumn id="4924" xr3:uid="{61DC4F91-DB49-CE41-AD44-A26C9E395AC4}" name="Coluna4901" dataDxfId="11488"/>
    <tableColumn id="4925" xr3:uid="{78349657-D59D-E34B-9DDB-FF332B4538A6}" name="Coluna4902" dataDxfId="11487"/>
    <tableColumn id="4926" xr3:uid="{8FE359C9-391C-A64B-8623-BCB8BAC70D1F}" name="Coluna4903" dataDxfId="11486"/>
    <tableColumn id="4927" xr3:uid="{B50B2F5B-2DC2-A04B-949B-5C0E5D5ACC36}" name="Coluna4904" dataDxfId="11485"/>
    <tableColumn id="4928" xr3:uid="{26851E72-0241-DD46-AB5E-70412AE6DBD5}" name="Coluna4905" dataDxfId="11484"/>
    <tableColumn id="4929" xr3:uid="{BE4F7F9C-86FE-7143-B2E2-8186E1E09168}" name="Coluna4906" dataDxfId="11483"/>
    <tableColumn id="4930" xr3:uid="{07F6E65D-2888-D24C-80AE-AD0FCB661D1A}" name="Coluna4907" dataDxfId="11482"/>
    <tableColumn id="4931" xr3:uid="{9B64E396-9590-B844-A46E-BD38FAC83F40}" name="Coluna4908" dataDxfId="11481"/>
    <tableColumn id="4932" xr3:uid="{4BAF86DB-74C9-E64F-AA7F-E6F958C4704E}" name="Coluna4909" dataDxfId="11480"/>
    <tableColumn id="4933" xr3:uid="{D9C0EA50-AD65-D843-89D9-AA1C71F7F76E}" name="Coluna4910" dataDxfId="11479"/>
    <tableColumn id="4934" xr3:uid="{7481E341-7AE4-934C-A2EB-31AF171462A8}" name="Coluna4911" dataDxfId="11478"/>
    <tableColumn id="4935" xr3:uid="{D55BD3DF-2A6B-654C-BFF5-1C7505700F17}" name="Coluna4912" dataDxfId="11477"/>
    <tableColumn id="4936" xr3:uid="{0671C1B7-4701-B641-BC90-F6A9F02D56FA}" name="Coluna4913" dataDxfId="11476"/>
    <tableColumn id="4937" xr3:uid="{DE01F6EC-7525-5E48-BFC5-F15BBCC96EAD}" name="Coluna4914" dataDxfId="11475"/>
    <tableColumn id="4938" xr3:uid="{0265962F-D99F-6D4E-9FB1-638669C21ECF}" name="Coluna4915" dataDxfId="11474"/>
    <tableColumn id="4939" xr3:uid="{E83ECBC3-2283-9A42-81DC-450C375039A2}" name="Coluna4916" dataDxfId="11473"/>
    <tableColumn id="4940" xr3:uid="{034215ED-D77E-614C-AD99-2917B2A5F2AF}" name="Coluna4917" dataDxfId="11472"/>
    <tableColumn id="4941" xr3:uid="{898CF873-F24E-AA47-A6CB-1784A30867D9}" name="Coluna4918" dataDxfId="11471"/>
    <tableColumn id="4942" xr3:uid="{9D484647-0F34-CA4D-8E16-4FDBBF5699DF}" name="Coluna4919" dataDxfId="11470"/>
    <tableColumn id="4943" xr3:uid="{30738FBC-F2C7-D344-BBB0-7E2636C39C7A}" name="Coluna4920" dataDxfId="11469"/>
    <tableColumn id="4944" xr3:uid="{9736F3A1-4FCC-054E-BE55-9E0BD929D871}" name="Coluna4921" dataDxfId="11468"/>
    <tableColumn id="4945" xr3:uid="{914EB06F-A236-7F44-85CF-823E5DECE436}" name="Coluna4922" dataDxfId="11467"/>
    <tableColumn id="4946" xr3:uid="{6D70A4F6-7797-134C-BA08-8279C50E9869}" name="Coluna4923" dataDxfId="11466"/>
    <tableColumn id="4947" xr3:uid="{DB8CA586-6B85-0A4C-8695-9B2771C2FB4E}" name="Coluna4924" dataDxfId="11465"/>
    <tableColumn id="4948" xr3:uid="{AC6EA3D6-8E51-2E45-9212-CA11816F2D68}" name="Coluna4925" dataDxfId="11464"/>
    <tableColumn id="4949" xr3:uid="{E0192738-3E11-A04D-B0AB-855D784A4103}" name="Coluna4926" dataDxfId="11463"/>
    <tableColumn id="4950" xr3:uid="{3165B717-A32F-614B-80AA-B3707A3E3EF5}" name="Coluna4927" dataDxfId="11462"/>
    <tableColumn id="4951" xr3:uid="{AEE08AAC-998B-DE45-AC30-5BF4B2AB8390}" name="Coluna4928" dataDxfId="11461"/>
    <tableColumn id="4952" xr3:uid="{DB7B06E4-B2F8-824A-BCA1-FCB2A311AE26}" name="Coluna4929" dataDxfId="11460"/>
    <tableColumn id="4953" xr3:uid="{94C83956-E4CD-AC4D-9697-1B70B4A3BE3B}" name="Coluna4930" dataDxfId="11459"/>
    <tableColumn id="4954" xr3:uid="{EC6E097B-3309-294F-827F-FB44D9FE97EF}" name="Coluna4931" dataDxfId="11458"/>
    <tableColumn id="4955" xr3:uid="{A30563F8-2453-654D-BA98-4D6FF256915F}" name="Coluna4932" dataDxfId="11457"/>
    <tableColumn id="4956" xr3:uid="{00B2A88D-9CF2-CD45-BCAE-2D71CB0238FE}" name="Coluna4933" dataDxfId="11456"/>
    <tableColumn id="4957" xr3:uid="{0DCA9575-500B-8844-AACD-5D51AC5672B6}" name="Coluna4934" dataDxfId="11455"/>
    <tableColumn id="4958" xr3:uid="{19CA5517-F07D-B241-87C6-DBF08E301087}" name="Coluna4935" dataDxfId="11454"/>
    <tableColumn id="4959" xr3:uid="{DE5279D6-067A-9F46-9D76-71AA55A07E86}" name="Coluna4936" dataDxfId="11453"/>
    <tableColumn id="4960" xr3:uid="{15678929-438B-0E48-B6BC-F1230BC4C8A3}" name="Coluna4937" dataDxfId="11452"/>
    <tableColumn id="4961" xr3:uid="{8A33A481-0117-EB4F-B00E-AB010E08724D}" name="Coluna4938" dataDxfId="11451"/>
    <tableColumn id="4962" xr3:uid="{FFA44C02-7E74-104D-AD1E-6083924F71ED}" name="Coluna4939" dataDxfId="11450"/>
    <tableColumn id="4963" xr3:uid="{5752F08A-1C55-0945-8E66-E8DFA8250760}" name="Coluna4940" dataDxfId="11449"/>
    <tableColumn id="4964" xr3:uid="{9DAEE977-61D1-DD4C-97D4-B91FB1BE1218}" name="Coluna4941" dataDxfId="11448"/>
    <tableColumn id="4965" xr3:uid="{AC3054EA-847A-F947-A16E-977FF594D6B2}" name="Coluna4942" dataDxfId="11447"/>
    <tableColumn id="4966" xr3:uid="{DB7677E7-BD42-6446-9F57-FD8B73F9396C}" name="Coluna4943" dataDxfId="11446"/>
    <tableColumn id="4967" xr3:uid="{3B93A0D7-BA64-A244-B23C-521920985CFC}" name="Coluna4944" dataDxfId="11445"/>
    <tableColumn id="4968" xr3:uid="{77E17BA7-B61B-A240-B3C2-3EB99DF93E73}" name="Coluna4945" dataDxfId="11444"/>
    <tableColumn id="4969" xr3:uid="{F406365C-CD17-C144-BF08-5D226BF44910}" name="Coluna4946" dataDxfId="11443"/>
    <tableColumn id="4970" xr3:uid="{8B1227E2-E607-6B49-A427-BFFBD4920860}" name="Coluna4947" dataDxfId="11442"/>
    <tableColumn id="4971" xr3:uid="{5E8968AB-5B55-C64D-ADD0-A8CCF76C53C6}" name="Coluna4948" dataDxfId="11441"/>
    <tableColumn id="4972" xr3:uid="{8A4F0C81-1F08-6947-8940-B7A8B217D9F5}" name="Coluna4949" dataDxfId="11440"/>
    <tableColumn id="4973" xr3:uid="{0478688E-B959-8F4B-9BDC-7C1727E8B7B3}" name="Coluna4950" dataDxfId="11439"/>
    <tableColumn id="4974" xr3:uid="{A3C2ED3A-41EE-FA40-8569-621B5AC203F0}" name="Coluna4951" dataDxfId="11438"/>
    <tableColumn id="4975" xr3:uid="{680C6ABF-7937-2047-ACF8-3A7E53375B79}" name="Coluna4952" dataDxfId="11437"/>
    <tableColumn id="4976" xr3:uid="{EC94AEC9-5773-E84B-ABCA-06930F36E314}" name="Coluna4953" dataDxfId="11436"/>
    <tableColumn id="4977" xr3:uid="{9E37F753-9BF0-864C-A7CE-C2D1224C5DAF}" name="Coluna4954" dataDxfId="11435"/>
    <tableColumn id="4978" xr3:uid="{6AAB2A46-0D51-3141-A2A8-285F21C1AF7B}" name="Coluna4955" dataDxfId="11434"/>
    <tableColumn id="4979" xr3:uid="{CD663743-2B85-2944-A8DE-ADD45401FDAD}" name="Coluna4956" dataDxfId="11433"/>
    <tableColumn id="4980" xr3:uid="{B581B6ED-635E-0248-AB24-510CE3B76A5E}" name="Coluna4957" dataDxfId="11432"/>
    <tableColumn id="4981" xr3:uid="{7F29E1A5-CDAC-3345-9BAC-28AB65434636}" name="Coluna4958" dataDxfId="11431"/>
    <tableColumn id="4982" xr3:uid="{9D950123-11E1-7A44-A501-715C92576B7E}" name="Coluna4959" dataDxfId="11430"/>
    <tableColumn id="4983" xr3:uid="{0E41FD9A-EF41-6C42-B1BC-1561F0D50075}" name="Coluna4960" dataDxfId="11429"/>
    <tableColumn id="4984" xr3:uid="{FFB00E7D-8E6C-6D45-8737-7C8930BD31A0}" name="Coluna4961" dataDxfId="11428"/>
    <tableColumn id="4985" xr3:uid="{5DBECF44-E391-384A-A3B5-9E39269BEEEF}" name="Coluna4962" dataDxfId="11427"/>
    <tableColumn id="4986" xr3:uid="{88C6C939-45EA-BB42-9B9E-A47434A3691F}" name="Coluna4963" dataDxfId="11426"/>
    <tableColumn id="4987" xr3:uid="{653AE5E4-8399-3745-89ED-0CC2A4BA10C4}" name="Coluna4964" dataDxfId="11425"/>
    <tableColumn id="4988" xr3:uid="{CB3A1B72-D880-3646-93D8-758DFF5A590A}" name="Coluna4965" dataDxfId="11424"/>
    <tableColumn id="4989" xr3:uid="{2505CD0A-5E46-964D-90FA-F444539D82D0}" name="Coluna4966" dataDxfId="11423"/>
    <tableColumn id="4990" xr3:uid="{2EC867E3-1359-2642-AA2B-0630063D4BC0}" name="Coluna4967" dataDxfId="11422"/>
    <tableColumn id="4991" xr3:uid="{61BC925B-CA27-4E46-81D3-E6EBDFA5B8B0}" name="Coluna4968" dataDxfId="11421"/>
    <tableColumn id="4992" xr3:uid="{A72EBC43-47DA-C446-B022-3FFC6F123D9B}" name="Coluna4969" dataDxfId="11420"/>
    <tableColumn id="4993" xr3:uid="{525397BF-E409-884B-B869-FD1764FAF265}" name="Coluna4970" dataDxfId="11419"/>
    <tableColumn id="4994" xr3:uid="{CDD684AD-9A22-3E44-BB1F-C941635035D5}" name="Coluna4971" dataDxfId="11418"/>
    <tableColumn id="4995" xr3:uid="{3817D217-4542-4341-8031-AB24ED5D0319}" name="Coluna4972" dataDxfId="11417"/>
    <tableColumn id="4996" xr3:uid="{C2BA2BAA-B986-1047-A921-8702D6CA20B2}" name="Coluna4973" dataDxfId="11416"/>
    <tableColumn id="4997" xr3:uid="{29849F2F-4EB3-7F4E-B4F6-896628E9D91D}" name="Coluna4974" dataDxfId="11415"/>
    <tableColumn id="4998" xr3:uid="{3E73DDAB-ECCE-9F4B-AF43-FD3CA3BBCB40}" name="Coluna4975" dataDxfId="11414"/>
    <tableColumn id="4999" xr3:uid="{41212110-39B7-CC4A-9B3E-C431FE23CFD4}" name="Coluna4976" dataDxfId="11413"/>
    <tableColumn id="5000" xr3:uid="{0A49F97C-FFA2-1444-90A3-C53BD410A612}" name="Coluna4977" dataDxfId="11412"/>
    <tableColumn id="5001" xr3:uid="{57E2E6F5-35EC-E747-AB6F-9965883B34F0}" name="Coluna4978" dataDxfId="11411"/>
    <tableColumn id="5002" xr3:uid="{E3332EE0-D5AE-9548-8951-64D705B8E398}" name="Coluna4979" dataDxfId="11410"/>
    <tableColumn id="5003" xr3:uid="{DBBD7049-A18C-E24E-9CF1-B88085679293}" name="Coluna4980" dataDxfId="11409"/>
    <tableColumn id="5004" xr3:uid="{A2A4EA41-2AA6-A84A-BD72-11C54FC82FF6}" name="Coluna4981" dataDxfId="11408"/>
    <tableColumn id="5005" xr3:uid="{06A6982D-7850-4248-9326-C56D97001077}" name="Coluna4982" dataDxfId="11407"/>
    <tableColumn id="5006" xr3:uid="{17743DB2-FAA2-724F-B4B2-716D0045D1EB}" name="Coluna4983" dataDxfId="11406"/>
    <tableColumn id="5007" xr3:uid="{643720D0-BDBC-EE4F-9D8A-2B6A5FF1D249}" name="Coluna4984" dataDxfId="11405"/>
    <tableColumn id="5008" xr3:uid="{2B336A03-99CB-924B-AA25-0CAD2EDCB99E}" name="Coluna4985" dataDxfId="11404"/>
    <tableColumn id="5009" xr3:uid="{E282C00E-5C30-F54C-A3CD-0619BCB277B5}" name="Coluna4986" dataDxfId="11403"/>
    <tableColumn id="5010" xr3:uid="{FD58C419-3008-9748-8389-80916EFC1705}" name="Coluna4987" dataDxfId="11402"/>
    <tableColumn id="5011" xr3:uid="{61FB8A9B-4CD2-5749-A56F-0283973CF704}" name="Coluna4988" dataDxfId="11401"/>
    <tableColumn id="5012" xr3:uid="{701B104F-0C04-4A46-B637-F16ED2CEBC36}" name="Coluna4989" dataDxfId="11400"/>
    <tableColumn id="5013" xr3:uid="{DA933420-0388-8C4E-9DB2-E7A206F78306}" name="Coluna4990" dataDxfId="11399"/>
    <tableColumn id="5014" xr3:uid="{61D7BFEA-5A26-6F44-ACAF-0EC095E983B4}" name="Coluna4991" dataDxfId="11398"/>
    <tableColumn id="5015" xr3:uid="{48F2AB45-FE40-4643-8148-909D083B79F0}" name="Coluna4992" dataDxfId="11397"/>
    <tableColumn id="5016" xr3:uid="{461E6F5A-22D8-AA4B-BC10-B4D87AF71270}" name="Coluna4993" dataDxfId="11396"/>
    <tableColumn id="5017" xr3:uid="{E29D63EE-4D66-C549-935F-60C2EA28C255}" name="Coluna4994" dataDxfId="11395"/>
    <tableColumn id="5018" xr3:uid="{067EF680-B9D7-C542-A058-23BB55F4C2F6}" name="Coluna4995" dataDxfId="11394"/>
    <tableColumn id="5019" xr3:uid="{B8F78E0D-02E7-3E43-87D7-E82B0886D1F9}" name="Coluna4996" dataDxfId="11393"/>
    <tableColumn id="5020" xr3:uid="{05EDF387-6A11-F94C-97A7-574B92A78822}" name="Coluna4997" dataDxfId="11392"/>
    <tableColumn id="5021" xr3:uid="{D9B19955-0C81-B745-B113-D1D720EB290E}" name="Coluna4998" dataDxfId="11391"/>
    <tableColumn id="5022" xr3:uid="{79E4AD8A-00F5-2A4C-B205-CD6FFE5D9CB7}" name="Coluna4999" dataDxfId="11390"/>
    <tableColumn id="5023" xr3:uid="{9A37B0C3-6A14-944E-9D51-7AE5AECF76EC}" name="Coluna5000" dataDxfId="11389"/>
    <tableColumn id="5024" xr3:uid="{801F2A77-4572-7347-8095-68168A807F97}" name="Coluna5001" dataDxfId="11388"/>
    <tableColumn id="5025" xr3:uid="{CEEB87EF-3E0F-B94D-95B5-FE5F2642AE46}" name="Coluna5002" dataDxfId="11387"/>
    <tableColumn id="5026" xr3:uid="{A2174D8D-C3EC-2F41-93BF-F45BF9A10F31}" name="Coluna5003" dataDxfId="11386"/>
    <tableColumn id="5027" xr3:uid="{667562D1-735F-934C-AF5F-86D2F454916A}" name="Coluna5004" dataDxfId="11385"/>
    <tableColumn id="5028" xr3:uid="{BA5E7809-E4CA-9D47-8197-208C2874067A}" name="Coluna5005" dataDxfId="11384"/>
    <tableColumn id="5029" xr3:uid="{33F37D46-C34A-474E-915A-5BF057C8551F}" name="Coluna5006" dataDxfId="11383"/>
    <tableColumn id="5030" xr3:uid="{6D01E329-7D87-A64E-A610-38F20108DF4D}" name="Coluna5007" dataDxfId="11382"/>
    <tableColumn id="5031" xr3:uid="{E54B8CCF-1861-4349-9B5F-5F7318FE615A}" name="Coluna5008" dataDxfId="11381"/>
    <tableColumn id="5032" xr3:uid="{CC903CA0-07E6-DA47-8906-904150662583}" name="Coluna5009" dataDxfId="11380"/>
    <tableColumn id="5033" xr3:uid="{DFEF2296-812B-3044-B06A-5D5D3294BABC}" name="Coluna5010" dataDxfId="11379"/>
    <tableColumn id="5034" xr3:uid="{8B3E353E-335B-964E-8A5B-D5071539375D}" name="Coluna5011" dataDxfId="11378"/>
    <tableColumn id="5035" xr3:uid="{37BA5237-F31F-7E48-B3C2-2CE3AFE95470}" name="Coluna5012" dataDxfId="11377"/>
    <tableColumn id="5036" xr3:uid="{03706E1B-536E-704C-AEAA-2F66BE91186A}" name="Coluna5013" dataDxfId="11376"/>
    <tableColumn id="5037" xr3:uid="{0D92C0FB-62D9-0A40-B005-937CD02E894C}" name="Coluna5014" dataDxfId="11375"/>
    <tableColumn id="5038" xr3:uid="{FEFA6309-BFE0-E041-9BE8-789DE150B045}" name="Coluna5015" dataDxfId="11374"/>
    <tableColumn id="5039" xr3:uid="{8AD2319A-3E5E-A04A-96E0-49756075C537}" name="Coluna5016" dataDxfId="11373"/>
    <tableColumn id="5040" xr3:uid="{DDA7543B-D701-0E4D-8042-D46D15905C4B}" name="Coluna5017" dataDxfId="11372"/>
    <tableColumn id="5041" xr3:uid="{1B147510-F792-FC46-B43A-1B266C02E176}" name="Coluna5018" dataDxfId="11371"/>
    <tableColumn id="5042" xr3:uid="{496D3879-2713-DF41-8590-C5E8A584E7F6}" name="Coluna5019" dataDxfId="11370"/>
    <tableColumn id="5043" xr3:uid="{2D78B173-3A66-4646-A23B-9E31EA80FC52}" name="Coluna5020" dataDxfId="11369"/>
    <tableColumn id="5044" xr3:uid="{321C164B-B8F2-F447-BCCF-8FCF8BF9E750}" name="Coluna5021" dataDxfId="11368"/>
    <tableColumn id="5045" xr3:uid="{32331F3A-6C9E-F44C-9F60-DA646C4D3285}" name="Coluna5022" dataDxfId="11367"/>
    <tableColumn id="5046" xr3:uid="{149492F2-9863-F94D-A944-56718483802C}" name="Coluna5023" dataDxfId="11366"/>
    <tableColumn id="5047" xr3:uid="{8D38D0DB-1C69-174F-86C0-38AADB677934}" name="Coluna5024" dataDxfId="11365"/>
    <tableColumn id="5048" xr3:uid="{4754CB05-2974-D44F-BD3E-A4A8157B1FBF}" name="Coluna5025" dataDxfId="11364"/>
    <tableColumn id="5049" xr3:uid="{0CD449A3-4F9A-BF48-8890-786986E216C6}" name="Coluna5026" dataDxfId="11363"/>
    <tableColumn id="5050" xr3:uid="{714F3140-AF03-A541-9E69-797306333062}" name="Coluna5027" dataDxfId="11362"/>
    <tableColumn id="5051" xr3:uid="{024B0E46-02C9-9D4B-811C-B6DD70B2E54F}" name="Coluna5028" dataDxfId="11361"/>
    <tableColumn id="5052" xr3:uid="{2935369B-EC46-5546-9EC4-89050E83F80F}" name="Coluna5029" dataDxfId="11360"/>
    <tableColumn id="5053" xr3:uid="{B2BBD0B0-AE05-DE4B-9E7F-EEB3D7D1B67B}" name="Coluna5030" dataDxfId="11359"/>
    <tableColumn id="5054" xr3:uid="{441F8372-C1F5-D148-8EB2-61FE790A4875}" name="Coluna5031" dataDxfId="11358"/>
    <tableColumn id="5055" xr3:uid="{8CAE3B7F-86AD-5441-8FAA-D967D2FD88FC}" name="Coluna5032" dataDxfId="11357"/>
    <tableColumn id="5056" xr3:uid="{4F5FA8D7-E66E-BC4D-9C80-9C8779885AA1}" name="Coluna5033" dataDxfId="11356"/>
    <tableColumn id="5057" xr3:uid="{600A74EF-9B22-BC43-B5FD-1028E7B6F2C9}" name="Coluna5034" dataDxfId="11355"/>
    <tableColumn id="5058" xr3:uid="{7B92DF70-B068-084E-BD9E-8ADFBF61A3EB}" name="Coluna5035" dataDxfId="11354"/>
    <tableColumn id="5059" xr3:uid="{395766A1-8BA9-424A-B036-B024D6461CE9}" name="Coluna5036" dataDxfId="11353"/>
    <tableColumn id="5060" xr3:uid="{A297FB79-080A-1E46-A5B0-0D584427452E}" name="Coluna5037" dataDxfId="11352"/>
    <tableColumn id="5061" xr3:uid="{72828AE1-449D-C542-A380-36D3B6CFFA0B}" name="Coluna5038" dataDxfId="11351"/>
    <tableColumn id="5062" xr3:uid="{C32F0DBC-7EA7-504E-908F-0B100EBC7744}" name="Coluna5039" dataDxfId="11350"/>
    <tableColumn id="5063" xr3:uid="{EA2342EE-BDD2-8D42-9B7C-52B4D135A739}" name="Coluna5040" dataDxfId="11349"/>
    <tableColumn id="5064" xr3:uid="{7EFD93BC-2F1F-A649-9E5E-54083511D809}" name="Coluna5041" dataDxfId="11348"/>
    <tableColumn id="5065" xr3:uid="{91798F27-F654-EB40-B5D6-0E561CE4D40C}" name="Coluna5042" dataDxfId="11347"/>
    <tableColumn id="5066" xr3:uid="{3F293E63-9474-DA4C-A309-C3A7126A92A2}" name="Coluna5043" dataDxfId="11346"/>
    <tableColumn id="5067" xr3:uid="{E6EE31E2-91BE-DD48-814A-A31094A2F5AD}" name="Coluna5044" dataDxfId="11345"/>
    <tableColumn id="5068" xr3:uid="{0D3B8D81-8C4A-6C4C-8C0E-968BFF5DC451}" name="Coluna5045" dataDxfId="11344"/>
    <tableColumn id="5069" xr3:uid="{450C033B-D34D-2C41-A751-197E47CE7FC7}" name="Coluna5046" dataDxfId="11343"/>
    <tableColumn id="5070" xr3:uid="{C4755C89-7A53-404E-A4AD-D8113D54C56D}" name="Coluna5047" dataDxfId="11342"/>
    <tableColumn id="5071" xr3:uid="{88129940-BF38-CF43-8E4E-5BCA7B90E5DA}" name="Coluna5048" dataDxfId="11341"/>
    <tableColumn id="5072" xr3:uid="{925AB822-A7F8-7440-8304-B82C8DE0E4A8}" name="Coluna5049" dataDxfId="11340"/>
    <tableColumn id="5073" xr3:uid="{9284FA56-DA8F-9749-8B0C-F6B3EF127377}" name="Coluna5050" dataDxfId="11339"/>
    <tableColumn id="5074" xr3:uid="{94E4985E-1866-D74C-BA2A-9ED2D9248092}" name="Coluna5051" dataDxfId="11338"/>
    <tableColumn id="5075" xr3:uid="{6511741D-1B92-8B4D-BF5A-C5797DF88AFA}" name="Coluna5052" dataDxfId="11337"/>
    <tableColumn id="5076" xr3:uid="{98A09A37-7EF5-DC40-83A5-3792F2B8E533}" name="Coluna5053" dataDxfId="11336"/>
    <tableColumn id="5077" xr3:uid="{14F12897-3983-CF47-A040-8FB525D587B7}" name="Coluna5054" dataDxfId="11335"/>
    <tableColumn id="5078" xr3:uid="{5E1E03A8-BFCA-8747-84A5-C85B0F22FF09}" name="Coluna5055" dataDxfId="11334"/>
    <tableColumn id="5079" xr3:uid="{9ADB761F-500B-2A4C-B484-B36AF4B2D67C}" name="Coluna5056" dataDxfId="11333"/>
    <tableColumn id="5080" xr3:uid="{444AB87B-45F3-BC46-9719-157CA6D9F550}" name="Coluna5057" dataDxfId="11332"/>
    <tableColumn id="5081" xr3:uid="{E067F9B3-B8BA-B744-9589-682D7234A262}" name="Coluna5058" dataDxfId="11331"/>
    <tableColumn id="5082" xr3:uid="{9FDA2682-F77A-9744-98BA-B83C482C5BEE}" name="Coluna5059" dataDxfId="11330"/>
    <tableColumn id="5083" xr3:uid="{686A6A4D-EE0B-0146-B9CB-1E9038796446}" name="Coluna5060" dataDxfId="11329"/>
    <tableColumn id="5084" xr3:uid="{FEC258BA-F776-5845-8A6A-C7B16A0D128B}" name="Coluna5061" dataDxfId="11328"/>
    <tableColumn id="5085" xr3:uid="{6904AAF3-99E2-8942-A7EB-171C7FBA9706}" name="Coluna5062" dataDxfId="11327"/>
    <tableColumn id="5086" xr3:uid="{78EEF3D3-C87B-E94F-9746-86A127B2939E}" name="Coluna5063" dataDxfId="11326"/>
    <tableColumn id="5087" xr3:uid="{0937C4FF-829C-254A-B3AB-277C7C3E3CA4}" name="Coluna5064" dataDxfId="11325"/>
    <tableColumn id="5088" xr3:uid="{C81E8920-E58A-D347-B2A7-6BB4146B581F}" name="Coluna5065" dataDxfId="11324"/>
    <tableColumn id="5089" xr3:uid="{FE748275-FCB4-B94D-B5F7-FCEAEB572DEE}" name="Coluna5066" dataDxfId="11323"/>
    <tableColumn id="5090" xr3:uid="{E54A1E15-4AD1-1C43-91AA-A10978CF1CAC}" name="Coluna5067" dataDxfId="11322"/>
    <tableColumn id="5091" xr3:uid="{36895A84-8A1B-5446-95F8-703ED4FBA821}" name="Coluna5068" dataDxfId="11321"/>
    <tableColumn id="5092" xr3:uid="{1B9BA975-AA82-974B-9D3C-AC904767ED85}" name="Coluna5069" dataDxfId="11320"/>
    <tableColumn id="5093" xr3:uid="{77E9B364-FF89-E947-9A38-994319EC16E7}" name="Coluna5070" dataDxfId="11319"/>
    <tableColumn id="5094" xr3:uid="{67F960E9-A77C-EF43-872A-E7600061622B}" name="Coluna5071" dataDxfId="11318"/>
    <tableColumn id="5095" xr3:uid="{535BDF23-19D5-AF42-A2E2-82483ABE5CA2}" name="Coluna5072" dataDxfId="11317"/>
    <tableColumn id="5096" xr3:uid="{1C32D55E-E64D-4145-ADD6-2401DB56E74F}" name="Coluna5073" dataDxfId="11316"/>
    <tableColumn id="5097" xr3:uid="{6E7420A4-59F3-EF45-A874-473F31BFBD2D}" name="Coluna5074" dataDxfId="11315"/>
    <tableColumn id="5098" xr3:uid="{662BF120-BB17-954E-9EE2-3D3C372FAC75}" name="Coluna5075" dataDxfId="11314"/>
    <tableColumn id="5099" xr3:uid="{21A69E87-191A-8C4A-92C4-A67504A2DC1A}" name="Coluna5076" dataDxfId="11313"/>
    <tableColumn id="5100" xr3:uid="{80697C1E-D7EB-454F-B33A-DC28E8EC23A1}" name="Coluna5077" dataDxfId="11312"/>
    <tableColumn id="5101" xr3:uid="{811CE3EB-B44A-E948-991C-F5A9BD864136}" name="Coluna5078" dataDxfId="11311"/>
    <tableColumn id="5102" xr3:uid="{222A3CA0-4B3F-D946-8410-0F85D5267E83}" name="Coluna5079" dataDxfId="11310"/>
    <tableColumn id="5103" xr3:uid="{E04E10A1-AF3A-494C-9CB0-E77636B52E0B}" name="Coluna5080" dataDxfId="11309"/>
    <tableColumn id="5104" xr3:uid="{FC477B0F-D131-314D-AF81-48A4E74566FA}" name="Coluna5081" dataDxfId="11308"/>
    <tableColumn id="5105" xr3:uid="{49A9BB1F-7F5E-0747-942F-30A09F52DF4F}" name="Coluna5082" dataDxfId="11307"/>
    <tableColumn id="5106" xr3:uid="{108BB983-09E4-8C44-BF2E-8CF784B88C1E}" name="Coluna5083" dataDxfId="11306"/>
    <tableColumn id="5107" xr3:uid="{4EE2B014-4D52-884E-A44F-E4A16E81EB31}" name="Coluna5084" dataDxfId="11305"/>
    <tableColumn id="5108" xr3:uid="{FD30C3B7-62BA-CF46-9549-CD3A5D0EBCAD}" name="Coluna5085" dataDxfId="11304"/>
    <tableColumn id="5109" xr3:uid="{FBF05BEE-4090-8C49-83D4-F2D34EFA297F}" name="Coluna5086" dataDxfId="11303"/>
    <tableColumn id="5110" xr3:uid="{47CA0B8C-1598-CF44-BCBB-F55BFA87284B}" name="Coluna5087" dataDxfId="11302"/>
    <tableColumn id="5111" xr3:uid="{15F02CA0-CA16-D249-9D6D-2F5525DAAFAF}" name="Coluna5088" dataDxfId="11301"/>
    <tableColumn id="5112" xr3:uid="{28EE30C5-B091-CB40-9944-70E0416B50FA}" name="Coluna5089" dataDxfId="11300"/>
    <tableColumn id="5113" xr3:uid="{6522CB1D-9DF2-7942-848C-A4F44D85C6D2}" name="Coluna5090" dataDxfId="11299"/>
    <tableColumn id="5114" xr3:uid="{FEF8FF1D-AAE2-724E-98EA-59C9F8C12592}" name="Coluna5091" dataDxfId="11298"/>
    <tableColumn id="5115" xr3:uid="{1AA72B01-AB2A-6D4F-AF98-94D6EE4071D3}" name="Coluna5092" dataDxfId="11297"/>
    <tableColumn id="5116" xr3:uid="{D6C7430C-8F71-A24A-9ADA-BA3CCC7A58C3}" name="Coluna5093" dataDxfId="11296"/>
    <tableColumn id="5117" xr3:uid="{992DFA6F-2D50-6C40-8364-38C36BDC6481}" name="Coluna5094" dataDxfId="11295"/>
    <tableColumn id="5118" xr3:uid="{BDE4A43D-E46D-9E42-BB8C-304608FBEFEB}" name="Coluna5095" dataDxfId="11294"/>
    <tableColumn id="5119" xr3:uid="{E428ADDA-3F3E-7341-B530-377BDF9882E1}" name="Coluna5096" dataDxfId="11293"/>
    <tableColumn id="5120" xr3:uid="{703E165C-131E-D642-996C-D7CD5322471E}" name="Coluna5097" dataDxfId="11292"/>
    <tableColumn id="5121" xr3:uid="{A1AC04D7-D073-DC4E-97B2-0E64F1BEDB1E}" name="Coluna5098" dataDxfId="11291"/>
    <tableColumn id="5122" xr3:uid="{10C68A39-EB8A-F748-BE69-8EDFEA722231}" name="Coluna5099" dataDxfId="11290"/>
    <tableColumn id="5123" xr3:uid="{4577E1EB-6AD0-0047-BD02-5CD71ED7495A}" name="Coluna5100" dataDxfId="11289"/>
    <tableColumn id="5124" xr3:uid="{304C4648-68CD-0949-A422-2185AE46CEB0}" name="Coluna5101" dataDxfId="11288"/>
    <tableColumn id="5125" xr3:uid="{400B8DF7-18BA-0D49-ABCF-B48A678ADA23}" name="Coluna5102" dataDxfId="11287"/>
    <tableColumn id="5126" xr3:uid="{86D507EE-4718-E849-8E96-78A0ED98C459}" name="Coluna5103" dataDxfId="11286"/>
    <tableColumn id="5127" xr3:uid="{C54E1E8A-BD8E-934D-BD54-9711DCCECE8D}" name="Coluna5104" dataDxfId="11285"/>
    <tableColumn id="5128" xr3:uid="{07CA3668-9E0A-DA48-9AF6-E7E131B5FFC8}" name="Coluna5105" dataDxfId="11284"/>
    <tableColumn id="5129" xr3:uid="{85B851FD-E52B-8B4C-85FC-C9CB584DA275}" name="Coluna5106" dataDxfId="11283"/>
    <tableColumn id="5130" xr3:uid="{E065FFE4-8D28-4547-B144-DDEC6F936A14}" name="Coluna5107" dataDxfId="11282"/>
    <tableColumn id="5131" xr3:uid="{F7338628-5DED-274D-9B65-9EF1E924ADCF}" name="Coluna5108" dataDxfId="11281"/>
    <tableColumn id="5132" xr3:uid="{AE527BA7-C6FE-B241-869A-997B29ABF1DA}" name="Coluna5109" dataDxfId="11280"/>
    <tableColumn id="5133" xr3:uid="{CDC11BCF-8AB4-B348-99C9-AA0166FC5F07}" name="Coluna5110" dataDxfId="11279"/>
    <tableColumn id="5134" xr3:uid="{EDC10B2E-A755-E149-9B03-68F5B2AB0140}" name="Coluna5111" dataDxfId="11278"/>
    <tableColumn id="5135" xr3:uid="{00AD2E0C-FC29-EE42-8CAF-95B75E960AED}" name="Coluna5112" dataDxfId="11277"/>
    <tableColumn id="5136" xr3:uid="{B5D698DC-8EE5-294E-981E-38D9395C8B6C}" name="Coluna5113" dataDxfId="11276"/>
    <tableColumn id="5137" xr3:uid="{33E05201-3982-2848-8050-C924F9019E7D}" name="Coluna5114" dataDxfId="11275"/>
    <tableColumn id="5138" xr3:uid="{5DD23678-5FA9-BA4F-8E89-D08E76DC7128}" name="Coluna5115" dataDxfId="11274"/>
    <tableColumn id="5139" xr3:uid="{C73BB8A7-D799-2746-A32F-14D1C50C9193}" name="Coluna5116" dataDxfId="11273"/>
    <tableColumn id="5140" xr3:uid="{3DB14A2A-75F2-4E40-BBCD-8693518E6C89}" name="Coluna5117" dataDxfId="11272"/>
    <tableColumn id="5141" xr3:uid="{1231E393-63BF-3742-97A0-CB7B8D4B228E}" name="Coluna5118" dataDxfId="11271"/>
    <tableColumn id="5142" xr3:uid="{9BB880F2-A764-D043-A418-56C45182D71F}" name="Coluna5119" dataDxfId="11270"/>
    <tableColumn id="5143" xr3:uid="{DA89C129-10AB-BC48-ABCE-A658007D5228}" name="Coluna5120" dataDxfId="11269"/>
    <tableColumn id="5144" xr3:uid="{71B8458D-FE22-7F47-89E5-5715E16B5FAA}" name="Coluna5121" dataDxfId="11268"/>
    <tableColumn id="5145" xr3:uid="{6C3239F3-DE05-F742-B85F-95AB4DEA5CD8}" name="Coluna5122" dataDxfId="11267"/>
    <tableColumn id="5146" xr3:uid="{1066D3C3-E75D-D544-847F-0608359C3EDB}" name="Coluna5123" dataDxfId="11266"/>
    <tableColumn id="5147" xr3:uid="{FE3266A6-6184-644C-867A-2748BDD9DA51}" name="Coluna5124" dataDxfId="11265"/>
    <tableColumn id="5148" xr3:uid="{7836AC50-AC22-B94C-A2E7-15A554436563}" name="Coluna5125" dataDxfId="11264"/>
    <tableColumn id="5149" xr3:uid="{580B5FCD-D3AD-AE42-BB14-BF5F72611F89}" name="Coluna5126" dataDxfId="11263"/>
    <tableColumn id="5150" xr3:uid="{02FF64FF-AE9F-DD45-9959-1F02CEE353FE}" name="Coluna5127" dataDxfId="11262"/>
    <tableColumn id="5151" xr3:uid="{B869540B-9C35-AF41-B8EE-AC5ED80FDB5A}" name="Coluna5128" dataDxfId="11261"/>
    <tableColumn id="5152" xr3:uid="{ACE905D3-B752-9A4B-A65F-AC39E61B22A5}" name="Coluna5129" dataDxfId="11260"/>
    <tableColumn id="5153" xr3:uid="{0729A74E-48F1-B54C-91AE-1D0EDF87F483}" name="Coluna5130" dataDxfId="11259"/>
    <tableColumn id="5154" xr3:uid="{D922503E-D47E-A742-B5D5-A03BF62E7ADC}" name="Coluna5131" dataDxfId="11258"/>
    <tableColumn id="5155" xr3:uid="{B52011F0-E56C-C147-B0F7-7A882A967F66}" name="Coluna5132" dataDxfId="11257"/>
    <tableColumn id="5156" xr3:uid="{77892735-632B-F745-ACA7-FB7A26D66679}" name="Coluna5133" dataDxfId="11256"/>
    <tableColumn id="5157" xr3:uid="{643297BD-8987-CB44-A3C7-1B6C59CBCA8D}" name="Coluna5134" dataDxfId="11255"/>
    <tableColumn id="5158" xr3:uid="{2EF5F5D5-AFD9-184D-B7FE-34EF0670C08A}" name="Coluna5135" dataDxfId="11254"/>
    <tableColumn id="5159" xr3:uid="{6C560D0D-9032-394C-880F-F331577D3956}" name="Coluna5136" dataDxfId="11253"/>
    <tableColumn id="5160" xr3:uid="{B2944C3A-0C37-5544-834F-3132B6C73935}" name="Coluna5137" dataDxfId="11252"/>
    <tableColumn id="5161" xr3:uid="{1687152B-D2BC-AA44-B872-407EC8A7926B}" name="Coluna5138" dataDxfId="11251"/>
    <tableColumn id="5162" xr3:uid="{6BA3B4AB-6743-4242-9462-7CE71504C893}" name="Coluna5139" dataDxfId="11250"/>
    <tableColumn id="5163" xr3:uid="{3ACDAA47-FCAD-B240-94E9-5329E8073E0C}" name="Coluna5140" dataDxfId="11249"/>
    <tableColumn id="5164" xr3:uid="{C7E45550-09ED-ED4B-817A-4979646423DA}" name="Coluna5141" dataDxfId="11248"/>
    <tableColumn id="5165" xr3:uid="{B9CFDDB1-22D5-4B4D-866F-B0751C9C37A6}" name="Coluna5142" dataDxfId="11247"/>
    <tableColumn id="5166" xr3:uid="{1C4D0C0C-1E74-BC4F-9AC3-AA0141CB4BAB}" name="Coluna5143" dataDxfId="11246"/>
    <tableColumn id="5167" xr3:uid="{7A0325FE-2BC2-C643-941C-0E6D9D019C6D}" name="Coluna5144" dataDxfId="11245"/>
    <tableColumn id="5168" xr3:uid="{52B38CF4-32CE-D84F-8A43-671444030B7B}" name="Coluna5145" dataDxfId="11244"/>
    <tableColumn id="5169" xr3:uid="{5A6D36FE-BBE1-FF4E-B66E-6B547233ED8C}" name="Coluna5146" dataDxfId="11243"/>
    <tableColumn id="5170" xr3:uid="{96C27E54-741D-A44A-9F06-FD30299D177E}" name="Coluna5147" dataDxfId="11242"/>
    <tableColumn id="5171" xr3:uid="{E10B9526-27D8-0C42-B98B-DF8999E8136E}" name="Coluna5148" dataDxfId="11241"/>
    <tableColumn id="5172" xr3:uid="{2D5650D3-6804-D345-B757-B7A2BF069433}" name="Coluna5149" dataDxfId="11240"/>
    <tableColumn id="5173" xr3:uid="{8A28B495-ABE3-C440-951B-E02462EFDA5A}" name="Coluna5150" dataDxfId="11239"/>
    <tableColumn id="5174" xr3:uid="{03E91335-9D69-0E48-A461-34F3C68103CB}" name="Coluna5151" dataDxfId="11238"/>
    <tableColumn id="5175" xr3:uid="{701CC7FE-973C-F04A-AC35-8F89FCA589C0}" name="Coluna5152" dataDxfId="11237"/>
    <tableColumn id="5176" xr3:uid="{57546E26-209C-A64B-BAA1-E27B4E554E92}" name="Coluna5153" dataDxfId="11236"/>
    <tableColumn id="5177" xr3:uid="{372E7D14-5D6C-D046-BCA3-1597F63B4956}" name="Coluna5154" dataDxfId="11235"/>
    <tableColumn id="5178" xr3:uid="{1EAEF765-519B-9841-AE68-3786885498D1}" name="Coluna5155" dataDxfId="11234"/>
    <tableColumn id="5179" xr3:uid="{277C6212-1F78-3841-BADE-6C20C2776BA3}" name="Coluna5156" dataDxfId="11233"/>
    <tableColumn id="5180" xr3:uid="{F00DF4C0-499E-DD42-8D8C-F24A69C413A4}" name="Coluna5157" dataDxfId="11232"/>
    <tableColumn id="5181" xr3:uid="{000C6F7F-8D94-8F45-8DD4-1E10D62F0F14}" name="Coluna5158" dataDxfId="11231"/>
    <tableColumn id="5182" xr3:uid="{0ABB8FAB-C21A-3648-9666-4171EBD0071F}" name="Coluna5159" dataDxfId="11230"/>
    <tableColumn id="5183" xr3:uid="{7EC386B5-B028-5047-846F-6240EF63C024}" name="Coluna5160" dataDxfId="11229"/>
    <tableColumn id="5184" xr3:uid="{14B44BDC-6DCD-CF47-9434-0A03F10306C6}" name="Coluna5161" dataDxfId="11228"/>
    <tableColumn id="5185" xr3:uid="{1343F32A-EFB2-B445-9F54-BC8849FAFB01}" name="Coluna5162" dataDxfId="11227"/>
    <tableColumn id="5186" xr3:uid="{595C3432-55DB-DF4C-A8F3-BDDE87A64A81}" name="Coluna5163" dataDxfId="11226"/>
    <tableColumn id="5187" xr3:uid="{2312C6C0-F0B5-2147-8925-65FCE8DD0B66}" name="Coluna5164" dataDxfId="11225"/>
    <tableColumn id="5188" xr3:uid="{9D57C706-FF7A-FB4B-A865-4F120D8A9684}" name="Coluna5165" dataDxfId="11224"/>
    <tableColumn id="5189" xr3:uid="{A315AB82-CAD5-7141-85EF-53CD31FBC8F6}" name="Coluna5166" dataDxfId="11223"/>
    <tableColumn id="5190" xr3:uid="{33A2514B-97BF-6B43-8916-92953A7E78CC}" name="Coluna5167" dataDxfId="11222"/>
    <tableColumn id="5191" xr3:uid="{5BD59535-A221-924E-BCB4-453242A49BEA}" name="Coluna5168" dataDxfId="11221"/>
    <tableColumn id="5192" xr3:uid="{F1B6A70A-E7DD-D644-B88D-AA20A06CAB18}" name="Coluna5169" dataDxfId="11220"/>
    <tableColumn id="5193" xr3:uid="{7884E0DA-AC1E-B041-BCAA-56D5E5A23FEC}" name="Coluna5170" dataDxfId="11219"/>
    <tableColumn id="5194" xr3:uid="{1B7BA6FC-7FC4-FE45-ADC5-247F559DB278}" name="Coluna5171" dataDxfId="11218"/>
    <tableColumn id="5195" xr3:uid="{CA5C94EB-B4A5-A04A-BA41-D484D45CD387}" name="Coluna5172" dataDxfId="11217"/>
    <tableColumn id="5196" xr3:uid="{774D97DC-57ED-B243-A938-3C6F4BA9EA79}" name="Coluna5173" dataDxfId="11216"/>
    <tableColumn id="5197" xr3:uid="{F3BC4A9A-FA80-3347-AAA7-5F4D347F7949}" name="Coluna5174" dataDxfId="11215"/>
    <tableColumn id="5198" xr3:uid="{0BAEFB51-7588-CE4C-A342-982CEF989377}" name="Coluna5175" dataDxfId="11214"/>
    <tableColumn id="5199" xr3:uid="{EFC55713-40FB-B249-AF0C-F419F2794317}" name="Coluna5176" dataDxfId="11213"/>
    <tableColumn id="5200" xr3:uid="{523203C0-D4E8-334D-BC84-0BD156DB5585}" name="Coluna5177" dataDxfId="11212"/>
    <tableColumn id="5201" xr3:uid="{0285C6CF-A693-2F4F-93A6-E9FB759C070C}" name="Coluna5178" dataDxfId="11211"/>
    <tableColumn id="5202" xr3:uid="{0AD9B500-EFF0-9A48-AD1F-F1A572B70D2F}" name="Coluna5179" dataDxfId="11210"/>
    <tableColumn id="5203" xr3:uid="{5E848459-B2CC-CA47-A9C2-818C2579203A}" name="Coluna5180" dataDxfId="11209"/>
    <tableColumn id="5204" xr3:uid="{18BAA0A7-46E9-A94A-90D2-B55AB0263D9E}" name="Coluna5181" dataDxfId="11208"/>
    <tableColumn id="5205" xr3:uid="{AB79218B-7F01-A749-AED4-B88DC6817A72}" name="Coluna5182" dataDxfId="11207"/>
    <tableColumn id="5206" xr3:uid="{7A8037C9-97AB-7F4A-A513-8F0C0A69E701}" name="Coluna5183" dataDxfId="11206"/>
    <tableColumn id="5207" xr3:uid="{51194132-EF3C-1D40-A13B-45B35622C31B}" name="Coluna5184" dataDxfId="11205"/>
    <tableColumn id="5208" xr3:uid="{9AD6D673-3579-C546-AFAF-D4A63AB17E2A}" name="Coluna5185" dataDxfId="11204"/>
    <tableColumn id="5209" xr3:uid="{16E08548-62C9-A64F-B762-DC742FA0ED6E}" name="Coluna5186" dataDxfId="11203"/>
    <tableColumn id="5210" xr3:uid="{045A5BDB-DABC-424A-BF88-55531780CF18}" name="Coluna5187" dataDxfId="11202"/>
    <tableColumn id="5211" xr3:uid="{AEDE7153-D690-6540-912B-24FC9649441E}" name="Coluna5188" dataDxfId="11201"/>
    <tableColumn id="5212" xr3:uid="{CBE1B94B-B348-0746-8C75-CB971D5B38D8}" name="Coluna5189" dataDxfId="11200"/>
    <tableColumn id="5213" xr3:uid="{62E671ED-3DD5-6B49-896B-A287051B929D}" name="Coluna5190" dataDxfId="11199"/>
    <tableColumn id="5214" xr3:uid="{698EFBA9-133B-874B-BD9B-39268BB58EEC}" name="Coluna5191" dataDxfId="11198"/>
    <tableColumn id="5215" xr3:uid="{6E9237CC-DF7B-4344-A976-6389952C0F91}" name="Coluna5192" dataDxfId="11197"/>
    <tableColumn id="5216" xr3:uid="{BA5833DB-24CA-B640-94AE-9942CF51393B}" name="Coluna5193" dataDxfId="11196"/>
    <tableColumn id="5217" xr3:uid="{B4B956E6-C042-7D4E-A6B6-B982A0574DA5}" name="Coluna5194" dataDxfId="11195"/>
    <tableColumn id="5218" xr3:uid="{8866D8CD-55FC-194D-BD70-281D6502F702}" name="Coluna5195" dataDxfId="11194"/>
    <tableColumn id="5219" xr3:uid="{0A8D1CA5-5084-D649-BE11-06E2E935EBD8}" name="Coluna5196" dataDxfId="11193"/>
    <tableColumn id="5220" xr3:uid="{348CB345-113B-BB42-87C0-C597DE5025E7}" name="Coluna5197" dataDxfId="11192"/>
    <tableColumn id="5221" xr3:uid="{C854F183-5B3C-3E40-93F6-B302F0859692}" name="Coluna5198" dataDxfId="11191"/>
    <tableColumn id="5222" xr3:uid="{A1E9110A-C4FB-2E4F-ACBF-E844B5462710}" name="Coluna5199" dataDxfId="11190"/>
    <tableColumn id="5223" xr3:uid="{1BE5E003-F5A7-1740-B204-823326C3322D}" name="Coluna5200" dataDxfId="11189"/>
    <tableColumn id="5224" xr3:uid="{747A3098-92E5-604F-BC27-4B1A01D3FD5D}" name="Coluna5201" dataDxfId="11188"/>
    <tableColumn id="5225" xr3:uid="{60E650AC-1A31-AC41-9CC2-1EFE9FBC7CAD}" name="Coluna5202" dataDxfId="11187"/>
    <tableColumn id="5226" xr3:uid="{46FBBAC2-1DC4-6A45-B53D-D5A68DEA9C52}" name="Coluna5203" dataDxfId="11186"/>
    <tableColumn id="5227" xr3:uid="{EF66D20A-C2DF-8D44-8E1C-63EF8FD7CA91}" name="Coluna5204" dataDxfId="11185"/>
    <tableColumn id="5228" xr3:uid="{5AA46304-B573-D843-9114-9916AE89A53F}" name="Coluna5205" dataDxfId="11184"/>
    <tableColumn id="5229" xr3:uid="{3F21E9B9-E45A-9042-8AD7-81FDFF6B9F53}" name="Coluna5206" dataDxfId="11183"/>
    <tableColumn id="5230" xr3:uid="{92E877F6-6549-234D-83F4-0F5E72EA11AF}" name="Coluna5207" dataDxfId="11182"/>
    <tableColumn id="5231" xr3:uid="{1D6A8E5C-4D3A-2948-AC37-CEEBFE8825C7}" name="Coluna5208" dataDxfId="11181"/>
    <tableColumn id="5232" xr3:uid="{9BA069B7-EDE3-714A-A907-D61548C4A2C6}" name="Coluna5209" dataDxfId="11180"/>
    <tableColumn id="5233" xr3:uid="{6F71B84A-54B4-5341-998C-60EC09E2454D}" name="Coluna5210" dataDxfId="11179"/>
    <tableColumn id="5234" xr3:uid="{DBDE6E20-5766-9D47-85C0-BA5C7A295B70}" name="Coluna5211" dataDxfId="11178"/>
    <tableColumn id="5235" xr3:uid="{3C9FCB90-8483-714E-A901-CF9B0571E6EB}" name="Coluna5212" dataDxfId="11177"/>
    <tableColumn id="5236" xr3:uid="{EBCA84C0-1AEC-CF43-9430-B4D6FBF1CDE4}" name="Coluna5213" dataDxfId="11176"/>
    <tableColumn id="5237" xr3:uid="{E656F411-0D3E-9847-9067-9C3ECC5A1140}" name="Coluna5214" dataDxfId="11175"/>
    <tableColumn id="5238" xr3:uid="{D5D4F488-AF76-1C4E-B924-BDA611F9596C}" name="Coluna5215" dataDxfId="11174"/>
    <tableColumn id="5239" xr3:uid="{0C43483B-AEF9-EB46-821B-35A58C0B4A5D}" name="Coluna5216" dataDxfId="11173"/>
    <tableColumn id="5240" xr3:uid="{7929B61E-851A-8D4A-B37B-56C7A715B355}" name="Coluna5217" dataDxfId="11172"/>
    <tableColumn id="5241" xr3:uid="{FC0B2083-E308-6941-B2AE-81EAFA49FF95}" name="Coluna5218" dataDxfId="11171"/>
    <tableColumn id="5242" xr3:uid="{70E53A27-015F-FA44-BBAC-6B911020D8DB}" name="Coluna5219" dataDxfId="11170"/>
    <tableColumn id="5243" xr3:uid="{67CE7ACE-54A6-CF4F-B826-C84425C6D8D3}" name="Coluna5220" dataDxfId="11169"/>
    <tableColumn id="5244" xr3:uid="{54E179C8-93CA-5B4B-AAEC-3BB6C4AD439C}" name="Coluna5221" dataDxfId="11168"/>
    <tableColumn id="5245" xr3:uid="{D0D5027E-9D11-6642-8DD6-085E5D6AC6C1}" name="Coluna5222" dataDxfId="11167"/>
    <tableColumn id="5246" xr3:uid="{01251EEA-8AEE-EB4B-B0FF-B7D733113445}" name="Coluna5223" dataDxfId="11166"/>
    <tableColumn id="5247" xr3:uid="{C46EF975-85F8-9D48-B545-27E6BB11943B}" name="Coluna5224" dataDxfId="11165"/>
    <tableColumn id="5248" xr3:uid="{4E654A6F-10FB-2144-9DA4-949DE98978DC}" name="Coluna5225" dataDxfId="11164"/>
    <tableColumn id="5249" xr3:uid="{C97355EE-E8B0-F54A-B6AC-8C77A9EFB4A9}" name="Coluna5226" dataDxfId="11163"/>
    <tableColumn id="5250" xr3:uid="{54A82170-1FE8-B14A-9053-96C678011C24}" name="Coluna5227" dataDxfId="11162"/>
    <tableColumn id="5251" xr3:uid="{7AB93584-6B52-344F-928D-7A24B154502A}" name="Coluna5228" dataDxfId="11161"/>
    <tableColumn id="5252" xr3:uid="{E58CE4E3-E233-D841-9D1B-CD3AF95A0A27}" name="Coluna5229" dataDxfId="11160"/>
    <tableColumn id="5253" xr3:uid="{6AA60FA2-B4EC-0745-9D5F-D7AE10FCA0A6}" name="Coluna5230" dataDxfId="11159"/>
    <tableColumn id="5254" xr3:uid="{70C7AFF4-2A6C-C243-AFDE-8D4A913E3C0F}" name="Coluna5231" dataDxfId="11158"/>
    <tableColumn id="5255" xr3:uid="{F7C70B5E-4618-5A4D-93FF-AC2CE7D341AD}" name="Coluna5232" dataDxfId="11157"/>
    <tableColumn id="5256" xr3:uid="{27674187-6ABC-A743-8667-7A59330A546D}" name="Coluna5233" dataDxfId="11156"/>
    <tableColumn id="5257" xr3:uid="{B9A2085D-C13C-BD4F-B0FF-623F1AB4116E}" name="Coluna5234" dataDxfId="11155"/>
    <tableColumn id="5258" xr3:uid="{32800480-F286-E848-8FA9-83F7E818B30C}" name="Coluna5235" dataDxfId="11154"/>
    <tableColumn id="5259" xr3:uid="{0364FA3A-BB2B-EA4F-B20E-1AC49EDD633C}" name="Coluna5236" dataDxfId="11153"/>
    <tableColumn id="5260" xr3:uid="{BE290372-C779-094A-A470-95A324D117A6}" name="Coluna5237" dataDxfId="11152"/>
    <tableColumn id="5261" xr3:uid="{DB7C8FF0-13D5-B240-AD10-2328D82FBDC6}" name="Coluna5238" dataDxfId="11151"/>
    <tableColumn id="5262" xr3:uid="{EBB0A031-5510-D744-9A29-D3A1699F2F92}" name="Coluna5239" dataDxfId="11150"/>
    <tableColumn id="5263" xr3:uid="{930DB9FA-D394-714E-9617-3AABFFD8B162}" name="Coluna5240" dataDxfId="11149"/>
    <tableColumn id="5264" xr3:uid="{6CD114A8-AE72-C34D-B813-C1C1C8984D45}" name="Coluna5241" dataDxfId="11148"/>
    <tableColumn id="5265" xr3:uid="{E5601397-B9E3-C24E-AA61-0BAE635B8A15}" name="Coluna5242" dataDxfId="11147"/>
    <tableColumn id="5266" xr3:uid="{836EAE2A-86D4-E349-8ED0-ED5F6D528111}" name="Coluna5243" dataDxfId="11146"/>
    <tableColumn id="5267" xr3:uid="{5463019E-E8C3-704E-8654-486D4530FF8C}" name="Coluna5244" dataDxfId="11145"/>
    <tableColumn id="5268" xr3:uid="{E7411815-635A-984F-8C66-75A5FBE94E22}" name="Coluna5245" dataDxfId="11144"/>
    <tableColumn id="5269" xr3:uid="{10B1F650-66A5-B049-9060-874F57CFF913}" name="Coluna5246" dataDxfId="11143"/>
    <tableColumn id="5270" xr3:uid="{8CCC1BB5-7F6F-2B46-A8AD-BB6657D5D9A9}" name="Coluna5247" dataDxfId="11142"/>
    <tableColumn id="5271" xr3:uid="{8CF23CB6-E016-C249-8611-A5630E0F1E32}" name="Coluna5248" dataDxfId="11141"/>
    <tableColumn id="5272" xr3:uid="{33636EF8-4E33-5440-861B-757F01BAFF02}" name="Coluna5249" dataDxfId="11140"/>
    <tableColumn id="5273" xr3:uid="{8EF9A003-2BD3-A546-B8FD-4AA097BDDF76}" name="Coluna5250" dataDxfId="11139"/>
    <tableColumn id="5274" xr3:uid="{8D096DBF-1C70-D74C-AC66-7D24F2B21508}" name="Coluna5251" dataDxfId="11138"/>
    <tableColumn id="5275" xr3:uid="{0CC15E06-356F-594B-B869-ABE25BA1AC02}" name="Coluna5252" dataDxfId="11137"/>
    <tableColumn id="5276" xr3:uid="{500DC022-5449-2641-BDB7-6D7A3CCF2378}" name="Coluna5253" dataDxfId="11136"/>
    <tableColumn id="5277" xr3:uid="{EA88C7CA-0807-F24E-9742-EFD10F8A1B44}" name="Coluna5254" dataDxfId="11135"/>
    <tableColumn id="5278" xr3:uid="{488F877E-470B-F046-B7B1-626E11C1889E}" name="Coluna5255" dataDxfId="11134"/>
    <tableColumn id="5279" xr3:uid="{36756CF5-757D-CE46-8EAD-7BC22026F778}" name="Coluna5256" dataDxfId="11133"/>
    <tableColumn id="5280" xr3:uid="{77D4D0BA-10E1-7348-94E4-76AD575E3910}" name="Coluna5257" dataDxfId="11132"/>
    <tableColumn id="5281" xr3:uid="{C5B56FF4-DC73-C642-9604-D5023C156D21}" name="Coluna5258" dataDxfId="11131"/>
    <tableColumn id="5282" xr3:uid="{6DC726F7-A6DA-AF49-90D6-FF10FA3124E2}" name="Coluna5259" dataDxfId="11130"/>
    <tableColumn id="5283" xr3:uid="{CAC4F6BB-C9F0-2840-A2D8-BD29CA438587}" name="Coluna5260" dataDxfId="11129"/>
    <tableColumn id="5284" xr3:uid="{58DB1D87-83B5-2046-AEB0-2448F8D83F44}" name="Coluna5261" dataDxfId="11128"/>
    <tableColumn id="5285" xr3:uid="{E90D3B4D-5B76-4E4F-ABBC-B5EC3088359E}" name="Coluna5262" dataDxfId="11127"/>
    <tableColumn id="5286" xr3:uid="{0414FAEC-2720-614E-A3A5-7F1FBE034F4D}" name="Coluna5263" dataDxfId="11126"/>
    <tableColumn id="5287" xr3:uid="{2465042A-F73B-B648-9A27-4BE08073EF2F}" name="Coluna5264" dataDxfId="11125"/>
    <tableColumn id="5288" xr3:uid="{6C31D94A-ABC2-8F41-952B-5331AB08BF57}" name="Coluna5265" dataDxfId="11124"/>
    <tableColumn id="5289" xr3:uid="{C52C8E81-3C8B-EB4E-AD9C-CDC56AE61DA7}" name="Coluna5266" dataDxfId="11123"/>
    <tableColumn id="5290" xr3:uid="{A71E26BF-9A96-9F49-A2F1-0F3A1D54D484}" name="Coluna5267" dataDxfId="11122"/>
    <tableColumn id="5291" xr3:uid="{7DDEB344-42F6-674A-A9AF-DD73C2C78278}" name="Coluna5268" dataDxfId="11121"/>
    <tableColumn id="5292" xr3:uid="{EF29D7EA-ECE7-6343-AF0F-4BCC0BFE8F29}" name="Coluna5269" dataDxfId="11120"/>
    <tableColumn id="5293" xr3:uid="{83EE53C3-B621-4340-A4FA-8C1D0254F786}" name="Coluna5270" dataDxfId="11119"/>
    <tableColumn id="5294" xr3:uid="{4B47064C-114B-7C4A-9A73-643A7894944E}" name="Coluna5271" dataDxfId="11118"/>
    <tableColumn id="5295" xr3:uid="{69A302AE-B0D7-B64F-ABA1-DCA6C033C004}" name="Coluna5272" dataDxfId="11117"/>
    <tableColumn id="5296" xr3:uid="{28A15837-26CC-974D-A906-1AD1EF740F8A}" name="Coluna5273" dataDxfId="11116"/>
    <tableColumn id="5297" xr3:uid="{C95926E1-66BD-AA4F-A764-81E82AF31751}" name="Coluna5274" dataDxfId="11115"/>
    <tableColumn id="5298" xr3:uid="{0CA96E69-20F1-AA46-9624-17BC0D3F79F5}" name="Coluna5275" dataDxfId="11114"/>
    <tableColumn id="5299" xr3:uid="{372430E0-EFEF-E441-8688-95ED6B7B4E91}" name="Coluna5276" dataDxfId="11113"/>
    <tableColumn id="5300" xr3:uid="{8E3FD87A-FDDE-184D-9BFC-11E6BFDC2DA0}" name="Coluna5277" dataDxfId="11112"/>
    <tableColumn id="5301" xr3:uid="{FFFF23D8-22BE-8F4F-8422-2CADB5914956}" name="Coluna5278" dataDxfId="11111"/>
    <tableColumn id="5302" xr3:uid="{61545015-E6DF-6F40-870F-B1343B4E053B}" name="Coluna5279" dataDxfId="11110"/>
    <tableColumn id="5303" xr3:uid="{37513EA6-E16D-954B-A669-00606C9E2CAA}" name="Coluna5280" dataDxfId="11109"/>
    <tableColumn id="5304" xr3:uid="{065C0B26-F84A-504C-996B-9173317D379A}" name="Coluna5281" dataDxfId="11108"/>
    <tableColumn id="5305" xr3:uid="{5EF73EBB-8FDF-A84A-96A6-947C6DA13769}" name="Coluna5282" dataDxfId="11107"/>
    <tableColumn id="5306" xr3:uid="{8CB8266B-E6D9-EC45-BF8D-D8AD0CAE5BAC}" name="Coluna5283" dataDxfId="11106"/>
    <tableColumn id="5307" xr3:uid="{F31FE7A0-7190-3E41-A60E-F410A86F154E}" name="Coluna5284" dataDxfId="11105"/>
    <tableColumn id="5308" xr3:uid="{D76DFAD3-DA37-D245-95E0-235B5A2F3A4C}" name="Coluna5285" dataDxfId="11104"/>
    <tableColumn id="5309" xr3:uid="{855292AB-D756-064C-A76B-5A4741029BCC}" name="Coluna5286" dataDxfId="11103"/>
    <tableColumn id="5310" xr3:uid="{D37A4D28-19E0-DD46-9329-D8662FC53E4F}" name="Coluna5287" dataDxfId="11102"/>
    <tableColumn id="5311" xr3:uid="{4317BCD3-0A82-254E-A5B4-370F47FE3B52}" name="Coluna5288" dataDxfId="11101"/>
    <tableColumn id="5312" xr3:uid="{152EE131-02E0-BE46-9C3E-0E5926EB291A}" name="Coluna5289" dataDxfId="11100"/>
    <tableColumn id="5313" xr3:uid="{DC0C1C32-83F8-2647-B0B4-7D0657A0C000}" name="Coluna5290" dataDxfId="11099"/>
    <tableColumn id="5314" xr3:uid="{B176A4E2-23CB-C04A-9C2B-D602C9E1A58D}" name="Coluna5291" dataDxfId="11098"/>
    <tableColumn id="5315" xr3:uid="{1A53D77B-E590-B44A-82BA-F9E35D739505}" name="Coluna5292" dataDxfId="11097"/>
    <tableColumn id="5316" xr3:uid="{34CA4C03-D704-F645-9EAE-D53570B0A602}" name="Coluna5293" dataDxfId="11096"/>
    <tableColumn id="5317" xr3:uid="{FBBB6E54-15C0-E04D-B532-AE5E86532820}" name="Coluna5294" dataDxfId="11095"/>
    <tableColumn id="5318" xr3:uid="{F511EFD0-131E-CA46-B389-86DF43157AFF}" name="Coluna5295" dataDxfId="11094"/>
    <tableColumn id="5319" xr3:uid="{76D5D326-82F9-0A46-88B3-D903B30E63BF}" name="Coluna5296" dataDxfId="11093"/>
    <tableColumn id="5320" xr3:uid="{21BF54AF-2457-2240-BBB5-4F92ED77F16B}" name="Coluna5297" dataDxfId="11092"/>
    <tableColumn id="5321" xr3:uid="{45F3BDA2-8216-AA4C-A24C-5910DE7FA43E}" name="Coluna5298" dataDxfId="11091"/>
    <tableColumn id="5322" xr3:uid="{B3099354-FA8C-DE4A-A72D-3ECCEF809806}" name="Coluna5299" dataDxfId="11090"/>
    <tableColumn id="5323" xr3:uid="{1474CD89-03C5-C44A-A4B2-0961D83F33AE}" name="Coluna5300" dataDxfId="11089"/>
    <tableColumn id="5324" xr3:uid="{855F37C9-FC26-094E-9D72-C883251561AE}" name="Coluna5301" dataDxfId="11088"/>
    <tableColumn id="5325" xr3:uid="{76989D43-8D83-7A41-8C2A-D3F7817B934E}" name="Coluna5302" dataDxfId="11087"/>
    <tableColumn id="5326" xr3:uid="{5CF209C8-3C6E-4743-9A17-3D645D99A4B8}" name="Coluna5303" dataDxfId="11086"/>
    <tableColumn id="5327" xr3:uid="{784E374B-A869-B14D-82B1-27D24CD356DE}" name="Coluna5304" dataDxfId="11085"/>
    <tableColumn id="5328" xr3:uid="{BE829C55-7BB1-9E4E-8098-C52D3AD36B26}" name="Coluna5305" dataDxfId="11084"/>
    <tableColumn id="5329" xr3:uid="{3492150E-EDE4-5043-BB18-CDAFFB4AA03C}" name="Coluna5306" dataDxfId="11083"/>
    <tableColumn id="5330" xr3:uid="{B6D091BA-D2E1-5A46-A8B5-1B256E367230}" name="Coluna5307" dataDxfId="11082"/>
    <tableColumn id="5331" xr3:uid="{2BE1C2F1-BBCF-5245-B535-9D366A28500F}" name="Coluna5308" dataDxfId="11081"/>
    <tableColumn id="5332" xr3:uid="{90F95DEB-F288-8542-AFCD-EC28CF3FF917}" name="Coluna5309" dataDxfId="11080"/>
    <tableColumn id="5333" xr3:uid="{9DF4D9D6-4675-B944-8B84-8FA928A00AD6}" name="Coluna5310" dataDxfId="11079"/>
    <tableColumn id="5334" xr3:uid="{4EA68670-ABF3-114F-A2ED-49D482DF1AFB}" name="Coluna5311" dataDxfId="11078"/>
    <tableColumn id="5335" xr3:uid="{915EC7E8-6CC7-114D-81FA-31E0B0E31E32}" name="Coluna5312" dataDxfId="11077"/>
    <tableColumn id="5336" xr3:uid="{E82B0A55-488D-8749-A58E-6CBCECC4788C}" name="Coluna5313" dataDxfId="11076"/>
    <tableColumn id="5337" xr3:uid="{B724E280-9078-0B44-9B92-35AC50A2F4F9}" name="Coluna5314" dataDxfId="11075"/>
    <tableColumn id="5338" xr3:uid="{92AB3DD5-C2DC-8C49-8448-B9D085785139}" name="Coluna5315" dataDxfId="11074"/>
    <tableColumn id="5339" xr3:uid="{F1BA6A89-F13D-1549-BE68-70FCA9816BA8}" name="Coluna5316" dataDxfId="11073"/>
    <tableColumn id="5340" xr3:uid="{F0CA8C88-5215-1A40-B22C-400976C198E1}" name="Coluna5317" dataDxfId="11072"/>
    <tableColumn id="5341" xr3:uid="{87BC0102-061A-144C-B71C-124976E1C10D}" name="Coluna5318" dataDxfId="11071"/>
    <tableColumn id="5342" xr3:uid="{D9198AC8-291C-5A4C-B3BE-C06ED6548B8A}" name="Coluna5319" dataDxfId="11070"/>
    <tableColumn id="5343" xr3:uid="{EC1CBBFD-26C3-E647-B349-E9A4A30363FE}" name="Coluna5320" dataDxfId="11069"/>
    <tableColumn id="5344" xr3:uid="{CB98755A-9ED6-EA48-AFBB-E008B14B4B2F}" name="Coluna5321" dataDxfId="11068"/>
    <tableColumn id="5345" xr3:uid="{C794245B-94FF-704F-ACC5-14A4C8596649}" name="Coluna5322" dataDxfId="11067"/>
    <tableColumn id="5346" xr3:uid="{3F2CB28D-919B-3E41-8081-2263D4AE8BC6}" name="Coluna5323" dataDxfId="11066"/>
    <tableColumn id="5347" xr3:uid="{17A1E9F2-85BC-6F40-BE5B-AAA2BC09289C}" name="Coluna5324" dataDxfId="11065"/>
    <tableColumn id="5348" xr3:uid="{3E25F38D-7CFD-0145-8E87-8B28D7D96F48}" name="Coluna5325" dataDxfId="11064"/>
    <tableColumn id="5349" xr3:uid="{B1485F86-E72A-5C47-9A93-23B8343033A7}" name="Coluna5326" dataDxfId="11063"/>
    <tableColumn id="5350" xr3:uid="{7177D940-AE4F-C545-BC72-8FB9F783E19A}" name="Coluna5327" dataDxfId="11062"/>
    <tableColumn id="5351" xr3:uid="{60A4DBA7-A7DA-C445-AA02-313134C99539}" name="Coluna5328" dataDxfId="11061"/>
    <tableColumn id="5352" xr3:uid="{1408A0AF-8613-714B-BEB4-CB68D57B47C5}" name="Coluna5329" dataDxfId="11060"/>
    <tableColumn id="5353" xr3:uid="{E886A053-36A9-0246-8779-93A0A6D6E48E}" name="Coluna5330" dataDxfId="11059"/>
    <tableColumn id="5354" xr3:uid="{9D97D420-5B92-B146-B004-F0CACBB77CEA}" name="Coluna5331" dataDxfId="11058"/>
    <tableColumn id="5355" xr3:uid="{C19E6B8F-497D-E543-B5E4-70D455F7027F}" name="Coluna5332" dataDxfId="11057"/>
    <tableColumn id="5356" xr3:uid="{5A46788B-3B55-F543-B269-947F23D3BA45}" name="Coluna5333" dataDxfId="11056"/>
    <tableColumn id="5357" xr3:uid="{D0CEA930-F7CB-794C-92F7-B66E5BAA52A9}" name="Coluna5334" dataDxfId="11055"/>
    <tableColumn id="5358" xr3:uid="{EE87DBF3-BC1A-4B44-98A1-731881DF5514}" name="Coluna5335" dataDxfId="11054"/>
    <tableColumn id="5359" xr3:uid="{491FA0DA-ACCA-FF40-972F-DE7CE13AA910}" name="Coluna5336" dataDxfId="11053"/>
    <tableColumn id="5360" xr3:uid="{26A05789-4DEC-604C-B25F-A17E8F0F2D05}" name="Coluna5337" dataDxfId="11052"/>
    <tableColumn id="5361" xr3:uid="{B424157E-49DC-094F-B922-A86E5F3ABDA8}" name="Coluna5338" dataDxfId="11051"/>
    <tableColumn id="5362" xr3:uid="{CE09749E-3018-4348-BEE7-7EBD63FE02D4}" name="Coluna5339" dataDxfId="11050"/>
    <tableColumn id="5363" xr3:uid="{F721B00C-EFDC-AA4D-8B45-068A4C664C74}" name="Coluna5340" dataDxfId="11049"/>
    <tableColumn id="5364" xr3:uid="{028E80C6-DF56-AD42-BE61-7DF5B14080F1}" name="Coluna5341" dataDxfId="11048"/>
    <tableColumn id="5365" xr3:uid="{15C20890-152B-9A45-B3CC-D1086678096C}" name="Coluna5342" dataDxfId="11047"/>
    <tableColumn id="5366" xr3:uid="{9777E643-8C55-974D-8230-F69C69AC5D75}" name="Coluna5343" dataDxfId="11046"/>
    <tableColumn id="5367" xr3:uid="{E6EA2E10-F65F-124F-8718-3DC8436715B2}" name="Coluna5344" dataDxfId="11045"/>
    <tableColumn id="5368" xr3:uid="{EB762550-1C0C-B240-8C04-EA4B84BB60E3}" name="Coluna5345" dataDxfId="11044"/>
    <tableColumn id="5369" xr3:uid="{A9A93A4B-B3AE-D04D-B53A-DFE31CE2CAC4}" name="Coluna5346" dataDxfId="11043"/>
    <tableColumn id="5370" xr3:uid="{C211A510-4AEC-E747-A8AB-2909346F7295}" name="Coluna5347" dataDxfId="11042"/>
    <tableColumn id="5371" xr3:uid="{CD560EB8-5723-BB48-88E1-5BB673A1C950}" name="Coluna5348" dataDxfId="11041"/>
    <tableColumn id="5372" xr3:uid="{5DE6CB65-57B8-624F-BA50-5747A1187FEE}" name="Coluna5349" dataDxfId="11040"/>
    <tableColumn id="5373" xr3:uid="{978328F3-D2B8-C042-AAD1-2327D520768B}" name="Coluna5350" dataDxfId="11039"/>
    <tableColumn id="5374" xr3:uid="{B7EADAC7-7DD7-544A-BFC0-255D0E810633}" name="Coluna5351" dataDxfId="11038"/>
    <tableColumn id="5375" xr3:uid="{D48D7438-7359-6F47-9CB4-410D09F1B017}" name="Coluna5352" dataDxfId="11037"/>
    <tableColumn id="5376" xr3:uid="{6D2FF70B-50C5-2F47-BA86-8FDD3B041B7E}" name="Coluna5353" dataDxfId="11036"/>
    <tableColumn id="5377" xr3:uid="{46E51FAB-B3B9-114F-A572-2E1953637301}" name="Coluna5354" dataDxfId="11035"/>
    <tableColumn id="5378" xr3:uid="{0FBFB02E-44AF-A842-881C-8B727EFDE00F}" name="Coluna5355" dataDxfId="11034"/>
    <tableColumn id="5379" xr3:uid="{5FE04050-F1B7-C944-B3C4-D0F915A89FC2}" name="Coluna5356" dataDxfId="11033"/>
    <tableColumn id="5380" xr3:uid="{2616D2EB-E328-0847-AE94-54B4AEA56874}" name="Coluna5357" dataDxfId="11032"/>
    <tableColumn id="5381" xr3:uid="{5CBB3F91-46D5-4347-8BDA-F843E2DB7799}" name="Coluna5358" dataDxfId="11031"/>
    <tableColumn id="5382" xr3:uid="{A06A33FF-35EA-AA4A-998E-CF8E2484FE29}" name="Coluna5359" dataDxfId="11030"/>
    <tableColumn id="5383" xr3:uid="{033069BF-2F37-D444-934C-9D9DF9987989}" name="Coluna5360" dataDxfId="11029"/>
    <tableColumn id="5384" xr3:uid="{2B3D5865-5FB2-3745-916D-0CFF20F72F15}" name="Coluna5361" dataDxfId="11028"/>
    <tableColumn id="5385" xr3:uid="{B50BCCF3-B24B-D044-9D1E-457AC87DC3E1}" name="Coluna5362" dataDxfId="11027"/>
    <tableColumn id="5386" xr3:uid="{73FFEDE8-2126-C44F-8437-C5B3FC68F012}" name="Coluna5363" dataDxfId="11026"/>
    <tableColumn id="5387" xr3:uid="{6553C0B6-558E-E94B-AD84-E595B9619546}" name="Coluna5364" dataDxfId="11025"/>
    <tableColumn id="5388" xr3:uid="{05C0EB50-685C-B148-8FD7-E48BD58F9E01}" name="Coluna5365" dataDxfId="11024"/>
    <tableColumn id="5389" xr3:uid="{D42ABD85-EFC6-D640-B7E0-DA63CE216E6F}" name="Coluna5366" dataDxfId="11023"/>
    <tableColumn id="5390" xr3:uid="{533D44C8-1F35-044C-BE2C-05B3D4DAF2C9}" name="Coluna5367" dataDxfId="11022"/>
    <tableColumn id="5391" xr3:uid="{61189820-F3AF-5A49-9CA6-A5C3C1D44A55}" name="Coluna5368" dataDxfId="11021"/>
    <tableColumn id="5392" xr3:uid="{D9CDD4C8-ED0A-DF4E-B01B-BA6801BFA742}" name="Coluna5369" dataDxfId="11020"/>
    <tableColumn id="5393" xr3:uid="{9C499371-71D1-9949-92AC-AF9365D2C38B}" name="Coluna5370" dataDxfId="11019"/>
    <tableColumn id="5394" xr3:uid="{3C7D5F6D-5E10-5F4F-AF24-21B73DD87291}" name="Coluna5371" dataDxfId="11018"/>
    <tableColumn id="5395" xr3:uid="{81E60C54-4AD4-4140-8927-FA8128397D81}" name="Coluna5372" dataDxfId="11017"/>
    <tableColumn id="5396" xr3:uid="{D4BBC7BD-0F1D-0B4C-88F0-96C09CB57D21}" name="Coluna5373" dataDxfId="11016"/>
    <tableColumn id="5397" xr3:uid="{97A9588B-FBF2-DF4D-938D-2B2C240E2039}" name="Coluna5374" dataDxfId="11015"/>
    <tableColumn id="5398" xr3:uid="{1C945DDF-AFFC-054A-8693-30EAA7FA2A04}" name="Coluna5375" dataDxfId="11014"/>
    <tableColumn id="5399" xr3:uid="{82A2D14C-C2E1-8E49-BDB3-3261A55DA100}" name="Coluna5376" dataDxfId="11013"/>
    <tableColumn id="5400" xr3:uid="{79EC5213-06DB-5C4C-9F09-7936707B56E5}" name="Coluna5377" dataDxfId="11012"/>
    <tableColumn id="5401" xr3:uid="{54D70B23-0A89-5343-92E0-0F71DD9DE5D9}" name="Coluna5378" dataDxfId="11011"/>
    <tableColumn id="5402" xr3:uid="{C1052A4C-9620-DB45-830F-8CCF1A225431}" name="Coluna5379" dataDxfId="11010"/>
    <tableColumn id="5403" xr3:uid="{FA7EE510-559F-8549-B5FC-864FC3BE0313}" name="Coluna5380" dataDxfId="11009"/>
    <tableColumn id="5404" xr3:uid="{ED0813F9-9D1B-6B46-B8A5-28D6AA927196}" name="Coluna5381" dataDxfId="11008"/>
    <tableColumn id="5405" xr3:uid="{2196039E-ED55-7248-BFDD-7C7EB76B94EF}" name="Coluna5382" dataDxfId="11007"/>
    <tableColumn id="5406" xr3:uid="{A1AC57F9-209B-A24D-94D2-8B0405E26CCF}" name="Coluna5383" dataDxfId="11006"/>
    <tableColumn id="5407" xr3:uid="{3BE748F5-6AEC-2E48-B255-8819A667357A}" name="Coluna5384" dataDxfId="11005"/>
    <tableColumn id="5408" xr3:uid="{474E2409-58D4-2D4F-AB60-EEC6747094F3}" name="Coluna5385" dataDxfId="11004"/>
    <tableColumn id="5409" xr3:uid="{37B1A63B-8C85-3C4A-90E8-7945B4E9CA52}" name="Coluna5386" dataDxfId="11003"/>
    <tableColumn id="5410" xr3:uid="{CCE1CA37-5482-7240-8457-94DD1BA426F3}" name="Coluna5387" dataDxfId="11002"/>
    <tableColumn id="5411" xr3:uid="{7E62C494-2F3C-FE48-84AA-8305640BD569}" name="Coluna5388" dataDxfId="11001"/>
    <tableColumn id="5412" xr3:uid="{B7BF42DD-2D9A-A946-A6A4-67C2BF0F13B6}" name="Coluna5389" dataDxfId="11000"/>
    <tableColumn id="5413" xr3:uid="{E5856D97-AD8C-C048-9ED7-E83093FF826E}" name="Coluna5390" dataDxfId="10999"/>
    <tableColumn id="5414" xr3:uid="{00115540-0F7E-D544-BF84-AF529C65AA83}" name="Coluna5391" dataDxfId="10998"/>
    <tableColumn id="5415" xr3:uid="{C54B2455-7520-7C43-84E5-C8044037251C}" name="Coluna5392" dataDxfId="10997"/>
    <tableColumn id="5416" xr3:uid="{878146C9-C698-4C4F-87BA-730C751A0915}" name="Coluna5393" dataDxfId="10996"/>
    <tableColumn id="5417" xr3:uid="{D3CC23D0-C6DE-7E41-8020-6C74015646E4}" name="Coluna5394" dataDxfId="10995"/>
    <tableColumn id="5418" xr3:uid="{923010B4-174C-D845-92C4-87D71DAE08B8}" name="Coluna5395" dataDxfId="10994"/>
    <tableColumn id="5419" xr3:uid="{ED93EF2E-C0A0-854F-A4CA-807BF0AF20FD}" name="Coluna5396" dataDxfId="10993"/>
    <tableColumn id="5420" xr3:uid="{E863DBFE-50BA-5A4F-965E-E0E17603195B}" name="Coluna5397" dataDxfId="10992"/>
    <tableColumn id="5421" xr3:uid="{C712AC74-2C2E-F64B-994D-8E48E916F545}" name="Coluna5398" dataDxfId="10991"/>
    <tableColumn id="5422" xr3:uid="{E94E556F-B272-594E-AF7B-52FB20BE5C54}" name="Coluna5399" dataDxfId="10990"/>
    <tableColumn id="5423" xr3:uid="{3ED13616-729D-374D-99B8-6BE8FB9E2FD7}" name="Coluna5400" dataDxfId="10989"/>
    <tableColumn id="5424" xr3:uid="{FFE3DCCB-4417-F849-854D-9588DA865870}" name="Coluna5401" dataDxfId="10988"/>
    <tableColumn id="5425" xr3:uid="{1554C0D3-37A0-E84A-AD4F-025CC2575D22}" name="Coluna5402" dataDxfId="10987"/>
    <tableColumn id="5426" xr3:uid="{6F035470-022F-AA41-A092-FAE8B7665E1E}" name="Coluna5403" dataDxfId="10986"/>
    <tableColumn id="5427" xr3:uid="{ABE873C4-21EE-C940-B3FC-8406138EFDFD}" name="Coluna5404" dataDxfId="10985"/>
    <tableColumn id="5428" xr3:uid="{C451B8C3-92E1-EF42-B16A-D657AA3C6EFE}" name="Coluna5405" dataDxfId="10984"/>
    <tableColumn id="5429" xr3:uid="{C2931E60-9947-2144-9152-BF04B73B764D}" name="Coluna5406" dataDxfId="10983"/>
    <tableColumn id="5430" xr3:uid="{1ABBA30F-507E-4B49-A300-7A4C1FE4E780}" name="Coluna5407" dataDxfId="10982"/>
    <tableColumn id="5431" xr3:uid="{FE448288-22C4-024B-AF2F-4CEADEF719F1}" name="Coluna5408" dataDxfId="10981"/>
    <tableColumn id="5432" xr3:uid="{3C635179-858D-4044-9230-48360B61C03F}" name="Coluna5409" dataDxfId="10980"/>
    <tableColumn id="5433" xr3:uid="{B8DD7C08-4D6A-C34C-AF54-6010BDB0865A}" name="Coluna5410" dataDxfId="10979"/>
    <tableColumn id="5434" xr3:uid="{3DDD6A01-E2C9-E540-9D6C-EA83A10A8B07}" name="Coluna5411" dataDxfId="10978"/>
    <tableColumn id="5435" xr3:uid="{3BC943F2-E035-1D4E-A6C1-5D6B261EE7EC}" name="Coluna5412" dataDxfId="10977"/>
    <tableColumn id="5436" xr3:uid="{FAC699F7-A717-2944-8F65-DBAF507D9C4E}" name="Coluna5413" dataDxfId="10976"/>
    <tableColumn id="5437" xr3:uid="{B6123EAE-63BB-E74D-97B9-408A5765F8A8}" name="Coluna5414" dataDxfId="10975"/>
    <tableColumn id="5438" xr3:uid="{9D2E7428-E2A8-9742-860B-9E5EF398B293}" name="Coluna5415" dataDxfId="10974"/>
    <tableColumn id="5439" xr3:uid="{0D052F66-3EB9-654C-AE48-C983DCB6FA4A}" name="Coluna5416" dataDxfId="10973"/>
    <tableColumn id="5440" xr3:uid="{D867C855-F64A-A64B-9FD6-FA8D69A1B6AD}" name="Coluna5417" dataDxfId="10972"/>
    <tableColumn id="5441" xr3:uid="{59987687-1D40-994B-B1D8-EE61F5A9BEE8}" name="Coluna5418" dataDxfId="10971"/>
    <tableColumn id="5442" xr3:uid="{E65CFE8B-D996-6E4A-AC07-A53FEB14B155}" name="Coluna5419" dataDxfId="10970"/>
    <tableColumn id="5443" xr3:uid="{0DC611EA-F27A-8F44-968F-A87FA81A0660}" name="Coluna5420" dataDxfId="10969"/>
    <tableColumn id="5444" xr3:uid="{FB3D90CB-92C1-B347-95C5-02BFB9E5B163}" name="Coluna5421" dataDxfId="10968"/>
    <tableColumn id="5445" xr3:uid="{0A84101A-6628-D54F-9DE8-62030E92B611}" name="Coluna5422" dataDxfId="10967"/>
    <tableColumn id="5446" xr3:uid="{94E6E20F-ACFF-A544-BE33-600B5E1EB56E}" name="Coluna5423" dataDxfId="10966"/>
    <tableColumn id="5447" xr3:uid="{41BEA969-7875-DD40-B1E6-E641C33DE4A2}" name="Coluna5424" dataDxfId="10965"/>
    <tableColumn id="5448" xr3:uid="{10D7EA28-AE9E-B042-8A46-220B9AF06B51}" name="Coluna5425" dataDxfId="10964"/>
    <tableColumn id="5449" xr3:uid="{8C4A9704-1D9C-954A-B114-A6151A8E2F9B}" name="Coluna5426" dataDxfId="10963"/>
    <tableColumn id="5450" xr3:uid="{AD5D72EA-1564-9740-9002-2230CFB8A927}" name="Coluna5427" dataDxfId="10962"/>
    <tableColumn id="5451" xr3:uid="{EB2C8BFF-2CF9-A842-9936-4593B811C0AE}" name="Coluna5428" dataDxfId="10961"/>
    <tableColumn id="5452" xr3:uid="{DA428A59-7287-BC4C-B0DF-1EFE7EFCC5BD}" name="Coluna5429" dataDxfId="10960"/>
    <tableColumn id="5453" xr3:uid="{5A20D02B-CB72-B840-AA3F-79DED46F4DD5}" name="Coluna5430" dataDxfId="10959"/>
    <tableColumn id="5454" xr3:uid="{AC4E04A6-10DC-7445-B2E7-E7D3D4B2F7C1}" name="Coluna5431" dataDxfId="10958"/>
    <tableColumn id="5455" xr3:uid="{D5532445-2182-A648-BF52-F5DFB6B92141}" name="Coluna5432" dataDxfId="10957"/>
    <tableColumn id="5456" xr3:uid="{1F32D153-B07B-BC44-961F-91B2BB0805A6}" name="Coluna5433" dataDxfId="10956"/>
    <tableColumn id="5457" xr3:uid="{9DB32574-FE1D-A54A-B355-9BCF09442F8A}" name="Coluna5434" dataDxfId="10955"/>
    <tableColumn id="5458" xr3:uid="{548E86FA-084F-104A-A17E-7E52592BF0BE}" name="Coluna5435" dataDxfId="10954"/>
    <tableColumn id="5459" xr3:uid="{AEEE291D-8B13-D344-9E02-0A404AD48EB8}" name="Coluna5436" dataDxfId="10953"/>
    <tableColumn id="5460" xr3:uid="{3034DFCA-F692-344E-BAFF-1F0F5E5D4CCA}" name="Coluna5437" dataDxfId="10952"/>
    <tableColumn id="5461" xr3:uid="{FF431BBC-D04A-C84D-971A-357A2007A562}" name="Coluna5438" dataDxfId="10951"/>
    <tableColumn id="5462" xr3:uid="{5D9B03B9-A045-BE4E-A5B5-495ABD96EA3F}" name="Coluna5439" dataDxfId="10950"/>
    <tableColumn id="5463" xr3:uid="{CB68BE48-0506-414E-947F-3383B7024768}" name="Coluna5440" dataDxfId="10949"/>
    <tableColumn id="5464" xr3:uid="{D449BC1C-F614-9545-B9C9-F6DDAD8B2C4E}" name="Coluna5441" dataDxfId="10948"/>
    <tableColumn id="5465" xr3:uid="{5C682E1D-226B-D241-8A1B-15D2694BD423}" name="Coluna5442" dataDxfId="10947"/>
    <tableColumn id="5466" xr3:uid="{C54B1572-D421-3640-9054-B4EE574F6993}" name="Coluna5443" dataDxfId="10946"/>
    <tableColumn id="5467" xr3:uid="{AE72D04E-DFA3-4648-B6E1-DA7719F7F5DC}" name="Coluna5444" dataDxfId="10945"/>
    <tableColumn id="5468" xr3:uid="{2ADB00EF-8E4D-5647-881F-1332CB22A034}" name="Coluna5445" dataDxfId="10944"/>
    <tableColumn id="5469" xr3:uid="{E0EA63BC-DA7D-6C49-9C11-4AA17CCFD681}" name="Coluna5446" dataDxfId="10943"/>
    <tableColumn id="5470" xr3:uid="{43CE87CE-FF42-364F-A9B2-7ED84E0F93BC}" name="Coluna5447" dataDxfId="10942"/>
    <tableColumn id="5471" xr3:uid="{786F8D0B-54BA-C74E-9D46-0217143130A9}" name="Coluna5448" dataDxfId="10941"/>
    <tableColumn id="5472" xr3:uid="{734C43BE-28A1-0E48-9D44-666ED18D9964}" name="Coluna5449" dataDxfId="10940"/>
    <tableColumn id="5473" xr3:uid="{9F2F6C89-7E17-2746-A28D-585303E7E50F}" name="Coluna5450" dataDxfId="10939"/>
    <tableColumn id="5474" xr3:uid="{49D80833-B227-C849-9564-306ACAE502D8}" name="Coluna5451" dataDxfId="10938"/>
    <tableColumn id="5475" xr3:uid="{35E06600-4DA3-9F4D-85F1-A7BFBD959D68}" name="Coluna5452" dataDxfId="10937"/>
    <tableColumn id="5476" xr3:uid="{52C74721-5080-0846-9F6B-506381B7006B}" name="Coluna5453" dataDxfId="10936"/>
    <tableColumn id="5477" xr3:uid="{C58F7861-52D3-CF47-A55B-D3A45B188DC6}" name="Coluna5454" dataDxfId="10935"/>
    <tableColumn id="5478" xr3:uid="{64CAA962-55EE-644C-A2A8-20AFCCD1582C}" name="Coluna5455" dataDxfId="10934"/>
    <tableColumn id="5479" xr3:uid="{9D09053D-1239-4244-A753-BBC520297E3A}" name="Coluna5456" dataDxfId="10933"/>
    <tableColumn id="5480" xr3:uid="{96C92320-D123-304B-B993-65F10EE32216}" name="Coluna5457" dataDxfId="10932"/>
    <tableColumn id="5481" xr3:uid="{7BE97E2F-3FEA-8F43-A8D5-84B8D6F07214}" name="Coluna5458" dataDxfId="10931"/>
    <tableColumn id="5482" xr3:uid="{52AACA21-6822-0943-AD4C-A91D8F86332B}" name="Coluna5459" dataDxfId="10930"/>
    <tableColumn id="5483" xr3:uid="{B4EDBD87-781E-CC45-A113-36039972BF55}" name="Coluna5460" dataDxfId="10929"/>
    <tableColumn id="5484" xr3:uid="{1BF54965-5DD1-BC41-B38A-12EA978ECF34}" name="Coluna5461" dataDxfId="10928"/>
    <tableColumn id="5485" xr3:uid="{4E212030-BA6E-0E4C-856C-BE64B5F987D1}" name="Coluna5462" dataDxfId="10927"/>
    <tableColumn id="5486" xr3:uid="{5D3D942A-7621-D54A-89C6-E7BEE0F629E5}" name="Coluna5463" dataDxfId="10926"/>
    <tableColumn id="5487" xr3:uid="{7F46B82A-A149-8D42-8B23-99A8E101E6EA}" name="Coluna5464" dataDxfId="10925"/>
    <tableColumn id="5488" xr3:uid="{AE8E886A-C658-1D44-B241-052DBF8E01CC}" name="Coluna5465" dataDxfId="10924"/>
    <tableColumn id="5489" xr3:uid="{CEFDF94E-F6F5-674E-9944-1E22CCAC4980}" name="Coluna5466" dataDxfId="10923"/>
    <tableColumn id="5490" xr3:uid="{BF79D79C-EE2C-A849-8441-5BAEBBFFB0EA}" name="Coluna5467" dataDxfId="10922"/>
    <tableColumn id="5491" xr3:uid="{6326354C-F3E8-4642-8173-CC2C53253B7C}" name="Coluna5468" dataDxfId="10921"/>
    <tableColumn id="5492" xr3:uid="{917B6DED-794D-A54E-BB94-47E3A611F8BF}" name="Coluna5469" dataDxfId="10920"/>
    <tableColumn id="5493" xr3:uid="{9057EED0-0929-B546-BEFA-7DB681E88B5D}" name="Coluna5470" dataDxfId="10919"/>
    <tableColumn id="5494" xr3:uid="{4DCB6579-D32C-4841-BC9F-34CAA0C6001B}" name="Coluna5471" dataDxfId="10918"/>
    <tableColumn id="5495" xr3:uid="{FBB2C2FD-6D36-9D4A-956A-B5964B997FF8}" name="Coluna5472" dataDxfId="10917"/>
    <tableColumn id="5496" xr3:uid="{3E129E41-1597-5849-A27B-DDBF3B98B4F1}" name="Coluna5473" dataDxfId="10916"/>
    <tableColumn id="5497" xr3:uid="{D92B2FF5-F587-DE41-B3DB-CEEE54F432CE}" name="Coluna5474" dataDxfId="10915"/>
    <tableColumn id="5498" xr3:uid="{A0F21144-75A1-0649-AC93-FEA41FB46009}" name="Coluna5475" dataDxfId="10914"/>
    <tableColumn id="5499" xr3:uid="{AC680C5A-F09E-4541-8639-608B049683DD}" name="Coluna5476" dataDxfId="10913"/>
    <tableColumn id="5500" xr3:uid="{0726010C-3494-4D48-9776-8FEDD7864E1E}" name="Coluna5477" dataDxfId="10912"/>
    <tableColumn id="5501" xr3:uid="{FB5A478D-8CFD-CD46-8894-EDF4F6526DCE}" name="Coluna5478" dataDxfId="10911"/>
    <tableColumn id="5502" xr3:uid="{016C31C7-5FB8-4F46-B44E-84674258F210}" name="Coluna5479" dataDxfId="10910"/>
    <tableColumn id="5503" xr3:uid="{DBB9EA78-15C1-5D47-AB74-6BE30D3BB775}" name="Coluna5480" dataDxfId="10909"/>
    <tableColumn id="5504" xr3:uid="{3AF13633-F931-1844-9374-416C7D47435C}" name="Coluna5481" dataDxfId="10908"/>
    <tableColumn id="5505" xr3:uid="{DFF1E2C3-2E2B-4E4A-BE08-20E3F794F7BE}" name="Coluna5482" dataDxfId="10907"/>
    <tableColumn id="5506" xr3:uid="{642D740A-8F6A-FE4E-97DA-0612587FAD68}" name="Coluna5483" dataDxfId="10906"/>
    <tableColumn id="5507" xr3:uid="{35F7ACE4-5BF8-A444-ADD2-CEA311962278}" name="Coluna5484" dataDxfId="10905"/>
    <tableColumn id="5508" xr3:uid="{137138FC-E96D-DB41-ADBF-D31BB8E804E3}" name="Coluna5485" dataDxfId="10904"/>
    <tableColumn id="5509" xr3:uid="{5B385C35-1E04-D843-8755-11513C9F5FD8}" name="Coluna5486" dataDxfId="10903"/>
    <tableColumn id="5510" xr3:uid="{FC9A8278-F69D-734D-9BC6-2FED9B055860}" name="Coluna5487" dataDxfId="10902"/>
    <tableColumn id="5511" xr3:uid="{22C38A65-626F-2045-9FF9-7206E7BF148E}" name="Coluna5488" dataDxfId="10901"/>
    <tableColumn id="5512" xr3:uid="{2DB639D9-F72E-5E40-B990-274E8F249825}" name="Coluna5489" dataDxfId="10900"/>
    <tableColumn id="5513" xr3:uid="{4FF98660-7CD0-5849-BE7A-9625B702CAF2}" name="Coluna5490" dataDxfId="10899"/>
    <tableColumn id="5514" xr3:uid="{0830B561-64A6-F449-97C2-2CAB761ECE42}" name="Coluna5491" dataDxfId="10898"/>
    <tableColumn id="5515" xr3:uid="{BFC617AC-A810-734A-A719-3D8BC5271F49}" name="Coluna5492" dataDxfId="10897"/>
    <tableColumn id="5516" xr3:uid="{F8F2B6DD-27FD-E34B-958A-FB12EF4D59F9}" name="Coluna5493" dataDxfId="10896"/>
    <tableColumn id="5517" xr3:uid="{5B709235-B98B-B443-A547-EFE80D39DB14}" name="Coluna5494" dataDxfId="10895"/>
    <tableColumn id="5518" xr3:uid="{925C9D85-B010-4343-AA27-83852A8EEA19}" name="Coluna5495" dataDxfId="10894"/>
    <tableColumn id="5519" xr3:uid="{2745BAF9-08CF-6245-8573-1ACAD38415EC}" name="Coluna5496" dataDxfId="10893"/>
    <tableColumn id="5520" xr3:uid="{0143B564-A8D7-A549-8516-5880F0927A74}" name="Coluna5497" dataDxfId="10892"/>
    <tableColumn id="5521" xr3:uid="{5AA16494-B734-F943-899B-A27CBCB915A3}" name="Coluna5498" dataDxfId="10891"/>
    <tableColumn id="5522" xr3:uid="{985D329A-6FD4-9C4F-844B-E7B815B6C7DF}" name="Coluna5499" dataDxfId="10890"/>
    <tableColumn id="5523" xr3:uid="{D8E9075B-6879-D04C-9ABF-159C02768D1B}" name="Coluna5500" dataDxfId="10889"/>
    <tableColumn id="5524" xr3:uid="{850A5FB9-CB93-6543-81B3-EFE1136DA24D}" name="Coluna5501" dataDxfId="10888"/>
    <tableColumn id="5525" xr3:uid="{6B200BE9-FE63-F542-9D57-2C7763EE8367}" name="Coluna5502" dataDxfId="10887"/>
    <tableColumn id="5526" xr3:uid="{A4458C6A-995A-C44B-9229-160485B10036}" name="Coluna5503" dataDxfId="10886"/>
    <tableColumn id="5527" xr3:uid="{EF677B28-B598-7A4D-BEF2-B36F1AE761BB}" name="Coluna5504" dataDxfId="10885"/>
    <tableColumn id="5528" xr3:uid="{194B1283-C63B-E740-9BCC-28417B63A030}" name="Coluna5505" dataDxfId="10884"/>
    <tableColumn id="5529" xr3:uid="{61ED2B2A-341B-784B-B119-78947C15F147}" name="Coluna5506" dataDxfId="10883"/>
    <tableColumn id="5530" xr3:uid="{ED6C105C-16BE-2D4D-AC15-2719873D3A69}" name="Coluna5507" dataDxfId="10882"/>
    <tableColumn id="5531" xr3:uid="{96912159-266B-1543-8DC1-53D6487C96AB}" name="Coluna5508" dataDxfId="10881"/>
    <tableColumn id="5532" xr3:uid="{F0C56DD6-3225-164E-BD7A-72537EA1A251}" name="Coluna5509" dataDxfId="10880"/>
    <tableColumn id="5533" xr3:uid="{698B714A-ABF6-D547-8F73-9F2713217111}" name="Coluna5510" dataDxfId="10879"/>
    <tableColumn id="5534" xr3:uid="{0EABE74E-6C42-7449-9945-D9F6859D1740}" name="Coluna5511" dataDxfId="10878"/>
    <tableColumn id="5535" xr3:uid="{CE48A689-AA39-DF46-A631-38988B0B32C4}" name="Coluna5512" dataDxfId="10877"/>
    <tableColumn id="5536" xr3:uid="{4DF48AFF-1ECF-4E42-B87A-00E13701DEF9}" name="Coluna5513" dataDxfId="10876"/>
    <tableColumn id="5537" xr3:uid="{B67D49C1-15A4-D84C-9D9F-3A49D014EF08}" name="Coluna5514" dataDxfId="10875"/>
    <tableColumn id="5538" xr3:uid="{400157DF-4F29-FB44-AED7-9110D719177B}" name="Coluna5515" dataDxfId="10874"/>
    <tableColumn id="5539" xr3:uid="{8A306B84-BF3D-5740-88BB-F55BA4C1ABDF}" name="Coluna5516" dataDxfId="10873"/>
    <tableColumn id="5540" xr3:uid="{47EED0E6-5D7D-2940-BC04-D28C90F9D423}" name="Coluna5517" dataDxfId="10872"/>
    <tableColumn id="5541" xr3:uid="{A367AE0A-6370-BB45-A671-F4D37DA3E38C}" name="Coluna5518" dataDxfId="10871"/>
    <tableColumn id="5542" xr3:uid="{00A4CCA6-6411-794A-BC95-09581B1839B2}" name="Coluna5519" dataDxfId="10870"/>
    <tableColumn id="5543" xr3:uid="{9AD033B5-4394-8547-A062-48C78A5B9382}" name="Coluna5520" dataDxfId="10869"/>
    <tableColumn id="5544" xr3:uid="{51E45B9A-5F2F-5E4C-8D4B-4AB8613AA6F3}" name="Coluna5521" dataDxfId="10868"/>
    <tableColumn id="5545" xr3:uid="{24BC3AC2-AA48-5440-B619-E5D467440D82}" name="Coluna5522" dataDxfId="10867"/>
    <tableColumn id="5546" xr3:uid="{106099D3-90F8-0746-AB91-10D7D0E5C12A}" name="Coluna5523" dataDxfId="10866"/>
    <tableColumn id="5547" xr3:uid="{C1C45C4D-794A-F94F-93C2-6025BA0C687C}" name="Coluna5524" dataDxfId="10865"/>
    <tableColumn id="5548" xr3:uid="{3ACDA863-9EBD-7D41-8877-9CE5F09D5CC9}" name="Coluna5525" dataDxfId="10864"/>
    <tableColumn id="5549" xr3:uid="{C307B1E5-786F-FF42-848C-963B0C611096}" name="Coluna5526" dataDxfId="10863"/>
    <tableColumn id="5550" xr3:uid="{5B758D52-B1BE-6F4E-9B3A-B610A2484211}" name="Coluna5527" dataDxfId="10862"/>
    <tableColumn id="5551" xr3:uid="{54274F6D-E59E-E94E-80A4-626BDD173D60}" name="Coluna5528" dataDxfId="10861"/>
    <tableColumn id="5552" xr3:uid="{19276AC4-2041-8141-8F75-8AFF2AA17C87}" name="Coluna5529" dataDxfId="10860"/>
    <tableColumn id="5553" xr3:uid="{AC727C9B-D10E-3E40-AD06-C247A1B1274D}" name="Coluna5530" dataDxfId="10859"/>
    <tableColumn id="5554" xr3:uid="{AC9AA0CA-C8D5-EF4A-8DDB-F15308142799}" name="Coluna5531" dataDxfId="10858"/>
    <tableColumn id="5555" xr3:uid="{B46957D1-6E74-D447-899F-EBE315418F56}" name="Coluna5532" dataDxfId="10857"/>
    <tableColumn id="5556" xr3:uid="{93BDC175-E35B-5D43-9C9A-694DED8833FF}" name="Coluna5533" dataDxfId="10856"/>
    <tableColumn id="5557" xr3:uid="{8CCBA145-7B3F-DC41-94A0-EC329315A60C}" name="Coluna5534" dataDxfId="10855"/>
    <tableColumn id="5558" xr3:uid="{28AB14A9-F658-C146-AF34-86A0C049AF65}" name="Coluna5535" dataDxfId="10854"/>
    <tableColumn id="5559" xr3:uid="{3CF10781-6866-A244-A11F-D346ADDFBB41}" name="Coluna5536" dataDxfId="10853"/>
    <tableColumn id="5560" xr3:uid="{B8FFA2F5-118B-714B-A786-BEB9872E4F15}" name="Coluna5537" dataDxfId="10852"/>
    <tableColumn id="5561" xr3:uid="{8982D13A-C20C-744F-BF63-5ABB5D129CFE}" name="Coluna5538" dataDxfId="10851"/>
    <tableColumn id="5562" xr3:uid="{9CB3643F-C712-4443-996B-E1F0D82DD252}" name="Coluna5539" dataDxfId="10850"/>
    <tableColumn id="5563" xr3:uid="{1CAC643F-4206-3341-A3CB-41A2EFEA1F8D}" name="Coluna5540" dataDxfId="10849"/>
    <tableColumn id="5564" xr3:uid="{5575C952-68E6-294E-A870-41E4A6EFB1BF}" name="Coluna5541" dataDxfId="10848"/>
    <tableColumn id="5565" xr3:uid="{3D8CDAF1-F4D7-8E40-8158-ABDC71B56308}" name="Coluna5542" dataDxfId="10847"/>
    <tableColumn id="5566" xr3:uid="{658BAB5A-CAB6-D543-A6FD-24463007944E}" name="Coluna5543" dataDxfId="10846"/>
    <tableColumn id="5567" xr3:uid="{420DFE22-5B81-E84D-92A0-132C64BE12A4}" name="Coluna5544" dataDxfId="10845"/>
    <tableColumn id="5568" xr3:uid="{B202C1B6-33C3-FC4E-B53B-7D43FA339E8E}" name="Coluna5545" dataDxfId="10844"/>
    <tableColumn id="5569" xr3:uid="{AF848D62-BD34-E842-957E-3836FB37FEA7}" name="Coluna5546" dataDxfId="10843"/>
    <tableColumn id="5570" xr3:uid="{A328F6DC-9809-1043-8064-9EB51F599418}" name="Coluna5547" dataDxfId="10842"/>
    <tableColumn id="5571" xr3:uid="{2223773B-0B80-F243-8322-8E0453226ECC}" name="Coluna5548" dataDxfId="10841"/>
    <tableColumn id="5572" xr3:uid="{1F45AD66-E050-F542-8D6F-1A48816FBF30}" name="Coluna5549" dataDxfId="10840"/>
    <tableColumn id="5573" xr3:uid="{111980E1-9AC1-CE48-8CA6-4871B50D0650}" name="Coluna5550" dataDxfId="10839"/>
    <tableColumn id="5574" xr3:uid="{C42360ED-6499-EA41-AA11-92E1FBA34467}" name="Coluna5551" dataDxfId="10838"/>
    <tableColumn id="5575" xr3:uid="{D2F77923-9835-2347-B738-8C348F5FBD61}" name="Coluna5552" dataDxfId="10837"/>
    <tableColumn id="5576" xr3:uid="{115CECEF-669F-094E-B201-E6466F754E05}" name="Coluna5553" dataDxfId="10836"/>
    <tableColumn id="5577" xr3:uid="{A292139F-1255-EE4D-A62E-E91D15521D93}" name="Coluna5554" dataDxfId="10835"/>
    <tableColumn id="5578" xr3:uid="{AB55836E-3125-CE4B-8E87-7349E8016738}" name="Coluna5555" dataDxfId="10834"/>
    <tableColumn id="5579" xr3:uid="{24B47826-5640-1E4D-8709-2CD6811E8C80}" name="Coluna5556" dataDxfId="10833"/>
    <tableColumn id="5580" xr3:uid="{D901754A-620B-6642-BE87-E0E77BCDFC71}" name="Coluna5557" dataDxfId="10832"/>
    <tableColumn id="5581" xr3:uid="{D0492713-141A-F047-A26A-130BB1EA955C}" name="Coluna5558" dataDxfId="10831"/>
    <tableColumn id="5582" xr3:uid="{1165A4A7-9F2A-D049-A42C-8B6A94E5AFAE}" name="Coluna5559" dataDxfId="10830"/>
    <tableColumn id="5583" xr3:uid="{A8BA6144-B65E-FC4E-BA06-369987F6D1F8}" name="Coluna5560" dataDxfId="10829"/>
    <tableColumn id="5584" xr3:uid="{556E30E9-82B5-7143-887B-9C3E4B8B4F57}" name="Coluna5561" dataDxfId="10828"/>
    <tableColumn id="5585" xr3:uid="{27DD365F-0616-2347-8F1B-7EB97E40ECFD}" name="Coluna5562" dataDxfId="10827"/>
    <tableColumn id="5586" xr3:uid="{5E75C0FE-6993-D140-884E-147160A4844F}" name="Coluna5563" dataDxfId="10826"/>
    <tableColumn id="5587" xr3:uid="{641ABE22-38FD-CC40-BCDA-921661BFA6FA}" name="Coluna5564" dataDxfId="10825"/>
    <tableColumn id="5588" xr3:uid="{441EAA39-FE0D-1343-B949-F16733AAB375}" name="Coluna5565" dataDxfId="10824"/>
    <tableColumn id="5589" xr3:uid="{4185E6FE-F70D-184A-B288-184EB47EFA37}" name="Coluna5566" dataDxfId="10823"/>
    <tableColumn id="5590" xr3:uid="{1AB17CF7-B333-2845-8048-13139CC65BA5}" name="Coluna5567" dataDxfId="10822"/>
    <tableColumn id="5591" xr3:uid="{AC7E7C45-9950-1E4E-806D-F4C531A67FC4}" name="Coluna5568" dataDxfId="10821"/>
    <tableColumn id="5592" xr3:uid="{A685B3C1-A93F-724D-BFA4-2686019870D6}" name="Coluna5569" dataDxfId="10820"/>
    <tableColumn id="5593" xr3:uid="{3D183A7C-8F31-3D44-A6CC-43CE9033A0BF}" name="Coluna5570" dataDxfId="10819"/>
    <tableColumn id="5594" xr3:uid="{6FB1219F-1926-B243-AE02-883A22CAE3FB}" name="Coluna5571" dataDxfId="10818"/>
    <tableColumn id="5595" xr3:uid="{F51E638C-1DA2-874F-BE00-B7B0B5014820}" name="Coluna5572" dataDxfId="10817"/>
    <tableColumn id="5596" xr3:uid="{E433E73E-99CE-5141-A3FC-CF587D8B7712}" name="Coluna5573" dataDxfId="10816"/>
    <tableColumn id="5597" xr3:uid="{F46293F2-9E3A-8448-819F-38F74C839445}" name="Coluna5574" dataDxfId="10815"/>
    <tableColumn id="5598" xr3:uid="{3C34F79D-2EC3-AA48-AD4F-1F49CE39B04F}" name="Coluna5575" dataDxfId="10814"/>
    <tableColumn id="5599" xr3:uid="{B0A68146-C691-1C47-8B69-50AD7FAED1DF}" name="Coluna5576" dataDxfId="10813"/>
    <tableColumn id="5600" xr3:uid="{62F2B4A1-6E3C-8D46-8C28-82CA4296EC87}" name="Coluna5577" dataDxfId="10812"/>
    <tableColumn id="5601" xr3:uid="{4926FE7B-4572-3743-BEC4-AF95FF447AD8}" name="Coluna5578" dataDxfId="10811"/>
    <tableColumn id="5602" xr3:uid="{815789C7-7E6A-874A-A249-3649FFD0A1E0}" name="Coluna5579" dataDxfId="10810"/>
    <tableColumn id="5603" xr3:uid="{C09A8B4A-6C1E-0C45-8DE7-968ABB9618BD}" name="Coluna5580" dataDxfId="10809"/>
    <tableColumn id="5604" xr3:uid="{B8C8A952-ABD7-774D-BC8C-52402E548347}" name="Coluna5581" dataDxfId="10808"/>
    <tableColumn id="5605" xr3:uid="{92AA671F-6E5C-FF4E-913E-BCBFA91F0E5F}" name="Coluna5582" dataDxfId="10807"/>
    <tableColumn id="5606" xr3:uid="{428DDF1A-F19C-5C42-9324-F1E058403A3B}" name="Coluna5583" dataDxfId="10806"/>
    <tableColumn id="5607" xr3:uid="{C09BB797-5C2B-9847-8B3D-4FAFFB251080}" name="Coluna5584" dataDxfId="10805"/>
    <tableColumn id="5608" xr3:uid="{0C0A5AF5-9B1E-F341-9ABE-5821734FF642}" name="Coluna5585" dataDxfId="10804"/>
    <tableColumn id="5609" xr3:uid="{C7C1B3AA-1090-C24E-95A5-AAF2A9E022EB}" name="Coluna5586" dataDxfId="10803"/>
    <tableColumn id="5610" xr3:uid="{E14CFAF7-9CA8-004C-8372-E56993AE51E7}" name="Coluna5587" dataDxfId="10802"/>
    <tableColumn id="5611" xr3:uid="{CE930ECE-B37A-B742-A693-CA3B1A88491E}" name="Coluna5588" dataDxfId="10801"/>
    <tableColumn id="5612" xr3:uid="{17B341DB-519B-8E4F-BC9F-0D4A3F882254}" name="Coluna5589" dataDxfId="10800"/>
    <tableColumn id="5613" xr3:uid="{C44ABE0E-571D-024C-8323-A93888826D7A}" name="Coluna5590" dataDxfId="10799"/>
    <tableColumn id="5614" xr3:uid="{9FE4D5FF-FE2B-7544-8A6D-7A66F0B1C5A0}" name="Coluna5591" dataDxfId="10798"/>
    <tableColumn id="5615" xr3:uid="{1816D9AB-8FF1-014F-B0CF-1C94A569D15C}" name="Coluna5592" dataDxfId="10797"/>
    <tableColumn id="5616" xr3:uid="{76DD8E2F-B7FF-384D-99C3-27D03ACC6021}" name="Coluna5593" dataDxfId="10796"/>
    <tableColumn id="5617" xr3:uid="{45522728-5C61-3344-BC6F-903B3F791FC9}" name="Coluna5594" dataDxfId="10795"/>
    <tableColumn id="5618" xr3:uid="{FE33B94F-14BF-CC4E-8530-5407001F2E96}" name="Coluna5595" dataDxfId="10794"/>
    <tableColumn id="5619" xr3:uid="{4120C9DD-32CE-0D41-9D27-4378E3B7224B}" name="Coluna5596" dataDxfId="10793"/>
    <tableColumn id="5620" xr3:uid="{3799560F-AEB9-3D46-8763-FF94E40CE3D8}" name="Coluna5597" dataDxfId="10792"/>
    <tableColumn id="5621" xr3:uid="{BF12EFEC-2F16-C74B-9AE9-B5E96C157DDE}" name="Coluna5598" dataDxfId="10791"/>
    <tableColumn id="5622" xr3:uid="{360FC86F-4ABB-5148-8C3E-2EF407167A75}" name="Coluna5599" dataDxfId="10790"/>
    <tableColumn id="5623" xr3:uid="{94D45A38-6A6D-AE43-A20F-0C95ABF0D457}" name="Coluna5600" dataDxfId="10789"/>
    <tableColumn id="5624" xr3:uid="{573631A8-2223-4043-A3C7-10E977B74E2F}" name="Coluna5601" dataDxfId="10788"/>
    <tableColumn id="5625" xr3:uid="{285BC81C-7591-4442-92F9-C70B723C0E35}" name="Coluna5602" dataDxfId="10787"/>
    <tableColumn id="5626" xr3:uid="{59B78F5C-4D6A-9349-A4D6-255C3FCBC3A3}" name="Coluna5603" dataDxfId="10786"/>
    <tableColumn id="5627" xr3:uid="{E25D5C52-EBA9-AC42-AA4A-1387FD263047}" name="Coluna5604" dataDxfId="10785"/>
    <tableColumn id="5628" xr3:uid="{4C2ABF94-1708-A449-A396-86BD267DADBD}" name="Coluna5605" dataDxfId="10784"/>
    <tableColumn id="5629" xr3:uid="{27175C3D-DC5E-2E47-9D62-991B1778AAA2}" name="Coluna5606" dataDxfId="10783"/>
    <tableColumn id="5630" xr3:uid="{10D94FCE-3874-0742-A63F-2F4CE74F3295}" name="Coluna5607" dataDxfId="10782"/>
    <tableColumn id="5631" xr3:uid="{0141FBE2-E467-2846-8D83-124DB9DF2EBA}" name="Coluna5608" dataDxfId="10781"/>
    <tableColumn id="5632" xr3:uid="{45B4A487-7D4C-AE4F-AC44-C034067F6926}" name="Coluna5609" dataDxfId="10780"/>
    <tableColumn id="5633" xr3:uid="{19F9368B-1A7A-934C-8B84-049FC41FD70A}" name="Coluna5610" dataDxfId="10779"/>
    <tableColumn id="5634" xr3:uid="{035331BE-0725-5B4F-8D54-CE70492109B4}" name="Coluna5611" dataDxfId="10778"/>
    <tableColumn id="5635" xr3:uid="{D8927C9B-0E8C-5049-90CE-EBA1E360E7DD}" name="Coluna5612" dataDxfId="10777"/>
    <tableColumn id="5636" xr3:uid="{9993A51B-F6CC-2C49-99C7-E66EF5BE1411}" name="Coluna5613" dataDxfId="10776"/>
    <tableColumn id="5637" xr3:uid="{2C392400-58BB-5F4C-8C22-001ED4289026}" name="Coluna5614" dataDxfId="10775"/>
    <tableColumn id="5638" xr3:uid="{512924C4-696F-194A-B787-F468C823922F}" name="Coluna5615" dataDxfId="10774"/>
    <tableColumn id="5639" xr3:uid="{8322A0C2-474F-B34E-88E3-1E11504810CA}" name="Coluna5616" dataDxfId="10773"/>
    <tableColumn id="5640" xr3:uid="{6768C5F1-4011-CA45-A8E6-D95985EE07E6}" name="Coluna5617" dataDxfId="10772"/>
    <tableColumn id="5641" xr3:uid="{D8D22019-6B73-C744-9E56-50F628601226}" name="Coluna5618" dataDxfId="10771"/>
    <tableColumn id="5642" xr3:uid="{55F60E81-F7AB-4440-B8CE-02345B9D89F0}" name="Coluna5619" dataDxfId="10770"/>
    <tableColumn id="5643" xr3:uid="{4659C43F-4F0B-1244-9EC1-EC2A1B8D9D5C}" name="Coluna5620" dataDxfId="10769"/>
    <tableColumn id="5644" xr3:uid="{D31A3173-4C8E-6146-97A1-BC32C152A712}" name="Coluna5621" dataDxfId="10768"/>
    <tableColumn id="5645" xr3:uid="{F4615C49-BD5D-6149-BB81-BEA58B941040}" name="Coluna5622" dataDxfId="10767"/>
    <tableColumn id="5646" xr3:uid="{033A287F-E379-D641-8851-8ACA564A83D3}" name="Coluna5623" dataDxfId="10766"/>
    <tableColumn id="5647" xr3:uid="{2D374054-683F-1441-B484-6EF4FC1E93D3}" name="Coluna5624" dataDxfId="10765"/>
    <tableColumn id="5648" xr3:uid="{500E72DA-FB19-6E40-BD4F-30F43B2984D3}" name="Coluna5625" dataDxfId="10764"/>
    <tableColumn id="5649" xr3:uid="{3F7B4052-8A47-794D-A53E-2D7C300EAF93}" name="Coluna5626" dataDxfId="10763"/>
    <tableColumn id="5650" xr3:uid="{2CC42874-A05A-0F43-BEF8-BE26E0C9540D}" name="Coluna5627" dataDxfId="10762"/>
    <tableColumn id="5651" xr3:uid="{B64B7F68-2CDF-2E45-99B6-111D504EE4D2}" name="Coluna5628" dataDxfId="10761"/>
    <tableColumn id="5652" xr3:uid="{4CD2CACA-CE70-CF4A-85D7-F375C48953A4}" name="Coluna5629" dataDxfId="10760"/>
    <tableColumn id="5653" xr3:uid="{FCB299C2-5499-8D42-B071-5E90639BE922}" name="Coluna5630" dataDxfId="10759"/>
    <tableColumn id="5654" xr3:uid="{8D2E08ED-F3D1-B54A-B7B2-8AF9774C48A1}" name="Coluna5631" dataDxfId="10758"/>
    <tableColumn id="5655" xr3:uid="{7DF9D1B9-B8B3-224C-ADE6-9AAE5529A73C}" name="Coluna5632" dataDxfId="10757"/>
    <tableColumn id="5656" xr3:uid="{D53958CC-2917-914A-B728-A7C3F881FB70}" name="Coluna5633" dataDxfId="10756"/>
    <tableColumn id="5657" xr3:uid="{7B6ED5AB-68A5-9A40-975B-480C2AACF78C}" name="Coluna5634" dataDxfId="10755"/>
    <tableColumn id="5658" xr3:uid="{A98B6579-D11A-8B4B-B423-21B472167FF7}" name="Coluna5635" dataDxfId="10754"/>
    <tableColumn id="5659" xr3:uid="{4251ED12-3AB7-2643-B647-E646B327E016}" name="Coluna5636" dataDxfId="10753"/>
    <tableColumn id="5660" xr3:uid="{DBB90BF5-C5D2-AB40-856C-1B34B214C352}" name="Coluna5637" dataDxfId="10752"/>
    <tableColumn id="5661" xr3:uid="{976D30C5-707B-1D4B-9246-AACE48485878}" name="Coluna5638" dataDxfId="10751"/>
    <tableColumn id="5662" xr3:uid="{B758D2A1-1895-2143-8304-9A8C03E8771F}" name="Coluna5639" dataDxfId="10750"/>
    <tableColumn id="5663" xr3:uid="{0088A59B-863E-C843-9A47-EA18AA8640EF}" name="Coluna5640" dataDxfId="10749"/>
    <tableColumn id="5664" xr3:uid="{D3DE33C2-0221-C84A-A551-AE815FBC29D2}" name="Coluna5641" dataDxfId="10748"/>
    <tableColumn id="5665" xr3:uid="{454E2964-D0EC-3B47-8D09-B9C0D9ADCFDF}" name="Coluna5642" dataDxfId="10747"/>
    <tableColumn id="5666" xr3:uid="{CA528535-00CB-C247-BB6C-F1D6549048B8}" name="Coluna5643" dataDxfId="10746"/>
    <tableColumn id="5667" xr3:uid="{A3C00F0F-9119-9B44-ABC1-ABBE60009A5F}" name="Coluna5644" dataDxfId="10745"/>
    <tableColumn id="5668" xr3:uid="{6EB824D5-AD8C-A944-A48E-62F6480B4D5D}" name="Coluna5645" dataDxfId="10744"/>
    <tableColumn id="5669" xr3:uid="{2AA48F81-8E68-D343-8118-71D026D8B46D}" name="Coluna5646" dataDxfId="10743"/>
    <tableColumn id="5670" xr3:uid="{64010083-F09B-BA4C-A551-145106B82A19}" name="Coluna5647" dataDxfId="10742"/>
    <tableColumn id="5671" xr3:uid="{2CCC93BC-BAF6-DA4B-9D12-C06354DEEF2D}" name="Coluna5648" dataDxfId="10741"/>
    <tableColumn id="5672" xr3:uid="{C68CAEF5-DC32-9940-AFC3-D049E173EB32}" name="Coluna5649" dataDxfId="10740"/>
    <tableColumn id="5673" xr3:uid="{0A510A93-A3DD-4449-8E1B-3ADB9C000950}" name="Coluna5650" dataDxfId="10739"/>
    <tableColumn id="5674" xr3:uid="{CDA7F4F8-B525-AC40-BA5D-95C32914D343}" name="Coluna5651" dataDxfId="10738"/>
    <tableColumn id="5675" xr3:uid="{CAFAEAE1-5889-D442-A869-5E0251362E6B}" name="Coluna5652" dataDxfId="10737"/>
    <tableColumn id="5676" xr3:uid="{AEF73201-A2F9-BA4E-A344-CE5274044BB0}" name="Coluna5653" dataDxfId="10736"/>
    <tableColumn id="5677" xr3:uid="{7AC6C721-F139-8D42-A292-E75F78161764}" name="Coluna5654" dataDxfId="10735"/>
    <tableColumn id="5678" xr3:uid="{1BEAF96E-4A8F-AB4A-9F54-51DD6811ABC7}" name="Coluna5655" dataDxfId="10734"/>
    <tableColumn id="5679" xr3:uid="{267F6879-DBF1-AA44-B2E3-09AD488C2773}" name="Coluna5656" dataDxfId="10733"/>
    <tableColumn id="5680" xr3:uid="{3B9A7076-5A9B-7041-B613-9C6C538B3E2A}" name="Coluna5657" dataDxfId="10732"/>
    <tableColumn id="5681" xr3:uid="{D0AAF963-BF4B-9F4F-925A-BF89FC61846F}" name="Coluna5658" dataDxfId="10731"/>
    <tableColumn id="5682" xr3:uid="{EB4B448C-8988-724D-BE0D-56B82D421088}" name="Coluna5659" dataDxfId="10730"/>
    <tableColumn id="5683" xr3:uid="{9402B68D-D6BB-2C47-808D-D9422CCDB128}" name="Coluna5660" dataDxfId="10729"/>
    <tableColumn id="5684" xr3:uid="{9B99337A-C3E0-C740-8186-5D706031AC46}" name="Coluna5661" dataDxfId="10728"/>
    <tableColumn id="5685" xr3:uid="{13435716-8AD3-FA44-A646-20F831BCEBB1}" name="Coluna5662" dataDxfId="10727"/>
    <tableColumn id="5686" xr3:uid="{C1D99AD8-42C2-5F4F-9F4A-80DC5612E8BD}" name="Coluna5663" dataDxfId="10726"/>
    <tableColumn id="5687" xr3:uid="{95ABC47C-224D-5548-A7FC-C1D24470F346}" name="Coluna5664" dataDxfId="10725"/>
    <tableColumn id="5688" xr3:uid="{12725C48-B6F2-1A40-9F20-A26F68AFBA14}" name="Coluna5665" dataDxfId="10724"/>
    <tableColumn id="5689" xr3:uid="{313463DA-C7DF-4A42-ADCB-002B7CEDB5CB}" name="Coluna5666" dataDxfId="10723"/>
    <tableColumn id="5690" xr3:uid="{08E32198-AE57-7A48-91EC-E05D19E8FA3F}" name="Coluna5667" dataDxfId="10722"/>
    <tableColumn id="5691" xr3:uid="{A8F12484-606C-1344-8BC0-9A5515CF8323}" name="Coluna5668" dataDxfId="10721"/>
    <tableColumn id="5692" xr3:uid="{4E909D41-5675-314B-B916-CD714D7D6155}" name="Coluna5669" dataDxfId="10720"/>
    <tableColumn id="5693" xr3:uid="{5830FD35-B24B-854B-8A23-AC9FA3C8B0D2}" name="Coluna5670" dataDxfId="10719"/>
    <tableColumn id="5694" xr3:uid="{37D60E71-9E71-BB42-BB32-0C63D938C002}" name="Coluna5671" dataDxfId="10718"/>
    <tableColumn id="5695" xr3:uid="{5EB115F6-AC0C-C043-AD7A-C31ED6AEA990}" name="Coluna5672" dataDxfId="10717"/>
    <tableColumn id="5696" xr3:uid="{6AC000F5-D618-7C49-B003-BE3C52F15BA6}" name="Coluna5673" dataDxfId="10716"/>
    <tableColumn id="5697" xr3:uid="{3A0CC645-21EA-7E46-A76B-C224D0146F26}" name="Coluna5674" dataDxfId="10715"/>
    <tableColumn id="5698" xr3:uid="{C20476AF-2F9C-324E-A53C-41C9AC5369CD}" name="Coluna5675" dataDxfId="10714"/>
    <tableColumn id="5699" xr3:uid="{7EEB393D-C8BB-0E43-B8ED-25E2AA68B4F3}" name="Coluna5676" dataDxfId="10713"/>
    <tableColumn id="5700" xr3:uid="{2B7D863F-D697-B646-AB75-F975F797D6EF}" name="Coluna5677" dataDxfId="10712"/>
    <tableColumn id="5701" xr3:uid="{0D1C5067-071D-4049-8795-93615DCACCF1}" name="Coluna5678" dataDxfId="10711"/>
    <tableColumn id="5702" xr3:uid="{DBC1D324-7197-BF4B-A3B9-FD0C684CAFE5}" name="Coluna5679" dataDxfId="10710"/>
    <tableColumn id="5703" xr3:uid="{D263D15D-EE00-EC42-8377-9B2532A0F998}" name="Coluna5680" dataDxfId="10709"/>
    <tableColumn id="5704" xr3:uid="{81AA5A70-5928-3B4B-883F-6DB41DCCD06E}" name="Coluna5681" dataDxfId="10708"/>
    <tableColumn id="5705" xr3:uid="{9A542B51-3F68-4548-8E4A-05442E0557A2}" name="Coluna5682" dataDxfId="10707"/>
    <tableColumn id="5706" xr3:uid="{2E542547-22CA-3547-97CD-019404C84EF8}" name="Coluna5683" dataDxfId="10706"/>
    <tableColumn id="5707" xr3:uid="{5E959997-04AC-4640-B06E-476404E62134}" name="Coluna5684" dataDxfId="10705"/>
    <tableColumn id="5708" xr3:uid="{A1588A4E-79BD-2148-B6AA-B829D99A0B91}" name="Coluna5685" dataDxfId="10704"/>
    <tableColumn id="5709" xr3:uid="{8449EE2C-24D1-9E44-8BAE-519D5EF83997}" name="Coluna5686" dataDxfId="10703"/>
    <tableColumn id="5710" xr3:uid="{8B1E9C55-F063-2F49-ADA8-03C6BAAA29F4}" name="Coluna5687" dataDxfId="10702"/>
    <tableColumn id="5711" xr3:uid="{FD975A6F-FDE7-8C46-924F-E225CE0E2204}" name="Coluna5688" dataDxfId="10701"/>
    <tableColumn id="5712" xr3:uid="{D023F9A0-E1A6-D843-A4CF-8804F63D504B}" name="Coluna5689" dataDxfId="10700"/>
    <tableColumn id="5713" xr3:uid="{C1E550A9-C4A2-914D-96C4-89979F2A276E}" name="Coluna5690" dataDxfId="10699"/>
    <tableColumn id="5714" xr3:uid="{5B25D4AF-7DC8-3B4A-BAF0-B705DC9E471C}" name="Coluna5691" dataDxfId="10698"/>
    <tableColumn id="5715" xr3:uid="{F346322D-7E39-6448-854D-C63C2B0310B3}" name="Coluna5692" dataDxfId="10697"/>
    <tableColumn id="5716" xr3:uid="{B9DA92A1-DBB5-7E43-9228-11BC591B50EF}" name="Coluna5693" dataDxfId="10696"/>
    <tableColumn id="5717" xr3:uid="{84246BC7-10E6-FE43-93EA-2748B02C4071}" name="Coluna5694" dataDxfId="10695"/>
    <tableColumn id="5718" xr3:uid="{C15C954C-49E9-BF46-AE32-F8FA6756ED4A}" name="Coluna5695" dataDxfId="10694"/>
    <tableColumn id="5719" xr3:uid="{8B89EAD4-5515-0246-AA19-706E950D69C7}" name="Coluna5696" dataDxfId="10693"/>
    <tableColumn id="5720" xr3:uid="{3DB9D7B5-A990-3D4D-B07C-0B079ED5CE85}" name="Coluna5697" dataDxfId="10692"/>
    <tableColumn id="5721" xr3:uid="{3F806D66-BDDA-1E40-90E9-75C2CD27755C}" name="Coluna5698" dataDxfId="10691"/>
    <tableColumn id="5722" xr3:uid="{7978DDF1-37FB-FE49-9B08-4839B9E6F8CF}" name="Coluna5699" dataDxfId="10690"/>
    <tableColumn id="5723" xr3:uid="{5D193232-386E-5F4E-BAE2-A2C2E5E57BD7}" name="Coluna5700" dataDxfId="10689"/>
    <tableColumn id="5724" xr3:uid="{0BD32149-F018-3444-A0D9-BF7F20FCA51C}" name="Coluna5701" dataDxfId="10688"/>
    <tableColumn id="5725" xr3:uid="{E1586A45-996A-654C-8E48-651D2BE9D406}" name="Coluna5702" dataDxfId="10687"/>
    <tableColumn id="5726" xr3:uid="{64322920-83DA-384E-8996-273281BB9B2D}" name="Coluna5703" dataDxfId="10686"/>
    <tableColumn id="5727" xr3:uid="{CEFB2870-D571-DB4E-BB7F-A1B3D7EEA2BE}" name="Coluna5704" dataDxfId="10685"/>
    <tableColumn id="5728" xr3:uid="{A30114B2-BC74-3B48-B916-90EBFE856C95}" name="Coluna5705" dataDxfId="10684"/>
    <tableColumn id="5729" xr3:uid="{72313E82-74A5-6B4D-B559-08E538CFAD8A}" name="Coluna5706" dataDxfId="10683"/>
    <tableColumn id="5730" xr3:uid="{7ADC9641-4E35-0E4D-9372-4C23D5219E2C}" name="Coluna5707" dataDxfId="10682"/>
    <tableColumn id="5731" xr3:uid="{FCFE6B5E-2554-9644-B8FA-A49B5B4BBEB1}" name="Coluna5708" dataDxfId="10681"/>
    <tableColumn id="5732" xr3:uid="{1710BAC1-B94F-374A-B9FA-133A65B466FC}" name="Coluna5709" dataDxfId="10680"/>
    <tableColumn id="5733" xr3:uid="{7CB18169-9713-2244-95E7-9CF2ED8D503A}" name="Coluna5710" dataDxfId="10679"/>
    <tableColumn id="5734" xr3:uid="{CCD8114F-E977-2140-A1A7-86BB9F3CB787}" name="Coluna5711" dataDxfId="10678"/>
    <tableColumn id="5735" xr3:uid="{0CD7DE73-EC64-EC4C-A196-020BB5E0D976}" name="Coluna5712" dataDxfId="10677"/>
    <tableColumn id="5736" xr3:uid="{574A9B8C-BDB7-4044-A70A-64B49E7991C1}" name="Coluna5713" dataDxfId="10676"/>
    <tableColumn id="5737" xr3:uid="{8AD97259-CB10-0949-84E7-363563CF1301}" name="Coluna5714" dataDxfId="10675"/>
    <tableColumn id="5738" xr3:uid="{0C1AED47-213F-F04C-8B78-C5EABB5BE3A9}" name="Coluna5715" dataDxfId="10674"/>
    <tableColumn id="5739" xr3:uid="{FC3E7D10-C4B4-9E45-BC89-84806487841F}" name="Coluna5716" dataDxfId="10673"/>
    <tableColumn id="5740" xr3:uid="{FB5DA7A2-B105-1448-8A6D-32C5CE5C5267}" name="Coluna5717" dataDxfId="10672"/>
    <tableColumn id="5741" xr3:uid="{175E1A00-1626-A448-97A2-2836436ED98F}" name="Coluna5718" dataDxfId="10671"/>
    <tableColumn id="5742" xr3:uid="{01AF34EE-CA9B-EF43-974B-D00C8AAA80C5}" name="Coluna5719" dataDxfId="10670"/>
    <tableColumn id="5743" xr3:uid="{E550A7B0-092F-2E4B-9480-8A4F458DA123}" name="Coluna5720" dataDxfId="10669"/>
    <tableColumn id="5744" xr3:uid="{6DF64842-8D57-0744-88E7-7A0554021945}" name="Coluna5721" dataDxfId="10668"/>
    <tableColumn id="5745" xr3:uid="{341A29DA-A370-4C4D-BE19-FEFAB731FE08}" name="Coluna5722" dataDxfId="10667"/>
    <tableColumn id="5746" xr3:uid="{9CDF4976-101F-9D48-A018-DFA7FBB0F046}" name="Coluna5723" dataDxfId="10666"/>
    <tableColumn id="5747" xr3:uid="{FDAAF956-6492-1846-BD49-B07D71D2C255}" name="Coluna5724" dataDxfId="10665"/>
    <tableColumn id="5748" xr3:uid="{DBE31D5B-B1C5-6A48-87F1-AF07DAD45010}" name="Coluna5725" dataDxfId="10664"/>
    <tableColumn id="5749" xr3:uid="{8EF8E06F-59CB-924A-9F65-EA625C20A8FC}" name="Coluna5726" dataDxfId="10663"/>
    <tableColumn id="5750" xr3:uid="{339B7AF8-BCEF-D441-8842-FE5393D785BE}" name="Coluna5727" dataDxfId="10662"/>
    <tableColumn id="5751" xr3:uid="{C21E4DB0-4919-E942-A4FF-65C558E47D07}" name="Coluna5728" dataDxfId="10661"/>
    <tableColumn id="5752" xr3:uid="{52103B07-0031-784C-BF94-7500766C79A5}" name="Coluna5729" dataDxfId="10660"/>
    <tableColumn id="5753" xr3:uid="{71091BD9-4E1A-6B4F-804E-B7AEEF1BEB7F}" name="Coluna5730" dataDxfId="10659"/>
    <tableColumn id="5754" xr3:uid="{DC279E91-569D-5F49-A39B-88D213B507D2}" name="Coluna5731" dataDxfId="10658"/>
    <tableColumn id="5755" xr3:uid="{4292D02B-3D78-6B4D-8BF9-4EDB4FCB12F0}" name="Coluna5732" dataDxfId="10657"/>
    <tableColumn id="5756" xr3:uid="{C9203466-45F8-9742-BCC7-B81C7120A43D}" name="Coluna5733" dataDxfId="10656"/>
    <tableColumn id="5757" xr3:uid="{3C15F644-9C55-3745-84F0-5FA9D198A6CA}" name="Coluna5734" dataDxfId="10655"/>
    <tableColumn id="5758" xr3:uid="{8602A158-0701-964C-A7E5-EF56F0C015FA}" name="Coluna5735" dataDxfId="10654"/>
    <tableColumn id="5759" xr3:uid="{DE9C79F8-D8FE-BD4D-BB29-F33187DF8E7B}" name="Coluna5736" dataDxfId="10653"/>
    <tableColumn id="5760" xr3:uid="{776DA101-D9FF-C54A-936C-49DB3A2E0A52}" name="Coluna5737" dataDxfId="10652"/>
    <tableColumn id="5761" xr3:uid="{220E03C4-9C82-894D-A0FB-DB8314287FBE}" name="Coluna5738" dataDxfId="10651"/>
    <tableColumn id="5762" xr3:uid="{F86FC91E-6A68-B342-89A8-46F5C06429FB}" name="Coluna5739" dataDxfId="10650"/>
    <tableColumn id="5763" xr3:uid="{EBCF8186-082F-0446-8B10-842C6E5EC5E1}" name="Coluna5740" dataDxfId="10649"/>
    <tableColumn id="5764" xr3:uid="{4FBA7219-D3EF-BC48-9036-475707D8B5E2}" name="Coluna5741" dataDxfId="10648"/>
    <tableColumn id="5765" xr3:uid="{F8689641-D450-9F4E-BFC2-8C83FA0EE12A}" name="Coluna5742" dataDxfId="10647"/>
    <tableColumn id="5766" xr3:uid="{A25E8877-49EE-2E40-B317-0C2BAACAD4A1}" name="Coluna5743" dataDxfId="10646"/>
    <tableColumn id="5767" xr3:uid="{45D773BD-1DA5-D246-8EEA-CC1B32857ABB}" name="Coluna5744" dataDxfId="10645"/>
    <tableColumn id="5768" xr3:uid="{1C93968B-8FF6-BC46-82A9-E5190FE3975B}" name="Coluna5745" dataDxfId="10644"/>
    <tableColumn id="5769" xr3:uid="{7C548464-2C4F-8242-B212-B1276F6E13EA}" name="Coluna5746" dataDxfId="10643"/>
    <tableColumn id="5770" xr3:uid="{376A447F-02FC-B04F-92DB-C659486E238C}" name="Coluna5747" dataDxfId="10642"/>
    <tableColumn id="5771" xr3:uid="{54A94EDB-689E-484F-9F03-63908C103E45}" name="Coluna5748" dataDxfId="10641"/>
    <tableColumn id="5772" xr3:uid="{4C8CB9B7-813E-B143-B1FF-D735B689A2BE}" name="Coluna5749" dataDxfId="10640"/>
    <tableColumn id="5773" xr3:uid="{6CC9D996-C061-B04D-9FB3-A5C3797883CE}" name="Coluna5750" dataDxfId="10639"/>
    <tableColumn id="5774" xr3:uid="{0F956540-29B1-7542-8E20-341E675A61F7}" name="Coluna5751" dataDxfId="10638"/>
    <tableColumn id="5775" xr3:uid="{8829AFEF-A153-ED40-AD25-D2D8AAEF8FC9}" name="Coluna5752" dataDxfId="10637"/>
    <tableColumn id="5776" xr3:uid="{7738214D-EAEA-3249-B0E7-5609D0B9E2B9}" name="Coluna5753" dataDxfId="10636"/>
    <tableColumn id="5777" xr3:uid="{2F37EF6C-9247-7F4F-AFA9-62F9D078A323}" name="Coluna5754" dataDxfId="10635"/>
    <tableColumn id="5778" xr3:uid="{C324A086-4FBA-614A-AF3C-8161CDE987DF}" name="Coluna5755" dataDxfId="10634"/>
    <tableColumn id="5779" xr3:uid="{4437D60E-85DA-6E48-8715-8E583FE74D08}" name="Coluna5756" dataDxfId="10633"/>
    <tableColumn id="5780" xr3:uid="{73686C49-6306-194C-AE17-9054D5FD19F4}" name="Coluna5757" dataDxfId="10632"/>
    <tableColumn id="5781" xr3:uid="{B30FB01B-2F97-204C-A8B5-C6BBA3824B98}" name="Coluna5758" dataDxfId="10631"/>
    <tableColumn id="5782" xr3:uid="{05602E3D-AA14-AD42-B808-DA9960698099}" name="Coluna5759" dataDxfId="10630"/>
    <tableColumn id="5783" xr3:uid="{FCA9553A-E233-A246-8D4E-E90DDF86040A}" name="Coluna5760" dataDxfId="10629"/>
    <tableColumn id="5784" xr3:uid="{DD9F2211-6CF0-D24A-A36B-B615A8A8E38B}" name="Coluna5761" dataDxfId="10628"/>
    <tableColumn id="5785" xr3:uid="{75B530C3-2C1D-D047-B619-773F4C96E742}" name="Coluna5762" dataDxfId="10627"/>
    <tableColumn id="5786" xr3:uid="{D8165775-3F1C-C74C-B0D6-38B1EC9378F1}" name="Coluna5763" dataDxfId="10626"/>
    <tableColumn id="5787" xr3:uid="{A194810D-6E5C-3B4D-8665-C2E84C77D596}" name="Coluna5764" dataDxfId="10625"/>
    <tableColumn id="5788" xr3:uid="{585ECE26-A607-1E4D-AB3A-5D74A8D8BA54}" name="Coluna5765" dataDxfId="10624"/>
    <tableColumn id="5789" xr3:uid="{B90855F3-FE0F-2C40-92EE-02D330E00181}" name="Coluna5766" dataDxfId="10623"/>
    <tableColumn id="5790" xr3:uid="{3C8939A0-767B-AC46-A880-A706B9647958}" name="Coluna5767" dataDxfId="10622"/>
    <tableColumn id="5791" xr3:uid="{0B7C6B14-15CC-FE46-9721-B259129530AE}" name="Coluna5768" dataDxfId="10621"/>
    <tableColumn id="5792" xr3:uid="{BA830618-31D3-FD41-AEC2-ACC80A0082A5}" name="Coluna5769" dataDxfId="10620"/>
    <tableColumn id="5793" xr3:uid="{A1D74F45-FEC1-B144-945C-7039A1D47A97}" name="Coluna5770" dataDxfId="10619"/>
    <tableColumn id="5794" xr3:uid="{B7FA1C44-826B-B54E-B400-10800D39B212}" name="Coluna5771" dataDxfId="10618"/>
    <tableColumn id="5795" xr3:uid="{55ECB8D1-FBDF-7241-883F-486FB36A8E6E}" name="Coluna5772" dataDxfId="10617"/>
    <tableColumn id="5796" xr3:uid="{92A9418D-1E81-7F46-B855-3F6769F3B3D4}" name="Coluna5773" dataDxfId="10616"/>
    <tableColumn id="5797" xr3:uid="{BF9C0B62-5DD8-7E4E-AF84-D5F2471A7BA1}" name="Coluna5774" dataDxfId="10615"/>
    <tableColumn id="5798" xr3:uid="{DE5DF6FF-BB0D-624A-A966-436AB3D9A7C6}" name="Coluna5775" dataDxfId="10614"/>
    <tableColumn id="5799" xr3:uid="{EBEDB5B7-800A-7D43-82AC-B97EB671DE0E}" name="Coluna5776" dataDxfId="10613"/>
    <tableColumn id="5800" xr3:uid="{F1DF9F21-2DE5-F444-AE83-B349CAA2F0D4}" name="Coluna5777" dataDxfId="10612"/>
    <tableColumn id="5801" xr3:uid="{4C650FD0-BDAF-2E4F-A65B-752CA64FB82A}" name="Coluna5778" dataDxfId="10611"/>
    <tableColumn id="5802" xr3:uid="{7F3C4AB8-09C3-C843-B626-2709162A058B}" name="Coluna5779" dataDxfId="10610"/>
    <tableColumn id="5803" xr3:uid="{9CD6DC88-9CAD-2443-9078-07454B1AFA19}" name="Coluna5780" dataDxfId="10609"/>
    <tableColumn id="5804" xr3:uid="{CF29B4C1-048E-3C40-9903-013A89826087}" name="Coluna5781" dataDxfId="10608"/>
    <tableColumn id="5805" xr3:uid="{7C80C430-4DBC-6647-A882-04D326ABB5CB}" name="Coluna5782" dataDxfId="10607"/>
    <tableColumn id="5806" xr3:uid="{A7ABB07A-1957-C24F-949C-EEDCE37CCD83}" name="Coluna5783" dataDxfId="10606"/>
    <tableColumn id="5807" xr3:uid="{07A66D12-CA3D-6548-8B29-8AFCBE0CD342}" name="Coluna5784" dataDxfId="10605"/>
    <tableColumn id="5808" xr3:uid="{1E75FF1A-D518-B045-9975-B08BBC1BCE00}" name="Coluna5785" dataDxfId="10604"/>
    <tableColumn id="5809" xr3:uid="{6CDED134-4148-0B41-9044-7AA4102EDB59}" name="Coluna5786" dataDxfId="10603"/>
    <tableColumn id="5810" xr3:uid="{4ABDE439-713F-C540-B8F3-2686A40A9A79}" name="Coluna5787" dataDxfId="10602"/>
    <tableColumn id="5811" xr3:uid="{6D5E1AB4-B1CC-4E4E-B30A-CD1209FD074D}" name="Coluna5788" dataDxfId="10601"/>
    <tableColumn id="5812" xr3:uid="{3CCD3652-7CFB-D447-85B4-D5391E96014C}" name="Coluna5789" dataDxfId="10600"/>
    <tableColumn id="5813" xr3:uid="{393F2173-1D11-A142-804C-7FE49707F607}" name="Coluna5790" dataDxfId="10599"/>
    <tableColumn id="5814" xr3:uid="{9A81ED7F-2739-534A-A161-5A5AEEF12309}" name="Coluna5791" dataDxfId="10598"/>
    <tableColumn id="5815" xr3:uid="{E387D03B-B5ED-8742-B88B-18557C568CE0}" name="Coluna5792" dataDxfId="10597"/>
    <tableColumn id="5816" xr3:uid="{593678F1-2F4D-9C47-ADC8-5712F2845952}" name="Coluna5793" dataDxfId="10596"/>
    <tableColumn id="5817" xr3:uid="{342B5571-4C65-6F42-8674-3DE0971248A9}" name="Coluna5794" dataDxfId="10595"/>
    <tableColumn id="5818" xr3:uid="{58BA41CB-919A-E74B-BCA3-3D361F6B4352}" name="Coluna5795" dataDxfId="10594"/>
    <tableColumn id="5819" xr3:uid="{5B79CA1C-7602-1A46-9D6B-B985B44B3058}" name="Coluna5796" dataDxfId="10593"/>
    <tableColumn id="5820" xr3:uid="{5DFDA6B6-ECA8-8B4C-9427-E8990AF57C8D}" name="Coluna5797" dataDxfId="10592"/>
    <tableColumn id="5821" xr3:uid="{A5CC85BC-D7F0-9C4A-89ED-2B9ABF0B3648}" name="Coluna5798" dataDxfId="10591"/>
    <tableColumn id="5822" xr3:uid="{65CC2B6B-3C81-8048-A9CD-E9AC705C7E6C}" name="Coluna5799" dataDxfId="10590"/>
    <tableColumn id="5823" xr3:uid="{04B057DB-B09B-9444-AAA0-198481A4BAFB}" name="Coluna5800" dataDxfId="10589"/>
    <tableColumn id="5824" xr3:uid="{34559C84-519E-194D-B6F7-2ADECB4840C0}" name="Coluna5801" dataDxfId="10588"/>
    <tableColumn id="5825" xr3:uid="{C509DDD0-0A4D-9646-8306-FCFC40CC6331}" name="Coluna5802" dataDxfId="10587"/>
    <tableColumn id="5826" xr3:uid="{8F712640-C08B-424E-A5DF-F7BDA3B057DB}" name="Coluna5803" dataDxfId="10586"/>
    <tableColumn id="5827" xr3:uid="{54352E14-DCCB-CC46-89FA-089E0C0CBA6F}" name="Coluna5804" dataDxfId="10585"/>
    <tableColumn id="5828" xr3:uid="{20CA2BF8-2379-AD4F-845A-98C6BCB42CF8}" name="Coluna5805" dataDxfId="10584"/>
    <tableColumn id="5829" xr3:uid="{1A189CA9-3153-484F-B827-642C25625257}" name="Coluna5806" dataDxfId="10583"/>
    <tableColumn id="5830" xr3:uid="{F02EBDF6-B511-F549-8447-9929A1AF2EA5}" name="Coluna5807" dataDxfId="10582"/>
    <tableColumn id="5831" xr3:uid="{D4B43169-4F52-CD48-A29F-F7E32DF2CA4C}" name="Coluna5808" dataDxfId="10581"/>
    <tableColumn id="5832" xr3:uid="{12D5E2F9-58B2-6441-BD25-CBAEECDFC9AC}" name="Coluna5809" dataDxfId="10580"/>
    <tableColumn id="5833" xr3:uid="{1A6F3813-E481-B14F-8086-3AB281BD7279}" name="Coluna5810" dataDxfId="10579"/>
    <tableColumn id="5834" xr3:uid="{1D152A0B-4AF8-A846-BA52-621318E46CEE}" name="Coluna5811" dataDxfId="10578"/>
    <tableColumn id="5835" xr3:uid="{CF3A7085-2309-924D-99A3-BEB93BA0C7FB}" name="Coluna5812" dataDxfId="10577"/>
    <tableColumn id="5836" xr3:uid="{46D08D41-AA74-D04C-BB45-5243678B86CE}" name="Coluna5813" dataDxfId="10576"/>
    <tableColumn id="5837" xr3:uid="{D7CFE422-2CCC-AE40-815C-C2B480B8C6FA}" name="Coluna5814" dataDxfId="10575"/>
    <tableColumn id="5838" xr3:uid="{5B84872C-AE8E-8046-BA05-6DD8EB573C98}" name="Coluna5815" dataDxfId="10574"/>
    <tableColumn id="5839" xr3:uid="{E935B77F-6315-0942-9BE0-668829B5B5CA}" name="Coluna5816" dataDxfId="10573"/>
    <tableColumn id="5840" xr3:uid="{73261D0E-23D8-4948-AFC0-6431CEC88A3E}" name="Coluna5817" dataDxfId="10572"/>
    <tableColumn id="5841" xr3:uid="{604B5464-EE26-F14C-BB59-29F183E672DA}" name="Coluna5818" dataDxfId="10571"/>
    <tableColumn id="5842" xr3:uid="{3F672400-8353-1B45-9DB1-DBFA1532807E}" name="Coluna5819" dataDxfId="10570"/>
    <tableColumn id="5843" xr3:uid="{B95B6DF9-8064-4645-81C3-66709BCB85E6}" name="Coluna5820" dataDxfId="10569"/>
    <tableColumn id="5844" xr3:uid="{061164E9-9CD8-264A-A967-7CA0CE6D10CE}" name="Coluna5821" dataDxfId="10568"/>
    <tableColumn id="5845" xr3:uid="{6CB8CCB6-3054-484A-8AE4-625782537F0A}" name="Coluna5822" dataDxfId="10567"/>
    <tableColumn id="5846" xr3:uid="{D9B15A6F-8C9B-9C4E-B7A8-3A24DCD20F3C}" name="Coluna5823" dataDxfId="10566"/>
    <tableColumn id="5847" xr3:uid="{54FF03C0-4F0F-6A4C-8B09-C048FA6E361D}" name="Coluna5824" dataDxfId="10565"/>
    <tableColumn id="5848" xr3:uid="{F4F190D6-15EA-F847-B9D6-791FF65D6886}" name="Coluna5825" dataDxfId="10564"/>
    <tableColumn id="5849" xr3:uid="{E6D04B4C-3B59-3C4D-BC6E-39E8783DAE6B}" name="Coluna5826" dataDxfId="10563"/>
    <tableColumn id="5850" xr3:uid="{86D98A1E-EACD-A14C-A661-16145AFA780A}" name="Coluna5827" dataDxfId="10562"/>
    <tableColumn id="5851" xr3:uid="{801229B0-3BA5-FD40-8CE0-DC0DA0CAE482}" name="Coluna5828" dataDxfId="10561"/>
    <tableColumn id="5852" xr3:uid="{910B4BCD-96CA-9847-83EA-EFF40F781FF5}" name="Coluna5829" dataDxfId="10560"/>
    <tableColumn id="5853" xr3:uid="{5C31DDE2-D19F-404D-8E7E-3C4773A3B008}" name="Coluna5830" dataDxfId="10559"/>
    <tableColumn id="5854" xr3:uid="{E92D7A57-C549-D441-B6B2-6E83667384C0}" name="Coluna5831" dataDxfId="10558"/>
    <tableColumn id="5855" xr3:uid="{755A11AF-DCD4-E24B-B0C2-18A0C3DB6D9A}" name="Coluna5832" dataDxfId="10557"/>
    <tableColumn id="5856" xr3:uid="{2120E92A-1FBC-E445-ADD8-6823D434B9EE}" name="Coluna5833" dataDxfId="10556"/>
    <tableColumn id="5857" xr3:uid="{8B38A25D-B61A-744B-8000-A51C5045A795}" name="Coluna5834" dataDxfId="10555"/>
    <tableColumn id="5858" xr3:uid="{86D0896A-06AE-C947-BA02-603FC8C449E1}" name="Coluna5835" dataDxfId="10554"/>
    <tableColumn id="5859" xr3:uid="{B000CDFE-47B7-7F44-A02C-223BF755C0AB}" name="Coluna5836" dataDxfId="10553"/>
    <tableColumn id="5860" xr3:uid="{BEDA321A-1385-474B-B105-0F534F63F82D}" name="Coluna5837" dataDxfId="10552"/>
    <tableColumn id="5861" xr3:uid="{DE2E0B61-01F5-7F46-A9D9-CA0619924856}" name="Coluna5838" dataDxfId="10551"/>
    <tableColumn id="5862" xr3:uid="{ABF06CA3-B39F-B342-99FF-B8EF750CC6C6}" name="Coluna5839" dataDxfId="10550"/>
    <tableColumn id="5863" xr3:uid="{A801FDE1-4008-5140-B859-626A72EAC654}" name="Coluna5840" dataDxfId="10549"/>
    <tableColumn id="5864" xr3:uid="{8B6690C1-73EA-194F-9576-D25147C591A4}" name="Coluna5841" dataDxfId="10548"/>
    <tableColumn id="5865" xr3:uid="{06E994BF-5EF3-E149-8D7B-920F883A431C}" name="Coluna5842" dataDxfId="10547"/>
    <tableColumn id="5866" xr3:uid="{73EAD41D-8389-7E4B-9ED8-D717ED9DCB05}" name="Coluna5843" dataDxfId="10546"/>
    <tableColumn id="5867" xr3:uid="{4756D1AC-5B26-F540-A369-EB5E421F9D80}" name="Coluna5844" dataDxfId="10545"/>
    <tableColumn id="5868" xr3:uid="{C284DF67-E142-0447-8C69-A6FD77E60911}" name="Coluna5845" dataDxfId="10544"/>
    <tableColumn id="5869" xr3:uid="{13183E9F-6A0A-6448-A8BE-85520778F891}" name="Coluna5846" dataDxfId="10543"/>
    <tableColumn id="5870" xr3:uid="{FA9A6564-07D5-0B42-82D8-9BCC58A2B3DE}" name="Coluna5847" dataDxfId="10542"/>
    <tableColumn id="5871" xr3:uid="{69880459-AD05-5C45-9E54-7C81CB2132DC}" name="Coluna5848" dataDxfId="10541"/>
    <tableColumn id="5872" xr3:uid="{550D7BDF-91FB-1E49-9CC0-F32CE3BC4F7F}" name="Coluna5849" dataDxfId="10540"/>
    <tableColumn id="5873" xr3:uid="{821929D2-D9AB-6B41-8532-8AC80F84AD5B}" name="Coluna5850" dataDxfId="10539"/>
    <tableColumn id="5874" xr3:uid="{6B2C4C0A-B5CF-924D-9F16-6657991670BC}" name="Coluna5851" dataDxfId="10538"/>
    <tableColumn id="5875" xr3:uid="{0E19CCBB-E978-C64F-B5BA-A0AFDE57CA36}" name="Coluna5852" dataDxfId="10537"/>
    <tableColumn id="5876" xr3:uid="{25D3556D-30D0-3C43-B513-129F310BB5EE}" name="Coluna5853" dataDxfId="10536"/>
    <tableColumn id="5877" xr3:uid="{044F004D-DAEE-A840-A151-F18D561CAC9C}" name="Coluna5854" dataDxfId="10535"/>
    <tableColumn id="5878" xr3:uid="{16925616-E032-EE4A-84E6-05981EBBD292}" name="Coluna5855" dataDxfId="10534"/>
    <tableColumn id="5879" xr3:uid="{3A8503AF-ABCF-894C-807D-9F4A442EE3E9}" name="Coluna5856" dataDxfId="10533"/>
    <tableColumn id="5880" xr3:uid="{22E42532-0A51-0748-A58F-61DBA1B5CA74}" name="Coluna5857" dataDxfId="10532"/>
    <tableColumn id="5881" xr3:uid="{C03A0DA5-0FA4-D740-8F59-6A7555246EA6}" name="Coluna5858" dataDxfId="10531"/>
    <tableColumn id="5882" xr3:uid="{89943314-F78E-9B47-83D7-2961C24F6071}" name="Coluna5859" dataDxfId="10530"/>
    <tableColumn id="5883" xr3:uid="{702D1324-6B34-9E44-BD41-A49D335E81A2}" name="Coluna5860" dataDxfId="10529"/>
    <tableColumn id="5884" xr3:uid="{97D1E4C6-6FC6-5448-AACB-A8EE9E508D18}" name="Coluna5861" dataDxfId="10528"/>
    <tableColumn id="5885" xr3:uid="{678B5F45-B522-674A-8E4F-6FD9B000EF28}" name="Coluna5862" dataDxfId="10527"/>
    <tableColumn id="5886" xr3:uid="{01B0D1BC-B08D-2041-B8A1-D44A0A65522F}" name="Coluna5863" dataDxfId="10526"/>
    <tableColumn id="5887" xr3:uid="{D72A53CF-4EBB-F54F-BF0A-BEBBCF964CCA}" name="Coluna5864" dataDxfId="10525"/>
    <tableColumn id="5888" xr3:uid="{18E7EB8E-656B-AB4E-A2A4-CF91E09F48B0}" name="Coluna5865" dataDxfId="10524"/>
    <tableColumn id="5889" xr3:uid="{673AB364-C917-E54C-A762-B5A8E509A9D8}" name="Coluna5866" dataDxfId="10523"/>
    <tableColumn id="5890" xr3:uid="{04BD8EF6-C911-1E4E-A2D7-B4E752253199}" name="Coluna5867" dataDxfId="10522"/>
    <tableColumn id="5891" xr3:uid="{F3BC78B1-2AB6-234F-82F2-7BE9AFC65C51}" name="Coluna5868" dataDxfId="10521"/>
    <tableColumn id="5892" xr3:uid="{DB00F6DA-F62C-1848-9319-CD7CBF037326}" name="Coluna5869" dataDxfId="10520"/>
    <tableColumn id="5893" xr3:uid="{928CD7AF-FAEF-9C4C-A120-96DF6CDA05DA}" name="Coluna5870" dataDxfId="10519"/>
    <tableColumn id="5894" xr3:uid="{F3DB56BD-AE07-584D-936A-601A9EA374FC}" name="Coluna5871" dataDxfId="10518"/>
    <tableColumn id="5895" xr3:uid="{09173C9C-A3D6-E947-8385-9382A60D9696}" name="Coluna5872" dataDxfId="10517"/>
    <tableColumn id="5896" xr3:uid="{9F770BF4-6BFA-AC42-8377-0224C5C839D6}" name="Coluna5873" dataDxfId="10516"/>
    <tableColumn id="5897" xr3:uid="{524C4969-BD9D-C649-AB51-3EEBD16D607C}" name="Coluna5874" dataDxfId="10515"/>
    <tableColumn id="5898" xr3:uid="{2FE07248-1083-424B-8842-6FE703EEDA38}" name="Coluna5875" dataDxfId="10514"/>
    <tableColumn id="5899" xr3:uid="{0E7DFB46-2C34-284C-9A23-A8E65BACCE98}" name="Coluna5876" dataDxfId="10513"/>
    <tableColumn id="5900" xr3:uid="{959FCB40-83F9-A248-A7E8-2E9D12E9E3F4}" name="Coluna5877" dataDxfId="10512"/>
    <tableColumn id="5901" xr3:uid="{F5DB6292-4A78-D946-A1FE-7CCA773FB75D}" name="Coluna5878" dataDxfId="10511"/>
    <tableColumn id="5902" xr3:uid="{B883DE37-98F8-C94B-B4EC-E5AB09C28D62}" name="Coluna5879" dataDxfId="10510"/>
    <tableColumn id="5903" xr3:uid="{A05E988A-776C-B64A-BBA7-8F4A3A9B579D}" name="Coluna5880" dataDxfId="10509"/>
    <tableColumn id="5904" xr3:uid="{6BEFB8C7-EAC3-9746-91EB-2D5D19589A68}" name="Coluna5881" dataDxfId="10508"/>
    <tableColumn id="5905" xr3:uid="{64EE789B-CC13-0944-AB21-4F2B4448241B}" name="Coluna5882" dataDxfId="10507"/>
    <tableColumn id="5906" xr3:uid="{F9F63494-9C8D-B147-B193-96AF460F7494}" name="Coluna5883" dataDxfId="10506"/>
    <tableColumn id="5907" xr3:uid="{A941F3B1-0672-BC42-ABEB-3263CC4BA049}" name="Coluna5884" dataDxfId="10505"/>
    <tableColumn id="5908" xr3:uid="{4A49E7E2-C103-A444-9507-BF00FA6B71F7}" name="Coluna5885" dataDxfId="10504"/>
    <tableColumn id="5909" xr3:uid="{17EDD423-3650-F94E-BCF6-1143A76E34A5}" name="Coluna5886" dataDxfId="10503"/>
    <tableColumn id="5910" xr3:uid="{334AD140-9264-3840-926D-8544BDBA776D}" name="Coluna5887" dataDxfId="10502"/>
    <tableColumn id="5911" xr3:uid="{4140C27F-9096-0D44-84CF-1F346939FC4D}" name="Coluna5888" dataDxfId="10501"/>
    <tableColumn id="5912" xr3:uid="{136DFF03-96CA-174F-B4C3-E17546D62856}" name="Coluna5889" dataDxfId="10500"/>
    <tableColumn id="5913" xr3:uid="{9D94C854-B0BD-3447-B218-C55C42C35A8E}" name="Coluna5890" dataDxfId="10499"/>
    <tableColumn id="5914" xr3:uid="{2EEE5DDA-3D03-804D-B370-E370F726C8EA}" name="Coluna5891" dataDxfId="10498"/>
    <tableColumn id="5915" xr3:uid="{1E3B0E73-E071-6F44-AB97-A25BA2643D23}" name="Coluna5892" dataDxfId="10497"/>
    <tableColumn id="5916" xr3:uid="{76D6F31F-C5C1-E948-B510-EF61F21A7179}" name="Coluna5893" dataDxfId="10496"/>
    <tableColumn id="5917" xr3:uid="{6081556F-9E1A-274A-8783-8EC57B1053DD}" name="Coluna5894" dataDxfId="10495"/>
    <tableColumn id="5918" xr3:uid="{0F0114B6-C587-9B4E-8DB4-9A17191B0779}" name="Coluna5895" dataDxfId="10494"/>
    <tableColumn id="5919" xr3:uid="{A104994E-CB50-9F4C-850F-9063BE7C878A}" name="Coluna5896" dataDxfId="10493"/>
    <tableColumn id="5920" xr3:uid="{91C20EEE-BA7D-3244-8EC3-306CF0BE1560}" name="Coluna5897" dataDxfId="10492"/>
    <tableColumn id="5921" xr3:uid="{A3F0B95C-184D-B24C-B9A8-6CB88A664D77}" name="Coluna5898" dataDxfId="10491"/>
    <tableColumn id="5922" xr3:uid="{45442898-C39F-3F4C-9A9C-BCE235A6E053}" name="Coluna5899" dataDxfId="10490"/>
    <tableColumn id="5923" xr3:uid="{44002B10-34B6-2F40-9B20-42E4A7F32140}" name="Coluna5900" dataDxfId="10489"/>
    <tableColumn id="5924" xr3:uid="{06D25AFA-5634-B54F-BA0B-F01A5CFBACD1}" name="Coluna5901" dataDxfId="10488"/>
    <tableColumn id="5925" xr3:uid="{BB696510-3BF3-D941-87AF-1FE8A047343A}" name="Coluna5902" dataDxfId="10487"/>
    <tableColumn id="5926" xr3:uid="{36A4E883-2D9E-6F43-9735-AB8A3816961A}" name="Coluna5903" dataDxfId="10486"/>
    <tableColumn id="5927" xr3:uid="{17A7C86C-89A3-B643-BCD6-4BDB867FAEF6}" name="Coluna5904" dataDxfId="10485"/>
    <tableColumn id="5928" xr3:uid="{415EB9CE-38DC-4F4A-9DE8-7F830E4611C4}" name="Coluna5905" dataDxfId="10484"/>
    <tableColumn id="5929" xr3:uid="{38ED4044-6FDE-A040-AD95-2B1BF0856257}" name="Coluna5906" dataDxfId="10483"/>
    <tableColumn id="5930" xr3:uid="{58E9E55F-122F-D249-BA38-DA1A9F4E7F98}" name="Coluna5907" dataDxfId="10482"/>
    <tableColumn id="5931" xr3:uid="{45D72A4A-CDCF-8F42-A429-5F215C981A25}" name="Coluna5908" dataDxfId="10481"/>
    <tableColumn id="5932" xr3:uid="{C026DCB3-7B0F-9A4B-A961-B05EF700AFAF}" name="Coluna5909" dataDxfId="10480"/>
    <tableColumn id="5933" xr3:uid="{987E3F00-F33D-1345-B59D-A7F606E64445}" name="Coluna5910" dataDxfId="10479"/>
    <tableColumn id="5934" xr3:uid="{3467587C-4FFF-904A-8FD0-48B2DED74A0D}" name="Coluna5911" dataDxfId="10478"/>
    <tableColumn id="5935" xr3:uid="{EB715733-42E0-224F-B919-ADD56CBDC5FA}" name="Coluna5912" dataDxfId="10477"/>
    <tableColumn id="5936" xr3:uid="{9EFD1DBC-F7F1-D548-AAA2-B67224505664}" name="Coluna5913" dataDxfId="10476"/>
    <tableColumn id="5937" xr3:uid="{84C79662-F50A-5F4E-9CA0-14C1C1013805}" name="Coluna5914" dataDxfId="10475"/>
    <tableColumn id="5938" xr3:uid="{20971582-A0C1-9649-902A-E1D25D941C4A}" name="Coluna5915" dataDxfId="10474"/>
    <tableColumn id="5939" xr3:uid="{04C9724E-C7AD-EF45-98B5-21AC969DBC51}" name="Coluna5916" dataDxfId="10473"/>
    <tableColumn id="5940" xr3:uid="{86447FA6-3D17-9E4A-AE2E-932899898475}" name="Coluna5917" dataDxfId="10472"/>
    <tableColumn id="5941" xr3:uid="{2051DF22-19AC-1645-B03E-4A3FDFD10CAE}" name="Coluna5918" dataDxfId="10471"/>
    <tableColumn id="5942" xr3:uid="{34D6C76C-588B-0143-8E2D-41A6EAD1CFBF}" name="Coluna5919" dataDxfId="10470"/>
    <tableColumn id="5943" xr3:uid="{25184ADB-82A6-1348-9CE5-9ADF098AD912}" name="Coluna5920" dataDxfId="10469"/>
    <tableColumn id="5944" xr3:uid="{B249700F-0311-8246-90BB-6A39726711CB}" name="Coluna5921" dataDxfId="10468"/>
    <tableColumn id="5945" xr3:uid="{BD66BC66-3E6D-5D41-BCD3-FE54CFBAF20A}" name="Coluna5922" dataDxfId="10467"/>
    <tableColumn id="5946" xr3:uid="{F468B9AB-A0D5-3840-A710-F1ED71DA4241}" name="Coluna5923" dataDxfId="10466"/>
    <tableColumn id="5947" xr3:uid="{6790F90D-1CEB-4240-A9AD-E2E1EE98C997}" name="Coluna5924" dataDxfId="10465"/>
    <tableColumn id="5948" xr3:uid="{9057ED02-1E9B-2340-8660-DC40CA4A6583}" name="Coluna5925" dataDxfId="10464"/>
    <tableColumn id="5949" xr3:uid="{1B4812A2-F6A7-9E4D-A9A9-FE78385527D9}" name="Coluna5926" dataDxfId="10463"/>
    <tableColumn id="5950" xr3:uid="{E09493D6-B011-3F4A-891D-0B75C198D65E}" name="Coluna5927" dataDxfId="10462"/>
    <tableColumn id="5951" xr3:uid="{C045A161-597E-084E-8F90-E62B7848BDDD}" name="Coluna5928" dataDxfId="10461"/>
    <tableColumn id="5952" xr3:uid="{9818CF37-5E57-1047-92E5-56DBCBE6546F}" name="Coluna5929" dataDxfId="10460"/>
    <tableColumn id="5953" xr3:uid="{88821689-AC01-014A-85DA-131C1F92B480}" name="Coluna5930" dataDxfId="10459"/>
    <tableColumn id="5954" xr3:uid="{0FCF76CD-F506-3345-8F08-6DDBD98C3F94}" name="Coluna5931" dataDxfId="10458"/>
    <tableColumn id="5955" xr3:uid="{2B203559-067D-034E-8D6A-1F1A3056057F}" name="Coluna5932" dataDxfId="10457"/>
    <tableColumn id="5956" xr3:uid="{D812B707-1A33-364F-AFCA-68A348969DE9}" name="Coluna5933" dataDxfId="10456"/>
    <tableColumn id="5957" xr3:uid="{41BC1938-4D17-5040-A894-AAD4305009A4}" name="Coluna5934" dataDxfId="10455"/>
    <tableColumn id="5958" xr3:uid="{D5E25B36-A0E6-E34D-BD0C-F8EDA3045FF2}" name="Coluna5935" dataDxfId="10454"/>
    <tableColumn id="5959" xr3:uid="{C31B7D16-EFCE-D548-AABD-D8E4AC5F6E26}" name="Coluna5936" dataDxfId="10453"/>
    <tableColumn id="5960" xr3:uid="{729B06F3-3A49-674B-A0FF-C851A687A035}" name="Coluna5937" dataDxfId="10452"/>
    <tableColumn id="5961" xr3:uid="{25C43DC0-B0A9-0A49-8FBE-94D8EF3AFEF6}" name="Coluna5938" dataDxfId="10451"/>
    <tableColumn id="5962" xr3:uid="{7CE13264-A1AE-DA47-A6DE-484B2FF87341}" name="Coluna5939" dataDxfId="10450"/>
    <tableColumn id="5963" xr3:uid="{D1D5DE06-DDED-414B-B1A7-6C1164D5CC4A}" name="Coluna5940" dataDxfId="10449"/>
    <tableColumn id="5964" xr3:uid="{82F5F5CE-F529-F349-9213-EC7CB337A43E}" name="Coluna5941" dataDxfId="10448"/>
    <tableColumn id="5965" xr3:uid="{87A501D3-6355-A547-B3AD-3CD3B105E81E}" name="Coluna5942" dataDxfId="10447"/>
    <tableColumn id="5966" xr3:uid="{78FA8EBA-A5C8-1F4B-B249-803E0BAD12ED}" name="Coluna5943" dataDxfId="10446"/>
    <tableColumn id="5967" xr3:uid="{88FE7709-B368-3648-9FE0-5F7C7638DDF7}" name="Coluna5944" dataDxfId="10445"/>
    <tableColumn id="5968" xr3:uid="{705C2B2C-B82D-5641-A4BB-2E7107493D06}" name="Coluna5945" dataDxfId="10444"/>
    <tableColumn id="5969" xr3:uid="{B5AD0AB3-0E00-2049-8EA1-A3516AFFB998}" name="Coluna5946" dataDxfId="10443"/>
    <tableColumn id="5970" xr3:uid="{226F7AFF-A5B9-9A42-9A36-E5A703D45B27}" name="Coluna5947" dataDxfId="10442"/>
    <tableColumn id="5971" xr3:uid="{BCDEA8CC-39F0-F542-B551-35723CE6167E}" name="Coluna5948" dataDxfId="10441"/>
    <tableColumn id="5972" xr3:uid="{DD04B861-C968-1E4E-8A53-0740FDC92EE9}" name="Coluna5949" dataDxfId="10440"/>
    <tableColumn id="5973" xr3:uid="{750125BD-0AAA-0C49-9484-1C4ACD09AE26}" name="Coluna5950" dataDxfId="10439"/>
    <tableColumn id="5974" xr3:uid="{2FFCB350-1439-1C41-8C4B-11A564F08E6C}" name="Coluna5951" dataDxfId="10438"/>
    <tableColumn id="5975" xr3:uid="{E79571A3-E990-6C4E-B076-F5EB1EFA7BF7}" name="Coluna5952" dataDxfId="10437"/>
    <tableColumn id="5976" xr3:uid="{66AAA237-C5BA-CD4F-8320-F954C76B9DBA}" name="Coluna5953" dataDxfId="10436"/>
    <tableColumn id="5977" xr3:uid="{E4596DAA-CB96-4149-B7BA-804AA5F437AA}" name="Coluna5954" dataDxfId="10435"/>
    <tableColumn id="5978" xr3:uid="{B2F9C037-8623-6F49-9C45-12BA54D7B2CA}" name="Coluna5955" dataDxfId="10434"/>
    <tableColumn id="5979" xr3:uid="{C1C09F7F-B15F-6245-9704-C31CC1C56FE0}" name="Coluna5956" dataDxfId="10433"/>
    <tableColumn id="5980" xr3:uid="{DBC8FF23-B8F7-0D4A-9962-6A2FF5F48E0E}" name="Coluna5957" dataDxfId="10432"/>
    <tableColumn id="5981" xr3:uid="{2EC87D9A-4401-C446-81F4-67DB2C32FAD1}" name="Coluna5958" dataDxfId="10431"/>
    <tableColumn id="5982" xr3:uid="{0DDD4AA8-A31A-494C-9AA4-06CA9C563A7B}" name="Coluna5959" dataDxfId="10430"/>
    <tableColumn id="5983" xr3:uid="{D9C8448D-CAC6-E448-A006-66246E2D082D}" name="Coluna5960" dataDxfId="10429"/>
    <tableColumn id="5984" xr3:uid="{D3BE5B0A-527A-0C4E-BAB4-95FB0C7E14A6}" name="Coluna5961" dataDxfId="10428"/>
    <tableColumn id="5985" xr3:uid="{EAEFF422-54B0-4443-BBE0-56F774531148}" name="Coluna5962" dataDxfId="10427"/>
    <tableColumn id="5986" xr3:uid="{D29CC676-077F-2A4F-AD19-BA4BF56ACEF8}" name="Coluna5963" dataDxfId="10426"/>
    <tableColumn id="5987" xr3:uid="{5D640C4B-855C-0142-9C5F-DBC597431D55}" name="Coluna5964" dataDxfId="10425"/>
    <tableColumn id="5988" xr3:uid="{33F25DB8-BA98-8448-9EA2-11F69A3DDF96}" name="Coluna5965" dataDxfId="10424"/>
    <tableColumn id="5989" xr3:uid="{F9D67911-CF19-7440-8F9B-8CF3220A3427}" name="Coluna5966" dataDxfId="10423"/>
    <tableColumn id="5990" xr3:uid="{DFCBF7E3-14E6-244E-9681-B44734C19F59}" name="Coluna5967" dataDxfId="10422"/>
    <tableColumn id="5991" xr3:uid="{2C7DDF6F-0CDB-4049-8AD3-9B8E1426DA08}" name="Coluna5968" dataDxfId="10421"/>
    <tableColumn id="5992" xr3:uid="{42FD40F4-6D53-514A-9561-167B653B86B4}" name="Coluna5969" dataDxfId="10420"/>
    <tableColumn id="5993" xr3:uid="{4FD28F58-FFE2-D44C-A15F-AB1877FA3A01}" name="Coluna5970" dataDxfId="10419"/>
    <tableColumn id="5994" xr3:uid="{8D48ED15-38D5-4D45-9DB2-37D7C3518056}" name="Coluna5971" dataDxfId="10418"/>
    <tableColumn id="5995" xr3:uid="{F71D550C-76F4-8F49-9EF9-4F6E672FB84F}" name="Coluna5972" dataDxfId="10417"/>
    <tableColumn id="5996" xr3:uid="{811F82B8-4422-554E-A6C3-6F35EAEF15E9}" name="Coluna5973" dataDxfId="10416"/>
    <tableColumn id="5997" xr3:uid="{B38D57CA-350B-5B48-9C4C-B49A13582F78}" name="Coluna5974" dataDxfId="10415"/>
    <tableColumn id="5998" xr3:uid="{3B74ACBA-8D71-4749-8317-81B405B9C321}" name="Coluna5975" dataDxfId="10414"/>
    <tableColumn id="5999" xr3:uid="{AFF1735D-2F28-4444-A21E-02D08ECDE628}" name="Coluna5976" dataDxfId="10413"/>
    <tableColumn id="6000" xr3:uid="{0983A76A-B50E-1045-9237-F6D1D600F9D6}" name="Coluna5977" dataDxfId="10412"/>
    <tableColumn id="6001" xr3:uid="{37D62364-4369-1A43-B6DD-669321DF5BC9}" name="Coluna5978" dataDxfId="10411"/>
    <tableColumn id="6002" xr3:uid="{55100FF6-3D82-4942-A6E2-E487A42BC668}" name="Coluna5979" dataDxfId="10410"/>
    <tableColumn id="6003" xr3:uid="{38BD60B5-D415-3B45-ACCD-B2C4A244A229}" name="Coluna5980" dataDxfId="10409"/>
    <tableColumn id="6004" xr3:uid="{761C55A6-C5DE-804B-B723-4DCB483C038E}" name="Coluna5981" dataDxfId="10408"/>
    <tableColumn id="6005" xr3:uid="{FC095516-4929-1946-A074-284705FC4166}" name="Coluna5982" dataDxfId="10407"/>
    <tableColumn id="6006" xr3:uid="{E513FEAB-79F3-9E42-A809-8DDC169E6D3B}" name="Coluna5983" dataDxfId="10406"/>
    <tableColumn id="6007" xr3:uid="{63A55657-B21A-ED43-B191-1BF89097FD97}" name="Coluna5984" dataDxfId="10405"/>
    <tableColumn id="6008" xr3:uid="{D09AC1DE-E73B-5D45-A0F5-3A785C4D7640}" name="Coluna5985" dataDxfId="10404"/>
    <tableColumn id="6009" xr3:uid="{B06697F7-F1C2-4849-BC16-25DDF3018D4B}" name="Coluna5986" dataDxfId="10403"/>
    <tableColumn id="6010" xr3:uid="{08D0730F-29F1-5D46-808B-31DF4D601602}" name="Coluna5987" dataDxfId="10402"/>
    <tableColumn id="6011" xr3:uid="{57730B7F-950B-CD40-AD0C-9AB8C73CDB3E}" name="Coluna5988" dataDxfId="10401"/>
    <tableColumn id="6012" xr3:uid="{55BF1357-BCBB-F548-A4E1-FDDB41667A4C}" name="Coluna5989" dataDxfId="10400"/>
    <tableColumn id="6013" xr3:uid="{2FCA646A-9FB8-8B46-B5E7-22DB2625DD45}" name="Coluna5990" dataDxfId="10399"/>
    <tableColumn id="6014" xr3:uid="{EC58FE4F-D2A8-F94B-9662-38B1898D8060}" name="Coluna5991" dataDxfId="10398"/>
    <tableColumn id="6015" xr3:uid="{B7744B40-9393-9E4D-86EA-330D598037B3}" name="Coluna5992" dataDxfId="10397"/>
    <tableColumn id="6016" xr3:uid="{1BC00BB9-F4C4-734A-8C98-43C454503F9F}" name="Coluna5993" dataDxfId="10396"/>
    <tableColumn id="6017" xr3:uid="{9848134E-FDF1-8F4E-AB64-04B049A1AD06}" name="Coluna5994" dataDxfId="10395"/>
    <tableColumn id="6018" xr3:uid="{1BC1D6DA-E505-DA4C-B77D-882CD4DDEAED}" name="Coluna5995" dataDxfId="10394"/>
    <tableColumn id="6019" xr3:uid="{E99726D2-8878-7E47-8DC2-1DC7C867C879}" name="Coluna5996" dataDxfId="10393"/>
    <tableColumn id="6020" xr3:uid="{0B89ADE0-3CAA-A04D-8E1C-F4318014AC2B}" name="Coluna5997" dataDxfId="10392"/>
    <tableColumn id="6021" xr3:uid="{B5899AB3-0D26-2F42-970D-1B6F1A0D5477}" name="Coluna5998" dataDxfId="10391"/>
    <tableColumn id="6022" xr3:uid="{10865B9B-C33B-6640-90D7-4D6E6164C525}" name="Coluna5999" dataDxfId="10390"/>
    <tableColumn id="6023" xr3:uid="{6AD34396-A986-7344-B086-CFC570158050}" name="Coluna6000" dataDxfId="10389"/>
    <tableColumn id="6024" xr3:uid="{34C2A233-0EB4-674E-925F-D2486D3FB70D}" name="Coluna6001" dataDxfId="10388"/>
    <tableColumn id="6025" xr3:uid="{62F9BDE2-728A-8049-8A7E-D50C136E767B}" name="Coluna6002" dataDxfId="10387"/>
    <tableColumn id="6026" xr3:uid="{EFE46C62-A12A-4941-BCA6-EE69235DEA89}" name="Coluna6003" dataDxfId="10386"/>
    <tableColumn id="6027" xr3:uid="{8AE9FA2E-7E74-F646-B599-3DEAB78D526A}" name="Coluna6004" dataDxfId="10385"/>
    <tableColumn id="6028" xr3:uid="{1D2D1B2F-B92B-E749-8D62-5A2D2737FE9D}" name="Coluna6005" dataDxfId="10384"/>
    <tableColumn id="6029" xr3:uid="{C82CA6A8-5489-FE47-9A16-3C47764772C3}" name="Coluna6006" dataDxfId="10383"/>
    <tableColumn id="6030" xr3:uid="{D8C59E0E-2B10-084F-8D16-2E73646B8151}" name="Coluna6007" dataDxfId="10382"/>
    <tableColumn id="6031" xr3:uid="{794A5502-1D03-E841-AAC9-35326FB0C2B9}" name="Coluna6008" dataDxfId="10381"/>
    <tableColumn id="6032" xr3:uid="{BD67198F-4670-0F40-A4DE-519BEB66B472}" name="Coluna6009" dataDxfId="10380"/>
    <tableColumn id="6033" xr3:uid="{E583EFDF-D9BF-2749-89A9-646246DE7BD3}" name="Coluna6010" dataDxfId="10379"/>
    <tableColumn id="6034" xr3:uid="{AFB0733F-0148-094F-A0A0-4057B4FA65C5}" name="Coluna6011" dataDxfId="10378"/>
    <tableColumn id="6035" xr3:uid="{A454D8EC-00BD-DC4D-96DC-D6CE5DA7D49D}" name="Coluna6012" dataDxfId="10377"/>
    <tableColumn id="6036" xr3:uid="{CC8F5540-CA29-C24E-AA59-75A58A955F77}" name="Coluna6013" dataDxfId="10376"/>
    <tableColumn id="6037" xr3:uid="{1644B48C-58DA-C544-9770-C37641EE0DB4}" name="Coluna6014" dataDxfId="10375"/>
    <tableColumn id="6038" xr3:uid="{47CA64B0-CEB1-6341-9221-16FD24CC3DAB}" name="Coluna6015" dataDxfId="10374"/>
    <tableColumn id="6039" xr3:uid="{268EA241-3DEF-844F-B09C-8B0F2DB22C7E}" name="Coluna6016" dataDxfId="10373"/>
    <tableColumn id="6040" xr3:uid="{267969A7-39A9-3C44-A217-4CA494475254}" name="Coluna6017" dataDxfId="10372"/>
    <tableColumn id="6041" xr3:uid="{54D85C06-E382-3340-9A1D-330FF137DEBA}" name="Coluna6018" dataDxfId="10371"/>
    <tableColumn id="6042" xr3:uid="{7489B9C0-91BF-4E4A-9C53-000E23999373}" name="Coluna6019" dataDxfId="10370"/>
    <tableColumn id="6043" xr3:uid="{3A5D4BA3-43BC-F049-91AB-CF29D520BC5A}" name="Coluna6020" dataDxfId="10369"/>
    <tableColumn id="6044" xr3:uid="{7D46526C-FBAA-784D-8AF2-76FEAFDCC60C}" name="Coluna6021" dataDxfId="10368"/>
    <tableColumn id="6045" xr3:uid="{091D00CE-5009-2E42-AB53-C25BA945D346}" name="Coluna6022" dataDxfId="10367"/>
    <tableColumn id="6046" xr3:uid="{60288E54-15B2-2D45-B81E-A8FAB3D8590F}" name="Coluna6023" dataDxfId="10366"/>
    <tableColumn id="6047" xr3:uid="{33D46C9A-F1DF-9C49-A7ED-9346CDDB3B4D}" name="Coluna6024" dataDxfId="10365"/>
    <tableColumn id="6048" xr3:uid="{3420D0EE-A0ED-9146-9205-98F7A4E7D620}" name="Coluna6025" dataDxfId="10364"/>
    <tableColumn id="6049" xr3:uid="{85FA0847-F5FF-1147-99C4-C40310F01D7D}" name="Coluna6026" dataDxfId="10363"/>
    <tableColumn id="6050" xr3:uid="{7E3CCD55-7333-474E-9E8C-9433EC867CB7}" name="Coluna6027" dataDxfId="10362"/>
    <tableColumn id="6051" xr3:uid="{B6989C4E-535B-2540-843B-ECF2C33DAF5C}" name="Coluna6028" dataDxfId="10361"/>
    <tableColumn id="6052" xr3:uid="{5959EEC0-C2A5-0D40-91DD-69B7F84BC998}" name="Coluna6029" dataDxfId="10360"/>
    <tableColumn id="6053" xr3:uid="{05701ED8-6530-3141-BBAD-6D3224FD3283}" name="Coluna6030" dataDxfId="10359"/>
    <tableColumn id="6054" xr3:uid="{D1221DBB-F210-D546-9391-93E028931B9E}" name="Coluna6031" dataDxfId="10358"/>
    <tableColumn id="6055" xr3:uid="{C72F2CF2-A469-4242-A180-4C99C4FF22BE}" name="Coluna6032" dataDxfId="10357"/>
    <tableColumn id="6056" xr3:uid="{3CD292BE-EC94-0140-B042-5B99EE587E58}" name="Coluna6033" dataDxfId="10356"/>
    <tableColumn id="6057" xr3:uid="{BF29787E-87FD-974E-9226-A6F8046603F7}" name="Coluna6034" dataDxfId="10355"/>
    <tableColumn id="6058" xr3:uid="{EB57710F-B9A0-2747-8F00-41982BB66BCB}" name="Coluna6035" dataDxfId="10354"/>
    <tableColumn id="6059" xr3:uid="{77322059-F5A3-0C45-AC8F-CE1786E34E30}" name="Coluna6036" dataDxfId="10353"/>
    <tableColumn id="6060" xr3:uid="{F4286BCD-53F8-EA47-8474-B9E484CFEC86}" name="Coluna6037" dataDxfId="10352"/>
    <tableColumn id="6061" xr3:uid="{976C78F4-E40C-A642-BCFA-AB7B6003BE0D}" name="Coluna6038" dataDxfId="10351"/>
    <tableColumn id="6062" xr3:uid="{E936EE1D-B3A3-FB4A-9426-DF08EEB2321D}" name="Coluna6039" dataDxfId="10350"/>
    <tableColumn id="6063" xr3:uid="{188D203C-558A-AD42-BC63-56C25F4BB251}" name="Coluna6040" dataDxfId="10349"/>
    <tableColumn id="6064" xr3:uid="{70E3B7B7-FEDE-7C40-9068-2441C44527FD}" name="Coluna6041" dataDxfId="10348"/>
    <tableColumn id="6065" xr3:uid="{79C87597-56E0-594A-8078-0FB980D179FA}" name="Coluna6042" dataDxfId="10347"/>
    <tableColumn id="6066" xr3:uid="{F274F1DC-985B-FD4F-927F-78F169A594FD}" name="Coluna6043" dataDxfId="10346"/>
    <tableColumn id="6067" xr3:uid="{29128C58-9FD3-6441-B7DE-FE1ACE0FDC26}" name="Coluna6044" dataDxfId="10345"/>
    <tableColumn id="6068" xr3:uid="{8E7D9585-505E-2842-A198-986E2ED44A8E}" name="Coluna6045" dataDxfId="10344"/>
    <tableColumn id="6069" xr3:uid="{90F8B932-A9E6-4241-A8F6-09F98851918D}" name="Coluna6046" dataDxfId="10343"/>
    <tableColumn id="6070" xr3:uid="{077ABB97-C463-A249-BE25-12A9E34703A5}" name="Coluna6047" dataDxfId="10342"/>
    <tableColumn id="6071" xr3:uid="{18247E18-2B0B-E543-A3D2-018B050C6C7D}" name="Coluna6048" dataDxfId="10341"/>
    <tableColumn id="6072" xr3:uid="{8425A65F-063B-0B46-AB48-18B931519B35}" name="Coluna6049" dataDxfId="10340"/>
    <tableColumn id="6073" xr3:uid="{6F865E52-4040-5646-A6F5-55C7A67C6E09}" name="Coluna6050" dataDxfId="10339"/>
    <tableColumn id="6074" xr3:uid="{58845237-B1E6-FE48-806A-7C4E357F80E3}" name="Coluna6051" dataDxfId="10338"/>
    <tableColumn id="6075" xr3:uid="{37B51821-10EE-6D4E-9F2A-C0E6605FAB04}" name="Coluna6052" dataDxfId="10337"/>
    <tableColumn id="6076" xr3:uid="{47489F4C-3032-3046-91F9-D2733C34104E}" name="Coluna6053" dataDxfId="10336"/>
    <tableColumn id="6077" xr3:uid="{4FE1B408-8284-AA4C-9282-61AD9A817516}" name="Coluna6054" dataDxfId="10335"/>
    <tableColumn id="6078" xr3:uid="{2193BCD3-1371-384E-BF11-E4FCFB5CE1CC}" name="Coluna6055" dataDxfId="10334"/>
    <tableColumn id="6079" xr3:uid="{0E6D9437-678F-3B48-8E97-5B358C4E3A0C}" name="Coluna6056" dataDxfId="10333"/>
    <tableColumn id="6080" xr3:uid="{B66E12DE-5FA1-9848-A1E4-ACC66E31DC45}" name="Coluna6057" dataDxfId="10332"/>
    <tableColumn id="6081" xr3:uid="{B1E28459-C0F3-CE41-81F2-74EDA361C451}" name="Coluna6058" dataDxfId="10331"/>
    <tableColumn id="6082" xr3:uid="{6695764C-1606-5D4F-9DF4-3B286165C831}" name="Coluna6059" dataDxfId="10330"/>
    <tableColumn id="6083" xr3:uid="{394568B4-729C-A447-9B01-E8E113F495DA}" name="Coluna6060" dataDxfId="10329"/>
    <tableColumn id="6084" xr3:uid="{CB8E8DBE-A86C-D743-B17D-9F4113F889A8}" name="Coluna6061" dataDxfId="10328"/>
    <tableColumn id="6085" xr3:uid="{FB544218-29CF-7543-8083-2800CF897414}" name="Coluna6062" dataDxfId="10327"/>
    <tableColumn id="6086" xr3:uid="{B1EFAD5A-C78E-494F-8A48-BB670C7CFBCE}" name="Coluna6063" dataDxfId="10326"/>
    <tableColumn id="6087" xr3:uid="{306967A1-2F27-7F43-9CA4-B1978478FFB8}" name="Coluna6064" dataDxfId="10325"/>
    <tableColumn id="6088" xr3:uid="{76D6D3D2-4735-4545-A5D3-2B3929C0347A}" name="Coluna6065" dataDxfId="10324"/>
    <tableColumn id="6089" xr3:uid="{632485CF-BA8E-A94F-BDDD-58C5D96C4AD3}" name="Coluna6066" dataDxfId="10323"/>
    <tableColumn id="6090" xr3:uid="{EEAA8EF8-551A-484C-A9C1-16D9ED8FD398}" name="Coluna6067" dataDxfId="10322"/>
    <tableColumn id="6091" xr3:uid="{D24E2594-9818-C54D-952C-E030460E71AE}" name="Coluna6068" dataDxfId="10321"/>
    <tableColumn id="6092" xr3:uid="{C994485E-3788-BE43-A00A-D65BF6F44DA8}" name="Coluna6069" dataDxfId="10320"/>
    <tableColumn id="6093" xr3:uid="{497CC4D7-AA0C-4542-A344-5E48039B1188}" name="Coluna6070" dataDxfId="10319"/>
    <tableColumn id="6094" xr3:uid="{3F898E43-C5CF-AC4E-8F6A-CA19E5930397}" name="Coluna6071" dataDxfId="10318"/>
    <tableColumn id="6095" xr3:uid="{9F9D03DD-422E-C048-BF8C-AA9B4634F115}" name="Coluna6072" dataDxfId="10317"/>
    <tableColumn id="6096" xr3:uid="{79985011-7166-1A40-BDAB-B508205E84BF}" name="Coluna6073" dataDxfId="10316"/>
    <tableColumn id="6097" xr3:uid="{777F533B-2648-454E-A250-FB21DD8FA66A}" name="Coluna6074" dataDxfId="10315"/>
    <tableColumn id="6098" xr3:uid="{EF4A7EA1-47E4-BF4B-BD26-98854105A1D5}" name="Coluna6075" dataDxfId="10314"/>
    <tableColumn id="6099" xr3:uid="{D0F9F950-BA8E-3241-B80B-74EC652805FA}" name="Coluna6076" dataDxfId="10313"/>
    <tableColumn id="6100" xr3:uid="{B8EC0670-2532-B84A-8932-E0F841A360CC}" name="Coluna6077" dataDxfId="10312"/>
    <tableColumn id="6101" xr3:uid="{1302216D-ADD9-BC4F-977A-67E9A5D27CEC}" name="Coluna6078" dataDxfId="10311"/>
    <tableColumn id="6102" xr3:uid="{E774CECF-551C-8346-B428-DB2CE3F68C08}" name="Coluna6079" dataDxfId="10310"/>
    <tableColumn id="6103" xr3:uid="{E50E320A-EA9F-2647-8CB9-F8C6EC8D54A7}" name="Coluna6080" dataDxfId="10309"/>
    <tableColumn id="6104" xr3:uid="{47F82A2E-0E79-1A45-BC22-5CEDC12A4603}" name="Coluna6081" dataDxfId="10308"/>
    <tableColumn id="6105" xr3:uid="{E23B7540-49EF-1A4F-82B1-10C7C2927072}" name="Coluna6082" dataDxfId="10307"/>
    <tableColumn id="6106" xr3:uid="{8B217447-7F2C-5646-AD66-A96F26F6213F}" name="Coluna6083" dataDxfId="10306"/>
    <tableColumn id="6107" xr3:uid="{7011E247-AB77-AA4C-B246-85085A90F1EE}" name="Coluna6084" dataDxfId="10305"/>
    <tableColumn id="6108" xr3:uid="{D0C9DC93-5C45-0147-86B1-C350BDFEFF59}" name="Coluna6085" dataDxfId="10304"/>
    <tableColumn id="6109" xr3:uid="{7DE65C5B-97E6-CA43-9E59-8470E233938D}" name="Coluna6086" dataDxfId="10303"/>
    <tableColumn id="6110" xr3:uid="{7627264A-C908-2447-A67D-90E774E02BA8}" name="Coluna6087" dataDxfId="10302"/>
    <tableColumn id="6111" xr3:uid="{1FA99503-C223-FD48-BC32-D31B8FC9A978}" name="Coluna6088" dataDxfId="10301"/>
    <tableColumn id="6112" xr3:uid="{E209E8B9-6447-D34A-88ED-26A1053983D5}" name="Coluna6089" dataDxfId="10300"/>
    <tableColumn id="6113" xr3:uid="{4C122035-28CE-0447-AD16-F68E13A9E3FF}" name="Coluna6090" dataDxfId="10299"/>
    <tableColumn id="6114" xr3:uid="{4670C38C-C285-E44D-9325-094AA56D9B53}" name="Coluna6091" dataDxfId="10298"/>
    <tableColumn id="6115" xr3:uid="{54ECE563-6456-3447-A46D-71B6EB39800B}" name="Coluna6092" dataDxfId="10297"/>
    <tableColumn id="6116" xr3:uid="{687CE247-CFBD-544F-92FF-AB60407C6648}" name="Coluna6093" dataDxfId="10296"/>
    <tableColumn id="6117" xr3:uid="{20F6B867-8CD0-DA41-BBE6-625A284DF170}" name="Coluna6094" dataDxfId="10295"/>
    <tableColumn id="6118" xr3:uid="{29AF943A-C86F-9B4E-BB95-738C403EEB6A}" name="Coluna6095" dataDxfId="10294"/>
    <tableColumn id="6119" xr3:uid="{59CE7593-440E-4747-93BE-AC3BF4FA9B17}" name="Coluna6096" dataDxfId="10293"/>
    <tableColumn id="6120" xr3:uid="{EFE6210A-F595-CF46-81BF-001BD2CC714D}" name="Coluna6097" dataDxfId="10292"/>
    <tableColumn id="6121" xr3:uid="{A3150A5C-4F86-B046-B5D1-312DD4AD6182}" name="Coluna6098" dataDxfId="10291"/>
    <tableColumn id="6122" xr3:uid="{D25A3B22-5ABE-FC46-88B1-84CB00620A2E}" name="Coluna6099" dataDxfId="10290"/>
    <tableColumn id="6123" xr3:uid="{1F5C8F8F-3ADE-BC4A-9342-F0BCC1DFA52A}" name="Coluna6100" dataDxfId="10289"/>
    <tableColumn id="6124" xr3:uid="{795F181C-B710-C048-AE6E-1BD27133D617}" name="Coluna6101" dataDxfId="10288"/>
    <tableColumn id="6125" xr3:uid="{F6E1439A-ABB6-9941-BC4D-70380B3B2660}" name="Coluna6102" dataDxfId="10287"/>
    <tableColumn id="6126" xr3:uid="{50A236F5-DB9F-1443-97C2-396A1C6C21F0}" name="Coluna6103" dataDxfId="10286"/>
    <tableColumn id="6127" xr3:uid="{F6B470C8-6093-D847-BD9D-4F20D174436A}" name="Coluna6104" dataDxfId="10285"/>
    <tableColumn id="6128" xr3:uid="{4C0CFFBD-2B0F-FB44-932A-ECD07C796255}" name="Coluna6105" dataDxfId="10284"/>
    <tableColumn id="6129" xr3:uid="{4F7339FB-2668-5E47-8847-026954670825}" name="Coluna6106" dataDxfId="10283"/>
    <tableColumn id="6130" xr3:uid="{07F63541-057D-CB49-9201-1C8FE72FA388}" name="Coluna6107" dataDxfId="10282"/>
    <tableColumn id="6131" xr3:uid="{887369CD-5B5A-8342-95F9-B2AB35672428}" name="Coluna6108" dataDxfId="10281"/>
    <tableColumn id="6132" xr3:uid="{1AC9D33D-7EF6-7B4C-970E-7F9BF8B3B89D}" name="Coluna6109" dataDxfId="10280"/>
    <tableColumn id="6133" xr3:uid="{5A738B38-AD13-1949-B78A-8873E3CEFE3D}" name="Coluna6110" dataDxfId="10279"/>
    <tableColumn id="6134" xr3:uid="{55D99862-9339-4146-9237-D0FC217B2957}" name="Coluna6111" dataDxfId="10278"/>
    <tableColumn id="6135" xr3:uid="{F9E4182F-041F-7F42-9E18-596F39D911EE}" name="Coluna6112" dataDxfId="10277"/>
    <tableColumn id="6136" xr3:uid="{0EC5EBAD-5AF3-4240-A2DE-677A6F7929D1}" name="Coluna6113" dataDxfId="10276"/>
    <tableColumn id="6137" xr3:uid="{D09AB4B2-BA8F-2E44-8E0B-C0F05B758B31}" name="Coluna6114" dataDxfId="10275"/>
    <tableColumn id="6138" xr3:uid="{16EAA0FA-7FA8-B94D-931E-AB80A434562E}" name="Coluna6115" dataDxfId="10274"/>
    <tableColumn id="6139" xr3:uid="{BF78347B-C24E-9646-95D9-E505DEE45A59}" name="Coluna6116" dataDxfId="10273"/>
    <tableColumn id="6140" xr3:uid="{75BE3125-CB57-2D46-BFA0-852E0CAC9916}" name="Coluna6117" dataDxfId="10272"/>
    <tableColumn id="6141" xr3:uid="{4DF17E17-DBC5-2347-8DBF-AEC22DEB2677}" name="Coluna6118" dataDxfId="10271"/>
    <tableColumn id="6142" xr3:uid="{BB03FAEB-497C-7E48-A62C-4BDB4D07271E}" name="Coluna6119" dataDxfId="10270"/>
    <tableColumn id="6143" xr3:uid="{B152277B-45F7-5340-8640-11B60EE452A6}" name="Coluna6120" dataDxfId="10269"/>
    <tableColumn id="6144" xr3:uid="{22C23BCC-6702-7247-8D11-88AEEC627724}" name="Coluna6121" dataDxfId="10268"/>
    <tableColumn id="6145" xr3:uid="{89B5878C-9B72-4940-AC96-6B9375226323}" name="Coluna6122" dataDxfId="10267"/>
    <tableColumn id="6146" xr3:uid="{8E3EAE47-93BA-514D-887E-753DB8BBF80D}" name="Coluna6123" dataDxfId="10266"/>
    <tableColumn id="6147" xr3:uid="{E736436E-07A8-A54B-BF18-EE552A92066B}" name="Coluna6124" dataDxfId="10265"/>
    <tableColumn id="6148" xr3:uid="{3AA580CB-1061-2848-8736-1FC1F03D6094}" name="Coluna6125" dataDxfId="10264"/>
    <tableColumn id="6149" xr3:uid="{92BC910C-0508-0944-86EF-C5893EBED784}" name="Coluna6126" dataDxfId="10263"/>
    <tableColumn id="6150" xr3:uid="{E0FF47B2-2FB9-B140-944B-3D949881B1B7}" name="Coluna6127" dataDxfId="10262"/>
    <tableColumn id="6151" xr3:uid="{DBE66A10-CF2F-6A44-8C3A-FA17CB1B2A6B}" name="Coluna6128" dataDxfId="10261"/>
    <tableColumn id="6152" xr3:uid="{97AAB8B7-6144-EE43-8A36-304FAFD76D03}" name="Coluna6129" dataDxfId="10260"/>
    <tableColumn id="6153" xr3:uid="{BD8BE00F-CC8B-4F40-BEA0-01CC8CBBA96E}" name="Coluna6130" dataDxfId="10259"/>
    <tableColumn id="6154" xr3:uid="{773ABAB2-E4F6-1D4E-8A97-82906F60BCD2}" name="Coluna6131" dataDxfId="10258"/>
    <tableColumn id="6155" xr3:uid="{FA1F4DBB-D1F8-F542-8300-8243F0FCCD29}" name="Coluna6132" dataDxfId="10257"/>
    <tableColumn id="6156" xr3:uid="{B1648F5B-F7E4-424B-903A-F279407CCB81}" name="Coluna6133" dataDxfId="10256"/>
    <tableColumn id="6157" xr3:uid="{FBBCB742-3952-1E45-8D97-899FA65E888B}" name="Coluna6134" dataDxfId="10255"/>
    <tableColumn id="6158" xr3:uid="{46DC4DA0-60BD-EC49-9F30-4AC450A4BECE}" name="Coluna6135" dataDxfId="10254"/>
    <tableColumn id="6159" xr3:uid="{A3E8456A-ABE6-944D-92F3-F3C33C6E455A}" name="Coluna6136" dataDxfId="10253"/>
    <tableColumn id="6160" xr3:uid="{95FA7658-415B-2647-ADE0-C6DF82FC3732}" name="Coluna6137" dataDxfId="10252"/>
    <tableColumn id="6161" xr3:uid="{8A9C3FC3-AD27-7D4F-8743-B82B35568D5E}" name="Coluna6138" dataDxfId="10251"/>
    <tableColumn id="6162" xr3:uid="{64B20B9E-70D9-FF40-AE79-297FF95271D5}" name="Coluna6139" dataDxfId="10250"/>
    <tableColumn id="6163" xr3:uid="{CA9EB4F1-55D3-F04B-8625-472DA3A5453B}" name="Coluna6140" dataDxfId="10249"/>
    <tableColumn id="6164" xr3:uid="{FCC043F7-64A0-6A48-B6A7-69DB8D348856}" name="Coluna6141" dataDxfId="10248"/>
    <tableColumn id="6165" xr3:uid="{7CA694A8-7552-2A49-B6D4-30629445BC1B}" name="Coluna6142" dataDxfId="10247"/>
    <tableColumn id="6166" xr3:uid="{F5EAA2BD-8212-5944-A13D-2A662882AAFB}" name="Coluna6143" dataDxfId="10246"/>
    <tableColumn id="6167" xr3:uid="{715AAD2E-C8B7-A449-BE30-527AE9B4D3B6}" name="Coluna6144" dataDxfId="10245"/>
    <tableColumn id="6168" xr3:uid="{CF0FE329-D8BF-6A40-A45B-91A507376E2C}" name="Coluna6145" dataDxfId="10244"/>
    <tableColumn id="6169" xr3:uid="{F0C79428-6F46-5A4C-9552-9010868C1DCB}" name="Coluna6146" dataDxfId="10243"/>
    <tableColumn id="6170" xr3:uid="{23685E1E-43F0-F147-9DB3-ABBBC73BA9F4}" name="Coluna6147" dataDxfId="10242"/>
    <tableColumn id="6171" xr3:uid="{86363AB1-0C77-6A4C-8279-3A8CF09955C2}" name="Coluna6148" dataDxfId="10241"/>
    <tableColumn id="6172" xr3:uid="{8CC60D74-C221-4B4C-9882-05694BFE9605}" name="Coluna6149" dataDxfId="10240"/>
    <tableColumn id="6173" xr3:uid="{B2434E1F-42D6-7545-830E-7FD80DA9A032}" name="Coluna6150" dataDxfId="10239"/>
    <tableColumn id="6174" xr3:uid="{CBCC35A2-FB87-774F-B579-CD805FB95DFB}" name="Coluna6151" dataDxfId="10238"/>
    <tableColumn id="6175" xr3:uid="{F1FBB405-94B3-EF48-8775-5D095FBD202D}" name="Coluna6152" dataDxfId="10237"/>
    <tableColumn id="6176" xr3:uid="{0F7609D3-E54A-824F-A02D-C2DC3C838519}" name="Coluna6153" dataDxfId="10236"/>
    <tableColumn id="6177" xr3:uid="{5E2B1F8B-6B62-2A4B-BCAE-45BE10A5E4A9}" name="Coluna6154" dataDxfId="10235"/>
    <tableColumn id="6178" xr3:uid="{0814D413-29A7-A747-9807-411BCB1A5D78}" name="Coluna6155" dataDxfId="10234"/>
    <tableColumn id="6179" xr3:uid="{CCC59D94-03B8-4C4A-A124-CBF3605F8170}" name="Coluna6156" dataDxfId="10233"/>
    <tableColumn id="6180" xr3:uid="{9E3D5ECC-EA3D-4E42-8ED1-13EACEC659D2}" name="Coluna6157" dataDxfId="10232"/>
    <tableColumn id="6181" xr3:uid="{DFB7DB9F-BA67-E64D-AE3C-09EBCDFECF3B}" name="Coluna6158" dataDxfId="10231"/>
    <tableColumn id="6182" xr3:uid="{6750A587-9C7E-BA4E-9B83-1C9972397C50}" name="Coluna6159" dataDxfId="10230"/>
    <tableColumn id="6183" xr3:uid="{87DDD2AB-3DCA-984F-88DD-CFADDC47CFE7}" name="Coluna6160" dataDxfId="10229"/>
    <tableColumn id="6184" xr3:uid="{CB737DB0-86E5-D64A-852E-8138EAD908A1}" name="Coluna6161" dataDxfId="10228"/>
    <tableColumn id="6185" xr3:uid="{617F3D6E-AE7E-DC41-886A-0DDF88458206}" name="Coluna6162" dataDxfId="10227"/>
    <tableColumn id="6186" xr3:uid="{0EC75541-582A-CA47-9F07-5CCA043C54BB}" name="Coluna6163" dataDxfId="10226"/>
    <tableColumn id="6187" xr3:uid="{0FE5E68B-B935-D042-8F3F-6E20902A604C}" name="Coluna6164" dataDxfId="10225"/>
    <tableColumn id="6188" xr3:uid="{5A6C7C47-576B-AA4A-895C-C4B665E840DB}" name="Coluna6165" dataDxfId="10224"/>
    <tableColumn id="6189" xr3:uid="{5F7D2346-FBA7-AE4A-864E-9CCF22AD3590}" name="Coluna6166" dataDxfId="10223"/>
    <tableColumn id="6190" xr3:uid="{3F14A2D7-9A3C-7E43-852D-62BA61C09CA7}" name="Coluna6167" dataDxfId="10222"/>
    <tableColumn id="6191" xr3:uid="{A74FAA6A-3A4F-1847-941C-E8349EFC4024}" name="Coluna6168" dataDxfId="10221"/>
    <tableColumn id="6192" xr3:uid="{1C9DDCC8-4864-5846-B902-8902F5CB186B}" name="Coluna6169" dataDxfId="10220"/>
    <tableColumn id="6193" xr3:uid="{E4A0BABE-AAFD-E441-B47D-82CD2E99D6AA}" name="Coluna6170" dataDxfId="10219"/>
    <tableColumn id="6194" xr3:uid="{B0FA2E23-0B32-0441-A423-848C8370656F}" name="Coluna6171" dataDxfId="10218"/>
    <tableColumn id="6195" xr3:uid="{86E6662F-D227-9840-BECD-EBB7A52604CF}" name="Coluna6172" dataDxfId="10217"/>
    <tableColumn id="6196" xr3:uid="{86D4C265-9838-E445-AFD2-4BB002E3EE99}" name="Coluna6173" dataDxfId="10216"/>
    <tableColumn id="6197" xr3:uid="{D9C7D0F6-E2A5-3243-AD5A-1E032AFC544A}" name="Coluna6174" dataDxfId="10215"/>
    <tableColumn id="6198" xr3:uid="{985BC600-E0F6-DD47-9A12-5C9D560F9B52}" name="Coluna6175" dataDxfId="10214"/>
    <tableColumn id="6199" xr3:uid="{1689B4A2-3363-524C-A05D-983A13F79469}" name="Coluna6176" dataDxfId="10213"/>
    <tableColumn id="6200" xr3:uid="{9FE01ADC-CFDF-EF4C-9BCE-F565DA1DAC13}" name="Coluna6177" dataDxfId="10212"/>
    <tableColumn id="6201" xr3:uid="{CC63E676-977B-2C41-857A-57E9045C70EB}" name="Coluna6178" dataDxfId="10211"/>
    <tableColumn id="6202" xr3:uid="{CCEE5DBD-B345-C149-AF40-D4BDF10E62DC}" name="Coluna6179" dataDxfId="10210"/>
    <tableColumn id="6203" xr3:uid="{A4B2CD49-A72D-7C42-A868-F52B1C4A823B}" name="Coluna6180" dataDxfId="10209"/>
    <tableColumn id="6204" xr3:uid="{989B1005-D655-1A4B-BAC8-CB4160F0A640}" name="Coluna6181" dataDxfId="10208"/>
    <tableColumn id="6205" xr3:uid="{20D7907D-52AD-2841-9FC9-32C256E7D503}" name="Coluna6182" dataDxfId="10207"/>
    <tableColumn id="6206" xr3:uid="{AC48A63B-EC73-3C4E-B27C-F6BBC47B876A}" name="Coluna6183" dataDxfId="10206"/>
    <tableColumn id="6207" xr3:uid="{4A244752-2381-7A4B-9DA4-2AA916219C23}" name="Coluna6184" dataDxfId="10205"/>
    <tableColumn id="6208" xr3:uid="{1FB0545F-D79D-8345-9B61-FD7B2DED277C}" name="Coluna6185" dataDxfId="10204"/>
    <tableColumn id="6209" xr3:uid="{4504FCCA-3F2D-4B40-B0FA-D0257E22982A}" name="Coluna6186" dataDxfId="10203"/>
    <tableColumn id="6210" xr3:uid="{5468AA7F-8E93-2B43-9BC4-7A40C6FE6AF1}" name="Coluna6187" dataDxfId="10202"/>
    <tableColumn id="6211" xr3:uid="{294E9294-9EAB-F74F-924E-5C5ABB6AC77F}" name="Coluna6188" dataDxfId="10201"/>
    <tableColumn id="6212" xr3:uid="{1A63CD4B-CEA6-1749-82EA-57DC77A82FEB}" name="Coluna6189" dataDxfId="10200"/>
    <tableColumn id="6213" xr3:uid="{8263FCBB-9BEA-D14F-84F9-AABB3681971B}" name="Coluna6190" dataDxfId="10199"/>
    <tableColumn id="6214" xr3:uid="{C7DC7C19-8E80-D64D-A8DD-B1962B28F2BF}" name="Coluna6191" dataDxfId="10198"/>
    <tableColumn id="6215" xr3:uid="{93A76443-47D0-9745-8590-FF76A0CA780D}" name="Coluna6192" dataDxfId="10197"/>
    <tableColumn id="6216" xr3:uid="{E1E201C6-6F88-F040-8C13-4474B55B87E5}" name="Coluna6193" dataDxfId="10196"/>
    <tableColumn id="6217" xr3:uid="{D213C959-6B03-BD46-BB16-E409CD40221D}" name="Coluna6194" dataDxfId="10195"/>
    <tableColumn id="6218" xr3:uid="{32F14511-EE7E-6C40-B4F5-AD3C92D28C29}" name="Coluna6195" dataDxfId="10194"/>
    <tableColumn id="6219" xr3:uid="{6193ECAD-CAD8-D945-86D4-6388263B757F}" name="Coluna6196" dataDxfId="10193"/>
    <tableColumn id="6220" xr3:uid="{9556D8DF-0CEE-3C4D-ABED-B85654259CA8}" name="Coluna6197" dataDxfId="10192"/>
    <tableColumn id="6221" xr3:uid="{68D1FAF0-E272-B440-B050-992F4D546F73}" name="Coluna6198" dataDxfId="10191"/>
    <tableColumn id="6222" xr3:uid="{253CF23B-022E-B842-9D84-68AB52A84242}" name="Coluna6199" dataDxfId="10190"/>
    <tableColumn id="6223" xr3:uid="{548DAEBD-EE54-CA4E-AE08-D1B59E54DF1F}" name="Coluna6200" dataDxfId="10189"/>
    <tableColumn id="6224" xr3:uid="{33A37678-5776-9147-9A5A-12714CE4F69B}" name="Coluna6201" dataDxfId="10188"/>
    <tableColumn id="6225" xr3:uid="{0EA66EE0-9724-7A4D-84E4-AAE66D53D395}" name="Coluna6202" dataDxfId="10187"/>
    <tableColumn id="6226" xr3:uid="{F46BB890-1C85-5A44-A408-DADEA7B52BD9}" name="Coluna6203" dataDxfId="10186"/>
    <tableColumn id="6227" xr3:uid="{909E1465-0803-2A47-B64D-AD0D51FD6E44}" name="Coluna6204" dataDxfId="10185"/>
    <tableColumn id="6228" xr3:uid="{A57653A9-610D-5343-870E-E3B0204C1A9B}" name="Coluna6205" dataDxfId="10184"/>
    <tableColumn id="6229" xr3:uid="{916D3C3E-E123-174F-9779-9A144D78BAE5}" name="Coluna6206" dataDxfId="10183"/>
    <tableColumn id="6230" xr3:uid="{358DAE09-88E7-E04F-9DC5-181B9F61EBA0}" name="Coluna6207" dataDxfId="10182"/>
    <tableColumn id="6231" xr3:uid="{1BCBC910-B6A9-FC49-8FB1-F573F3FA6034}" name="Coluna6208" dataDxfId="10181"/>
    <tableColumn id="6232" xr3:uid="{6EB53AEE-57C7-194E-8A4B-7D720FF219FD}" name="Coluna6209" dataDxfId="10180"/>
    <tableColumn id="6233" xr3:uid="{DE1F93AB-BE41-4B42-AF34-69C415A8A551}" name="Coluna6210" dataDxfId="10179"/>
    <tableColumn id="6234" xr3:uid="{23AE7B78-A89F-0042-845B-B8CFDDE0C3EA}" name="Coluna6211" dataDxfId="10178"/>
    <tableColumn id="6235" xr3:uid="{14144131-A7B9-7044-9413-D9826BCD79AF}" name="Coluna6212" dataDxfId="10177"/>
    <tableColumn id="6236" xr3:uid="{E358C458-824E-8046-A52A-E579678171CB}" name="Coluna6213" dataDxfId="10176"/>
    <tableColumn id="6237" xr3:uid="{3749AB12-CE72-2E4E-A3B3-DB725162E369}" name="Coluna6214" dataDxfId="10175"/>
    <tableColumn id="6238" xr3:uid="{3A553B19-826D-D249-A5EB-F272CC908659}" name="Coluna6215" dataDxfId="10174"/>
    <tableColumn id="6239" xr3:uid="{839DC610-32E5-034B-8374-F66FF8CB3336}" name="Coluna6216" dataDxfId="10173"/>
    <tableColumn id="6240" xr3:uid="{DEAA9E95-7623-2547-A45A-62C8A3D74316}" name="Coluna6217" dataDxfId="10172"/>
    <tableColumn id="6241" xr3:uid="{42C97814-F1F5-9C43-81A7-B978F7187735}" name="Coluna6218" dataDxfId="10171"/>
    <tableColumn id="6242" xr3:uid="{5C20B6D5-EADB-BF4B-88DB-9BCCBB81700A}" name="Coluna6219" dataDxfId="10170"/>
    <tableColumn id="6243" xr3:uid="{99EEA6B5-0185-084B-8E90-B27D2D6AED53}" name="Coluna6220" dataDxfId="10169"/>
    <tableColumn id="6244" xr3:uid="{5CFD173E-6D1F-4F47-960E-944BD0411FC1}" name="Coluna6221" dataDxfId="10168"/>
    <tableColumn id="6245" xr3:uid="{0D7E50EB-5BA9-D446-A8A7-EE712C707CAE}" name="Coluna6222" dataDxfId="10167"/>
    <tableColumn id="6246" xr3:uid="{4C1E384E-814D-8745-995A-CCFD5795FE1A}" name="Coluna6223" dataDxfId="10166"/>
    <tableColumn id="6247" xr3:uid="{CE12C2E9-6EE8-5247-AD6F-3CA3C03E4C82}" name="Coluna6224" dataDxfId="10165"/>
    <tableColumn id="6248" xr3:uid="{1B5D4A04-B012-0544-83FE-540133B58361}" name="Coluna6225" dataDxfId="10164"/>
    <tableColumn id="6249" xr3:uid="{464A3D27-00C4-3147-9E1F-0CFC90928D24}" name="Coluna6226" dataDxfId="10163"/>
    <tableColumn id="6250" xr3:uid="{85B0BA44-A0B3-5940-9617-E171E373AC63}" name="Coluna6227" dataDxfId="10162"/>
    <tableColumn id="6251" xr3:uid="{B73DC0E9-8A07-D949-97A5-52398852ABCA}" name="Coluna6228" dataDxfId="10161"/>
    <tableColumn id="6252" xr3:uid="{FA24FEFC-DCF1-6F4E-B75C-0BB80CE4370D}" name="Coluna6229" dataDxfId="10160"/>
    <tableColumn id="6253" xr3:uid="{71A5D750-E2AB-2643-BDBA-3A3C4E45DC84}" name="Coluna6230" dataDxfId="10159"/>
    <tableColumn id="6254" xr3:uid="{8C232DCA-0C77-4E48-B7C4-7AEFD283D965}" name="Coluna6231" dataDxfId="10158"/>
    <tableColumn id="6255" xr3:uid="{82783240-C112-6645-B20F-6B0034C4FA09}" name="Coluna6232" dataDxfId="10157"/>
    <tableColumn id="6256" xr3:uid="{EB4FFCD3-D780-B542-95D5-7DD02E108611}" name="Coluna6233" dataDxfId="10156"/>
    <tableColumn id="6257" xr3:uid="{70D050F2-4AAD-3544-990F-F5576BF25E9F}" name="Coluna6234" dataDxfId="10155"/>
    <tableColumn id="6258" xr3:uid="{78EB6F7C-25C5-7E4E-AFB4-B0E85388CC77}" name="Coluna6235" dataDxfId="10154"/>
    <tableColumn id="6259" xr3:uid="{4173F52A-F7F7-9F40-B246-5E71057FED84}" name="Coluna6236" dataDxfId="10153"/>
    <tableColumn id="6260" xr3:uid="{8EB822F7-2EF1-5B4A-A379-EFF3B3E2C206}" name="Coluna6237" dataDxfId="10152"/>
    <tableColumn id="6261" xr3:uid="{1CCE470E-2D7A-5748-A98E-1E5D37604ED6}" name="Coluna6238" dataDxfId="10151"/>
    <tableColumn id="6262" xr3:uid="{2EF055AE-49E1-D447-BB90-CDEAF959B243}" name="Coluna6239" dataDxfId="10150"/>
    <tableColumn id="6263" xr3:uid="{E5CCCA22-FB5B-9249-8A33-E1B0AD14BF26}" name="Coluna6240" dataDxfId="10149"/>
    <tableColumn id="6264" xr3:uid="{163B065F-C168-C44E-B6F2-F861B6D0DED8}" name="Coluna6241" dataDxfId="10148"/>
    <tableColumn id="6265" xr3:uid="{1D8B9D1F-C178-2944-B2DA-AEF87922F8A5}" name="Coluna6242" dataDxfId="10147"/>
    <tableColumn id="6266" xr3:uid="{566B7258-73A0-4843-98C4-7EED77A267A3}" name="Coluna6243" dataDxfId="10146"/>
    <tableColumn id="6267" xr3:uid="{96C2BFC3-934F-BB47-8C2A-35D20E2855F6}" name="Coluna6244" dataDxfId="10145"/>
    <tableColumn id="6268" xr3:uid="{33DF0B64-18CA-5547-A74D-D88036FA6B72}" name="Coluna6245" dataDxfId="10144"/>
    <tableColumn id="6269" xr3:uid="{464FFC91-2541-AB45-B997-96431A1D2A18}" name="Coluna6246" dataDxfId="10143"/>
    <tableColumn id="6270" xr3:uid="{C498A788-C832-4049-A6C5-420B8211C8AC}" name="Coluna6247" dataDxfId="10142"/>
    <tableColumn id="6271" xr3:uid="{8FB6C8A6-060E-234C-9287-4D6F57BDAC75}" name="Coluna6248" dataDxfId="10141"/>
    <tableColumn id="6272" xr3:uid="{BAB897C1-23E3-904D-9C40-BC6A19348F07}" name="Coluna6249" dataDxfId="10140"/>
    <tableColumn id="6273" xr3:uid="{35933102-0C70-F749-BE33-F0DBC7C51A21}" name="Coluna6250" dataDxfId="10139"/>
    <tableColumn id="6274" xr3:uid="{15BFF5F8-CD95-C847-AC85-3706EA3E0FC8}" name="Coluna6251" dataDxfId="10138"/>
    <tableColumn id="6275" xr3:uid="{0E3F3781-CAB7-B14E-8900-923CB85BD7D1}" name="Coluna6252" dataDxfId="10137"/>
    <tableColumn id="6276" xr3:uid="{ACFF260D-DEDD-3247-B24E-DD4E2C774CB7}" name="Coluna6253" dataDxfId="10136"/>
    <tableColumn id="6277" xr3:uid="{A060120D-0B00-E544-8915-CC9536E44704}" name="Coluna6254" dataDxfId="10135"/>
    <tableColumn id="6278" xr3:uid="{928F3141-C8E4-3F41-83C9-25731EAF3C67}" name="Coluna6255" dataDxfId="10134"/>
    <tableColumn id="6279" xr3:uid="{26EB9317-3265-C54B-A94F-6EAC52FA35BF}" name="Coluna6256" dataDxfId="10133"/>
    <tableColumn id="6280" xr3:uid="{904E63E2-51F2-D442-B310-2397B1B63E00}" name="Coluna6257" dataDxfId="10132"/>
    <tableColumn id="6281" xr3:uid="{EA43E221-0FBE-D44B-8D43-94F41A8F6910}" name="Coluna6258" dataDxfId="10131"/>
    <tableColumn id="6282" xr3:uid="{7B41EF73-6C7E-1545-B928-D5478F7626E5}" name="Coluna6259" dataDxfId="10130"/>
    <tableColumn id="6283" xr3:uid="{11DF4EAE-E80C-5F49-A741-55CCC3B478DF}" name="Coluna6260" dataDxfId="10129"/>
    <tableColumn id="6284" xr3:uid="{1ADB7418-2A4F-C747-B2A8-3DD9C26B3C4C}" name="Coluna6261" dataDxfId="10128"/>
    <tableColumn id="6285" xr3:uid="{D2040229-2AFD-3F40-A505-D31AFB0EAF20}" name="Coluna6262" dataDxfId="10127"/>
    <tableColumn id="6286" xr3:uid="{F48CEBA7-D5A4-CB40-851B-F94318CE4438}" name="Coluna6263" dataDxfId="10126"/>
    <tableColumn id="6287" xr3:uid="{E1C70AD1-8B89-EA4D-A702-CEBC30349B37}" name="Coluna6264" dataDxfId="10125"/>
    <tableColumn id="6288" xr3:uid="{6B5D83CE-80D6-3B4A-8773-230EDDBE0EA0}" name="Coluna6265" dataDxfId="10124"/>
    <tableColumn id="6289" xr3:uid="{BCD25D6D-2A52-B04D-A194-0468E2FF697F}" name="Coluna6266" dataDxfId="10123"/>
    <tableColumn id="6290" xr3:uid="{6267E125-8528-BE48-8209-A755B4E95447}" name="Coluna6267" dataDxfId="10122"/>
    <tableColumn id="6291" xr3:uid="{679F3BB1-D18B-634F-83D3-AC65382195CA}" name="Coluna6268" dataDxfId="10121"/>
    <tableColumn id="6292" xr3:uid="{F1F6CFD9-9649-E648-9F5E-4CFC1E7D399A}" name="Coluna6269" dataDxfId="10120"/>
    <tableColumn id="6293" xr3:uid="{40046586-E08B-0145-98A1-FD793F9C6DE1}" name="Coluna6270" dataDxfId="10119"/>
    <tableColumn id="6294" xr3:uid="{DF592BEE-36F7-3642-A694-C82345B14DBC}" name="Coluna6271" dataDxfId="10118"/>
    <tableColumn id="6295" xr3:uid="{1ECBF627-8CE0-9841-BAD0-D578C3509C0A}" name="Coluna6272" dataDxfId="10117"/>
    <tableColumn id="6296" xr3:uid="{08C29835-3289-9743-B293-B3E6A9F6A5DC}" name="Coluna6273" dataDxfId="10116"/>
    <tableColumn id="6297" xr3:uid="{F7CBE8A9-DD49-3740-837E-72BF6CC8EF28}" name="Coluna6274" dataDxfId="10115"/>
    <tableColumn id="6298" xr3:uid="{138C22E7-BF59-2343-96A1-4C1745DE92A8}" name="Coluna6275" dataDxfId="10114"/>
    <tableColumn id="6299" xr3:uid="{6E11199F-7A3E-F84F-B9A7-0936AE11C36B}" name="Coluna6276" dataDxfId="10113"/>
    <tableColumn id="6300" xr3:uid="{749F0028-14C9-D443-9498-BFE649791FBA}" name="Coluna6277" dataDxfId="10112"/>
    <tableColumn id="6301" xr3:uid="{687B4138-A664-B047-8817-458767A13E4C}" name="Coluna6278" dataDxfId="10111"/>
    <tableColumn id="6302" xr3:uid="{92DB622B-216B-244F-96BE-7F60D72B7CF2}" name="Coluna6279" dataDxfId="10110"/>
    <tableColumn id="6303" xr3:uid="{226AF2FD-0D89-B840-A394-F55198B608D9}" name="Coluna6280" dataDxfId="10109"/>
    <tableColumn id="6304" xr3:uid="{13B525DE-148C-1642-B090-90EFC1167C26}" name="Coluna6281" dataDxfId="10108"/>
    <tableColumn id="6305" xr3:uid="{2673245A-DA0D-7949-8BEF-1AF6F02E4ECE}" name="Coluna6282" dataDxfId="10107"/>
    <tableColumn id="6306" xr3:uid="{F4D5C4E0-3444-B34A-B022-AC93AE62944A}" name="Coluna6283" dataDxfId="10106"/>
    <tableColumn id="6307" xr3:uid="{F08897EC-ADC4-3948-9CC3-6B97FE6E6765}" name="Coluna6284" dataDxfId="10105"/>
    <tableColumn id="6308" xr3:uid="{246A5803-51C6-5542-90AA-C5CF41DF6A93}" name="Coluna6285" dataDxfId="10104"/>
    <tableColumn id="6309" xr3:uid="{F41092F9-8E09-C841-A4AE-5502A6E4F332}" name="Coluna6286" dataDxfId="10103"/>
    <tableColumn id="6310" xr3:uid="{7E7F9D1C-4B86-F243-8057-BE4F025DAF14}" name="Coluna6287" dataDxfId="10102"/>
    <tableColumn id="6311" xr3:uid="{A16EEF41-2303-9541-9FCC-180EEC999F4C}" name="Coluna6288" dataDxfId="10101"/>
    <tableColumn id="6312" xr3:uid="{B99B91C8-1FD8-DA4E-B874-FE9F5A8388D0}" name="Coluna6289" dataDxfId="10100"/>
    <tableColumn id="6313" xr3:uid="{1905DD7D-0274-B244-9771-44110F7E5A14}" name="Coluna6290" dataDxfId="10099"/>
    <tableColumn id="6314" xr3:uid="{FCB88107-5ECC-C349-ADE0-CBA98393FDB7}" name="Coluna6291" dataDxfId="10098"/>
    <tableColumn id="6315" xr3:uid="{86D6434A-178A-B747-9CDD-939C9A87CAF5}" name="Coluna6292" dataDxfId="10097"/>
    <tableColumn id="6316" xr3:uid="{11792B72-FA6F-6143-8799-E82927D2F08D}" name="Coluna6293" dataDxfId="10096"/>
    <tableColumn id="6317" xr3:uid="{0B537121-CABF-7243-B6F4-C599BD04E763}" name="Coluna6294" dataDxfId="10095"/>
    <tableColumn id="6318" xr3:uid="{956B205D-3604-C34E-8592-554B6A200C36}" name="Coluna6295" dataDxfId="10094"/>
    <tableColumn id="6319" xr3:uid="{E1CAED26-7561-8D4C-8673-BEA9C2811452}" name="Coluna6296" dataDxfId="10093"/>
    <tableColumn id="6320" xr3:uid="{4DC20B0D-FD22-EA43-BEA2-47460F144C1F}" name="Coluna6297" dataDxfId="10092"/>
    <tableColumn id="6321" xr3:uid="{2D62156F-DE45-E949-A76D-A79C9A94308F}" name="Coluna6298" dataDxfId="10091"/>
    <tableColumn id="6322" xr3:uid="{92F86B40-ECBD-2240-AE81-DDA2F706565E}" name="Coluna6299" dataDxfId="10090"/>
    <tableColumn id="6323" xr3:uid="{85229FC0-796F-6749-B04A-25707037864C}" name="Coluna6300" dataDxfId="10089"/>
    <tableColumn id="6324" xr3:uid="{8FDD137A-38A2-EE47-92FA-30EBE1EA913A}" name="Coluna6301" dataDxfId="10088"/>
    <tableColumn id="6325" xr3:uid="{169C4BB8-9751-B040-898B-F2E66EE1CE7B}" name="Coluna6302" dataDxfId="10087"/>
    <tableColumn id="6326" xr3:uid="{93D3D13E-ABD5-8D45-BA0F-1DD2C774ADE7}" name="Coluna6303" dataDxfId="10086"/>
    <tableColumn id="6327" xr3:uid="{41108CBE-7DE8-B04D-AF32-EE4D63A6DAD9}" name="Coluna6304" dataDxfId="10085"/>
    <tableColumn id="6328" xr3:uid="{A3FDE916-EC56-2644-847D-D82FCC2F3F62}" name="Coluna6305" dataDxfId="10084"/>
    <tableColumn id="6329" xr3:uid="{A2C22F6D-84E0-A34A-A83E-B94E130FA75D}" name="Coluna6306" dataDxfId="10083"/>
    <tableColumn id="6330" xr3:uid="{E3034539-8B5D-0741-AF0B-E3E6C3A34B02}" name="Coluna6307" dataDxfId="10082"/>
    <tableColumn id="6331" xr3:uid="{6201EE6F-3510-1E4F-9BCD-C1E04628F0E2}" name="Coluna6308" dataDxfId="10081"/>
    <tableColumn id="6332" xr3:uid="{C0884DA4-4A46-A94A-8718-77FCAAD7DAB9}" name="Coluna6309" dataDxfId="10080"/>
    <tableColumn id="6333" xr3:uid="{001DE5C4-99BE-AF4E-BA06-A5087C8ABED2}" name="Coluna6310" dataDxfId="10079"/>
    <tableColumn id="6334" xr3:uid="{D93CE162-960C-BD42-8D3D-EA98A594E7CE}" name="Coluna6311" dataDxfId="10078"/>
    <tableColumn id="6335" xr3:uid="{2E69966B-680A-6D4B-B328-BAF141E8E311}" name="Coluna6312" dataDxfId="10077"/>
    <tableColumn id="6336" xr3:uid="{AE0B410C-EBD1-A44F-94A5-55F0E1EDFD8F}" name="Coluna6313" dataDxfId="10076"/>
    <tableColumn id="6337" xr3:uid="{EB5D3C39-0707-9D45-BE5A-DDE5F9970837}" name="Coluna6314" dataDxfId="10075"/>
    <tableColumn id="6338" xr3:uid="{13C6CFB3-3FE6-8242-86CD-9954A48540E3}" name="Coluna6315" dataDxfId="10074"/>
    <tableColumn id="6339" xr3:uid="{51EA014A-327C-914B-938A-3D4F1916C225}" name="Coluna6316" dataDxfId="10073"/>
    <tableColumn id="6340" xr3:uid="{5D9E6294-573C-904A-8780-B7571D277814}" name="Coluna6317" dataDxfId="10072"/>
    <tableColumn id="6341" xr3:uid="{C74C0BEA-33E1-8346-A6CE-9A5B32D181E1}" name="Coluna6318" dataDxfId="10071"/>
    <tableColumn id="6342" xr3:uid="{3936D4C7-5E62-6E4C-A60F-66E6C398FE55}" name="Coluna6319" dataDxfId="10070"/>
    <tableColumn id="6343" xr3:uid="{E712F159-1AC0-6D4B-ACF2-309384F81698}" name="Coluna6320" dataDxfId="10069"/>
    <tableColumn id="6344" xr3:uid="{62F0C153-EB2E-8142-A2F8-B61205702039}" name="Coluna6321" dataDxfId="10068"/>
    <tableColumn id="6345" xr3:uid="{DDD20F5C-8F1E-5146-9523-7006031E4F89}" name="Coluna6322" dataDxfId="10067"/>
    <tableColumn id="6346" xr3:uid="{CFD8B59F-552A-0E46-917F-25D4C6B53EB4}" name="Coluna6323" dataDxfId="10066"/>
    <tableColumn id="6347" xr3:uid="{5B291812-F0A9-0340-8DE1-098BE8ABD939}" name="Coluna6324" dataDxfId="10065"/>
    <tableColumn id="6348" xr3:uid="{848CB865-A1BD-9540-AA30-F1354580F28A}" name="Coluna6325" dataDxfId="10064"/>
    <tableColumn id="6349" xr3:uid="{5658E052-1CE2-A84D-92D3-DF197DE36E78}" name="Coluna6326" dataDxfId="10063"/>
    <tableColumn id="6350" xr3:uid="{2F420483-F05F-F544-998B-E28251026488}" name="Coluna6327" dataDxfId="10062"/>
    <tableColumn id="6351" xr3:uid="{FE2B5769-F361-204B-B539-5DA0262CD141}" name="Coluna6328" dataDxfId="10061"/>
    <tableColumn id="6352" xr3:uid="{5B4E5C43-BC26-8949-882B-E8EA668865DC}" name="Coluna6329" dataDxfId="10060"/>
    <tableColumn id="6353" xr3:uid="{259BBAAC-0904-744C-B391-3B4915A8F167}" name="Coluna6330" dataDxfId="10059"/>
    <tableColumn id="6354" xr3:uid="{E64D2771-C658-734A-8D48-D8D7805D7C11}" name="Coluna6331" dataDxfId="10058"/>
    <tableColumn id="6355" xr3:uid="{92B3D44D-5B81-9844-A251-7AB2A2FCAA4C}" name="Coluna6332" dataDxfId="10057"/>
    <tableColumn id="6356" xr3:uid="{D85E4B6F-10CD-C04B-BDC4-2D993750EDDC}" name="Coluna6333" dataDxfId="10056"/>
    <tableColumn id="6357" xr3:uid="{34088DA2-E2F8-F34E-89B6-4945FEDD6D97}" name="Coluna6334" dataDxfId="10055"/>
    <tableColumn id="6358" xr3:uid="{0EACC0D4-ADC1-A84D-A976-692F98E80BFD}" name="Coluna6335" dataDxfId="10054"/>
    <tableColumn id="6359" xr3:uid="{2063DC9A-347C-1B41-ABDC-683808BF6C45}" name="Coluna6336" dataDxfId="10053"/>
    <tableColumn id="6360" xr3:uid="{81D3D1CB-7240-D041-B3F1-1C40F9BFC00C}" name="Coluna6337" dataDxfId="10052"/>
    <tableColumn id="6361" xr3:uid="{91014714-7A53-FD47-B5CF-D8E0D10BA1B6}" name="Coluna6338" dataDxfId="10051"/>
    <tableColumn id="6362" xr3:uid="{228BD407-6B7A-2E41-9677-383113484A8A}" name="Coluna6339" dataDxfId="10050"/>
    <tableColumn id="6363" xr3:uid="{A86BE1D6-D16C-C14E-903D-F3D00998CF70}" name="Coluna6340" dataDxfId="10049"/>
    <tableColumn id="6364" xr3:uid="{0B98D1A5-23DC-7947-ABCE-861DA859BCB6}" name="Coluna6341" dataDxfId="10048"/>
    <tableColumn id="6365" xr3:uid="{99DA85A1-01DE-9F4B-8DFA-42A6B42F1158}" name="Coluna6342" dataDxfId="10047"/>
    <tableColumn id="6366" xr3:uid="{4A300110-B4C0-3D43-BB3C-9B848AE5D3C3}" name="Coluna6343" dataDxfId="10046"/>
    <tableColumn id="6367" xr3:uid="{1D4BC284-5D49-F848-B9A5-1F2C859F0AD7}" name="Coluna6344" dataDxfId="10045"/>
    <tableColumn id="6368" xr3:uid="{B1B2B0FD-BD51-754F-9C4E-0BDC574A282E}" name="Coluna6345" dataDxfId="10044"/>
    <tableColumn id="6369" xr3:uid="{F20582F3-A80D-D34E-B1CA-C43DE3C97D23}" name="Coluna6346" dataDxfId="10043"/>
    <tableColumn id="6370" xr3:uid="{0988B928-5100-4343-9C77-7075321C49EF}" name="Coluna6347" dataDxfId="10042"/>
    <tableColumn id="6371" xr3:uid="{779CF439-0027-3C41-9199-EA9020749942}" name="Coluna6348" dataDxfId="10041"/>
    <tableColumn id="6372" xr3:uid="{E2C759CA-7017-B84F-9E20-6D377B21EE12}" name="Coluna6349" dataDxfId="10040"/>
    <tableColumn id="6373" xr3:uid="{EFC465F1-E64D-2346-82B7-F4DF3DF66326}" name="Coluna6350" dataDxfId="10039"/>
    <tableColumn id="6374" xr3:uid="{BEF178FE-940E-324B-B908-12B4C8A3FECC}" name="Coluna6351" dataDxfId="10038"/>
    <tableColumn id="6375" xr3:uid="{57DFB2FD-FDCA-9B47-92DF-F23DCF5523CE}" name="Coluna6352" dataDxfId="10037"/>
    <tableColumn id="6376" xr3:uid="{07CA505E-D297-844E-AE8A-0CA1DDC0E417}" name="Coluna6353" dataDxfId="10036"/>
    <tableColumn id="6377" xr3:uid="{F80D1995-75A5-0945-97EB-D13D1649494C}" name="Coluna6354" dataDxfId="10035"/>
    <tableColumn id="6378" xr3:uid="{779AEAFA-74DF-024E-B13C-AE964F52FBC9}" name="Coluna6355" dataDxfId="10034"/>
    <tableColumn id="6379" xr3:uid="{3C4D027D-DCFA-EA4B-90FE-C3D6C98B18BB}" name="Coluna6356" dataDxfId="10033"/>
    <tableColumn id="6380" xr3:uid="{B4EBF6F4-CC97-E241-A407-0E1CD6A58CEC}" name="Coluna6357" dataDxfId="10032"/>
    <tableColumn id="6381" xr3:uid="{26BEDD26-DF62-0546-91D1-65E263B52D88}" name="Coluna6358" dataDxfId="10031"/>
    <tableColumn id="6382" xr3:uid="{E5150B72-E38C-EA47-B572-A7DE91844C64}" name="Coluna6359" dataDxfId="10030"/>
    <tableColumn id="6383" xr3:uid="{4EBD7065-5880-F64C-8F58-6EB459DEC13B}" name="Coluna6360" dataDxfId="10029"/>
    <tableColumn id="6384" xr3:uid="{7F8D3B77-464C-CF46-8605-0855CCBEF539}" name="Coluna6361" dataDxfId="10028"/>
    <tableColumn id="6385" xr3:uid="{0B7B1B9B-5EF5-324C-BC80-CBACB28186E9}" name="Coluna6362" dataDxfId="10027"/>
    <tableColumn id="6386" xr3:uid="{558B4727-C411-A342-B781-F3E314E54E2F}" name="Coluna6363" dataDxfId="10026"/>
    <tableColumn id="6387" xr3:uid="{410E724B-19DE-7C40-B488-14F1B4249A80}" name="Coluna6364" dataDxfId="10025"/>
    <tableColumn id="6388" xr3:uid="{7D3A6BA0-5F00-7F49-9FB3-CCD0DBB3CCED}" name="Coluna6365" dataDxfId="10024"/>
    <tableColumn id="6389" xr3:uid="{0D1148E3-F73A-CB41-9A2D-6F48A36985D0}" name="Coluna6366" dataDxfId="10023"/>
    <tableColumn id="6390" xr3:uid="{313BF8E4-60C7-FF4A-9EBE-34FD0B889FAB}" name="Coluna6367" dataDxfId="10022"/>
    <tableColumn id="6391" xr3:uid="{6BF71657-83AB-EC4C-95AE-7CE9AD292FA2}" name="Coluna6368" dataDxfId="10021"/>
    <tableColumn id="6392" xr3:uid="{6ADE4864-B848-7C4B-94B0-1AC039176D23}" name="Coluna6369" dataDxfId="10020"/>
    <tableColumn id="6393" xr3:uid="{4AFA2D34-A638-0D45-AD3A-367E237713F7}" name="Coluna6370" dataDxfId="10019"/>
    <tableColumn id="6394" xr3:uid="{71FBB73E-EEA2-1D4E-B1BC-C7E37C9CB416}" name="Coluna6371" dataDxfId="10018"/>
    <tableColumn id="6395" xr3:uid="{1B10BF1C-03E4-B24C-8FFE-42B25BD5B96B}" name="Coluna6372" dataDxfId="10017"/>
    <tableColumn id="6396" xr3:uid="{8F00773F-F62B-5748-85C9-14FB98235A50}" name="Coluna6373" dataDxfId="10016"/>
    <tableColumn id="6397" xr3:uid="{FA3F6E2F-A546-4344-8C6D-E942401D07D4}" name="Coluna6374" dataDxfId="10015"/>
    <tableColumn id="6398" xr3:uid="{9D8C8344-AE6A-F749-849B-F9F1330E5B2D}" name="Coluna6375" dataDxfId="10014"/>
    <tableColumn id="6399" xr3:uid="{28A5CDC6-C916-1043-A899-9A92E6BC1F6C}" name="Coluna6376" dataDxfId="10013"/>
    <tableColumn id="6400" xr3:uid="{A9808F86-1894-8A40-A450-D786392BD605}" name="Coluna6377" dataDxfId="10012"/>
    <tableColumn id="6401" xr3:uid="{65AD81BF-B6FE-E841-B8C8-4C686C3ED842}" name="Coluna6378" dataDxfId="10011"/>
    <tableColumn id="6402" xr3:uid="{064EF8BA-1D64-3B4E-9FCE-97971ADDD4C8}" name="Coluna6379" dataDxfId="10010"/>
    <tableColumn id="6403" xr3:uid="{D2ADD7CF-1DED-5440-9ACA-7052E10925BA}" name="Coluna6380" dataDxfId="10009"/>
    <tableColumn id="6404" xr3:uid="{A41B4513-6090-A64C-A1A1-698AE10DDB4D}" name="Coluna6381" dataDxfId="10008"/>
    <tableColumn id="6405" xr3:uid="{42FAAC8B-389B-A645-9567-C1580F7DE309}" name="Coluna6382" dataDxfId="10007"/>
    <tableColumn id="6406" xr3:uid="{A73B24AF-6876-2940-B1CE-C9437BC135E4}" name="Coluna6383" dataDxfId="10006"/>
    <tableColumn id="6407" xr3:uid="{E445476C-6044-1241-A12A-05CE7D149F9D}" name="Coluna6384" dataDxfId="10005"/>
    <tableColumn id="6408" xr3:uid="{4E3BE655-D88A-2747-BD92-0E9EBA4875F3}" name="Coluna6385" dataDxfId="10004"/>
    <tableColumn id="6409" xr3:uid="{69A9F6A3-2E5E-B545-A985-8E726726C15A}" name="Coluna6386" dataDxfId="10003"/>
    <tableColumn id="6410" xr3:uid="{0AD95584-CABC-2C44-873B-5DBDF226D023}" name="Coluna6387" dataDxfId="10002"/>
    <tableColumn id="6411" xr3:uid="{E50706BB-B955-424C-8FC9-C478C0D36679}" name="Coluna6388" dataDxfId="10001"/>
    <tableColumn id="6412" xr3:uid="{DC6136DA-C4B4-DE40-8FD6-8B6C4F3231A7}" name="Coluna6389" dataDxfId="10000"/>
    <tableColumn id="6413" xr3:uid="{7C1CE2F7-A594-3942-9683-D4BA1EAF3A85}" name="Coluna6390" dataDxfId="9999"/>
    <tableColumn id="6414" xr3:uid="{6ED00FDC-DFB0-BB4F-930F-6E5BB18B1A81}" name="Coluna6391" dataDxfId="9998"/>
    <tableColumn id="6415" xr3:uid="{0E0D8E04-4B68-114C-B949-AE0778402746}" name="Coluna6392" dataDxfId="9997"/>
    <tableColumn id="6416" xr3:uid="{ECD81D3B-D7F9-1143-BA76-4ABA50F41988}" name="Coluna6393" dataDxfId="9996"/>
    <tableColumn id="6417" xr3:uid="{1ED22965-4171-D145-808A-9CB31DFE3E84}" name="Coluna6394" dataDxfId="9995"/>
    <tableColumn id="6418" xr3:uid="{F3F06687-49EC-4A4D-8C79-AF29E1DC66C8}" name="Coluna6395" dataDxfId="9994"/>
    <tableColumn id="6419" xr3:uid="{730EDF2D-1F0B-2940-A6F0-B5B733C49F39}" name="Coluna6396" dataDxfId="9993"/>
    <tableColumn id="6420" xr3:uid="{B11DB53B-1C43-3C4A-92ED-4CD1650993B2}" name="Coluna6397" dataDxfId="9992"/>
    <tableColumn id="6421" xr3:uid="{2B417615-BF1E-D24D-8B74-0209AD6F5D83}" name="Coluna6398" dataDxfId="9991"/>
    <tableColumn id="6422" xr3:uid="{35B9CF37-92E0-144A-856C-1D1BC9772B5D}" name="Coluna6399" dataDxfId="9990"/>
    <tableColumn id="6423" xr3:uid="{9DDE99CA-CA8C-6148-BFF1-F07B0582B508}" name="Coluna6400" dataDxfId="9989"/>
    <tableColumn id="6424" xr3:uid="{B727F3D5-1EA5-A54A-B6F6-5A721C9F5477}" name="Coluna6401" dataDxfId="9988"/>
    <tableColumn id="6425" xr3:uid="{E27F6070-11EB-F34C-BFA1-2209BAF2874B}" name="Coluna6402" dataDxfId="9987"/>
    <tableColumn id="6426" xr3:uid="{397171B9-4EA6-4140-B71C-248F5612F78E}" name="Coluna6403" dataDxfId="9986"/>
    <tableColumn id="6427" xr3:uid="{FEB9A0FF-B63C-4C4C-AAED-478A665AB5C8}" name="Coluna6404" dataDxfId="9985"/>
    <tableColumn id="6428" xr3:uid="{4554AEA1-D871-0B4E-A015-A3CA3878F324}" name="Coluna6405" dataDxfId="9984"/>
    <tableColumn id="6429" xr3:uid="{3919A283-A99F-E645-ADFE-938C1E90E432}" name="Coluna6406" dataDxfId="9983"/>
    <tableColumn id="6430" xr3:uid="{1D0CA9E0-7091-DE4E-85CC-F9D7E4251A10}" name="Coluna6407" dataDxfId="9982"/>
    <tableColumn id="6431" xr3:uid="{DCE240DD-36A9-DB4F-A8CB-F68CAE37710B}" name="Coluna6408" dataDxfId="9981"/>
    <tableColumn id="6432" xr3:uid="{2F7E2FDB-6C59-8E4E-BBA0-30A7AB2EE4B1}" name="Coluna6409" dataDxfId="9980"/>
    <tableColumn id="6433" xr3:uid="{87C88A3F-AED1-A840-903B-528543A63010}" name="Coluna6410" dataDxfId="9979"/>
    <tableColumn id="6434" xr3:uid="{29292F62-B680-9248-938B-16B5D733798D}" name="Coluna6411" dataDxfId="9978"/>
    <tableColumn id="6435" xr3:uid="{613A4493-CAEA-6C4C-974A-071C0D45A809}" name="Coluna6412" dataDxfId="9977"/>
    <tableColumn id="6436" xr3:uid="{1A2E23D7-58D2-7543-BDC2-9D6A14BD7B17}" name="Coluna6413" dataDxfId="9976"/>
    <tableColumn id="6437" xr3:uid="{78ECB990-84D2-F947-80AE-789BC1C154A6}" name="Coluna6414" dataDxfId="9975"/>
    <tableColumn id="6438" xr3:uid="{C832EC33-2E02-A94A-B30F-61620D22F63A}" name="Coluna6415" dataDxfId="9974"/>
    <tableColumn id="6439" xr3:uid="{DC979CFC-323D-4C40-AA03-097122B9A8F3}" name="Coluna6416" dataDxfId="9973"/>
    <tableColumn id="6440" xr3:uid="{B5C4DC65-A5B4-7448-A8CC-410500650420}" name="Coluna6417" dataDxfId="9972"/>
    <tableColumn id="6441" xr3:uid="{A718427F-950A-6849-9E05-79661C186A7A}" name="Coluna6418" dataDxfId="9971"/>
    <tableColumn id="6442" xr3:uid="{1B7EBD49-B84F-714A-BBD1-626641D525B8}" name="Coluna6419" dataDxfId="9970"/>
    <tableColumn id="6443" xr3:uid="{26DDF93D-D773-1243-B05A-EF7D96A2BE64}" name="Coluna6420" dataDxfId="9969"/>
    <tableColumn id="6444" xr3:uid="{55CC0F11-2CFA-B546-86C3-11508EB92B7B}" name="Coluna6421" dataDxfId="9968"/>
    <tableColumn id="6445" xr3:uid="{FD53F780-5393-2F49-9936-09D026C9FDCA}" name="Coluna6422" dataDxfId="9967"/>
    <tableColumn id="6446" xr3:uid="{604405D0-AAEB-A144-AF91-15F5391CCD72}" name="Coluna6423" dataDxfId="9966"/>
    <tableColumn id="6447" xr3:uid="{8010728D-C8A1-EA48-BC3A-BBB1998D51D5}" name="Coluna6424" dataDxfId="9965"/>
    <tableColumn id="6448" xr3:uid="{5BEA7D99-04E3-4642-B1C4-1FAE59E67A9C}" name="Coluna6425" dataDxfId="9964"/>
    <tableColumn id="6449" xr3:uid="{8A424373-2224-F84A-89DF-BEEF64CED303}" name="Coluna6426" dataDxfId="9963"/>
    <tableColumn id="6450" xr3:uid="{2A8F0E73-D947-FF46-A02A-A8DE63E538BC}" name="Coluna6427" dataDxfId="9962"/>
    <tableColumn id="6451" xr3:uid="{C5804EA5-B5E5-7E4C-9B0F-D0D1BD4BF63B}" name="Coluna6428" dataDxfId="9961"/>
    <tableColumn id="6452" xr3:uid="{5AD3BB4B-FF41-FB4B-8F60-85025128469B}" name="Coluna6429" dataDxfId="9960"/>
    <tableColumn id="6453" xr3:uid="{5D2ADF0A-361A-0949-A2B9-302CC90D1B2B}" name="Coluna6430" dataDxfId="9959"/>
    <tableColumn id="6454" xr3:uid="{9EEAAA5E-0425-8B43-AA01-ED0B54430761}" name="Coluna6431" dataDxfId="9958"/>
    <tableColumn id="6455" xr3:uid="{CEEF4828-5CB6-F244-849D-36ED411D9F70}" name="Coluna6432" dataDxfId="9957"/>
    <tableColumn id="6456" xr3:uid="{748C803D-3042-AE44-AB21-36729E5C2664}" name="Coluna6433" dataDxfId="9956"/>
    <tableColumn id="6457" xr3:uid="{941787DB-3F80-6641-8694-1DB34C696771}" name="Coluna6434" dataDxfId="9955"/>
    <tableColumn id="6458" xr3:uid="{B7F9E88A-D1C6-794C-97A5-A6CF22244DDC}" name="Coluna6435" dataDxfId="9954"/>
    <tableColumn id="6459" xr3:uid="{96EBC86F-B266-5644-B11D-8C93A0EEC808}" name="Coluna6436" dataDxfId="9953"/>
    <tableColumn id="6460" xr3:uid="{FB34AF51-E67D-C140-A2DF-9314C8C7172B}" name="Coluna6437" dataDxfId="9952"/>
    <tableColumn id="6461" xr3:uid="{DF7CED11-9D8A-2A42-8E01-84304906CE79}" name="Coluna6438" dataDxfId="9951"/>
    <tableColumn id="6462" xr3:uid="{1387BD48-FE4D-D34E-B1DF-787A8C86FF63}" name="Coluna6439" dataDxfId="9950"/>
    <tableColumn id="6463" xr3:uid="{4B3BE3DF-9D77-C544-B522-B1208B51BFF0}" name="Coluna6440" dataDxfId="9949"/>
    <tableColumn id="6464" xr3:uid="{61592644-97EC-5A46-8749-CE3910864CD5}" name="Coluna6441" dataDxfId="9948"/>
    <tableColumn id="6465" xr3:uid="{BA195622-7429-F248-91CF-CE331198A05B}" name="Coluna6442" dataDxfId="9947"/>
    <tableColumn id="6466" xr3:uid="{05A653A8-4802-EA45-AA4D-F18C12A2B031}" name="Coluna6443" dataDxfId="9946"/>
    <tableColumn id="6467" xr3:uid="{DC610601-61A4-3445-9357-84BDD90E4864}" name="Coluna6444" dataDxfId="9945"/>
    <tableColumn id="6468" xr3:uid="{4596001F-7DF9-4A44-B568-ACBD6145F133}" name="Coluna6445" dataDxfId="9944"/>
    <tableColumn id="6469" xr3:uid="{C197352F-8105-1C48-8D7B-519B7330326C}" name="Coluna6446" dataDxfId="9943"/>
    <tableColumn id="6470" xr3:uid="{35E780CE-E15D-EB4E-A695-165D1C3C4556}" name="Coluna6447" dataDxfId="9942"/>
    <tableColumn id="6471" xr3:uid="{E1C8F50B-E923-6642-9B16-FB06FEF8449B}" name="Coluna6448" dataDxfId="9941"/>
    <tableColumn id="6472" xr3:uid="{B417E035-EA83-0142-8FAC-60EEEA080535}" name="Coluna6449" dataDxfId="9940"/>
    <tableColumn id="6473" xr3:uid="{4081B58E-D309-664E-8D3E-3FCC175D0C91}" name="Coluna6450" dataDxfId="9939"/>
    <tableColumn id="6474" xr3:uid="{9ABBF43D-0C15-5840-A99F-62772C7BF794}" name="Coluna6451" dataDxfId="9938"/>
    <tableColumn id="6475" xr3:uid="{61077203-5EF8-A241-B20F-273AB4A2D317}" name="Coluna6452" dataDxfId="9937"/>
    <tableColumn id="6476" xr3:uid="{3899FC6B-828D-8C40-B5D6-75C41E7C41B6}" name="Coluna6453" dataDxfId="9936"/>
    <tableColumn id="6477" xr3:uid="{338EFAD5-1520-1746-B362-37E3DCD659B1}" name="Coluna6454" dataDxfId="9935"/>
    <tableColumn id="6478" xr3:uid="{29739841-947A-2B4B-8279-9DF3B4E9D751}" name="Coluna6455" dataDxfId="9934"/>
    <tableColumn id="6479" xr3:uid="{BC45ED43-AA5C-E846-9350-81DDB51A0624}" name="Coluna6456" dataDxfId="9933"/>
    <tableColumn id="6480" xr3:uid="{0187522D-0590-3F47-A8BC-CA4AD4113BD5}" name="Coluna6457" dataDxfId="9932"/>
    <tableColumn id="6481" xr3:uid="{70A4E734-E808-9D43-84CF-8E572DDEFF9A}" name="Coluna6458" dataDxfId="9931"/>
    <tableColumn id="6482" xr3:uid="{DE36BBE1-41CC-9C48-AE14-9C819392F7AD}" name="Coluna6459" dataDxfId="9930"/>
    <tableColumn id="6483" xr3:uid="{FC831230-D6DD-6448-8A40-15705A5C3A8C}" name="Coluna6460" dataDxfId="9929"/>
    <tableColumn id="6484" xr3:uid="{665807A2-9EB5-914A-A59E-BE2818D45EEF}" name="Coluna6461" dataDxfId="9928"/>
    <tableColumn id="6485" xr3:uid="{E7FC0717-DDA8-C846-91FE-44982758FF55}" name="Coluna6462" dataDxfId="9927"/>
    <tableColumn id="6486" xr3:uid="{5EE37F6C-BACC-CF43-BF3D-531D7F9C2478}" name="Coluna6463" dataDxfId="9926"/>
    <tableColumn id="6487" xr3:uid="{F2ECF0E9-B342-B14B-86D4-6B64A9A8330E}" name="Coluna6464" dataDxfId="9925"/>
    <tableColumn id="6488" xr3:uid="{91D8122E-10BF-1549-AB77-793CCB4D5373}" name="Coluna6465" dataDxfId="9924"/>
    <tableColumn id="6489" xr3:uid="{D1D3A704-B0C0-1E4A-8079-91F00D381C59}" name="Coluna6466" dataDxfId="9923"/>
    <tableColumn id="6490" xr3:uid="{CA96AEE5-CCA1-F44E-904D-1A2709406E64}" name="Coluna6467" dataDxfId="9922"/>
    <tableColumn id="6491" xr3:uid="{5B189FF5-31F0-5E4E-A026-E5DAA3DC40CA}" name="Coluna6468" dataDxfId="9921"/>
    <tableColumn id="6492" xr3:uid="{9B0339F5-90FF-BA4C-AE25-9D42BA4324ED}" name="Coluna6469" dataDxfId="9920"/>
    <tableColumn id="6493" xr3:uid="{377DCA33-6905-CE45-A152-A8F3F1A79FAA}" name="Coluna6470" dataDxfId="9919"/>
    <tableColumn id="6494" xr3:uid="{AF46963F-5290-054A-BD68-11847A22FF89}" name="Coluna6471" dataDxfId="9918"/>
    <tableColumn id="6495" xr3:uid="{233F9151-375E-B242-9BBB-726AA79A362B}" name="Coluna6472" dataDxfId="9917"/>
    <tableColumn id="6496" xr3:uid="{F5A251EC-9CC0-FB4D-A55B-BABA79EFDE63}" name="Coluna6473" dataDxfId="9916"/>
    <tableColumn id="6497" xr3:uid="{F8F5FC18-1727-2842-BC76-8C0EA65DACA3}" name="Coluna6474" dataDxfId="9915"/>
    <tableColumn id="6498" xr3:uid="{63282664-FA3B-804D-A795-9697CC6E3CF0}" name="Coluna6475" dataDxfId="9914"/>
    <tableColumn id="6499" xr3:uid="{37AC4D09-20E8-A040-981F-DF05BA64FB2C}" name="Coluna6476" dataDxfId="9913"/>
    <tableColumn id="6500" xr3:uid="{8CFB82B9-BA17-0C44-977A-498726D25507}" name="Coluna6477" dataDxfId="9912"/>
    <tableColumn id="6501" xr3:uid="{9C445D47-AF1E-4541-A29A-B4A6055E6839}" name="Coluna6478" dataDxfId="9911"/>
    <tableColumn id="6502" xr3:uid="{267A3DBC-31D3-174F-BD1E-AE4CFF653097}" name="Coluna6479" dataDxfId="9910"/>
    <tableColumn id="6503" xr3:uid="{153555F5-E702-1E4B-A11F-0DA15744797E}" name="Coluna6480" dataDxfId="9909"/>
    <tableColumn id="6504" xr3:uid="{217D3B3D-BC23-EF49-83D8-833603182C11}" name="Coluna6481" dataDxfId="9908"/>
    <tableColumn id="6505" xr3:uid="{4AAC850B-8829-9E41-8B5E-9449EFADB62E}" name="Coluna6482" dataDxfId="9907"/>
    <tableColumn id="6506" xr3:uid="{97F2D857-4C85-3B4A-BC2C-8743C8C65C78}" name="Coluna6483" dataDxfId="9906"/>
    <tableColumn id="6507" xr3:uid="{EC9341DA-4EC3-7249-A105-E9FFD03E3835}" name="Coluna6484" dataDxfId="9905"/>
    <tableColumn id="6508" xr3:uid="{8CF0C853-7AFE-2D4C-B4ED-FFCA996A39B9}" name="Coluna6485" dataDxfId="9904"/>
    <tableColumn id="6509" xr3:uid="{6E0E176B-A14F-6547-A14D-BFC36D32E72E}" name="Coluna6486" dataDxfId="9903"/>
    <tableColumn id="6510" xr3:uid="{7EFA0F3E-70D5-5B42-AEA3-21C679B32362}" name="Coluna6487" dataDxfId="9902"/>
    <tableColumn id="6511" xr3:uid="{869C68D9-44FF-9741-A1FA-DD93F42F8659}" name="Coluna6488" dataDxfId="9901"/>
    <tableColumn id="6512" xr3:uid="{CC375E0D-2788-5344-82E0-1ECB10F9BA1F}" name="Coluna6489" dataDxfId="9900"/>
    <tableColumn id="6513" xr3:uid="{86842D31-035D-C049-8FAB-8138B1ED4D27}" name="Coluna6490" dataDxfId="9899"/>
    <tableColumn id="6514" xr3:uid="{AA91E8C2-38F4-864F-B119-89F1083135E4}" name="Coluna6491" dataDxfId="9898"/>
    <tableColumn id="6515" xr3:uid="{DAE61D59-88A8-054F-B045-1C1AE37822D2}" name="Coluna6492" dataDxfId="9897"/>
    <tableColumn id="6516" xr3:uid="{77239F74-0725-F440-B948-68B85A15DAE7}" name="Coluna6493" dataDxfId="9896"/>
    <tableColumn id="6517" xr3:uid="{336CDC5A-4FE2-884C-86AE-F219E57161DD}" name="Coluna6494" dataDxfId="9895"/>
    <tableColumn id="6518" xr3:uid="{FA910835-D4B0-0C4A-A78D-61D1155FF7A0}" name="Coluna6495" dataDxfId="9894"/>
    <tableColumn id="6519" xr3:uid="{E5F6A0B7-BE2D-004B-9E00-C9EE624B89A7}" name="Coluna6496" dataDxfId="9893"/>
    <tableColumn id="6520" xr3:uid="{E2A283BA-EDF2-8749-8269-1DB48C3EDA16}" name="Coluna6497" dataDxfId="9892"/>
    <tableColumn id="6521" xr3:uid="{23FB8F53-7CEC-2B4E-9478-8186F87931D3}" name="Coluna6498" dataDxfId="9891"/>
    <tableColumn id="6522" xr3:uid="{0045B43B-B07C-B940-B68D-7D0F62F1D60C}" name="Coluna6499" dataDxfId="9890"/>
    <tableColumn id="6523" xr3:uid="{042069E8-D88E-1B4C-B00A-0EF9E8EEB18C}" name="Coluna6500" dataDxfId="9889"/>
    <tableColumn id="6524" xr3:uid="{853B5E59-A7C8-8F48-9213-85194FD3457D}" name="Coluna6501" dataDxfId="9888"/>
    <tableColumn id="6525" xr3:uid="{D8FAC56F-9794-7848-AF96-FEF2D9B3883D}" name="Coluna6502" dataDxfId="9887"/>
    <tableColumn id="6526" xr3:uid="{BDF5C714-F045-2A45-9C6B-B8C9E9206B7F}" name="Coluna6503" dataDxfId="9886"/>
    <tableColumn id="6527" xr3:uid="{66FDBD60-4DE2-C342-BF61-8487E76006D6}" name="Coluna6504" dataDxfId="9885"/>
    <tableColumn id="6528" xr3:uid="{FE11D81F-4994-714C-BF4A-6C0DB7759C8F}" name="Coluna6505" dataDxfId="9884"/>
    <tableColumn id="6529" xr3:uid="{F47D49BC-B98C-0A48-9B20-FCEB5E07265E}" name="Coluna6506" dataDxfId="9883"/>
    <tableColumn id="6530" xr3:uid="{F73CF72B-EC18-3247-89D4-386A89762896}" name="Coluna6507" dataDxfId="9882"/>
    <tableColumn id="6531" xr3:uid="{15152E7D-2DE1-B64D-8A5F-934E1CED79D1}" name="Coluna6508" dataDxfId="9881"/>
    <tableColumn id="6532" xr3:uid="{7530B618-EB07-2143-A2FA-2D95220F96DB}" name="Coluna6509" dataDxfId="9880"/>
    <tableColumn id="6533" xr3:uid="{07FBC264-6398-144D-ADB7-1ADB62FBFE1E}" name="Coluna6510" dataDxfId="9879"/>
    <tableColumn id="6534" xr3:uid="{E7CAAB8F-F107-3D46-BDE5-2F353D9157DB}" name="Coluna6511" dataDxfId="9878"/>
    <tableColumn id="6535" xr3:uid="{908EB8DA-AB72-A849-8561-A8932C556DFD}" name="Coluna6512" dataDxfId="9877"/>
    <tableColumn id="6536" xr3:uid="{F875256E-45E9-AA4F-A387-DAA1668E6E52}" name="Coluna6513" dataDxfId="9876"/>
    <tableColumn id="6537" xr3:uid="{068B931D-CE52-A749-BE56-411EA7CEDF94}" name="Coluna6514" dataDxfId="9875"/>
    <tableColumn id="6538" xr3:uid="{870E0220-2644-7E40-8BF7-45DC376E3C7E}" name="Coluna6515" dataDxfId="9874"/>
    <tableColumn id="6539" xr3:uid="{4DCF6F13-FF06-3B46-9888-90DF4FE3B15E}" name="Coluna6516" dataDxfId="9873"/>
    <tableColumn id="6540" xr3:uid="{12A99FCE-8163-FF40-A7F3-AE903AB85A38}" name="Coluna6517" dataDxfId="9872"/>
    <tableColumn id="6541" xr3:uid="{1AD391B5-B7E2-014A-BD61-30D7B7ED954B}" name="Coluna6518" dataDxfId="9871"/>
    <tableColumn id="6542" xr3:uid="{B16D0C2B-5F05-2946-ACCE-272EDD7529F5}" name="Coluna6519" dataDxfId="9870"/>
    <tableColumn id="6543" xr3:uid="{580738D2-EE27-824A-8511-A94DDD4C3CFB}" name="Coluna6520" dataDxfId="9869"/>
    <tableColumn id="6544" xr3:uid="{D6CF75B6-C056-8743-B9E1-44F0FEE7DC06}" name="Coluna6521" dataDxfId="9868"/>
    <tableColumn id="6545" xr3:uid="{6F22AE3F-E5BE-A44F-B9B4-16D63139E2AB}" name="Coluna6522" dataDxfId="9867"/>
    <tableColumn id="6546" xr3:uid="{C23829E3-3EDE-F245-9133-38765FB23470}" name="Coluna6523" dataDxfId="9866"/>
    <tableColumn id="6547" xr3:uid="{4EAB56B3-8026-1044-85F1-503346245EB9}" name="Coluna6524" dataDxfId="9865"/>
    <tableColumn id="6548" xr3:uid="{68116276-C216-EC4B-A768-11D95BC6AEDE}" name="Coluna6525" dataDxfId="9864"/>
    <tableColumn id="6549" xr3:uid="{54EF2F6E-A23D-274C-91EE-A5BE7732C0E5}" name="Coluna6526" dataDxfId="9863"/>
    <tableColumn id="6550" xr3:uid="{9FBCCD96-7A7F-4045-8D24-6BD78049538A}" name="Coluna6527" dataDxfId="9862"/>
    <tableColumn id="6551" xr3:uid="{6E51F5F9-69DE-824A-A447-0B22D64E2607}" name="Coluna6528" dataDxfId="9861"/>
    <tableColumn id="6552" xr3:uid="{D44320E7-6C13-864A-B0FF-DD02A24BC8CC}" name="Coluna6529" dataDxfId="9860"/>
    <tableColumn id="6553" xr3:uid="{CC8C4376-209F-CD42-A850-039246790A43}" name="Coluna6530" dataDxfId="9859"/>
    <tableColumn id="6554" xr3:uid="{56DE330C-89D5-9B42-94E0-06A08D4B2812}" name="Coluna6531" dataDxfId="9858"/>
    <tableColumn id="6555" xr3:uid="{BF9886AD-437F-524A-B384-8C4AD3FCD0FE}" name="Coluna6532" dataDxfId="9857"/>
    <tableColumn id="6556" xr3:uid="{1DAE6B4C-2675-844D-B12E-49BA75DAFFC2}" name="Coluna6533" dataDxfId="9856"/>
    <tableColumn id="6557" xr3:uid="{2413BA1E-8B4E-844D-9492-3C1C470E58E2}" name="Coluna6534" dataDxfId="9855"/>
    <tableColumn id="6558" xr3:uid="{2CB41818-B0D8-7C41-A0E9-493C77A1AB0A}" name="Coluna6535" dataDxfId="9854"/>
    <tableColumn id="6559" xr3:uid="{B8D30C35-3252-4448-B0F9-91D5BAA7C4E9}" name="Coluna6536" dataDxfId="9853"/>
    <tableColumn id="6560" xr3:uid="{096BF067-C8A0-0F48-B9EE-281FAD58D0EC}" name="Coluna6537" dataDxfId="9852"/>
    <tableColumn id="6561" xr3:uid="{721DB40F-79F4-4B4B-B564-86B7767028D8}" name="Coluna6538" dataDxfId="9851"/>
    <tableColumn id="6562" xr3:uid="{DE06F74B-A5EE-0E46-918A-DC116AD282BB}" name="Coluna6539" dataDxfId="9850"/>
    <tableColumn id="6563" xr3:uid="{6853131D-2683-3544-A298-F7C9BF2FFB51}" name="Coluna6540" dataDxfId="9849"/>
    <tableColumn id="6564" xr3:uid="{EFF62762-0338-5242-9A96-22310F264673}" name="Coluna6541" dataDxfId="9848"/>
    <tableColumn id="6565" xr3:uid="{729FCADE-D7FE-9E4F-8C70-755B5FF4B673}" name="Coluna6542" dataDxfId="9847"/>
    <tableColumn id="6566" xr3:uid="{4EAA77B3-5F2B-5746-9D94-5C269587247B}" name="Coluna6543" dataDxfId="9846"/>
    <tableColumn id="6567" xr3:uid="{11780FBE-245A-9E4C-A2E1-34EC2647F02A}" name="Coluna6544" dataDxfId="9845"/>
    <tableColumn id="6568" xr3:uid="{A1B688A2-4FF2-534C-A7B2-21680BC32CFD}" name="Coluna6545" dataDxfId="9844"/>
    <tableColumn id="6569" xr3:uid="{EB86F11E-97FB-264B-AE07-21B197A96D97}" name="Coluna6546" dataDxfId="9843"/>
    <tableColumn id="6570" xr3:uid="{43514BBF-9B35-184F-9FF8-FAE98027280A}" name="Coluna6547" dataDxfId="9842"/>
    <tableColumn id="6571" xr3:uid="{6D003E00-1DC7-E74F-8029-5F6C615050C9}" name="Coluna6548" dataDxfId="9841"/>
    <tableColumn id="6572" xr3:uid="{94760061-985E-784D-A4A4-C86DEC9BC6CA}" name="Coluna6549" dataDxfId="9840"/>
    <tableColumn id="6573" xr3:uid="{94AD5F9F-5618-724B-9FF0-62F6613AD195}" name="Coluna6550" dataDxfId="9839"/>
    <tableColumn id="6574" xr3:uid="{0D2936C3-AF7A-434F-B1CB-069FBA9BBA1C}" name="Coluna6551" dataDxfId="9838"/>
    <tableColumn id="6575" xr3:uid="{6CBE03DD-86D0-5543-B42C-7C90FAE99B0B}" name="Coluna6552" dataDxfId="9837"/>
    <tableColumn id="6576" xr3:uid="{275AAEED-8708-5545-B4CD-A8DE28533CCD}" name="Coluna6553" dataDxfId="9836"/>
    <tableColumn id="6577" xr3:uid="{A95838E1-06A9-3C43-A663-E288E9865632}" name="Coluna6554" dataDxfId="9835"/>
    <tableColumn id="6578" xr3:uid="{36CE4A2D-A52D-CF49-8479-9DF7515906E1}" name="Coluna6555" dataDxfId="9834"/>
    <tableColumn id="6579" xr3:uid="{C5ABDD18-EF77-5D41-974C-E339E88519B2}" name="Coluna6556" dataDxfId="9833"/>
    <tableColumn id="6580" xr3:uid="{159BA4EE-3EED-1645-8D93-2FEBD83131B1}" name="Coluna6557" dataDxfId="9832"/>
    <tableColumn id="6581" xr3:uid="{5A650F6C-F6F4-4644-9FA8-DD6C5A92C782}" name="Coluna6558" dataDxfId="9831"/>
    <tableColumn id="6582" xr3:uid="{13556422-D766-A646-9C48-A4C5FA14B607}" name="Coluna6559" dataDxfId="9830"/>
    <tableColumn id="6583" xr3:uid="{3EC33BAD-0258-644B-BECF-32247788912F}" name="Coluna6560" dataDxfId="9829"/>
    <tableColumn id="6584" xr3:uid="{A392017A-6276-4940-8BCE-4E2A3F0FC4F5}" name="Coluna6561" dataDxfId="9828"/>
    <tableColumn id="6585" xr3:uid="{037B9125-E124-354D-9985-AD37D99703CC}" name="Coluna6562" dataDxfId="9827"/>
    <tableColumn id="6586" xr3:uid="{55D85AE0-E772-364D-BDAF-36AAC28228D8}" name="Coluna6563" dataDxfId="9826"/>
    <tableColumn id="6587" xr3:uid="{4CD66C4D-9C10-BE42-8631-EFF2B8B432AD}" name="Coluna6564" dataDxfId="9825"/>
    <tableColumn id="6588" xr3:uid="{0729139B-EEFE-6046-AE2D-DAB519F2B776}" name="Coluna6565" dataDxfId="9824"/>
    <tableColumn id="6589" xr3:uid="{AD0F2A1C-9A25-DA4E-B996-6E2A40535BE9}" name="Coluna6566" dataDxfId="9823"/>
    <tableColumn id="6590" xr3:uid="{51CAA95A-A61A-B441-A12E-8C4D245CD639}" name="Coluna6567" dataDxfId="9822"/>
    <tableColumn id="6591" xr3:uid="{47368FE3-5CC4-CE47-B380-C37C77215CD8}" name="Coluna6568" dataDxfId="9821"/>
    <tableColumn id="6592" xr3:uid="{279459D6-A9F4-104A-9B02-67CD4699587B}" name="Coluna6569" dataDxfId="9820"/>
    <tableColumn id="6593" xr3:uid="{AD6EFAED-E7E3-094D-98FB-94ACDC7DD3A4}" name="Coluna6570" dataDxfId="9819"/>
    <tableColumn id="6594" xr3:uid="{922D0132-F04E-9B41-88A5-2048EBF2E4C8}" name="Coluna6571" dataDxfId="9818"/>
    <tableColumn id="6595" xr3:uid="{B894F38D-A055-B64A-B27A-EEFD8CC1FB37}" name="Coluna6572" dataDxfId="9817"/>
    <tableColumn id="6596" xr3:uid="{7024D240-3943-F845-94F6-F74676E95F3A}" name="Coluna6573" dataDxfId="9816"/>
    <tableColumn id="6597" xr3:uid="{41EB0DBC-71F5-FC44-83C3-D6BC89754014}" name="Coluna6574" dataDxfId="9815"/>
    <tableColumn id="6598" xr3:uid="{AAB0F00D-F7F7-8A48-B905-4B69FA9DBE29}" name="Coluna6575" dataDxfId="9814"/>
    <tableColumn id="6599" xr3:uid="{61B3A19F-37D0-1D41-B461-1449E3006C92}" name="Coluna6576" dataDxfId="9813"/>
    <tableColumn id="6600" xr3:uid="{7B9EF321-8649-4B45-8B44-7958334208C1}" name="Coluna6577" dataDxfId="9812"/>
    <tableColumn id="6601" xr3:uid="{8D156420-1905-6C47-B8C1-4922C387B866}" name="Coluna6578" dataDxfId="9811"/>
    <tableColumn id="6602" xr3:uid="{227BEADE-837C-E141-BA16-7A5364B33D5F}" name="Coluna6579" dataDxfId="9810"/>
    <tableColumn id="6603" xr3:uid="{C5514EB7-225F-6445-ACCD-7DFF6697C454}" name="Coluna6580" dataDxfId="9809"/>
    <tableColumn id="6604" xr3:uid="{0C657CF7-43B8-F441-B133-4DAC8ED20920}" name="Coluna6581" dataDxfId="9808"/>
    <tableColumn id="6605" xr3:uid="{92FF871C-C907-E943-B533-AE39ED637CDD}" name="Coluna6582" dataDxfId="9807"/>
    <tableColumn id="6606" xr3:uid="{80BC92BA-C78B-BA4C-B283-F9F4ECA4BE4D}" name="Coluna6583" dataDxfId="9806"/>
    <tableColumn id="6607" xr3:uid="{8B5382CC-EC3C-DB41-A9CE-7D596C99C946}" name="Coluna6584" dataDxfId="9805"/>
    <tableColumn id="6608" xr3:uid="{C7E50C7C-59CE-A84F-B3F7-257BD26623A4}" name="Coluna6585" dataDxfId="9804"/>
    <tableColumn id="6609" xr3:uid="{4D084E78-84FC-3748-A43D-29CF209128CF}" name="Coluna6586" dataDxfId="9803"/>
    <tableColumn id="6610" xr3:uid="{3529AFD8-3AAB-2440-8117-273C8B12C2B2}" name="Coluna6587" dataDxfId="9802"/>
    <tableColumn id="6611" xr3:uid="{5F4330CA-DAF6-CE45-BE0A-405015EDD2EB}" name="Coluna6588" dataDxfId="9801"/>
    <tableColumn id="6612" xr3:uid="{7BDAC4D6-3A25-AC45-AE06-369E885D924E}" name="Coluna6589" dataDxfId="9800"/>
    <tableColumn id="6613" xr3:uid="{4AC79075-52BB-8845-9907-1A521894BAF1}" name="Coluna6590" dataDxfId="9799"/>
    <tableColumn id="6614" xr3:uid="{A36C1FA0-E3C3-B94F-B3D3-94E6E05CF316}" name="Coluna6591" dataDxfId="9798"/>
    <tableColumn id="6615" xr3:uid="{02BF6B72-F885-E74A-9578-0FCA20263912}" name="Coluna6592" dataDxfId="9797"/>
    <tableColumn id="6616" xr3:uid="{42D977C5-1F87-8444-94B5-4663022EE581}" name="Coluna6593" dataDxfId="9796"/>
    <tableColumn id="6617" xr3:uid="{3841E167-8608-9C43-B0FD-8B8309B68B54}" name="Coluna6594" dataDxfId="9795"/>
    <tableColumn id="6618" xr3:uid="{86D307A0-3384-9241-B29E-DF2783DE92CE}" name="Coluna6595" dataDxfId="9794"/>
    <tableColumn id="6619" xr3:uid="{5CEDED11-4632-8B46-83CC-1E6A51DFE50E}" name="Coluna6596" dataDxfId="9793"/>
    <tableColumn id="6620" xr3:uid="{17B792A9-694F-DD44-A5B0-27935D82CF03}" name="Coluna6597" dataDxfId="9792"/>
    <tableColumn id="6621" xr3:uid="{18F9791E-5528-0640-AF68-F631CA9EAECF}" name="Coluna6598" dataDxfId="9791"/>
    <tableColumn id="6622" xr3:uid="{4D83E327-3E56-2946-816C-A2D4F20789C1}" name="Coluna6599" dataDxfId="9790"/>
    <tableColumn id="6623" xr3:uid="{C532F6FD-C547-0440-8AB9-1B43BFAFAC14}" name="Coluna6600" dataDxfId="9789"/>
    <tableColumn id="6624" xr3:uid="{0C520605-077C-BC41-A2D8-8AC4C865077C}" name="Coluna6601" dataDxfId="9788"/>
    <tableColumn id="6625" xr3:uid="{AF284854-132C-C645-9736-8722D190F3C8}" name="Coluna6602" dataDxfId="9787"/>
    <tableColumn id="6626" xr3:uid="{0A0DCF92-D56C-3846-AE16-94A05D6CEA33}" name="Coluna6603" dataDxfId="9786"/>
    <tableColumn id="6627" xr3:uid="{5EDCEB73-3D1A-C745-9EEF-ACBFC16177F4}" name="Coluna6604" dataDxfId="9785"/>
    <tableColumn id="6628" xr3:uid="{C19FEBC5-1C5E-554B-868E-AB5E78508083}" name="Coluna6605" dataDxfId="9784"/>
    <tableColumn id="6629" xr3:uid="{926FA100-D34A-0B4F-93A3-AE587DA81B03}" name="Coluna6606" dataDxfId="9783"/>
    <tableColumn id="6630" xr3:uid="{F54CFC77-9E42-CB48-8399-BAB3E5D51E6B}" name="Coluna6607" dataDxfId="9782"/>
    <tableColumn id="6631" xr3:uid="{D83E1D19-8E1E-8048-94E4-62ECECFAA929}" name="Coluna6608" dataDxfId="9781"/>
    <tableColumn id="6632" xr3:uid="{D327B115-CF67-BB40-A137-0E8FA4FFE779}" name="Coluna6609" dataDxfId="9780"/>
    <tableColumn id="6633" xr3:uid="{140C05B6-5ED6-7D4B-A402-6EBEAE3F1E9E}" name="Coluna6610" dataDxfId="9779"/>
    <tableColumn id="6634" xr3:uid="{F3982FCE-7D28-A741-8E54-40A96E3CF2E0}" name="Coluna6611" dataDxfId="9778"/>
    <tableColumn id="6635" xr3:uid="{C4B171CF-5734-4342-B764-50DB967F0632}" name="Coluna6612" dataDxfId="9777"/>
    <tableColumn id="6636" xr3:uid="{EDDE1278-5C9B-4C49-B668-1815DBD9069F}" name="Coluna6613" dataDxfId="9776"/>
    <tableColumn id="6637" xr3:uid="{44101D64-6059-D249-9489-D3A547FAA4EC}" name="Coluna6614" dataDxfId="9775"/>
    <tableColumn id="6638" xr3:uid="{144EF910-4346-894C-B1AE-FFFCC92CFAD6}" name="Coluna6615" dataDxfId="9774"/>
    <tableColumn id="6639" xr3:uid="{FCE275C4-7C57-FA46-BD7E-D0A41C37656E}" name="Coluna6616" dataDxfId="9773"/>
    <tableColumn id="6640" xr3:uid="{68D11E18-BDE6-5B4C-895F-A79CBC30975F}" name="Coluna6617" dataDxfId="9772"/>
    <tableColumn id="6641" xr3:uid="{2FD8C775-9B60-6942-AAA6-417DB7683AFA}" name="Coluna6618" dataDxfId="9771"/>
    <tableColumn id="6642" xr3:uid="{FE0C4544-B903-C146-A971-F23EDFE898A2}" name="Coluna6619" dataDxfId="9770"/>
    <tableColumn id="6643" xr3:uid="{BED74B1F-5587-D242-8238-68BACDC51F43}" name="Coluna6620" dataDxfId="9769"/>
    <tableColumn id="6644" xr3:uid="{A7856798-F344-084C-94C4-B984FA85A22E}" name="Coluna6621" dataDxfId="9768"/>
    <tableColumn id="6645" xr3:uid="{03C87E3F-9C45-9F48-8B1D-D72755C0AD98}" name="Coluna6622" dataDxfId="9767"/>
    <tableColumn id="6646" xr3:uid="{68ABAA98-4535-1B43-8EF2-DD59DCE0FD0A}" name="Coluna6623" dataDxfId="9766"/>
    <tableColumn id="6647" xr3:uid="{1189C0EC-FEC6-C544-8E8C-75C10908692F}" name="Coluna6624" dataDxfId="9765"/>
    <tableColumn id="6648" xr3:uid="{4C05A790-995A-6240-B313-5228F71D0374}" name="Coluna6625" dataDxfId="9764"/>
    <tableColumn id="6649" xr3:uid="{221B3CDF-3B95-2145-9184-F33019081C52}" name="Coluna6626" dataDxfId="9763"/>
    <tableColumn id="6650" xr3:uid="{218FAD59-9C5E-554D-9B1C-795418AFABDA}" name="Coluna6627" dataDxfId="9762"/>
    <tableColumn id="6651" xr3:uid="{BA7F6CCC-F66F-914F-9967-5A142D62D766}" name="Coluna6628" dataDxfId="9761"/>
    <tableColumn id="6652" xr3:uid="{F6C48965-32A5-2B40-9CED-3F7F75524A8A}" name="Coluna6629" dataDxfId="9760"/>
    <tableColumn id="6653" xr3:uid="{B33AD7E3-B80C-D246-9082-59766A90AEE7}" name="Coluna6630" dataDxfId="9759"/>
    <tableColumn id="6654" xr3:uid="{219E8C61-F81A-0649-A327-AB7BB6AD55D5}" name="Coluna6631" dataDxfId="9758"/>
    <tableColumn id="6655" xr3:uid="{25E283E9-0F6F-6646-BC50-FFDA6BD4DE98}" name="Coluna6632" dataDxfId="9757"/>
    <tableColumn id="6656" xr3:uid="{C4E89E4B-9571-2B40-9B98-4E6DAAECCCDF}" name="Coluna6633" dataDxfId="9756"/>
    <tableColumn id="6657" xr3:uid="{D5950C7D-91FA-C745-B17D-CF744A81D05F}" name="Coluna6634" dataDxfId="9755"/>
    <tableColumn id="6658" xr3:uid="{79CE28BA-5B24-FD44-8A5F-220FF848641E}" name="Coluna6635" dataDxfId="9754"/>
    <tableColumn id="6659" xr3:uid="{CFEB92B2-1515-B74A-81C4-4215C858B77D}" name="Coluna6636" dataDxfId="9753"/>
    <tableColumn id="6660" xr3:uid="{B9F0203D-F32B-314D-9F77-F21F54ABD06C}" name="Coluna6637" dataDxfId="9752"/>
    <tableColumn id="6661" xr3:uid="{94641219-AE9E-C04F-BDB9-BB39767A7345}" name="Coluna6638" dataDxfId="9751"/>
    <tableColumn id="6662" xr3:uid="{8CFCA181-F237-844A-9AE5-2D50C656AC5E}" name="Coluna6639" dataDxfId="9750"/>
    <tableColumn id="6663" xr3:uid="{D8BB5DFE-D905-9D41-95AB-1DE9DF9B3CC2}" name="Coluna6640" dataDxfId="9749"/>
    <tableColumn id="6664" xr3:uid="{4D2E352B-47FD-F24B-85E1-57A354C85785}" name="Coluna6641" dataDxfId="9748"/>
    <tableColumn id="6665" xr3:uid="{3743E45A-213A-514F-9BDE-B4C0D2DEE1BA}" name="Coluna6642" dataDxfId="9747"/>
    <tableColumn id="6666" xr3:uid="{5CBFDDC8-22B5-4442-BAFC-90DF978E0D12}" name="Coluna6643" dataDxfId="9746"/>
    <tableColumn id="6667" xr3:uid="{E1205189-3578-5747-B364-E03CE7C2AB2C}" name="Coluna6644" dataDxfId="9745"/>
    <tableColumn id="6668" xr3:uid="{E1A1180B-4A8F-1D48-BFD3-6C2DADB64008}" name="Coluna6645" dataDxfId="9744"/>
    <tableColumn id="6669" xr3:uid="{141971BB-475B-B848-8C0A-E3A4AD8338D5}" name="Coluna6646" dataDxfId="9743"/>
    <tableColumn id="6670" xr3:uid="{7A6A10CC-5C5B-4F45-A44C-6945F07CC2E2}" name="Coluna6647" dataDxfId="9742"/>
    <tableColumn id="6671" xr3:uid="{9D192F40-04C1-9348-96D5-54416BBF92F4}" name="Coluna6648" dataDxfId="9741"/>
    <tableColumn id="6672" xr3:uid="{C0F7FE65-BA1E-A047-AE36-543A4066ED70}" name="Coluna6649" dataDxfId="9740"/>
    <tableColumn id="6673" xr3:uid="{153642CD-E901-2749-B813-DA13E2F3E1C5}" name="Coluna6650" dataDxfId="9739"/>
    <tableColumn id="6674" xr3:uid="{548C3853-0A11-4A4B-A74A-371FF10B7FA4}" name="Coluna6651" dataDxfId="9738"/>
    <tableColumn id="6675" xr3:uid="{7A55B456-045B-AB4B-A08E-9CC6E85B28A0}" name="Coluna6652" dataDxfId="9737"/>
    <tableColumn id="6676" xr3:uid="{F66CE38F-124B-FC49-92C0-4AB1D60F5242}" name="Coluna6653" dataDxfId="9736"/>
    <tableColumn id="6677" xr3:uid="{DDF66C19-EEF2-5344-B7D0-BC42AB1745E6}" name="Coluna6654" dataDxfId="9735"/>
    <tableColumn id="6678" xr3:uid="{8B986734-F1F8-6044-A9B9-19460027F7FA}" name="Coluna6655" dataDxfId="9734"/>
    <tableColumn id="6679" xr3:uid="{8881D1FA-6E03-ED47-BFF1-9E5747089D12}" name="Coluna6656" dataDxfId="9733"/>
    <tableColumn id="6680" xr3:uid="{2D92F2E0-09DA-5344-94AC-99F32FF5987B}" name="Coluna6657" dataDxfId="9732"/>
    <tableColumn id="6681" xr3:uid="{B8538E30-05AE-0349-A259-61D6C3DDF45D}" name="Coluna6658" dataDxfId="9731"/>
    <tableColumn id="6682" xr3:uid="{AD38F896-2958-5043-981C-8DEDF34A2E21}" name="Coluna6659" dataDxfId="9730"/>
    <tableColumn id="6683" xr3:uid="{94EE1152-69B5-A54C-B268-0BF577A842CF}" name="Coluna6660" dataDxfId="9729"/>
    <tableColumn id="6684" xr3:uid="{AB406BF8-D6AD-8043-8639-0AE3E94C11AD}" name="Coluna6661" dataDxfId="9728"/>
    <tableColumn id="6685" xr3:uid="{11E501BF-A687-9440-9545-59C2FF11C490}" name="Coluna6662" dataDxfId="9727"/>
    <tableColumn id="6686" xr3:uid="{A4CEEDA8-F0D3-5646-9E24-3091EBC6F8BC}" name="Coluna6663" dataDxfId="9726"/>
    <tableColumn id="6687" xr3:uid="{86E168BA-3195-B444-B2D5-C557B534BF68}" name="Coluna6664" dataDxfId="9725"/>
    <tableColumn id="6688" xr3:uid="{82E33B21-FF73-F842-B3CB-FE4804E77313}" name="Coluna6665" dataDxfId="9724"/>
    <tableColumn id="6689" xr3:uid="{A0B857EF-7F16-2944-8FDD-D50BECDE3D49}" name="Coluna6666" dataDxfId="9723"/>
    <tableColumn id="6690" xr3:uid="{BDEA16D7-7C46-2340-859C-A9364C0DCED8}" name="Coluna6667" dataDxfId="9722"/>
    <tableColumn id="6691" xr3:uid="{D309DA25-DE2D-CD4A-A8B3-C1795CDA66BD}" name="Coluna6668" dataDxfId="9721"/>
    <tableColumn id="6692" xr3:uid="{25196609-93C0-4C4F-9A27-B94D4795D807}" name="Coluna6669" dataDxfId="9720"/>
    <tableColumn id="6693" xr3:uid="{E3E03FA3-7EED-BA40-B69A-FCA8DE7D9F2A}" name="Coluna6670" dataDxfId="9719"/>
    <tableColumn id="6694" xr3:uid="{BF191F4C-7D32-594C-BA25-13750D221357}" name="Coluna6671" dataDxfId="9718"/>
    <tableColumn id="6695" xr3:uid="{EA573E8A-DFDC-684E-AE39-72B373C83D95}" name="Coluna6672" dataDxfId="9717"/>
    <tableColumn id="6696" xr3:uid="{BBB50F9B-4D5B-5345-987B-5137BA33C89B}" name="Coluna6673" dataDxfId="9716"/>
    <tableColumn id="6697" xr3:uid="{241799ED-3507-DF41-B692-91B9ECE33704}" name="Coluna6674" dataDxfId="9715"/>
    <tableColumn id="6698" xr3:uid="{0ADEF02E-E50F-F94A-8DD4-4625B03E2CA2}" name="Coluna6675" dataDxfId="9714"/>
    <tableColumn id="6699" xr3:uid="{E22BE21B-0532-1C45-8FE0-74CFB8F9AD46}" name="Coluna6676" dataDxfId="9713"/>
    <tableColumn id="6700" xr3:uid="{38FCE5F5-302E-F04D-9C18-1FA72A4ED9BB}" name="Coluna6677" dataDxfId="9712"/>
    <tableColumn id="6701" xr3:uid="{333FD61F-2716-B44F-8AAB-3983320AC65C}" name="Coluna6678" dataDxfId="9711"/>
    <tableColumn id="6702" xr3:uid="{3926DD6C-B85A-1D46-8BC6-E661E22E42A4}" name="Coluna6679" dataDxfId="9710"/>
    <tableColumn id="6703" xr3:uid="{C5C290BB-630A-F14C-A219-6F68F7C454BB}" name="Coluna6680" dataDxfId="9709"/>
    <tableColumn id="6704" xr3:uid="{66650AFB-B9C8-E74A-A76F-6CFDDA1C74AB}" name="Coluna6681" dataDxfId="9708"/>
    <tableColumn id="6705" xr3:uid="{B90DA522-523C-234E-80C3-8A9FA67B95BC}" name="Coluna6682" dataDxfId="9707"/>
    <tableColumn id="6706" xr3:uid="{62CDD5FA-FDF0-8546-80E2-DEAA7FFF028D}" name="Coluna6683" dataDxfId="9706"/>
    <tableColumn id="6707" xr3:uid="{3614A3BE-BA39-9848-8D23-EEB372D41797}" name="Coluna6684" dataDxfId="9705"/>
    <tableColumn id="6708" xr3:uid="{46597CE6-D389-F541-A9D8-41B074164DB9}" name="Coluna6685" dataDxfId="9704"/>
    <tableColumn id="6709" xr3:uid="{6DD5081C-B9CC-424A-94E8-EA0A7FA5A92A}" name="Coluna6686" dataDxfId="9703"/>
    <tableColumn id="6710" xr3:uid="{4DCC7293-2A2E-1641-B7F9-D6505CBDF5B0}" name="Coluna6687" dataDxfId="9702"/>
    <tableColumn id="6711" xr3:uid="{F9854865-ACC5-3245-8F83-5FDDE201635F}" name="Coluna6688" dataDxfId="9701"/>
    <tableColumn id="6712" xr3:uid="{37D5DFC9-D7E8-1840-A327-CB229FCE0EF4}" name="Coluna6689" dataDxfId="9700"/>
    <tableColumn id="6713" xr3:uid="{97373678-A5A4-7242-A532-3C0243AD24E1}" name="Coluna6690" dataDxfId="9699"/>
    <tableColumn id="6714" xr3:uid="{1FED97B5-66AC-2840-A784-CAAA8DC5F48B}" name="Coluna6691" dataDxfId="9698"/>
    <tableColumn id="6715" xr3:uid="{696F0CAB-A331-DB4C-80EE-26999A338C09}" name="Coluna6692" dataDxfId="9697"/>
    <tableColumn id="6716" xr3:uid="{3A55BE36-0D11-F846-AF29-BDF5EAAE02A9}" name="Coluna6693" dataDxfId="9696"/>
    <tableColumn id="6717" xr3:uid="{F8BBA0EB-7F94-8C40-BE9D-B78D314D8576}" name="Coluna6694" dataDxfId="9695"/>
    <tableColumn id="6718" xr3:uid="{52BE9C3B-CCC4-F645-A178-E2AF9887FAC8}" name="Coluna6695" dataDxfId="9694"/>
    <tableColumn id="6719" xr3:uid="{769907F8-03A5-9942-8D90-6185EC6CD10D}" name="Coluna6696" dataDxfId="9693"/>
    <tableColumn id="6720" xr3:uid="{FC8F10C3-8124-E142-B264-07E72838E6C4}" name="Coluna6697" dataDxfId="9692"/>
    <tableColumn id="6721" xr3:uid="{0834666D-6332-2F4D-8DAF-0D4C60C62EC3}" name="Coluna6698" dataDxfId="9691"/>
    <tableColumn id="6722" xr3:uid="{A22CA42A-44C6-EF4B-8851-47461552DAAB}" name="Coluna6699" dataDxfId="9690"/>
    <tableColumn id="6723" xr3:uid="{A3ADBA4D-BC6B-3947-BAEC-4D5C1C8C9F33}" name="Coluna6700" dataDxfId="9689"/>
    <tableColumn id="6724" xr3:uid="{4BC40086-7916-ED40-9B3C-7DF99DAFE271}" name="Coluna6701" dataDxfId="9688"/>
    <tableColumn id="6725" xr3:uid="{D65ED5C2-0784-C748-BE43-B6FD75AAC999}" name="Coluna6702" dataDxfId="9687"/>
    <tableColumn id="6726" xr3:uid="{C978ADC2-AA43-9144-BF09-D36E1576D122}" name="Coluna6703" dataDxfId="9686"/>
    <tableColumn id="6727" xr3:uid="{ADD2683E-2281-6340-A201-124C65B74672}" name="Coluna6704" dataDxfId="9685"/>
    <tableColumn id="6728" xr3:uid="{5221D619-3E5F-D544-BF10-C7DC5BFF342E}" name="Coluna6705" dataDxfId="9684"/>
    <tableColumn id="6729" xr3:uid="{11BE6EA5-9AA3-424A-8D93-3CC111D5501F}" name="Coluna6706" dataDxfId="9683"/>
    <tableColumn id="6730" xr3:uid="{3A2CCEE9-725A-9544-95A7-572A9DC7BFCC}" name="Coluna6707" dataDxfId="9682"/>
    <tableColumn id="6731" xr3:uid="{2EF1E652-F446-7E40-BF66-07C82E17AFC8}" name="Coluna6708" dataDxfId="9681"/>
    <tableColumn id="6732" xr3:uid="{49FDBA22-D817-6C43-A140-6283C608A15F}" name="Coluna6709" dataDxfId="9680"/>
    <tableColumn id="6733" xr3:uid="{BAA30E3C-1047-0B48-8BC0-70C34DEA268B}" name="Coluna6710" dataDxfId="9679"/>
    <tableColumn id="6734" xr3:uid="{117FCCAC-440E-BB4B-B9C8-3B1E88D76A48}" name="Coluna6711" dataDxfId="9678"/>
    <tableColumn id="6735" xr3:uid="{2BC92939-A66B-E84B-8BE4-D246F38F4987}" name="Coluna6712" dataDxfId="9677"/>
    <tableColumn id="6736" xr3:uid="{E3D122BA-3739-E943-AA3A-4A6DE1A54517}" name="Coluna6713" dataDxfId="9676"/>
    <tableColumn id="6737" xr3:uid="{CFA09194-B7D7-FC43-8A31-88818E51192F}" name="Coluna6714" dataDxfId="9675"/>
    <tableColumn id="6738" xr3:uid="{104C9ADF-1F2B-7640-A73A-647870C6330A}" name="Coluna6715" dataDxfId="9674"/>
    <tableColumn id="6739" xr3:uid="{3FAE5D8F-0A5D-0946-A31E-3CC4C6E0707B}" name="Coluna6716" dataDxfId="9673"/>
    <tableColumn id="6740" xr3:uid="{726E6F51-8A56-2043-B1A0-B991E49E8435}" name="Coluna6717" dataDxfId="9672"/>
    <tableColumn id="6741" xr3:uid="{26174F2E-24A8-BE4F-9CF5-5C2AEB56A40F}" name="Coluna6718" dataDxfId="9671"/>
    <tableColumn id="6742" xr3:uid="{EA045DB3-B81B-3543-B9EC-164342D3AEC7}" name="Coluna6719" dataDxfId="9670"/>
    <tableColumn id="6743" xr3:uid="{3979DA85-9FBE-734A-9CB6-E6F35C8CF590}" name="Coluna6720" dataDxfId="9669"/>
    <tableColumn id="6744" xr3:uid="{EBA731E2-19BA-7145-BF0A-F7E7ADCD4595}" name="Coluna6721" dataDxfId="9668"/>
    <tableColumn id="6745" xr3:uid="{C1A86069-F4E8-9C4D-A574-2608FE302746}" name="Coluna6722" dataDxfId="9667"/>
    <tableColumn id="6746" xr3:uid="{17030865-72FF-7C48-9007-68A73C861AE8}" name="Coluna6723" dataDxfId="9666"/>
    <tableColumn id="6747" xr3:uid="{9C38B6AC-34CD-814A-A690-310E0157EDB1}" name="Coluna6724" dataDxfId="9665"/>
    <tableColumn id="6748" xr3:uid="{45651892-BFF4-4F4C-829B-7DDE34383F34}" name="Coluna6725" dataDxfId="9664"/>
    <tableColumn id="6749" xr3:uid="{589AAE6F-DB7E-674E-9CFF-5FA4A4F23ABB}" name="Coluna6726" dataDxfId="9663"/>
    <tableColumn id="6750" xr3:uid="{8C4DF729-6BFD-A745-A2EC-E1F8BFA23C35}" name="Coluna6727" dataDxfId="9662"/>
    <tableColumn id="6751" xr3:uid="{110A43EB-C77A-7942-96F3-493353F14688}" name="Coluna6728" dataDxfId="9661"/>
    <tableColumn id="6752" xr3:uid="{4A1EF88F-E725-8A40-A976-81A27B644E3D}" name="Coluna6729" dataDxfId="9660"/>
    <tableColumn id="6753" xr3:uid="{8371EE9C-4A7C-8340-91BB-CC525CCCBA99}" name="Coluna6730" dataDxfId="9659"/>
    <tableColumn id="6754" xr3:uid="{B7CE6FA5-7930-5246-A3FF-D285574F1D85}" name="Coluna6731" dataDxfId="9658"/>
    <tableColumn id="6755" xr3:uid="{15A10AE0-6774-C842-8C83-8AA5968C3BAE}" name="Coluna6732" dataDxfId="9657"/>
    <tableColumn id="6756" xr3:uid="{305C198E-E45E-914A-BBF7-30119E0F4E1A}" name="Coluna6733" dataDxfId="9656"/>
    <tableColumn id="6757" xr3:uid="{7DA3528A-31A8-9F45-86B0-B37304955126}" name="Coluna6734" dataDxfId="9655"/>
    <tableColumn id="6758" xr3:uid="{21EC5202-4964-174A-99D4-C8FA2D8A0F2D}" name="Coluna6735" dataDxfId="9654"/>
    <tableColumn id="6759" xr3:uid="{3B03833B-644A-9C42-A3DC-CC552AF4CF5F}" name="Coluna6736" dataDxfId="9653"/>
    <tableColumn id="6760" xr3:uid="{CA954879-A759-0849-81BA-C93086353802}" name="Coluna6737" dataDxfId="9652"/>
    <tableColumn id="6761" xr3:uid="{62815A2F-BABE-9542-9D66-BDFAB20966CC}" name="Coluna6738" dataDxfId="9651"/>
    <tableColumn id="6762" xr3:uid="{3A60DDF1-6ACC-DE46-95D9-2E5EE44BD9A5}" name="Coluna6739" dataDxfId="9650"/>
    <tableColumn id="6763" xr3:uid="{498DDCF9-FB1A-AF4F-BBF9-3E3C72157EE4}" name="Coluna6740" dataDxfId="9649"/>
    <tableColumn id="6764" xr3:uid="{BF463D4F-A25D-824E-AC17-794C80E272F3}" name="Coluna6741" dataDxfId="9648"/>
    <tableColumn id="6765" xr3:uid="{374EB25E-9A85-F148-B55C-3B94A64B0714}" name="Coluna6742" dataDxfId="9647"/>
    <tableColumn id="6766" xr3:uid="{A106BFBB-7B45-3D41-8AAE-84B9EA51A258}" name="Coluna6743" dataDxfId="9646"/>
    <tableColumn id="6767" xr3:uid="{F246F427-CB84-E34E-BBB7-5E5DD2FCAF8D}" name="Coluna6744" dataDxfId="9645"/>
    <tableColumn id="6768" xr3:uid="{8FDF7001-826C-AD46-A14C-3694BC60DBA7}" name="Coluna6745" dataDxfId="9644"/>
    <tableColumn id="6769" xr3:uid="{5280761F-7C5D-5C42-B88B-AE3DD530088C}" name="Coluna6746" dataDxfId="9643"/>
    <tableColumn id="6770" xr3:uid="{A3BE16E3-E252-0345-A2F6-5107529DE76B}" name="Coluna6747" dataDxfId="9642"/>
    <tableColumn id="6771" xr3:uid="{F273AE85-3940-204D-8012-8D49EB980A0E}" name="Coluna6748" dataDxfId="9641"/>
    <tableColumn id="6772" xr3:uid="{57813B0F-B7BF-104A-BEF4-45B1FC81B5B8}" name="Coluna6749" dataDxfId="9640"/>
    <tableColumn id="6773" xr3:uid="{7D2245C5-CA4C-C647-9BA5-681880051D51}" name="Coluna6750" dataDxfId="9639"/>
    <tableColumn id="6774" xr3:uid="{F2DB7D64-0A72-CE45-9491-D9589FFC410D}" name="Coluna6751" dataDxfId="9638"/>
    <tableColumn id="6775" xr3:uid="{3D4A75EB-5E8A-854F-AB45-84C52D3F9B43}" name="Coluna6752" dataDxfId="9637"/>
    <tableColumn id="6776" xr3:uid="{82BFD0B6-3F90-1447-AD01-B4179362087B}" name="Coluna6753" dataDxfId="9636"/>
    <tableColumn id="6777" xr3:uid="{B1264A5B-79F0-9541-9BEB-1C6CECA4B9BC}" name="Coluna6754" dataDxfId="9635"/>
    <tableColumn id="6778" xr3:uid="{787069BE-736A-B140-BAE5-127FAC2F7988}" name="Coluna6755" dataDxfId="9634"/>
    <tableColumn id="6779" xr3:uid="{CFB2AE2B-A19F-E642-B444-303C79A6C2EC}" name="Coluna6756" dataDxfId="9633"/>
    <tableColumn id="6780" xr3:uid="{BC08C1FF-520F-2D4A-A6A0-B0CD002142D9}" name="Coluna6757" dataDxfId="9632"/>
    <tableColumn id="6781" xr3:uid="{6E6C674C-04AE-1644-B7E3-4E6169AA7E55}" name="Coluna6758" dataDxfId="9631"/>
    <tableColumn id="6782" xr3:uid="{4D04761B-F9CB-884E-90DA-BE608ED392D8}" name="Coluna6759" dataDxfId="9630"/>
    <tableColumn id="6783" xr3:uid="{7F1400B0-CEA7-D94F-B2F9-1ADA7384A594}" name="Coluna6760" dataDxfId="9629"/>
    <tableColumn id="6784" xr3:uid="{DF341E06-D77F-034D-95B5-A408442C6384}" name="Coluna6761" dataDxfId="9628"/>
    <tableColumn id="6785" xr3:uid="{50001FC8-2853-A14C-8F03-BCA6CB3D3E72}" name="Coluna6762" dataDxfId="9627"/>
    <tableColumn id="6786" xr3:uid="{F643517D-0092-6D47-B292-89529F82161E}" name="Coluna6763" dataDxfId="9626"/>
    <tableColumn id="6787" xr3:uid="{9C69C0FB-02F9-324B-9940-DF45BEB6D838}" name="Coluna6764" dataDxfId="9625"/>
    <tableColumn id="6788" xr3:uid="{E8E38486-AE85-9F41-BE70-B6C26B8144B7}" name="Coluna6765" dataDxfId="9624"/>
    <tableColumn id="6789" xr3:uid="{ECD4AD88-E6FB-9C45-BF67-FC7D2EE060A8}" name="Coluna6766" dataDxfId="9623"/>
    <tableColumn id="6790" xr3:uid="{78E74469-DE41-FE48-9ECB-5EEA7F8730E1}" name="Coluna6767" dataDxfId="9622"/>
    <tableColumn id="6791" xr3:uid="{BF399FB3-2A34-5B44-B56B-50F1D0B296FB}" name="Coluna6768" dataDxfId="9621"/>
    <tableColumn id="6792" xr3:uid="{79FA240B-01B0-0644-8AC5-F92D2201CAFD}" name="Coluna6769" dataDxfId="9620"/>
    <tableColumn id="6793" xr3:uid="{0C956CD4-CBCF-DE48-B2AE-0EDDC8ADBC81}" name="Coluna6770" dataDxfId="9619"/>
    <tableColumn id="6794" xr3:uid="{4FDDA15F-B85C-B140-8003-684D3F7DD7F9}" name="Coluna6771" dataDxfId="9618"/>
    <tableColumn id="6795" xr3:uid="{762E67EA-9E3D-1A45-B9BA-DE4E224D80C4}" name="Coluna6772" dataDxfId="9617"/>
    <tableColumn id="6796" xr3:uid="{E3ACAC0C-3C5E-AD40-B143-27F511A76779}" name="Coluna6773" dataDxfId="9616"/>
    <tableColumn id="6797" xr3:uid="{EC7937E5-DE91-1E43-970B-0A69538EDF4B}" name="Coluna6774" dataDxfId="9615"/>
    <tableColumn id="6798" xr3:uid="{21F929E9-F5B9-2946-83CF-928496F59F5C}" name="Coluna6775" dataDxfId="9614"/>
    <tableColumn id="6799" xr3:uid="{294EA9B0-A68F-CE45-8BCE-18F6359EDBA7}" name="Coluna6776" dataDxfId="9613"/>
    <tableColumn id="6800" xr3:uid="{058A0AE7-DFC8-E24B-81D6-E58B1B6AD174}" name="Coluna6777" dataDxfId="9612"/>
    <tableColumn id="6801" xr3:uid="{15CB99D6-E272-6741-A858-E022C1427ED8}" name="Coluna6778" dataDxfId="9611"/>
    <tableColumn id="6802" xr3:uid="{09FA73DB-5126-B041-B40A-299E7A494CC6}" name="Coluna6779" dataDxfId="9610"/>
    <tableColumn id="6803" xr3:uid="{3EFB2016-EE97-1E42-8B82-EB05FA69A979}" name="Coluna6780" dataDxfId="9609"/>
    <tableColumn id="6804" xr3:uid="{922AB65A-79AF-A949-BA3E-38AF9DC34C10}" name="Coluna6781" dataDxfId="9608"/>
    <tableColumn id="6805" xr3:uid="{44AD5892-F04E-D44A-AA9B-AD69BAD204E9}" name="Coluna6782" dataDxfId="9607"/>
    <tableColumn id="6806" xr3:uid="{3B532B8A-AE2D-8A42-BA0C-56F5874D3000}" name="Coluna6783" dataDxfId="9606"/>
    <tableColumn id="6807" xr3:uid="{C871708F-5708-3542-9BD6-6E0496AC5124}" name="Coluna6784" dataDxfId="9605"/>
    <tableColumn id="6808" xr3:uid="{E64BE8A3-EFFA-6B41-A71F-185BFE51DC39}" name="Coluna6785" dataDxfId="9604"/>
    <tableColumn id="6809" xr3:uid="{30BAC3E9-C6AE-8A40-AAB1-B4ADEDB4ABEE}" name="Coluna6786" dataDxfId="9603"/>
    <tableColumn id="6810" xr3:uid="{D0734644-E279-864B-A10B-BABB3CC56362}" name="Coluna6787" dataDxfId="9602"/>
    <tableColumn id="6811" xr3:uid="{37549FE6-DCE9-D342-9011-7DBFDD29668D}" name="Coluna6788" dataDxfId="9601"/>
    <tableColumn id="6812" xr3:uid="{CB72E22E-A456-9442-90D8-5B79DD0BE1D8}" name="Coluna6789" dataDxfId="9600"/>
    <tableColumn id="6813" xr3:uid="{7135EC0A-A1F3-E44D-AFEA-B91B2E5D3FC4}" name="Coluna6790" dataDxfId="9599"/>
    <tableColumn id="6814" xr3:uid="{F6794886-3312-8248-B40F-9D2E57CCAE03}" name="Coluna6791" dataDxfId="9598"/>
    <tableColumn id="6815" xr3:uid="{3F3C80D9-F746-C743-B913-3C1BAA87330E}" name="Coluna6792" dataDxfId="9597"/>
    <tableColumn id="6816" xr3:uid="{8D20076A-54C5-244C-AACA-1762867DDDE2}" name="Coluna6793" dataDxfId="9596"/>
    <tableColumn id="6817" xr3:uid="{AD1DDCBD-7448-7541-80BD-2DE5A777CEEC}" name="Coluna6794" dataDxfId="9595"/>
    <tableColumn id="6818" xr3:uid="{E41E639C-ECFE-094D-A574-05C4D18F0AE3}" name="Coluna6795" dataDxfId="9594"/>
    <tableColumn id="6819" xr3:uid="{176EBD1C-C56B-0544-BB86-F15DEF94CD0A}" name="Coluna6796" dataDxfId="9593"/>
    <tableColumn id="6820" xr3:uid="{0E451B01-EC1E-8144-91AD-53D07B1651D9}" name="Coluna6797" dataDxfId="9592"/>
    <tableColumn id="6821" xr3:uid="{CB49453A-3336-BA43-BE7C-858AAD6C3F55}" name="Coluna6798" dataDxfId="9591"/>
    <tableColumn id="6822" xr3:uid="{BC7E315B-ADC6-C94C-A3FC-3A05650F70E0}" name="Coluna6799" dataDxfId="9590"/>
    <tableColumn id="6823" xr3:uid="{EA8BB3DF-D5DE-DF47-BFB7-AC445B8D2B2D}" name="Coluna6800" dataDxfId="9589"/>
    <tableColumn id="6824" xr3:uid="{A6D69FA4-34D8-0340-A251-A360821DEBA7}" name="Coluna6801" dataDxfId="9588"/>
    <tableColumn id="6825" xr3:uid="{1F1ABFDF-F10D-3F47-BA38-205F6DEB7CE0}" name="Coluna6802" dataDxfId="9587"/>
    <tableColumn id="6826" xr3:uid="{DE5E6897-DF0B-0540-83FC-F876A8481A3C}" name="Coluna6803" dataDxfId="9586"/>
    <tableColumn id="6827" xr3:uid="{C8BFA16C-81DD-A242-9C09-0C49391C27A4}" name="Coluna6804" dataDxfId="9585"/>
    <tableColumn id="6828" xr3:uid="{A28B54E5-7218-A443-A98D-3042DEE26B12}" name="Coluna6805" dataDxfId="9584"/>
    <tableColumn id="6829" xr3:uid="{D4643AA6-0704-3A4A-B5A3-B16D9895706B}" name="Coluna6806" dataDxfId="9583"/>
    <tableColumn id="6830" xr3:uid="{922F2888-C0AB-5543-BCE7-8C9AF8F5CC59}" name="Coluna6807" dataDxfId="9582"/>
    <tableColumn id="6831" xr3:uid="{A7C1BF0C-FDA7-3E44-95E9-16E815517B35}" name="Coluna6808" dataDxfId="9581"/>
    <tableColumn id="6832" xr3:uid="{066405E7-4399-8248-A5BD-53CA9774D36B}" name="Coluna6809" dataDxfId="9580"/>
    <tableColumn id="6833" xr3:uid="{8FEE7D47-13F4-604E-86E1-C9CB13CC59A9}" name="Coluna6810" dataDxfId="9579"/>
    <tableColumn id="6834" xr3:uid="{3217250D-FB60-ED4E-9B0C-A3BC1BF27119}" name="Coluna6811" dataDxfId="9578"/>
    <tableColumn id="6835" xr3:uid="{8CF59E49-CF8A-1742-8D39-A00B826700FF}" name="Coluna6812" dataDxfId="9577"/>
    <tableColumn id="6836" xr3:uid="{362D18EF-815A-A746-BABF-EF19CCA7C1C2}" name="Coluna6813" dataDxfId="9576"/>
    <tableColumn id="6837" xr3:uid="{782BD236-4680-EC4C-AF63-E13D1637F806}" name="Coluna6814" dataDxfId="9575"/>
    <tableColumn id="6838" xr3:uid="{DC836C0F-42BA-C646-80A0-F1320D8F2CC6}" name="Coluna6815" dataDxfId="9574"/>
    <tableColumn id="6839" xr3:uid="{5AFC7735-7B93-5C4B-968C-89C0FB263DCF}" name="Coluna6816" dataDxfId="9573"/>
    <tableColumn id="6840" xr3:uid="{1EB093B6-C87C-8545-BE46-A7AA678CB851}" name="Coluna6817" dataDxfId="9572"/>
    <tableColumn id="6841" xr3:uid="{3F183411-F57F-4A48-97F3-C5A1220A03C6}" name="Coluna6818" dataDxfId="9571"/>
    <tableColumn id="6842" xr3:uid="{AB45C76C-86F7-EE4F-B287-5D9EB1704D0D}" name="Coluna6819" dataDxfId="9570"/>
    <tableColumn id="6843" xr3:uid="{E6B2E4B7-5471-584A-9246-30C96D280F27}" name="Coluna6820" dataDxfId="9569"/>
    <tableColumn id="6844" xr3:uid="{13015D6A-5C08-8449-AC81-9224336C15C3}" name="Coluna6821" dataDxfId="9568"/>
    <tableColumn id="6845" xr3:uid="{24496316-5CAE-374E-8191-BE4A5CD606D1}" name="Coluna6822" dataDxfId="9567"/>
    <tableColumn id="6846" xr3:uid="{B51CD9F2-2DD4-9944-B6C2-EB763E71CB89}" name="Coluna6823" dataDxfId="9566"/>
    <tableColumn id="6847" xr3:uid="{478547AE-C166-494A-8537-DDB54C67CB04}" name="Coluna6824" dataDxfId="9565"/>
    <tableColumn id="6848" xr3:uid="{31A02761-5EA2-CD41-857A-D3476529E445}" name="Coluna6825" dataDxfId="9564"/>
    <tableColumn id="6849" xr3:uid="{81ED7260-5B9B-734A-B0A9-BFBB5627A868}" name="Coluna6826" dataDxfId="9563"/>
    <tableColumn id="6850" xr3:uid="{D425FB2F-0530-824D-8ED3-CF44FF1E5A68}" name="Coluna6827" dataDxfId="9562"/>
    <tableColumn id="6851" xr3:uid="{1F17292B-54A3-C740-A0D4-CB428E0F5BEE}" name="Coluna6828" dataDxfId="9561"/>
    <tableColumn id="6852" xr3:uid="{14302821-CD10-254E-9BF5-D926761021B1}" name="Coluna6829" dataDxfId="9560"/>
    <tableColumn id="6853" xr3:uid="{5F5532AA-025F-854C-9E31-33F7FCF43CB6}" name="Coluna6830" dataDxfId="9559"/>
    <tableColumn id="6854" xr3:uid="{93F57D78-6AF1-C84A-ABB8-2DE23D1CA1D7}" name="Coluna6831" dataDxfId="9558"/>
    <tableColumn id="6855" xr3:uid="{95A6DB3C-59DA-4440-AA64-58C702162A53}" name="Coluna6832" dataDxfId="9557"/>
    <tableColumn id="6856" xr3:uid="{0180C254-5FCC-A748-94C5-971D9A8C6A7B}" name="Coluna6833" dataDxfId="9556"/>
    <tableColumn id="6857" xr3:uid="{62D126AD-AF41-8D42-AE9D-7E0F7B23971D}" name="Coluna6834" dataDxfId="9555"/>
    <tableColumn id="6858" xr3:uid="{8C47A9A6-51BA-2B43-B7F6-F919DB7AE43B}" name="Coluna6835" dataDxfId="9554"/>
    <tableColumn id="6859" xr3:uid="{90AAE080-3E1E-624C-9527-725A8BC66E05}" name="Coluna6836" dataDxfId="9553"/>
    <tableColumn id="6860" xr3:uid="{4BFF1BB0-393D-F843-9F2E-D030577786BE}" name="Coluna6837" dataDxfId="9552"/>
    <tableColumn id="6861" xr3:uid="{63C6A6EE-8209-7543-8FE8-E92EA10E129D}" name="Coluna6838" dataDxfId="9551"/>
    <tableColumn id="6862" xr3:uid="{C53CAF7A-0776-B24C-BB74-D44F47FD1C5D}" name="Coluna6839" dataDxfId="9550"/>
    <tableColumn id="6863" xr3:uid="{11CEA86D-7D6E-6347-B2FB-7DCF5EF4FD81}" name="Coluna6840" dataDxfId="9549"/>
    <tableColumn id="6864" xr3:uid="{21DD50D4-8A07-C64A-B850-560B8888D1A1}" name="Coluna6841" dataDxfId="9548"/>
    <tableColumn id="6865" xr3:uid="{0A35103D-8F29-1948-97C4-3AE6E598E26F}" name="Coluna6842" dataDxfId="9547"/>
    <tableColumn id="6866" xr3:uid="{59EBCD40-639B-EB46-B808-442F2B4B96B6}" name="Coluna6843" dataDxfId="9546"/>
    <tableColumn id="6867" xr3:uid="{D627C1CD-5F61-824F-A68D-281B6D3ABFFB}" name="Coluna6844" dataDxfId="9545"/>
    <tableColumn id="6868" xr3:uid="{DA5D07E3-4B35-4744-9FD8-99DFFC80B755}" name="Coluna6845" dataDxfId="9544"/>
    <tableColumn id="6869" xr3:uid="{53BFACD4-3583-7547-9182-148BF8311446}" name="Coluna6846" dataDxfId="9543"/>
    <tableColumn id="6870" xr3:uid="{F290B794-F6EA-7A4B-8FCA-E503B1600E81}" name="Coluna6847" dataDxfId="9542"/>
    <tableColumn id="6871" xr3:uid="{36484EAA-14EB-DE4B-AB40-5C347C70D0C7}" name="Coluna6848" dataDxfId="9541"/>
    <tableColumn id="6872" xr3:uid="{84F03C8C-D3F1-2E44-A58D-BCA91A3244FD}" name="Coluna6849" dataDxfId="9540"/>
    <tableColumn id="6873" xr3:uid="{F8DF65D1-BD50-264A-A5A6-FF0F8DB37389}" name="Coluna6850" dataDxfId="9539"/>
    <tableColumn id="6874" xr3:uid="{4371B37F-5441-8E40-90B3-D7A0B4E57440}" name="Coluna6851" dataDxfId="9538"/>
    <tableColumn id="6875" xr3:uid="{25021569-247D-E444-A6A3-844CD33AE6EC}" name="Coluna6852" dataDxfId="9537"/>
    <tableColumn id="6876" xr3:uid="{5E5F4F73-BC6E-2B45-A2F1-39555606C204}" name="Coluna6853" dataDxfId="9536"/>
    <tableColumn id="6877" xr3:uid="{86AFAA33-F049-264B-9B26-2F3F7D0FE2DB}" name="Coluna6854" dataDxfId="9535"/>
    <tableColumn id="6878" xr3:uid="{D4910F60-84F8-4F4E-AD7D-64694F2ACC38}" name="Coluna6855" dataDxfId="9534"/>
    <tableColumn id="6879" xr3:uid="{DC82A1A0-6720-5348-B968-F43F1BF5929F}" name="Coluna6856" dataDxfId="9533"/>
    <tableColumn id="6880" xr3:uid="{DBF039D4-2E0B-5245-8A38-502000303CB1}" name="Coluna6857" dataDxfId="9532"/>
    <tableColumn id="6881" xr3:uid="{6EDB7D04-22C8-AF4D-AC7C-84AF0712F5F5}" name="Coluna6858" dataDxfId="9531"/>
    <tableColumn id="6882" xr3:uid="{5F6F659F-5582-3C49-9BDF-94E51AD867B7}" name="Coluna6859" dataDxfId="9530"/>
    <tableColumn id="6883" xr3:uid="{E267F475-0C39-1846-A369-FADE519338FA}" name="Coluna6860" dataDxfId="9529"/>
    <tableColumn id="6884" xr3:uid="{7A8F09CB-E523-7D44-B4C2-C35428D0F39D}" name="Coluna6861" dataDxfId="9528"/>
    <tableColumn id="6885" xr3:uid="{666F2E1D-0BA7-6D4A-9B7B-D974E1285FF7}" name="Coluna6862" dataDxfId="9527"/>
    <tableColumn id="6886" xr3:uid="{9B3EC05E-1ED8-8746-AD7D-D3D79C614661}" name="Coluna6863" dataDxfId="9526"/>
    <tableColumn id="6887" xr3:uid="{CB8508A1-4C45-C745-900D-475D4159291C}" name="Coluna6864" dataDxfId="9525"/>
    <tableColumn id="6888" xr3:uid="{80E2C3C7-D390-5241-8B86-92F63F7EE83C}" name="Coluna6865" dataDxfId="9524"/>
    <tableColumn id="6889" xr3:uid="{36706900-DFB7-B74B-BAF6-136C16630CD0}" name="Coluna6866" dataDxfId="9523"/>
    <tableColumn id="6890" xr3:uid="{1C3A68B7-5652-8547-8597-D0472FA662EB}" name="Coluna6867" dataDxfId="9522"/>
    <tableColumn id="6891" xr3:uid="{C247C7F4-424F-B749-BD99-235157F6F07C}" name="Coluna6868" dataDxfId="9521"/>
    <tableColumn id="6892" xr3:uid="{4CDB8BFD-DCA7-A24D-856E-03DF064FE754}" name="Coluna6869" dataDxfId="9520"/>
    <tableColumn id="6893" xr3:uid="{819FF22E-4619-A048-8073-655956890CDA}" name="Coluna6870" dataDxfId="9519"/>
    <tableColumn id="6894" xr3:uid="{2D41133C-DC55-C24E-A94F-6DE7EBA97D5E}" name="Coluna6871" dataDxfId="9518"/>
    <tableColumn id="6895" xr3:uid="{0D125B2E-37B1-F04A-A918-11F6C873729C}" name="Coluna6872" dataDxfId="9517"/>
    <tableColumn id="6896" xr3:uid="{2073F8DC-1F34-654B-91A5-8859198B627F}" name="Coluna6873" dataDxfId="9516"/>
    <tableColumn id="6897" xr3:uid="{91E1CF13-C514-8341-B251-E69EA3959BA7}" name="Coluna6874" dataDxfId="9515"/>
    <tableColumn id="6898" xr3:uid="{07B127B8-7D4B-1749-9CF7-2528B61C216C}" name="Coluna6875" dataDxfId="9514"/>
    <tableColumn id="6899" xr3:uid="{02764595-B5CE-BC4D-A508-6C8BEB133BAE}" name="Coluna6876" dataDxfId="9513"/>
    <tableColumn id="6900" xr3:uid="{C0100879-178B-9F4D-89F2-85D0FB246A7F}" name="Coluna6877" dataDxfId="9512"/>
    <tableColumn id="6901" xr3:uid="{EED32CCF-B699-6846-B1FB-BB9A8A76532B}" name="Coluna6878" dataDxfId="9511"/>
    <tableColumn id="6902" xr3:uid="{C1EF9775-8CF3-8A4E-B7C8-0B02DE3EC204}" name="Coluna6879" dataDxfId="9510"/>
    <tableColumn id="6903" xr3:uid="{86EB2DB6-882B-0F48-B375-B4F853712575}" name="Coluna6880" dataDxfId="9509"/>
    <tableColumn id="6904" xr3:uid="{5B403BEF-FB6C-DF47-B84F-26D888F8FC30}" name="Coluna6881" dataDxfId="9508"/>
    <tableColumn id="6905" xr3:uid="{F39B267C-483B-4F41-ABE7-B7E34FB71FA4}" name="Coluna6882" dataDxfId="9507"/>
    <tableColumn id="6906" xr3:uid="{D73199F5-F706-9545-BD4B-2A2ECEEDFF9F}" name="Coluna6883" dataDxfId="9506"/>
    <tableColumn id="6907" xr3:uid="{DF92B233-4499-4648-BD9C-823017117F5F}" name="Coluna6884" dataDxfId="9505"/>
    <tableColumn id="6908" xr3:uid="{E2A3A22C-9BA3-2C42-9F82-74EE1FA7DB9E}" name="Coluna6885" dataDxfId="9504"/>
    <tableColumn id="6909" xr3:uid="{712E81E6-077E-4445-B7CF-19E40969FF93}" name="Coluna6886" dataDxfId="9503"/>
    <tableColumn id="6910" xr3:uid="{DD1B4997-D77C-3C46-A0CE-1F7472CFD62A}" name="Coluna6887" dataDxfId="9502"/>
    <tableColumn id="6911" xr3:uid="{9F5FD795-5C60-A643-89C0-60C38F479D0B}" name="Coluna6888" dataDxfId="9501"/>
    <tableColumn id="6912" xr3:uid="{7BA1F318-CB09-0D44-A873-7B3BBDFA78B0}" name="Coluna6889" dataDxfId="9500"/>
    <tableColumn id="6913" xr3:uid="{70BDF87F-96C0-B542-B3FC-8AA0C14D8661}" name="Coluna6890" dataDxfId="9499"/>
    <tableColumn id="6914" xr3:uid="{BE2B0BE9-A3C8-3541-8B65-F62410E17B81}" name="Coluna6891" dataDxfId="9498"/>
    <tableColumn id="6915" xr3:uid="{58E37318-C7B8-134C-ABDE-017DBEC811BD}" name="Coluna6892" dataDxfId="9497"/>
    <tableColumn id="6916" xr3:uid="{2FE229BD-D0A6-3945-81E5-90D1D25BDAE9}" name="Coluna6893" dataDxfId="9496"/>
    <tableColumn id="6917" xr3:uid="{56E754E9-C3D7-F847-9252-2441E3276B0B}" name="Coluna6894" dataDxfId="9495"/>
    <tableColumn id="6918" xr3:uid="{44255046-A7D2-6348-97FF-C9BBCA240E5F}" name="Coluna6895" dataDxfId="9494"/>
    <tableColumn id="6919" xr3:uid="{7018DF0A-447C-B649-A338-AB924B5C6093}" name="Coluna6896" dataDxfId="9493"/>
    <tableColumn id="6920" xr3:uid="{6EF756DD-C63B-3747-AE17-B06343CFF74B}" name="Coluna6897" dataDxfId="9492"/>
    <tableColumn id="6921" xr3:uid="{347BD462-1451-BB4E-BAB0-0F16D1FCB3A3}" name="Coluna6898" dataDxfId="9491"/>
    <tableColumn id="6922" xr3:uid="{E685325B-3B28-F44F-BE19-B2D32C9DFB8F}" name="Coluna6899" dataDxfId="9490"/>
    <tableColumn id="6923" xr3:uid="{F5673EE6-1AE4-F446-8EAD-907168CA3FDA}" name="Coluna6900" dataDxfId="9489"/>
    <tableColumn id="6924" xr3:uid="{B77ED126-BAC3-F944-A483-30802D861656}" name="Coluna6901" dataDxfId="9488"/>
    <tableColumn id="6925" xr3:uid="{8A4A4C72-E658-EF40-9226-05D9F6DBDA83}" name="Coluna6902" dataDxfId="9487"/>
    <tableColumn id="6926" xr3:uid="{9D02EEA9-D67D-0840-9970-C9356215C80B}" name="Coluna6903" dataDxfId="9486"/>
    <tableColumn id="6927" xr3:uid="{E325D4BB-7257-F54E-8EEB-C9880A2B965D}" name="Coluna6904" dataDxfId="9485"/>
    <tableColumn id="6928" xr3:uid="{F4CB47EF-B17C-3A46-9794-B8C80295BA7E}" name="Coluna6905" dataDxfId="9484"/>
    <tableColumn id="6929" xr3:uid="{2526CA3F-752B-D140-A9CD-54886E88167F}" name="Coluna6906" dataDxfId="9483"/>
    <tableColumn id="6930" xr3:uid="{D40C3EB1-2C20-9D48-A4B8-69A852F11E36}" name="Coluna6907" dataDxfId="9482"/>
    <tableColumn id="6931" xr3:uid="{3B4B25BF-4436-644B-BB2E-A7440FB160FE}" name="Coluna6908" dataDxfId="9481"/>
    <tableColumn id="6932" xr3:uid="{A89D772E-EE74-DD41-898E-CAC5219C6902}" name="Coluna6909" dataDxfId="9480"/>
    <tableColumn id="6933" xr3:uid="{ACB93012-7DE0-A846-BAB1-BAFA641A2C86}" name="Coluna6910" dataDxfId="9479"/>
    <tableColumn id="6934" xr3:uid="{303A12DB-CDD2-4940-AAED-A4948BE21362}" name="Coluna6911" dataDxfId="9478"/>
    <tableColumn id="6935" xr3:uid="{20A38BE2-DF25-0340-8D17-571A493ECDFB}" name="Coluna6912" dataDxfId="9477"/>
    <tableColumn id="6936" xr3:uid="{02B84764-AEE2-364B-9F85-DF1C52FBF86A}" name="Coluna6913" dataDxfId="9476"/>
    <tableColumn id="6937" xr3:uid="{0F3CDC3A-3A53-FB47-BA84-24C55EFF9C63}" name="Coluna6914" dataDxfId="9475"/>
    <tableColumn id="6938" xr3:uid="{EC8984B8-4C8F-3D4E-8598-5F20D1C1D67D}" name="Coluna6915" dataDxfId="9474"/>
    <tableColumn id="6939" xr3:uid="{DE371D43-0C21-114A-BDFF-A24F819B2A2D}" name="Coluna6916" dataDxfId="9473"/>
    <tableColumn id="6940" xr3:uid="{F37FB7B5-C333-D945-BBAC-A590051C1C50}" name="Coluna6917" dataDxfId="9472"/>
    <tableColumn id="6941" xr3:uid="{ACDCCC40-68A2-244E-88B6-047933779978}" name="Coluna6918" dataDxfId="9471"/>
    <tableColumn id="6942" xr3:uid="{FDB74876-5862-F64C-9CC9-05E128CC55A6}" name="Coluna6919" dataDxfId="9470"/>
    <tableColumn id="6943" xr3:uid="{6309629A-B1B9-C848-9947-DB28E4C4CA13}" name="Coluna6920" dataDxfId="9469"/>
    <tableColumn id="6944" xr3:uid="{F98969A5-251B-7B43-A5E8-9FC224057523}" name="Coluna6921" dataDxfId="9468"/>
    <tableColumn id="6945" xr3:uid="{671CDD56-FA65-BF41-BE7B-637B53320132}" name="Coluna6922" dataDxfId="9467"/>
    <tableColumn id="6946" xr3:uid="{9A8E007E-927A-8542-B0E9-1FF8790B5EB0}" name="Coluna6923" dataDxfId="9466"/>
    <tableColumn id="6947" xr3:uid="{BBF37E51-DF81-AE4A-AC72-FDAB0FFA6555}" name="Coluna6924" dataDxfId="9465"/>
    <tableColumn id="6948" xr3:uid="{71FB9378-9539-3D4E-B893-FFFC233E50C1}" name="Coluna6925" dataDxfId="9464"/>
    <tableColumn id="6949" xr3:uid="{E8190175-532F-C541-9422-57EF68D0EFFD}" name="Coluna6926" dataDxfId="9463"/>
    <tableColumn id="6950" xr3:uid="{CB022AF3-18DF-A14B-A845-0F55D1D971CA}" name="Coluna6927" dataDxfId="9462"/>
    <tableColumn id="6951" xr3:uid="{F26E374C-2DC5-BA47-9AD4-21A63B06A5F6}" name="Coluna6928" dataDxfId="9461"/>
    <tableColumn id="6952" xr3:uid="{77E95389-05FF-1145-9E6D-05BA35E2596B}" name="Coluna6929" dataDxfId="9460"/>
    <tableColumn id="6953" xr3:uid="{5A2DEA50-F57B-DE40-92BA-32D4A4214898}" name="Coluna6930" dataDxfId="9459"/>
    <tableColumn id="6954" xr3:uid="{78223BBC-8D69-3743-B1CB-0235D294C2A4}" name="Coluna6931" dataDxfId="9458"/>
    <tableColumn id="6955" xr3:uid="{AB4DA97B-3B67-4C4E-92EB-45C9E0EDBFB3}" name="Coluna6932" dataDxfId="9457"/>
    <tableColumn id="6956" xr3:uid="{2C15E45F-202F-4846-9A22-1DF5BDA8AAF6}" name="Coluna6933" dataDxfId="9456"/>
    <tableColumn id="6957" xr3:uid="{2BE8D8D8-34E9-6345-8D80-AFE1C673BFE6}" name="Coluna6934" dataDxfId="9455"/>
    <tableColumn id="6958" xr3:uid="{D9A18C7F-4DB2-A148-9083-4FC55D267BB3}" name="Coluna6935" dataDxfId="9454"/>
    <tableColumn id="6959" xr3:uid="{D793BF90-7D83-5C43-8874-8346E143488D}" name="Coluna6936" dataDxfId="9453"/>
    <tableColumn id="6960" xr3:uid="{4EC6C600-0771-5845-A10A-A43A1849E58D}" name="Coluna6937" dataDxfId="9452"/>
    <tableColumn id="6961" xr3:uid="{262234C3-6B73-0D4A-892F-93930ED43E18}" name="Coluna6938" dataDxfId="9451"/>
    <tableColumn id="6962" xr3:uid="{C159267E-690E-5245-AF04-270EA02876D7}" name="Coluna6939" dataDxfId="9450"/>
    <tableColumn id="6963" xr3:uid="{FD3B6C99-4333-1846-9219-11723375D048}" name="Coluna6940" dataDxfId="9449"/>
    <tableColumn id="6964" xr3:uid="{A110CE5D-54ED-FB4D-BCB4-F0B6EDA58D60}" name="Coluna6941" dataDxfId="9448"/>
    <tableColumn id="6965" xr3:uid="{A76E2F4F-AF30-5D4E-B183-E0F55AA1ED94}" name="Coluna6942" dataDxfId="9447"/>
    <tableColumn id="6966" xr3:uid="{E593F3D0-3A65-B546-A6DE-EE01E0EF506F}" name="Coluna6943" dataDxfId="9446"/>
    <tableColumn id="6967" xr3:uid="{D8E87E00-43E2-2F45-800C-92F28C9C9D10}" name="Coluna6944" dataDxfId="9445"/>
    <tableColumn id="6968" xr3:uid="{3532C66F-6BC0-954C-9EF9-CC9BB843609A}" name="Coluna6945" dataDxfId="9444"/>
    <tableColumn id="6969" xr3:uid="{3F91E879-D98C-A640-B02F-530A883F034D}" name="Coluna6946" dataDxfId="9443"/>
    <tableColumn id="6970" xr3:uid="{B9592302-CB61-AE4E-B1E7-D2AE1C6AFF2B}" name="Coluna6947" dataDxfId="9442"/>
    <tableColumn id="6971" xr3:uid="{A5B6F826-A39D-3048-A238-FB629BBAB406}" name="Coluna6948" dataDxfId="9441"/>
    <tableColumn id="6972" xr3:uid="{7A8A4682-CBD9-5041-AC89-FBDA37600C3E}" name="Coluna6949" dataDxfId="9440"/>
    <tableColumn id="6973" xr3:uid="{025EBEEE-02E7-4C4D-877F-D63AD20B6454}" name="Coluna6950" dataDxfId="9439"/>
    <tableColumn id="6974" xr3:uid="{F5065FD0-DD85-C346-9972-276AE40BEC4B}" name="Coluna6951" dataDxfId="9438"/>
    <tableColumn id="6975" xr3:uid="{F139DBCD-B44D-E14B-A3CB-4614A3DFE786}" name="Coluna6952" dataDxfId="9437"/>
    <tableColumn id="6976" xr3:uid="{BA9909A2-7FE5-6D4E-B052-CE68CF2DFC26}" name="Coluna6953" dataDxfId="9436"/>
    <tableColumn id="6977" xr3:uid="{D216F1E7-757C-AB45-9DBC-09CA7A8DED7F}" name="Coluna6954" dataDxfId="9435"/>
    <tableColumn id="6978" xr3:uid="{D33A3275-F020-7C47-B1B4-813A32A2E97D}" name="Coluna6955" dataDxfId="9434"/>
    <tableColumn id="6979" xr3:uid="{0E293834-18DB-9446-B2DB-6DCDCCCD169B}" name="Coluna6956" dataDxfId="9433"/>
    <tableColumn id="6980" xr3:uid="{B4DCD5EF-56E7-A644-AA45-D14B2C195E4A}" name="Coluna6957" dataDxfId="9432"/>
    <tableColumn id="6981" xr3:uid="{8274F65F-6C8B-434D-8186-6A895332DDB3}" name="Coluna6958" dataDxfId="9431"/>
    <tableColumn id="6982" xr3:uid="{10FF0FFE-5253-2843-A310-2A1697FF5F92}" name="Coluna6959" dataDxfId="9430"/>
    <tableColumn id="6983" xr3:uid="{7F33D61F-FFFB-3E4C-80ED-E007DFF057FD}" name="Coluna6960" dataDxfId="9429"/>
    <tableColumn id="6984" xr3:uid="{D5197A56-A0DE-0346-8C57-AC86A7F6D867}" name="Coluna6961" dataDxfId="9428"/>
    <tableColumn id="6985" xr3:uid="{6E3792D3-3EF0-BD4B-9DEB-65BE3466E7A0}" name="Coluna6962" dataDxfId="9427"/>
    <tableColumn id="6986" xr3:uid="{15BCDB6B-B919-604B-B64B-A096CD305807}" name="Coluna6963" dataDxfId="9426"/>
    <tableColumn id="6987" xr3:uid="{A171C477-8FF7-1D4F-B97F-C1789E35BBBD}" name="Coluna6964" dataDxfId="9425"/>
    <tableColumn id="6988" xr3:uid="{01E706EB-D9AE-F74B-88BD-5A7DE2632956}" name="Coluna6965" dataDxfId="9424"/>
    <tableColumn id="6989" xr3:uid="{0CAB1F83-1D70-A548-9EE8-E07E82B4637D}" name="Coluna6966" dataDxfId="9423"/>
    <tableColumn id="6990" xr3:uid="{7C4F6DC0-2E31-8E43-A00B-761B02983AEA}" name="Coluna6967" dataDxfId="9422"/>
    <tableColumn id="6991" xr3:uid="{78E4A97E-D312-AD43-BCD3-580D53E6A4B2}" name="Coluna6968" dataDxfId="9421"/>
    <tableColumn id="6992" xr3:uid="{05846ED8-2810-1F47-83D8-041B6BD43587}" name="Coluna6969" dataDxfId="9420"/>
    <tableColumn id="6993" xr3:uid="{A0A4F946-1E6E-074C-9394-769E066A2411}" name="Coluna6970" dataDxfId="9419"/>
    <tableColumn id="6994" xr3:uid="{16FA4714-A7A2-B742-ACFC-8F5DF6899DFA}" name="Coluna6971" dataDxfId="9418"/>
    <tableColumn id="6995" xr3:uid="{8AFA70DC-503F-D844-9B0C-E4F80E95C7FE}" name="Coluna6972" dataDxfId="9417"/>
    <tableColumn id="6996" xr3:uid="{5EBAEE8F-4DDC-624C-B5BC-C429A25A0C71}" name="Coluna6973" dataDxfId="9416"/>
    <tableColumn id="6997" xr3:uid="{E358F626-9E34-A142-8901-53975AE23449}" name="Coluna6974" dataDxfId="9415"/>
    <tableColumn id="6998" xr3:uid="{DB1555E6-641F-424F-8F5D-AECB0A0B072B}" name="Coluna6975" dataDxfId="9414"/>
    <tableColumn id="6999" xr3:uid="{81F0DFC1-E036-9646-ADE5-3326EB9CB584}" name="Coluna6976" dataDxfId="9413"/>
    <tableColumn id="7000" xr3:uid="{A6E9F53E-907F-0F47-AEDE-4598E603EFE1}" name="Coluna6977" dataDxfId="9412"/>
    <tableColumn id="7001" xr3:uid="{5EEAE812-E2F3-D940-87BB-76AB3B7722D8}" name="Coluna6978" dataDxfId="9411"/>
    <tableColumn id="7002" xr3:uid="{355359E8-6B63-074F-BDA6-9B1E2FB611B0}" name="Coluna6979" dataDxfId="9410"/>
    <tableColumn id="7003" xr3:uid="{A3C7C351-3C7F-E64B-8A95-3C148D62E89A}" name="Coluna6980" dataDxfId="9409"/>
    <tableColumn id="7004" xr3:uid="{25B6EABA-4F8A-DE4C-88AC-3F16593660FE}" name="Coluna6981" dataDxfId="9408"/>
    <tableColumn id="7005" xr3:uid="{D106DA38-7AC6-FC4A-BBCC-D368BAAD2657}" name="Coluna6982" dataDxfId="9407"/>
    <tableColumn id="7006" xr3:uid="{F4DCEE7F-FC00-E946-A579-3B58C03C917A}" name="Coluna6983" dataDxfId="9406"/>
    <tableColumn id="7007" xr3:uid="{13C92285-BE74-F94F-8077-76795535AAAB}" name="Coluna6984" dataDxfId="9405"/>
    <tableColumn id="7008" xr3:uid="{2FCD3453-0417-AC42-89F9-F0DFEF2306BB}" name="Coluna6985" dataDxfId="9404"/>
    <tableColumn id="7009" xr3:uid="{16A5AE88-80FA-7243-8E95-A05A8309F955}" name="Coluna6986" dataDxfId="9403"/>
    <tableColumn id="7010" xr3:uid="{B2C1911C-5E6D-6C46-A239-1FE92E0FF784}" name="Coluna6987" dataDxfId="9402"/>
    <tableColumn id="7011" xr3:uid="{FBF58D48-2C3C-5242-A49A-EE70D7EACF33}" name="Coluna6988" dataDxfId="9401"/>
    <tableColumn id="7012" xr3:uid="{E4C54B7E-8FA6-2F4E-8E1E-0C535B714508}" name="Coluna6989" dataDxfId="9400"/>
    <tableColumn id="7013" xr3:uid="{DB42FFEA-F998-BF4A-B2EE-8F84BB6037C9}" name="Coluna6990" dataDxfId="9399"/>
    <tableColumn id="7014" xr3:uid="{3C35DCC7-5116-5A46-B339-48DE6627CDAE}" name="Coluna6991" dataDxfId="9398"/>
    <tableColumn id="7015" xr3:uid="{A46D09A0-8740-3548-8876-030305BF1133}" name="Coluna6992" dataDxfId="9397"/>
    <tableColumn id="7016" xr3:uid="{9E6525A1-033A-DD4F-9D81-500D6716168F}" name="Coluna6993" dataDxfId="9396"/>
    <tableColumn id="7017" xr3:uid="{9B71CC81-DF60-174D-875C-7915674C2BAB}" name="Coluna6994" dataDxfId="9395"/>
    <tableColumn id="7018" xr3:uid="{E1CB4D35-7FCE-DA4B-9D33-D268ECED7C56}" name="Coluna6995" dataDxfId="9394"/>
    <tableColumn id="7019" xr3:uid="{583F2EB2-36C9-3548-8642-21C1EFA4E405}" name="Coluna6996" dataDxfId="9393"/>
    <tableColumn id="7020" xr3:uid="{EEE75CF5-C909-CB4A-BA26-0BF5B66C7B8B}" name="Coluna6997" dataDxfId="9392"/>
    <tableColumn id="7021" xr3:uid="{EB48C274-2651-C949-B77A-C9241B295DA3}" name="Coluna6998" dataDxfId="9391"/>
    <tableColumn id="7022" xr3:uid="{7216CA10-F6C8-0041-9075-A4A8B4A675E4}" name="Coluna6999" dataDxfId="9390"/>
    <tableColumn id="7023" xr3:uid="{039D0196-BA54-5C48-80B3-EE7379AB93FF}" name="Coluna7000" dataDxfId="9389"/>
    <tableColumn id="7024" xr3:uid="{D72BA7FF-DB99-1146-9B6F-BF42D4A7A6DB}" name="Coluna7001" dataDxfId="9388"/>
    <tableColumn id="7025" xr3:uid="{53131B1B-33E7-5D40-AAFE-521D020D25CF}" name="Coluna7002" dataDxfId="9387"/>
    <tableColumn id="7026" xr3:uid="{B03AE98B-9718-0943-9C9D-7993682DB289}" name="Coluna7003" dataDxfId="9386"/>
    <tableColumn id="7027" xr3:uid="{FEE47ACC-C0EC-6B4A-94B4-0443504902DD}" name="Coluna7004" dataDxfId="9385"/>
    <tableColumn id="7028" xr3:uid="{33DE852B-BC66-0F4E-B897-5B3969FA3140}" name="Coluna7005" dataDxfId="9384"/>
    <tableColumn id="7029" xr3:uid="{16805454-81D0-2248-AC9A-A943B3E9D3AC}" name="Coluna7006" dataDxfId="9383"/>
    <tableColumn id="7030" xr3:uid="{B54E27CB-E458-F54C-9E34-0BDDBA50D4A0}" name="Coluna7007" dataDxfId="9382"/>
    <tableColumn id="7031" xr3:uid="{4DD39C84-E560-2C49-A95E-DE8E160CCF3C}" name="Coluna7008" dataDxfId="9381"/>
    <tableColumn id="7032" xr3:uid="{8592088D-6E0E-8B41-B8E8-4EEE5C629F0D}" name="Coluna7009" dataDxfId="9380"/>
    <tableColumn id="7033" xr3:uid="{C4D5C533-AEC4-5443-A0CD-35DECB8AB217}" name="Coluna7010" dataDxfId="9379"/>
    <tableColumn id="7034" xr3:uid="{E628765C-10BC-AA46-BDD0-C69360BB2478}" name="Coluna7011" dataDxfId="9378"/>
    <tableColumn id="7035" xr3:uid="{C7169BD0-8A5A-8744-8BC5-7FC723544A1B}" name="Coluna7012" dataDxfId="9377"/>
    <tableColumn id="7036" xr3:uid="{A6717B67-99CC-1745-AF6E-F16004A2572A}" name="Coluna7013" dataDxfId="9376"/>
    <tableColumn id="7037" xr3:uid="{710CB0E8-90A7-874F-ACA2-8014B96A35A4}" name="Coluna7014" dataDxfId="9375"/>
    <tableColumn id="7038" xr3:uid="{4BA4E75F-E800-B049-A546-D4CF6783CD94}" name="Coluna7015" dataDxfId="9374"/>
    <tableColumn id="7039" xr3:uid="{D226A507-58D3-524F-AC8C-1536AC8A4E75}" name="Coluna7016" dataDxfId="9373"/>
    <tableColumn id="7040" xr3:uid="{170E11B6-B0A9-774A-9A70-D5EB28603E0C}" name="Coluna7017" dataDxfId="9372"/>
    <tableColumn id="7041" xr3:uid="{0149EE1E-83A8-5D41-AB50-3E75200426FD}" name="Coluna7018" dataDxfId="9371"/>
    <tableColumn id="7042" xr3:uid="{4F63C346-1686-9645-8FE5-FDEB6FC5EF14}" name="Coluna7019" dataDxfId="9370"/>
    <tableColumn id="7043" xr3:uid="{E26D5113-C4AA-F94D-808C-2ABCB5ED958D}" name="Coluna7020" dataDxfId="9369"/>
    <tableColumn id="7044" xr3:uid="{64448EED-594E-3646-8908-8F204639DD70}" name="Coluna7021" dataDxfId="9368"/>
    <tableColumn id="7045" xr3:uid="{7CED9903-630F-2344-B1EB-C59F28459A3F}" name="Coluna7022" dataDxfId="9367"/>
    <tableColumn id="7046" xr3:uid="{F4FCC9C7-E155-324E-BCF7-B47D0FF341A5}" name="Coluna7023" dataDxfId="9366"/>
    <tableColumn id="7047" xr3:uid="{3A0FD6AA-750E-E843-9658-9AB5D7ADF517}" name="Coluna7024" dataDxfId="9365"/>
    <tableColumn id="7048" xr3:uid="{98221A93-52BB-A34B-B7DC-688B95DA5E2C}" name="Coluna7025" dataDxfId="9364"/>
    <tableColumn id="7049" xr3:uid="{53CC2E27-0957-A14D-8B35-0EB508A7EB05}" name="Coluna7026" dataDxfId="9363"/>
    <tableColumn id="7050" xr3:uid="{FA613CE0-6C14-064A-845D-7559A9B6F7B5}" name="Coluna7027" dataDxfId="9362"/>
    <tableColumn id="7051" xr3:uid="{90BFA45D-9586-E240-A31E-0C3670EA2BF4}" name="Coluna7028" dataDxfId="9361"/>
    <tableColumn id="7052" xr3:uid="{2DD4DE59-F76F-694A-8AA4-39908F2CDD19}" name="Coluna7029" dataDxfId="9360"/>
    <tableColumn id="7053" xr3:uid="{8E4BFF44-5297-344E-BD29-1DFF5C80358B}" name="Coluna7030" dataDxfId="9359"/>
    <tableColumn id="7054" xr3:uid="{B762CD45-751C-5841-8D43-949DF95AE0A2}" name="Coluna7031" dataDxfId="9358"/>
    <tableColumn id="7055" xr3:uid="{EF412E4C-705E-FC40-977B-7FF81A8736B5}" name="Coluna7032" dataDxfId="9357"/>
    <tableColumn id="7056" xr3:uid="{059629F6-78AF-2443-A98F-F55226407EAE}" name="Coluna7033" dataDxfId="9356"/>
    <tableColumn id="7057" xr3:uid="{62D1FF0D-3E6D-B049-A573-83FAAA82741B}" name="Coluna7034" dataDxfId="9355"/>
    <tableColumn id="7058" xr3:uid="{7BE706CF-A4BD-0441-8A86-C0E37E655379}" name="Coluna7035" dataDxfId="9354"/>
    <tableColumn id="7059" xr3:uid="{BE1083D0-8FB0-3743-B4CB-3B6E5457C971}" name="Coluna7036" dataDxfId="9353"/>
    <tableColumn id="7060" xr3:uid="{45C19092-3822-6043-8643-65790A14F582}" name="Coluna7037" dataDxfId="9352"/>
    <tableColumn id="7061" xr3:uid="{28051160-8D2D-AF4F-9BBF-D142744D8B82}" name="Coluna7038" dataDxfId="9351"/>
    <tableColumn id="7062" xr3:uid="{05BC43C6-78CF-454E-8C29-0D8A6676A877}" name="Coluna7039" dataDxfId="9350"/>
    <tableColumn id="7063" xr3:uid="{0AABD760-46CB-3E41-A6A2-7FE71A26BD4C}" name="Coluna7040" dataDxfId="9349"/>
    <tableColumn id="7064" xr3:uid="{9D0E2919-4363-9344-9090-97D3CFC157E0}" name="Coluna7041" dataDxfId="9348"/>
    <tableColumn id="7065" xr3:uid="{1D1379F6-517D-6B42-930B-B2463611A1FD}" name="Coluna7042" dataDxfId="9347"/>
    <tableColumn id="7066" xr3:uid="{1E760FCB-3230-2646-AC64-820F0C4E6352}" name="Coluna7043" dataDxfId="9346"/>
    <tableColumn id="7067" xr3:uid="{1A0AECBA-9B3E-D747-ADAA-44C2BB4FAD5F}" name="Coluna7044" dataDxfId="9345"/>
    <tableColumn id="7068" xr3:uid="{5E3544D2-38A3-9744-BB54-06033296C30D}" name="Coluna7045" dataDxfId="9344"/>
    <tableColumn id="7069" xr3:uid="{3D292C88-F4A6-614E-BD39-B648DEFAF76E}" name="Coluna7046" dataDxfId="9343"/>
    <tableColumn id="7070" xr3:uid="{FD1A37BE-1CBC-B04B-8CFF-68044FA5AB1C}" name="Coluna7047" dataDxfId="9342"/>
    <tableColumn id="7071" xr3:uid="{5ACC7F4F-94F9-1E4B-B518-26245EB92A1D}" name="Coluna7048" dataDxfId="9341"/>
    <tableColumn id="7072" xr3:uid="{03419751-5D7B-954F-9CFD-317FA8E726B8}" name="Coluna7049" dataDxfId="9340"/>
    <tableColumn id="7073" xr3:uid="{608728B6-F56B-AF4B-B0C0-410B3E546DAE}" name="Coluna7050" dataDxfId="9339"/>
    <tableColumn id="7074" xr3:uid="{4C60FAEB-07C5-8846-98C2-2E6C118220A3}" name="Coluna7051" dataDxfId="9338"/>
    <tableColumn id="7075" xr3:uid="{6096903D-E06F-A346-A9D9-1F977E8DD25D}" name="Coluna7052" dataDxfId="9337"/>
    <tableColumn id="7076" xr3:uid="{3EF957C3-EB0C-9646-AE79-17273697A409}" name="Coluna7053" dataDxfId="9336"/>
    <tableColumn id="7077" xr3:uid="{FC7E1286-F3B5-C843-84EF-A9984C7A42E7}" name="Coluna7054" dataDxfId="9335"/>
    <tableColumn id="7078" xr3:uid="{5D42A0E3-4751-E141-8466-6B8BDEC3248A}" name="Coluna7055" dataDxfId="9334"/>
    <tableColumn id="7079" xr3:uid="{72021DCA-CCA5-F54F-B1BC-0197236337BF}" name="Coluna7056" dataDxfId="9333"/>
    <tableColumn id="7080" xr3:uid="{DD42CCE4-E7E1-074A-89A1-DF4AE2258DE1}" name="Coluna7057" dataDxfId="9332"/>
    <tableColumn id="7081" xr3:uid="{7465C0A7-9B83-794B-91A0-09CACF9CDC24}" name="Coluna7058" dataDxfId="9331"/>
    <tableColumn id="7082" xr3:uid="{104F0118-A0DE-4945-B613-C5B423693A66}" name="Coluna7059" dataDxfId="9330"/>
    <tableColumn id="7083" xr3:uid="{0E8698C9-48EC-A241-A58B-C2986AD12A57}" name="Coluna7060" dataDxfId="9329"/>
    <tableColumn id="7084" xr3:uid="{3F4C811B-B466-5C4B-9527-D98C20852F98}" name="Coluna7061" dataDxfId="9328"/>
    <tableColumn id="7085" xr3:uid="{715EDBCC-1EDE-C748-9C95-E30360AEF0F6}" name="Coluna7062" dataDxfId="9327"/>
    <tableColumn id="7086" xr3:uid="{91969F03-9B37-D146-B016-E74A86CD511A}" name="Coluna7063" dataDxfId="9326"/>
    <tableColumn id="7087" xr3:uid="{0EC2BCD6-1D52-9540-825A-9D31B0144BFB}" name="Coluna7064" dataDxfId="9325"/>
    <tableColumn id="7088" xr3:uid="{12E47D2E-3947-504E-B2CD-A65EEF6D8D6E}" name="Coluna7065" dataDxfId="9324"/>
    <tableColumn id="7089" xr3:uid="{F8635BF6-D20F-6145-AECC-240E9F3E7C94}" name="Coluna7066" dataDxfId="9323"/>
    <tableColumn id="7090" xr3:uid="{53015A3A-3C2F-4A42-9DC9-4B148D9BBADC}" name="Coluna7067" dataDxfId="9322"/>
    <tableColumn id="7091" xr3:uid="{F03C2080-A40D-934A-99D3-FF6DBA56A30C}" name="Coluna7068" dataDxfId="9321"/>
    <tableColumn id="7092" xr3:uid="{0EFE0A5B-ED3C-C646-941A-22C482EB9C15}" name="Coluna7069" dataDxfId="9320"/>
    <tableColumn id="7093" xr3:uid="{7AAC42FB-BE1F-DC4D-9513-0D10D105AB7C}" name="Coluna7070" dataDxfId="9319"/>
    <tableColumn id="7094" xr3:uid="{EC680260-BFA8-6548-9A6B-47E7354B1E99}" name="Coluna7071" dataDxfId="9318"/>
    <tableColumn id="7095" xr3:uid="{DBA5E673-5418-5242-B3F2-2BF9E22466EA}" name="Coluna7072" dataDxfId="9317"/>
    <tableColumn id="7096" xr3:uid="{06925D5A-CE49-704A-9A65-421208635A24}" name="Coluna7073" dataDxfId="9316"/>
    <tableColumn id="7097" xr3:uid="{015D5264-FA75-7541-9F30-7A95304459EB}" name="Coluna7074" dataDxfId="9315"/>
    <tableColumn id="7098" xr3:uid="{69297624-47B2-BB46-BD45-6A014B32F5E0}" name="Coluna7075" dataDxfId="9314"/>
    <tableColumn id="7099" xr3:uid="{DA571C47-B07D-2D48-A9AE-1690587F3B0C}" name="Coluna7076" dataDxfId="9313"/>
    <tableColumn id="7100" xr3:uid="{3BB8C658-6655-5A48-9B31-2816135FF3D0}" name="Coluna7077" dataDxfId="9312"/>
    <tableColumn id="7101" xr3:uid="{5DFA1B4F-00F6-1746-896B-C94047ED65B8}" name="Coluna7078" dataDxfId="9311"/>
    <tableColumn id="7102" xr3:uid="{511F4683-2C75-954F-AE02-E7C7643C96B1}" name="Coluna7079" dataDxfId="9310"/>
    <tableColumn id="7103" xr3:uid="{BCDA999C-5E16-0A4D-9799-4CA31E0520A3}" name="Coluna7080" dataDxfId="9309"/>
    <tableColumn id="7104" xr3:uid="{DEFEFE7B-128D-4E49-A73D-9E2213574A01}" name="Coluna7081" dataDxfId="9308"/>
    <tableColumn id="7105" xr3:uid="{1116224C-667A-3F46-9474-7CB9E9FEA4FA}" name="Coluna7082" dataDxfId="9307"/>
    <tableColumn id="7106" xr3:uid="{F8B3E864-21C7-6E4E-BCA4-A68D46685C17}" name="Coluna7083" dataDxfId="9306"/>
    <tableColumn id="7107" xr3:uid="{DA0A3FA9-75F2-8E44-BAFF-3B3C0024E81F}" name="Coluna7084" dataDxfId="9305"/>
    <tableColumn id="7108" xr3:uid="{2C55A314-30FC-C947-AA3B-6F8C53A4F804}" name="Coluna7085" dataDxfId="9304"/>
    <tableColumn id="7109" xr3:uid="{9A5D3776-BEE2-9B4F-AECA-90224D7471EF}" name="Coluna7086" dataDxfId="9303"/>
    <tableColumn id="7110" xr3:uid="{A3128608-1DDB-264A-AE8E-08B41E1F3376}" name="Coluna7087" dataDxfId="9302"/>
    <tableColumn id="7111" xr3:uid="{C12B934D-A0BC-D54F-9402-47F1C91C77BB}" name="Coluna7088" dataDxfId="9301"/>
    <tableColumn id="7112" xr3:uid="{EBFEB975-763A-AF4B-964D-6BEEE333C09B}" name="Coluna7089" dataDxfId="9300"/>
    <tableColumn id="7113" xr3:uid="{0ABD6203-4497-E949-9281-8E454E1C7A56}" name="Coluna7090" dataDxfId="9299"/>
    <tableColumn id="7114" xr3:uid="{61B21D3D-8A61-214B-A631-4A12F7C0FA76}" name="Coluna7091" dataDxfId="9298"/>
    <tableColumn id="7115" xr3:uid="{60C026E4-7BD6-794B-9A95-6798DC8DEDC0}" name="Coluna7092" dataDxfId="9297"/>
    <tableColumn id="7116" xr3:uid="{9086AEBB-5EDE-9E4E-AB0B-81B1A2EE5B47}" name="Coluna7093" dataDxfId="9296"/>
    <tableColumn id="7117" xr3:uid="{680DA219-EF4B-6D48-808C-4A6D91ABDAFD}" name="Coluna7094" dataDxfId="9295"/>
    <tableColumn id="7118" xr3:uid="{3B0410FC-5951-904F-9BBC-49690F65BF5D}" name="Coluna7095" dataDxfId="9294"/>
    <tableColumn id="7119" xr3:uid="{5CFC6363-28EA-4341-9DC9-9BFB5C2A134A}" name="Coluna7096" dataDxfId="9293"/>
    <tableColumn id="7120" xr3:uid="{502C85FA-7B19-E549-AEDE-0EFCAE016D1F}" name="Coluna7097" dataDxfId="9292"/>
    <tableColumn id="7121" xr3:uid="{5CEE5422-0BE2-C941-A757-180B1C738B45}" name="Coluna7098" dataDxfId="9291"/>
    <tableColumn id="7122" xr3:uid="{B4B74F5F-7DBB-9E41-90E4-1BD66D9082C6}" name="Coluna7099" dataDxfId="9290"/>
    <tableColumn id="7123" xr3:uid="{618E1CF4-7F01-CA45-AA69-4A8055792F96}" name="Coluna7100" dataDxfId="9289"/>
    <tableColumn id="7124" xr3:uid="{22518E4D-E109-DE47-92F1-50D02A600624}" name="Coluna7101" dataDxfId="9288"/>
    <tableColumn id="7125" xr3:uid="{B55B79BF-014F-744B-93EA-DC13FAF48F1F}" name="Coluna7102" dataDxfId="9287"/>
    <tableColumn id="7126" xr3:uid="{ED5B8634-DBCF-0E4F-8CEC-6C32D471FB38}" name="Coluna7103" dataDxfId="9286"/>
    <tableColumn id="7127" xr3:uid="{7682E5DF-2E3F-E540-9971-7B97F58444A1}" name="Coluna7104" dataDxfId="9285"/>
    <tableColumn id="7128" xr3:uid="{A1E8BEB8-8F5F-F545-B1DE-9DF5D6AA03AA}" name="Coluna7105" dataDxfId="9284"/>
    <tableColumn id="7129" xr3:uid="{09A54B3F-C487-D14B-9BB8-396CC8065AC6}" name="Coluna7106" dataDxfId="9283"/>
    <tableColumn id="7130" xr3:uid="{0C6D8602-9376-D843-B1A1-AC1F3057C9B1}" name="Coluna7107" dataDxfId="9282"/>
    <tableColumn id="7131" xr3:uid="{1BD0E286-D0BA-184F-8777-CC578EE64F1C}" name="Coluna7108" dataDxfId="9281"/>
    <tableColumn id="7132" xr3:uid="{B05F94BF-140E-2747-8571-67E81EA50497}" name="Coluna7109" dataDxfId="9280"/>
    <tableColumn id="7133" xr3:uid="{904EDD79-2FE4-DE48-B6C2-31D181FC4682}" name="Coluna7110" dataDxfId="9279"/>
    <tableColumn id="7134" xr3:uid="{DA6ECED8-9F2B-B341-ABBD-A3733A240457}" name="Coluna7111" dataDxfId="9278"/>
    <tableColumn id="7135" xr3:uid="{A6F41B05-9615-DB4E-9F6B-34B2BF48A514}" name="Coluna7112" dataDxfId="9277"/>
    <tableColumn id="7136" xr3:uid="{B1F55E3E-1FFC-1948-9001-355B33351786}" name="Coluna7113" dataDxfId="9276"/>
    <tableColumn id="7137" xr3:uid="{A1FE4D96-4361-6449-A68D-FB905E4054B6}" name="Coluna7114" dataDxfId="9275"/>
    <tableColumn id="7138" xr3:uid="{B27923A9-E130-B949-959A-3DC408D0CDB6}" name="Coluna7115" dataDxfId="9274"/>
    <tableColumn id="7139" xr3:uid="{DCE7735E-C76A-164D-8AA8-94DD854A536D}" name="Coluna7116" dataDxfId="9273"/>
    <tableColumn id="7140" xr3:uid="{A161D0E5-75AB-2E46-B945-A4A37AF592B9}" name="Coluna7117" dataDxfId="9272"/>
    <tableColumn id="7141" xr3:uid="{87EF52DB-AF03-2446-BD8A-26B869DD469E}" name="Coluna7118" dataDxfId="9271"/>
    <tableColumn id="7142" xr3:uid="{9DE2F949-9712-2746-AA32-D64A80771F5C}" name="Coluna7119" dataDxfId="9270"/>
    <tableColumn id="7143" xr3:uid="{7640DE9B-F2D8-E043-BB2B-7237590A87FC}" name="Coluna7120" dataDxfId="9269"/>
    <tableColumn id="7144" xr3:uid="{D1AE9F2C-7504-ED43-A532-DB7697C7783C}" name="Coluna7121" dataDxfId="9268"/>
    <tableColumn id="7145" xr3:uid="{F7ADE1FF-79A0-5048-88F2-2EED38763D7F}" name="Coluna7122" dataDxfId="9267"/>
    <tableColumn id="7146" xr3:uid="{EEAECBD3-570E-F040-9992-4485870C8C9A}" name="Coluna7123" dataDxfId="9266"/>
    <tableColumn id="7147" xr3:uid="{60879E75-A8DB-7348-8BC1-6CF078A3ED7C}" name="Coluna7124" dataDxfId="9265"/>
    <tableColumn id="7148" xr3:uid="{9BF0A8E1-0FBC-3043-A2D5-12B18D10A565}" name="Coluna7125" dataDxfId="9264"/>
    <tableColumn id="7149" xr3:uid="{46CD9369-47AE-AB4B-9D67-1D42D093E15A}" name="Coluna7126" dataDxfId="9263"/>
    <tableColumn id="7150" xr3:uid="{09E4F097-98EC-3E4D-8DB2-34ED6F9D8F5C}" name="Coluna7127" dataDxfId="9262"/>
    <tableColumn id="7151" xr3:uid="{6DCC07E5-B27A-1E46-92E1-3C0B05A21739}" name="Coluna7128" dataDxfId="9261"/>
    <tableColumn id="7152" xr3:uid="{3DE6F5A5-707E-E14E-8B97-D8BCA7045E86}" name="Coluna7129" dataDxfId="9260"/>
    <tableColumn id="7153" xr3:uid="{5A951E53-44BD-D349-9CA6-D990F3FF832C}" name="Coluna7130" dataDxfId="9259"/>
    <tableColumn id="7154" xr3:uid="{E279FE26-7CF3-504B-B7EE-BB8B4F056B1D}" name="Coluna7131" dataDxfId="9258"/>
    <tableColumn id="7155" xr3:uid="{FB2FB42F-6EE1-B541-9D7E-052B0406176E}" name="Coluna7132" dataDxfId="9257"/>
    <tableColumn id="7156" xr3:uid="{4F328BBC-2560-ED4A-A4FB-7BE57BCB24DF}" name="Coluna7133" dataDxfId="9256"/>
    <tableColumn id="7157" xr3:uid="{D3D9C8EE-5011-A843-BB3C-38F396859FAB}" name="Coluna7134" dataDxfId="9255"/>
    <tableColumn id="7158" xr3:uid="{B82D7DB7-ACBD-D34A-90CD-99BA3EB30FA6}" name="Coluna7135" dataDxfId="9254"/>
    <tableColumn id="7159" xr3:uid="{EFBC04F2-DC75-E544-B7AC-AA707AB352C6}" name="Coluna7136" dataDxfId="9253"/>
    <tableColumn id="7160" xr3:uid="{B9B860FC-3FE1-8248-8DC9-7898FD2E0678}" name="Coluna7137" dataDxfId="9252"/>
    <tableColumn id="7161" xr3:uid="{1130A50C-827E-4547-8D5A-F8EAA77D5CBE}" name="Coluna7138" dataDxfId="9251"/>
    <tableColumn id="7162" xr3:uid="{4B840FFF-93AC-F742-974A-224011EFBAAB}" name="Coluna7139" dataDxfId="9250"/>
    <tableColumn id="7163" xr3:uid="{898DC148-C054-5B4E-B05C-31D0FCC47136}" name="Coluna7140" dataDxfId="9249"/>
    <tableColumn id="7164" xr3:uid="{B3DFE42C-E7FF-9145-A3DE-6DFADB0170C5}" name="Coluna7141" dataDxfId="9248"/>
    <tableColumn id="7165" xr3:uid="{917CEE02-0AB5-AC4E-8EC3-0FD151F0259B}" name="Coluna7142" dataDxfId="9247"/>
    <tableColumn id="7166" xr3:uid="{5C6EC4C2-493F-4245-A758-015B1469F670}" name="Coluna7143" dataDxfId="9246"/>
    <tableColumn id="7167" xr3:uid="{B2DABA5A-9EA1-6C4C-A260-8769B80B4F47}" name="Coluna7144" dataDxfId="9245"/>
    <tableColumn id="7168" xr3:uid="{F121DF7B-A7AA-3F45-AABD-153BC5E2719F}" name="Coluna7145" dataDxfId="9244"/>
    <tableColumn id="7169" xr3:uid="{75ECBB73-A4AE-884D-9927-0CA6F2FF7E80}" name="Coluna7146" dataDxfId="9243"/>
    <tableColumn id="7170" xr3:uid="{A6FD9F2B-C7E2-2A45-B5DB-87608AC3B19D}" name="Coluna7147" dataDxfId="9242"/>
    <tableColumn id="7171" xr3:uid="{ECD261F4-65D6-C84E-AA94-C96E48F53334}" name="Coluna7148" dataDxfId="9241"/>
    <tableColumn id="7172" xr3:uid="{5DE19FB1-847A-A74F-897B-CBA48CFDC0F6}" name="Coluna7149" dataDxfId="9240"/>
    <tableColumn id="7173" xr3:uid="{057F8BC5-B612-3042-B28F-C0E596E011CC}" name="Coluna7150" dataDxfId="9239"/>
    <tableColumn id="7174" xr3:uid="{3C9356CC-8582-3541-AF97-87315F439F3E}" name="Coluna7151" dataDxfId="9238"/>
    <tableColumn id="7175" xr3:uid="{409E94D3-7947-B540-AD80-BCB838C26AE6}" name="Coluna7152" dataDxfId="9237"/>
    <tableColumn id="7176" xr3:uid="{0E48187A-3B68-0045-BBC5-697BB00BD272}" name="Coluna7153" dataDxfId="9236"/>
    <tableColumn id="7177" xr3:uid="{72642537-3C84-D742-926F-4B3B69E7AE70}" name="Coluna7154" dataDxfId="9235"/>
    <tableColumn id="7178" xr3:uid="{8AF32360-497D-C24E-81E9-D1B402FE668E}" name="Coluna7155" dataDxfId="9234"/>
    <tableColumn id="7179" xr3:uid="{7F9FB357-7F1E-B245-AC88-3EBF395540FC}" name="Coluna7156" dataDxfId="9233"/>
    <tableColumn id="7180" xr3:uid="{A7DB1483-1929-2747-8880-892951B2CD56}" name="Coluna7157" dataDxfId="9232"/>
    <tableColumn id="7181" xr3:uid="{F29521D7-930E-E94B-8CCF-E9B9C79482B5}" name="Coluna7158" dataDxfId="9231"/>
    <tableColumn id="7182" xr3:uid="{CB52A2D3-BF96-354C-AB4F-C75422BBDF86}" name="Coluna7159" dataDxfId="9230"/>
    <tableColumn id="7183" xr3:uid="{1E481B6C-04C8-894F-BED5-8D9CB273580D}" name="Coluna7160" dataDxfId="9229"/>
    <tableColumn id="7184" xr3:uid="{D364AB0B-9B5E-C344-BA23-AB1B1C923A3F}" name="Coluna7161" dataDxfId="9228"/>
    <tableColumn id="7185" xr3:uid="{D6E69E46-877E-624F-8A42-414A2A3A746C}" name="Coluna7162" dataDxfId="9227"/>
    <tableColumn id="7186" xr3:uid="{B50B8A27-2B52-7C40-96F9-0239449160C6}" name="Coluna7163" dataDxfId="9226"/>
    <tableColumn id="7187" xr3:uid="{004436CF-0553-D14E-9961-B9ACA597F453}" name="Coluna7164" dataDxfId="9225"/>
    <tableColumn id="7188" xr3:uid="{391FD6CD-8E9D-C34E-8EAF-A97A524DBA4B}" name="Coluna7165" dataDxfId="9224"/>
    <tableColumn id="7189" xr3:uid="{0F635E25-B380-B848-ABE3-E79E62683906}" name="Coluna7166" dataDxfId="9223"/>
    <tableColumn id="7190" xr3:uid="{775F89E6-AB6F-E445-978D-C51EFCC3031F}" name="Coluna7167" dataDxfId="9222"/>
    <tableColumn id="7191" xr3:uid="{1882A9A1-2A47-B44B-9086-EA5B79A5AA48}" name="Coluna7168" dataDxfId="9221"/>
    <tableColumn id="7192" xr3:uid="{4CFC5FAA-E182-1B40-8669-7973B0A35F1F}" name="Coluna7169" dataDxfId="9220"/>
    <tableColumn id="7193" xr3:uid="{672BB96B-CF76-2B46-9427-9019A6DB649D}" name="Coluna7170" dataDxfId="9219"/>
    <tableColumn id="7194" xr3:uid="{B7167C92-1869-2A4A-A2BA-4C4E66BDD7A6}" name="Coluna7171" dataDxfId="9218"/>
    <tableColumn id="7195" xr3:uid="{8E11F95E-67D2-B34B-B66E-C1491EB2790F}" name="Coluna7172" dataDxfId="9217"/>
    <tableColumn id="7196" xr3:uid="{0DE1E671-896A-034C-B5E0-8FA84BAAF16E}" name="Coluna7173" dataDxfId="9216"/>
    <tableColumn id="7197" xr3:uid="{2D0371BF-25DF-B54B-A17F-4756FC67C5DB}" name="Coluna7174" dataDxfId="9215"/>
    <tableColumn id="7198" xr3:uid="{072C45D7-3173-814E-8075-301375484ACF}" name="Coluna7175" dataDxfId="9214"/>
    <tableColumn id="7199" xr3:uid="{980802BA-2960-524E-9E45-369970904AF2}" name="Coluna7176" dataDxfId="9213"/>
    <tableColumn id="7200" xr3:uid="{163F1E5B-D502-5141-BAA1-C88E5646ADA4}" name="Coluna7177" dataDxfId="9212"/>
    <tableColumn id="7201" xr3:uid="{9802B849-CD06-B64F-890F-69AD40B72CE5}" name="Coluna7178" dataDxfId="9211"/>
    <tableColumn id="7202" xr3:uid="{9677992F-697C-C243-BB4B-1200E866D14C}" name="Coluna7179" dataDxfId="9210"/>
    <tableColumn id="7203" xr3:uid="{F0DB6712-51E0-AE41-8183-554C66FCEFAC}" name="Coluna7180" dataDxfId="9209"/>
    <tableColumn id="7204" xr3:uid="{5FFF2BDC-B489-8F45-9F59-E7662EC00669}" name="Coluna7181" dataDxfId="9208"/>
    <tableColumn id="7205" xr3:uid="{A872C3F7-3DFE-FB41-9BB3-D7DED79FEE15}" name="Coluna7182" dataDxfId="9207"/>
    <tableColumn id="7206" xr3:uid="{41367C21-DB9C-FB4F-A62A-B0AEC17EC893}" name="Coluna7183" dataDxfId="9206"/>
    <tableColumn id="7207" xr3:uid="{0343F55C-961F-1944-950A-E1E52746E695}" name="Coluna7184" dataDxfId="9205"/>
    <tableColumn id="7208" xr3:uid="{26AA609E-8FFB-F941-95EA-E8089D77049E}" name="Coluna7185" dataDxfId="9204"/>
    <tableColumn id="7209" xr3:uid="{AB6B6687-2C04-4843-B8B3-DE068CB34E45}" name="Coluna7186" dataDxfId="9203"/>
    <tableColumn id="7210" xr3:uid="{27A02022-99AE-0243-B3B0-DEC858AFDA2B}" name="Coluna7187" dataDxfId="9202"/>
    <tableColumn id="7211" xr3:uid="{11897291-0AF3-D249-9A7B-78B2A899CF53}" name="Coluna7188" dataDxfId="9201"/>
    <tableColumn id="7212" xr3:uid="{99CCCD9D-A094-C44D-A38F-B7A3EEDC9BD2}" name="Coluna7189" dataDxfId="9200"/>
    <tableColumn id="7213" xr3:uid="{CB910D59-6608-7643-B494-5604C00695FE}" name="Coluna7190" dataDxfId="9199"/>
    <tableColumn id="7214" xr3:uid="{E96E6192-CFD2-384E-9D67-12D106C58A16}" name="Coluna7191" dataDxfId="9198"/>
    <tableColumn id="7215" xr3:uid="{EB1BC6B2-8B61-5547-9CAC-E9B949E4670E}" name="Coluna7192" dataDxfId="9197"/>
    <tableColumn id="7216" xr3:uid="{B02DFFF9-BF0D-DB4A-84B2-D571EE0E34D9}" name="Coluna7193" dataDxfId="9196"/>
    <tableColumn id="7217" xr3:uid="{8F71C709-BE53-E041-AFDB-ADF6EF35DFBC}" name="Coluna7194" dataDxfId="9195"/>
    <tableColumn id="7218" xr3:uid="{06B317C1-6AE7-174C-B396-B39196A6AF7A}" name="Coluna7195" dataDxfId="9194"/>
    <tableColumn id="7219" xr3:uid="{49871A20-9AC1-9442-8481-4B715E2F71B7}" name="Coluna7196" dataDxfId="9193"/>
    <tableColumn id="7220" xr3:uid="{E3FE0A82-8E7B-FD4F-A515-C48F46EBF9C6}" name="Coluna7197" dataDxfId="9192"/>
    <tableColumn id="7221" xr3:uid="{C2B389E7-6687-E946-BB99-ED6F0644550C}" name="Coluna7198" dataDxfId="9191"/>
    <tableColumn id="7222" xr3:uid="{61CBF77A-1EE3-5749-B5E6-85A316C7514C}" name="Coluna7199" dataDxfId="9190"/>
    <tableColumn id="7223" xr3:uid="{8644E74D-E0C2-3944-9ECD-7080ADE7832F}" name="Coluna7200" dataDxfId="9189"/>
    <tableColumn id="7224" xr3:uid="{200FC1B7-A3AA-734C-AC75-BCD288D7F32C}" name="Coluna7201" dataDxfId="9188"/>
    <tableColumn id="7225" xr3:uid="{F6DA9261-76AF-5146-8A82-1584B05727BF}" name="Coluna7202" dataDxfId="9187"/>
    <tableColumn id="7226" xr3:uid="{9E3D069D-197E-E845-8C78-17E57B480996}" name="Coluna7203" dataDxfId="9186"/>
    <tableColumn id="7227" xr3:uid="{B140E978-DDE3-E745-BF25-7FA5B5FC45FA}" name="Coluna7204" dataDxfId="9185"/>
    <tableColumn id="7228" xr3:uid="{5F877AAE-E321-314F-B820-44E9A21FB8C5}" name="Coluna7205" dataDxfId="9184"/>
    <tableColumn id="7229" xr3:uid="{41D77B1E-A859-DE45-8B3C-49E4272C8660}" name="Coluna7206" dataDxfId="9183"/>
    <tableColumn id="7230" xr3:uid="{C57DB852-0F36-2A47-8DF4-5E8E5A107AA3}" name="Coluna7207" dataDxfId="9182"/>
    <tableColumn id="7231" xr3:uid="{4911BBA5-BB17-3040-A3AC-2AF5591B4117}" name="Coluna7208" dataDxfId="9181"/>
    <tableColumn id="7232" xr3:uid="{E2424BA8-C5CE-344A-BB01-CE5BA0B03F3F}" name="Coluna7209" dataDxfId="9180"/>
    <tableColumn id="7233" xr3:uid="{8D276483-373C-D14F-AF05-06DBC83B6400}" name="Coluna7210" dataDxfId="9179"/>
    <tableColumn id="7234" xr3:uid="{7460D135-3B97-D84C-A814-495103764F09}" name="Coluna7211" dataDxfId="9178"/>
    <tableColumn id="7235" xr3:uid="{53CF7775-48D1-A647-BFF4-60D0019AF46F}" name="Coluna7212" dataDxfId="9177"/>
    <tableColumn id="7236" xr3:uid="{65107D23-51B7-3948-8826-96920FB18137}" name="Coluna7213" dataDxfId="9176"/>
    <tableColumn id="7237" xr3:uid="{20B32612-ED19-CE41-BD41-0F77F3A91C9E}" name="Coluna7214" dataDxfId="9175"/>
    <tableColumn id="7238" xr3:uid="{ACDA2B5A-FCCF-6B43-9041-43240314D36A}" name="Coluna7215" dataDxfId="9174"/>
    <tableColumn id="7239" xr3:uid="{E55DD31E-4A9A-6740-9260-3CFC465BB205}" name="Coluna7216" dataDxfId="9173"/>
    <tableColumn id="7240" xr3:uid="{6F9ECF67-9017-C54E-A02F-138AAEDF8BCD}" name="Coluna7217" dataDxfId="9172"/>
    <tableColumn id="7241" xr3:uid="{E21AE337-56D0-954C-80F1-5F3665CA8A0C}" name="Coluna7218" dataDxfId="9171"/>
    <tableColumn id="7242" xr3:uid="{E2D85671-351F-484C-956F-BBE5FCBD6817}" name="Coluna7219" dataDxfId="9170"/>
    <tableColumn id="7243" xr3:uid="{68FA18D9-BE07-1F4C-A558-1DD953CD4FEA}" name="Coluna7220" dataDxfId="9169"/>
    <tableColumn id="7244" xr3:uid="{F3466A44-378F-8242-BC2A-EC83C81F67EE}" name="Coluna7221" dataDxfId="9168"/>
    <tableColumn id="7245" xr3:uid="{1C5E6529-7FD2-EB41-8E7F-168CA5B0BBAE}" name="Coluna7222" dataDxfId="9167"/>
    <tableColumn id="7246" xr3:uid="{A49F73D6-9FDB-6B43-816D-ECE4E5F416D5}" name="Coluna7223" dataDxfId="9166"/>
    <tableColumn id="7247" xr3:uid="{05ACE1FD-40F6-474C-9D1A-0982A71661B2}" name="Coluna7224" dataDxfId="9165"/>
    <tableColumn id="7248" xr3:uid="{A101753D-591F-C241-A483-3D9A61412BFB}" name="Coluna7225" dataDxfId="9164"/>
    <tableColumn id="7249" xr3:uid="{5A0DC3BC-88C8-1D4F-AB96-F2ECAB0BE979}" name="Coluna7226" dataDxfId="9163"/>
    <tableColumn id="7250" xr3:uid="{B566A103-BAB2-F14D-A706-6F633424F149}" name="Coluna7227" dataDxfId="9162"/>
    <tableColumn id="7251" xr3:uid="{BB2E6570-DA5A-8547-9D67-B7A2D00C4688}" name="Coluna7228" dataDxfId="9161"/>
    <tableColumn id="7252" xr3:uid="{72B70307-AFD1-534C-A058-F015A7CE3757}" name="Coluna7229" dataDxfId="9160"/>
    <tableColumn id="7253" xr3:uid="{1C3BE81F-81AA-6D48-8C11-317237C833D9}" name="Coluna7230" dataDxfId="9159"/>
    <tableColumn id="7254" xr3:uid="{F7A06984-D415-B345-BE47-F360130F69F8}" name="Coluna7231" dataDxfId="9158"/>
    <tableColumn id="7255" xr3:uid="{AEE8B0EC-ABA1-064C-859B-D10E406EFFD1}" name="Coluna7232" dataDxfId="9157"/>
    <tableColumn id="7256" xr3:uid="{46CBF7A1-990E-A745-8A37-6011C077DFCF}" name="Coluna7233" dataDxfId="9156"/>
    <tableColumn id="7257" xr3:uid="{DD5856B9-E2AF-9041-8EED-730CB314B193}" name="Coluna7234" dataDxfId="9155"/>
    <tableColumn id="7258" xr3:uid="{DCD732EF-80B5-AD45-93EF-DB86BCFB2405}" name="Coluna7235" dataDxfId="9154"/>
    <tableColumn id="7259" xr3:uid="{D32596F1-C871-8441-92A4-D3A95F053B0B}" name="Coluna7236" dataDxfId="9153"/>
    <tableColumn id="7260" xr3:uid="{A4C2EFBD-45A4-0E43-A667-8A4A5BEE19E8}" name="Coluna7237" dataDxfId="9152"/>
    <tableColumn id="7261" xr3:uid="{EEDC7708-AA4B-E244-86E6-E696AB9A1E48}" name="Coluna7238" dataDxfId="9151"/>
    <tableColumn id="7262" xr3:uid="{8BDF72F4-7F5A-D84C-AE5C-8C86C792A595}" name="Coluna7239" dataDxfId="9150"/>
    <tableColumn id="7263" xr3:uid="{6F4ACAF9-E56C-BB41-905E-45A537DBE5FC}" name="Coluna7240" dataDxfId="9149"/>
    <tableColumn id="7264" xr3:uid="{71A442AB-D259-2243-89A8-E3DC2895A141}" name="Coluna7241" dataDxfId="9148"/>
    <tableColumn id="7265" xr3:uid="{31F0CEBF-27E8-B940-A6A9-41CA34BAF9C5}" name="Coluna7242" dataDxfId="9147"/>
    <tableColumn id="7266" xr3:uid="{E666765B-3AD0-704B-8954-9D0F6B718401}" name="Coluna7243" dataDxfId="9146"/>
    <tableColumn id="7267" xr3:uid="{42AF9AD7-7220-424E-92D0-BE0AAACE75ED}" name="Coluna7244" dataDxfId="9145"/>
    <tableColumn id="7268" xr3:uid="{02A914A2-8302-B247-AA46-4D53A545C7DC}" name="Coluna7245" dataDxfId="9144"/>
    <tableColumn id="7269" xr3:uid="{9903E077-6ECE-CD4A-8EA0-00EB643E37A6}" name="Coluna7246" dataDxfId="9143"/>
    <tableColumn id="7270" xr3:uid="{6602C445-70CE-AF41-A02A-63DC984999F6}" name="Coluna7247" dataDxfId="9142"/>
    <tableColumn id="7271" xr3:uid="{9AFF4F7C-79FD-BD49-8420-6F4CD2D6698B}" name="Coluna7248" dataDxfId="9141"/>
    <tableColumn id="7272" xr3:uid="{E8B84909-393E-F342-9603-8F454539D577}" name="Coluna7249" dataDxfId="9140"/>
    <tableColumn id="7273" xr3:uid="{C71D1655-9438-1A4A-8E38-DB64CABBB999}" name="Coluna7250" dataDxfId="9139"/>
    <tableColumn id="7274" xr3:uid="{8C280FFD-862B-C949-9D85-1B1B5EB13A63}" name="Coluna7251" dataDxfId="9138"/>
    <tableColumn id="7275" xr3:uid="{512D93AC-467D-F748-88A3-00FBF376438C}" name="Coluna7252" dataDxfId="9137"/>
    <tableColumn id="7276" xr3:uid="{20601372-6427-2540-973F-ADFAE6730769}" name="Coluna7253" dataDxfId="9136"/>
    <tableColumn id="7277" xr3:uid="{CB711DE8-4FFD-CB4B-9326-136EB5D49734}" name="Coluna7254" dataDxfId="9135"/>
    <tableColumn id="7278" xr3:uid="{3A67FBC7-BB64-674E-AA7B-6C20C9467486}" name="Coluna7255" dataDxfId="9134"/>
    <tableColumn id="7279" xr3:uid="{FFC9F51D-8F01-E942-A277-B1E91789FDC7}" name="Coluna7256" dataDxfId="9133"/>
    <tableColumn id="7280" xr3:uid="{12EC0436-2A41-7D4E-BACE-9D31BE5A7863}" name="Coluna7257" dataDxfId="9132"/>
    <tableColumn id="7281" xr3:uid="{8DFED01D-6D93-2544-B636-4B147A8DDD08}" name="Coluna7258" dataDxfId="9131"/>
    <tableColumn id="7282" xr3:uid="{F109328F-29FC-4A47-86FB-A86321EBF538}" name="Coluna7259" dataDxfId="9130"/>
    <tableColumn id="7283" xr3:uid="{D58EE8CA-B23E-974B-B331-C94685646327}" name="Coluna7260" dataDxfId="9129"/>
    <tableColumn id="7284" xr3:uid="{718ED3E9-2EDF-F04C-998E-AB6C9A899B28}" name="Coluna7261" dataDxfId="9128"/>
    <tableColumn id="7285" xr3:uid="{003D0AFA-606D-D144-857A-C48FEFD07092}" name="Coluna7262" dataDxfId="9127"/>
    <tableColumn id="7286" xr3:uid="{14491695-FAE3-9446-B973-9DA65AB20671}" name="Coluna7263" dataDxfId="9126"/>
    <tableColumn id="7287" xr3:uid="{0B32970A-1FBF-BB44-955E-A75FA3AF6A82}" name="Coluna7264" dataDxfId="9125"/>
    <tableColumn id="7288" xr3:uid="{EC21F482-3584-F340-AA9D-D3DA52213BEB}" name="Coluna7265" dataDxfId="9124"/>
    <tableColumn id="7289" xr3:uid="{1EABF392-6B8A-CC46-AE08-E1C2281D2E8E}" name="Coluna7266" dataDxfId="9123"/>
    <tableColumn id="7290" xr3:uid="{D20402DE-32D6-8C4D-BA37-3F67B074E2CC}" name="Coluna7267" dataDxfId="9122"/>
    <tableColumn id="7291" xr3:uid="{094F8439-658B-6240-B12A-6660AF7BE93F}" name="Coluna7268" dataDxfId="9121"/>
    <tableColumn id="7292" xr3:uid="{8955F9E0-9E32-F94E-9439-BD6ACCD81F22}" name="Coluna7269" dataDxfId="9120"/>
    <tableColumn id="7293" xr3:uid="{D5B194B7-F0DF-0F4E-B24B-0FC031C5A010}" name="Coluna7270" dataDxfId="9119"/>
    <tableColumn id="7294" xr3:uid="{F6EBA0BD-AAA5-164E-A5AC-14FBCB048B1E}" name="Coluna7271" dataDxfId="9118"/>
    <tableColumn id="7295" xr3:uid="{F2F4F6F7-F241-9A4C-81F6-198AEBB49710}" name="Coluna7272" dataDxfId="9117"/>
    <tableColumn id="7296" xr3:uid="{0C87EA38-1946-9747-8DC9-FD720F110D96}" name="Coluna7273" dataDxfId="9116"/>
    <tableColumn id="7297" xr3:uid="{8C1E28BC-092E-6B4C-8D93-DA947205D6BE}" name="Coluna7274" dataDxfId="9115"/>
    <tableColumn id="7298" xr3:uid="{CFB55199-ADB7-C441-85C6-17D28188DF71}" name="Coluna7275" dataDxfId="9114"/>
    <tableColumn id="7299" xr3:uid="{9E088CF8-24D6-0E46-9A0F-80C9C0ED406B}" name="Coluna7276" dataDxfId="9113"/>
    <tableColumn id="7300" xr3:uid="{26F61A45-E895-BB46-8670-29F4EF8EDD9C}" name="Coluna7277" dataDxfId="9112"/>
    <tableColumn id="7301" xr3:uid="{5988B389-CD53-9242-B32A-3E55AE5E78AC}" name="Coluna7278" dataDxfId="9111"/>
    <tableColumn id="7302" xr3:uid="{06A584E8-4EE8-B44F-BD57-8C2DB1EEEC30}" name="Coluna7279" dataDxfId="9110"/>
    <tableColumn id="7303" xr3:uid="{893EF7B5-0BDC-B849-A55B-FB973D8EBA4B}" name="Coluna7280" dataDxfId="9109"/>
    <tableColumn id="7304" xr3:uid="{E2DECE17-2F01-7C4B-9491-DA347C2C4CFC}" name="Coluna7281" dataDxfId="9108"/>
    <tableColumn id="7305" xr3:uid="{4DCE3320-877D-4A41-95F2-95F8D52FB22E}" name="Coluna7282" dataDxfId="9107"/>
    <tableColumn id="7306" xr3:uid="{49C476FA-5008-3A45-B9C0-447601CD0D9A}" name="Coluna7283" dataDxfId="9106"/>
    <tableColumn id="7307" xr3:uid="{CAC4F541-A490-A643-8302-BBB5E1E79B07}" name="Coluna7284" dataDxfId="9105"/>
    <tableColumn id="7308" xr3:uid="{66E3B8A6-BF7E-244A-B501-E473221FD17A}" name="Coluna7285" dataDxfId="9104"/>
    <tableColumn id="7309" xr3:uid="{D3950BFB-3A25-994C-A81C-32DCB93137EC}" name="Coluna7286" dataDxfId="9103"/>
    <tableColumn id="7310" xr3:uid="{9A94B9BA-544D-4A48-ACC7-CEA3838991C4}" name="Coluna7287" dataDxfId="9102"/>
    <tableColumn id="7311" xr3:uid="{BD028ED7-EB2C-5845-B19B-8AB52E239845}" name="Coluna7288" dataDxfId="9101"/>
    <tableColumn id="7312" xr3:uid="{A5ED9D51-003F-CA4F-A8D7-7E4E0F100FCE}" name="Coluna7289" dataDxfId="9100"/>
    <tableColumn id="7313" xr3:uid="{123F29A3-449B-2E4E-99A1-D93762CED3AB}" name="Coluna7290" dataDxfId="9099"/>
    <tableColumn id="7314" xr3:uid="{35D6C7A5-00A3-9445-9981-7EDDD2DCCD12}" name="Coluna7291" dataDxfId="9098"/>
    <tableColumn id="7315" xr3:uid="{84644BE0-9F95-ED43-A128-CA7C34FA2420}" name="Coluna7292" dataDxfId="9097"/>
    <tableColumn id="7316" xr3:uid="{362431BD-4AB2-3D46-BF56-0FD7C550CA46}" name="Coluna7293" dataDxfId="9096"/>
    <tableColumn id="7317" xr3:uid="{5126B32A-6253-9D49-B8E7-B6325E11A119}" name="Coluna7294" dataDxfId="9095"/>
    <tableColumn id="7318" xr3:uid="{D3B1536D-2DEB-314A-8085-7D97C93AF635}" name="Coluna7295" dataDxfId="9094"/>
    <tableColumn id="7319" xr3:uid="{2B708D2D-1BC4-1546-AC01-963360EBF210}" name="Coluna7296" dataDxfId="9093"/>
    <tableColumn id="7320" xr3:uid="{54CE9E6F-1126-A941-AB1E-CACC847FB4E7}" name="Coluna7297" dataDxfId="9092"/>
    <tableColumn id="7321" xr3:uid="{BE783B07-4BF9-AC40-9A40-722E1F610697}" name="Coluna7298" dataDxfId="9091"/>
    <tableColumn id="7322" xr3:uid="{CA947A53-FF01-2042-B05A-11FD1A23FBB5}" name="Coluna7299" dataDxfId="9090"/>
    <tableColumn id="7323" xr3:uid="{2D6C6054-5A6C-F743-B43D-FEDFC5F3A0B9}" name="Coluna7300" dataDxfId="9089"/>
    <tableColumn id="7324" xr3:uid="{222BE575-EF61-B244-A5B6-B0D5EBCD67AC}" name="Coluna7301" dataDxfId="9088"/>
    <tableColumn id="7325" xr3:uid="{4F381D19-9F64-EC4A-917F-3E570544119B}" name="Coluna7302" dataDxfId="9087"/>
    <tableColumn id="7326" xr3:uid="{B4A91429-2809-6A46-991B-5F9A2908598B}" name="Coluna7303" dataDxfId="9086"/>
    <tableColumn id="7327" xr3:uid="{B1567A18-C4F9-9941-A6D7-12CB2C3B00AE}" name="Coluna7304" dataDxfId="9085"/>
    <tableColumn id="7328" xr3:uid="{78C43673-E3BA-3F43-BF77-EFA2609E5375}" name="Coluna7305" dataDxfId="9084"/>
    <tableColumn id="7329" xr3:uid="{29FD4A43-91A5-F24E-95A9-D9E85669F4AE}" name="Coluna7306" dataDxfId="9083"/>
    <tableColumn id="7330" xr3:uid="{FC44D334-6692-7040-B452-85693D2A6B2F}" name="Coluna7307" dataDxfId="9082"/>
    <tableColumn id="7331" xr3:uid="{4115C478-6F68-214E-B3EA-3753764265A8}" name="Coluna7308" dataDxfId="9081"/>
    <tableColumn id="7332" xr3:uid="{02F73074-148D-A344-B522-6058E6D38D46}" name="Coluna7309" dataDxfId="9080"/>
    <tableColumn id="7333" xr3:uid="{32C839EA-D15A-CB4E-AF1F-04ED08160ABB}" name="Coluna7310" dataDxfId="9079"/>
    <tableColumn id="7334" xr3:uid="{50A7CDC0-A1C4-F641-832A-3F3B40148AC2}" name="Coluna7311" dataDxfId="9078"/>
    <tableColumn id="7335" xr3:uid="{3C8B7584-50B1-CE4E-9919-35CC4CD97C22}" name="Coluna7312" dataDxfId="9077"/>
    <tableColumn id="7336" xr3:uid="{FD2DAF0C-1C1C-8146-BBAB-0955E4F40C8A}" name="Coluna7313" dataDxfId="9076"/>
    <tableColumn id="7337" xr3:uid="{543B7963-1860-F848-BE7F-33D61E5F8F6F}" name="Coluna7314" dataDxfId="9075"/>
    <tableColumn id="7338" xr3:uid="{AFC3833B-BD39-2149-96DD-DCEB533DC434}" name="Coluna7315" dataDxfId="9074"/>
    <tableColumn id="7339" xr3:uid="{2648564C-610C-A943-B104-701416889E17}" name="Coluna7316" dataDxfId="9073"/>
    <tableColumn id="7340" xr3:uid="{7F0F8B9F-154A-4B49-A84D-627AB06BCA0A}" name="Coluna7317" dataDxfId="9072"/>
    <tableColumn id="7341" xr3:uid="{58D7A9F9-079F-FC43-95DB-A036C29AB0A3}" name="Coluna7318" dataDxfId="9071"/>
    <tableColumn id="7342" xr3:uid="{507BAA32-94A9-164B-B7FC-BE14E0ADB375}" name="Coluna7319" dataDxfId="9070"/>
    <tableColumn id="7343" xr3:uid="{612F6625-4671-364C-B099-05E8C3EAEDE4}" name="Coluna7320" dataDxfId="9069"/>
    <tableColumn id="7344" xr3:uid="{3B7D662F-2C0C-3F45-A0A9-852E47C467F5}" name="Coluna7321" dataDxfId="9068"/>
    <tableColumn id="7345" xr3:uid="{65CBF853-4241-BA43-8C4F-B8C0AA9D0F9A}" name="Coluna7322" dataDxfId="9067"/>
    <tableColumn id="7346" xr3:uid="{86D8BB2C-CD8D-154A-A729-9803F3A24FE4}" name="Coluna7323" dataDxfId="9066"/>
    <tableColumn id="7347" xr3:uid="{A0D472A3-2100-7541-B133-3B7C0AC2D67A}" name="Coluna7324" dataDxfId="9065"/>
    <tableColumn id="7348" xr3:uid="{B2ECF242-471A-8647-B245-72F131EDD52F}" name="Coluna7325" dataDxfId="9064"/>
    <tableColumn id="7349" xr3:uid="{0224BF74-D38E-A54A-A508-ECBFEB0CFBF4}" name="Coluna7326" dataDxfId="9063"/>
    <tableColumn id="7350" xr3:uid="{075EE3C6-1BDB-CF49-A33B-25F9C41B6656}" name="Coluna7327" dataDxfId="9062"/>
    <tableColumn id="7351" xr3:uid="{4DEC95AB-63AF-DF41-A70A-9DB707EC1179}" name="Coluna7328" dataDxfId="9061"/>
    <tableColumn id="7352" xr3:uid="{35F04B54-02DD-5948-ACD3-DBC6FF3F89EF}" name="Coluna7329" dataDxfId="9060"/>
    <tableColumn id="7353" xr3:uid="{48E1F642-3FAD-8845-A1B8-8B3BF01A3E77}" name="Coluna7330" dataDxfId="9059"/>
    <tableColumn id="7354" xr3:uid="{35376AD7-79BA-E84C-9E64-064E342F226D}" name="Coluna7331" dataDxfId="9058"/>
    <tableColumn id="7355" xr3:uid="{D0046FC1-CD3A-5749-B683-7771A5F4E027}" name="Coluna7332" dataDxfId="9057"/>
    <tableColumn id="7356" xr3:uid="{F1D3D7F6-62FB-6B49-B599-4E29129EE6A7}" name="Coluna7333" dataDxfId="9056"/>
    <tableColumn id="7357" xr3:uid="{FA943706-93E2-E64F-AB21-5080FEBB5410}" name="Coluna7334" dataDxfId="9055"/>
    <tableColumn id="7358" xr3:uid="{C78E9D02-E70C-B443-A3F0-C515649D2754}" name="Coluna7335" dataDxfId="9054"/>
    <tableColumn id="7359" xr3:uid="{36E4C8E6-C54A-984A-BADB-6E63099F08BC}" name="Coluna7336" dataDxfId="9053"/>
    <tableColumn id="7360" xr3:uid="{5E5F4155-1D79-7F4D-A0C8-2050C41923C0}" name="Coluna7337" dataDxfId="9052"/>
    <tableColumn id="7361" xr3:uid="{D8AF953F-1EF3-854D-AB1E-4651B5AE41A2}" name="Coluna7338" dataDxfId="9051"/>
    <tableColumn id="7362" xr3:uid="{166C5A8E-8C21-BC4A-A8D3-B816B1A0F860}" name="Coluna7339" dataDxfId="9050"/>
    <tableColumn id="7363" xr3:uid="{86BA489B-2043-F64D-AE67-CC395547C7EB}" name="Coluna7340" dataDxfId="9049"/>
    <tableColumn id="7364" xr3:uid="{C9AFDB6A-7994-0B43-BAD3-19A88428A65E}" name="Coluna7341" dataDxfId="9048"/>
    <tableColumn id="7365" xr3:uid="{489F2784-04E4-704A-90D6-E48F40ACBF86}" name="Coluna7342" dataDxfId="9047"/>
    <tableColumn id="7366" xr3:uid="{FD027C8B-5765-CB45-9081-D3AA738EE732}" name="Coluna7343" dataDxfId="9046"/>
    <tableColumn id="7367" xr3:uid="{FC028D25-AC7B-7E4D-B1DA-669DCCD00588}" name="Coluna7344" dataDxfId="9045"/>
    <tableColumn id="7368" xr3:uid="{39CDEE8C-937F-ED42-AF69-9ACAE446EB49}" name="Coluna7345" dataDxfId="9044"/>
    <tableColumn id="7369" xr3:uid="{AC945CD7-0A88-5F46-9F2F-6EA9DC994B30}" name="Coluna7346" dataDxfId="9043"/>
    <tableColumn id="7370" xr3:uid="{68EC3C43-5F8C-8540-BC7B-AE45473BAB28}" name="Coluna7347" dataDxfId="9042"/>
    <tableColumn id="7371" xr3:uid="{5E03E0EA-738E-664A-8B7C-617DA97D285F}" name="Coluna7348" dataDxfId="9041"/>
    <tableColumn id="7372" xr3:uid="{2E35A887-A8EE-234B-B02D-1E2C29832956}" name="Coluna7349" dataDxfId="9040"/>
    <tableColumn id="7373" xr3:uid="{172B16EF-5F9A-A841-9ECE-873DDF3927D8}" name="Coluna7350" dataDxfId="9039"/>
    <tableColumn id="7374" xr3:uid="{D7ABBD98-9C1E-D54E-B724-12C1E078A9A0}" name="Coluna7351" dataDxfId="9038"/>
    <tableColumn id="7375" xr3:uid="{89D9DCF0-2299-4B45-ABDA-8F822B01D571}" name="Coluna7352" dataDxfId="9037"/>
    <tableColumn id="7376" xr3:uid="{FFC2DE26-0331-8A4C-86F7-9F35D3CB27C6}" name="Coluna7353" dataDxfId="9036"/>
    <tableColumn id="7377" xr3:uid="{31E79B7C-04E6-D248-ADDB-F68675E85877}" name="Coluna7354" dataDxfId="9035"/>
    <tableColumn id="7378" xr3:uid="{EB2ACB78-8C86-BB4A-84B5-14B2E8B6C760}" name="Coluna7355" dataDxfId="9034"/>
    <tableColumn id="7379" xr3:uid="{F7C36289-0B2E-3A41-9058-1AFDABE06585}" name="Coluna7356" dataDxfId="9033"/>
    <tableColumn id="7380" xr3:uid="{B239DD5E-0086-5841-B088-0EA77199D0CD}" name="Coluna7357" dataDxfId="9032"/>
    <tableColumn id="7381" xr3:uid="{40440380-F70D-724B-8197-DFA68E00E50E}" name="Coluna7358" dataDxfId="9031"/>
    <tableColumn id="7382" xr3:uid="{84D1D681-52F3-B743-8F15-D3D226742D0C}" name="Coluna7359" dataDxfId="9030"/>
    <tableColumn id="7383" xr3:uid="{A1180E10-E64E-C243-AB9F-8EF3FA80C2FD}" name="Coluna7360" dataDxfId="9029"/>
    <tableColumn id="7384" xr3:uid="{4DF09239-34C5-E245-9614-0F069E67EF43}" name="Coluna7361" dataDxfId="9028"/>
    <tableColumn id="7385" xr3:uid="{AAC58D30-D51A-A54B-859F-E1007E99BB85}" name="Coluna7362" dataDxfId="9027"/>
    <tableColumn id="7386" xr3:uid="{2EB87186-1282-844E-AC38-26CB6D599FF8}" name="Coluna7363" dataDxfId="9026"/>
    <tableColumn id="7387" xr3:uid="{4AE461C6-B14B-D04F-8AA0-59D45875A887}" name="Coluna7364" dataDxfId="9025"/>
    <tableColumn id="7388" xr3:uid="{366286A7-0E4C-5E44-9990-0419E36778A0}" name="Coluna7365" dataDxfId="9024"/>
    <tableColumn id="7389" xr3:uid="{29CA88B5-C6B4-1748-A88A-A849C25833D1}" name="Coluna7366" dataDxfId="9023"/>
    <tableColumn id="7390" xr3:uid="{4EF3EE81-BF07-1140-B1C0-0EFF34080272}" name="Coluna7367" dataDxfId="9022"/>
    <tableColumn id="7391" xr3:uid="{E16878A4-1FD6-5D4A-9296-899B88DC141A}" name="Coluna7368" dataDxfId="9021"/>
    <tableColumn id="7392" xr3:uid="{6A0224CC-F395-B447-B392-4F8F6A142189}" name="Coluna7369" dataDxfId="9020"/>
    <tableColumn id="7393" xr3:uid="{143D7B84-4D54-E84F-8C93-D0AC38EC7C2B}" name="Coluna7370" dataDxfId="9019"/>
    <tableColumn id="7394" xr3:uid="{8BD42FE5-2BA3-CE4B-9C1C-6E1DFCEF1932}" name="Coluna7371" dataDxfId="9018"/>
    <tableColumn id="7395" xr3:uid="{F371C9F4-8150-0541-9437-39A4E98726F2}" name="Coluna7372" dataDxfId="9017"/>
    <tableColumn id="7396" xr3:uid="{A655FC77-37B9-774E-87BE-3E9D423AA396}" name="Coluna7373" dataDxfId="9016"/>
    <tableColumn id="7397" xr3:uid="{B7285315-0F1E-D042-AD5D-E1D1B4B2A3F8}" name="Coluna7374" dataDxfId="9015"/>
    <tableColumn id="7398" xr3:uid="{C67D7369-F206-0D48-8AAA-88531A280D84}" name="Coluna7375" dataDxfId="9014"/>
    <tableColumn id="7399" xr3:uid="{3CDF956D-951F-034C-A49F-DCCB63614E33}" name="Coluna7376" dataDxfId="9013"/>
    <tableColumn id="7400" xr3:uid="{CF7A499E-60F9-2545-A0A3-7C0AC4378F57}" name="Coluna7377" dataDxfId="9012"/>
    <tableColumn id="7401" xr3:uid="{8949130F-D9F2-8048-AA54-CA4BB948FD94}" name="Coluna7378" dataDxfId="9011"/>
    <tableColumn id="7402" xr3:uid="{FA07E235-CB8B-1F45-8C0F-7C35BB8A4FBF}" name="Coluna7379" dataDxfId="9010"/>
    <tableColumn id="7403" xr3:uid="{8B080478-B8E1-B349-94BF-DBD2A889DC52}" name="Coluna7380" dataDxfId="9009"/>
    <tableColumn id="7404" xr3:uid="{5D82C541-8D1B-9743-85F7-81872F6DA2AD}" name="Coluna7381" dataDxfId="9008"/>
    <tableColumn id="7405" xr3:uid="{5F9673B7-5F13-D141-B75A-603D00D4A2BE}" name="Coluna7382" dataDxfId="9007"/>
    <tableColumn id="7406" xr3:uid="{B113586C-606A-4F4B-B768-304A30AFB1CC}" name="Coluna7383" dataDxfId="9006"/>
    <tableColumn id="7407" xr3:uid="{0BDA51CC-CBD7-F04D-8B1D-5909983EA317}" name="Coluna7384" dataDxfId="9005"/>
    <tableColumn id="7408" xr3:uid="{AD4A57BA-132B-6F4A-9ED8-F05771AC0482}" name="Coluna7385" dataDxfId="9004"/>
    <tableColumn id="7409" xr3:uid="{3ADF6169-9D6F-E843-A144-9752E4635FA5}" name="Coluna7386" dataDxfId="9003"/>
    <tableColumn id="7410" xr3:uid="{ACA7016B-3C62-8B4F-947C-40C135A1CDAB}" name="Coluna7387" dataDxfId="9002"/>
    <tableColumn id="7411" xr3:uid="{50BC1F12-A2D5-AF4D-A5DB-F2A1F5BC847A}" name="Coluna7388" dataDxfId="9001"/>
    <tableColumn id="7412" xr3:uid="{6E07E1D1-EB69-3448-B9E0-35A13F0211F8}" name="Coluna7389" dataDxfId="9000"/>
    <tableColumn id="7413" xr3:uid="{E08ADB0B-F973-5247-B6BC-DEFB8B744E6A}" name="Coluna7390" dataDxfId="8999"/>
    <tableColumn id="7414" xr3:uid="{D0DD479D-E52D-CC4D-8A54-AAEBEA8A8B87}" name="Coluna7391" dataDxfId="8998"/>
    <tableColumn id="7415" xr3:uid="{96149D72-DF2E-8745-BC92-5174D571E2BC}" name="Coluna7392" dataDxfId="8997"/>
    <tableColumn id="7416" xr3:uid="{52CEDF90-9A07-D14D-B333-B064D5A600F5}" name="Coluna7393" dataDxfId="8996"/>
    <tableColumn id="7417" xr3:uid="{0BC71274-2008-D646-B849-19A8F858659C}" name="Coluna7394" dataDxfId="8995"/>
    <tableColumn id="7418" xr3:uid="{8C6520B1-C0B0-DA4C-B2A2-AFED99CB3910}" name="Coluna7395" dataDxfId="8994"/>
    <tableColumn id="7419" xr3:uid="{420E8282-F3CD-B544-9C35-E742A4DF6393}" name="Coluna7396" dataDxfId="8993"/>
    <tableColumn id="7420" xr3:uid="{14C939E1-BB2D-8C4C-9D4F-CD67AA7A68FD}" name="Coluna7397" dataDxfId="8992"/>
    <tableColumn id="7421" xr3:uid="{80B001EB-34BE-FF4D-B808-417ED11FB202}" name="Coluna7398" dataDxfId="8991"/>
    <tableColumn id="7422" xr3:uid="{6D738CBA-971D-B14C-9877-8BB222FD9B40}" name="Coluna7399" dataDxfId="8990"/>
    <tableColumn id="7423" xr3:uid="{5B8B1E4C-437C-E549-BD7B-F090A1AA348C}" name="Coluna7400" dataDxfId="8989"/>
    <tableColumn id="7424" xr3:uid="{7CDECB0E-1CD1-BD4C-830F-DE0539AB97F2}" name="Coluna7401" dataDxfId="8988"/>
    <tableColumn id="7425" xr3:uid="{DDB0248C-8CF0-424C-B937-96CD840778CB}" name="Coluna7402" dataDxfId="8987"/>
    <tableColumn id="7426" xr3:uid="{A6E78D83-4898-CD40-838E-77EA0B6D0E01}" name="Coluna7403" dataDxfId="8986"/>
    <tableColumn id="7427" xr3:uid="{63C600E2-D25D-F847-AFEE-31345773AB1B}" name="Coluna7404" dataDxfId="8985"/>
    <tableColumn id="7428" xr3:uid="{A0ACD011-B747-BC4D-9091-81D5688D7FB1}" name="Coluna7405" dataDxfId="8984"/>
    <tableColumn id="7429" xr3:uid="{862A5405-BD04-BF4E-A197-0E69DE0B676E}" name="Coluna7406" dataDxfId="8983"/>
    <tableColumn id="7430" xr3:uid="{DCD91CC9-8928-FD49-BFB4-4DFF25D5175F}" name="Coluna7407" dataDxfId="8982"/>
    <tableColumn id="7431" xr3:uid="{229511BC-B3C4-4340-A644-985C8F12DB7D}" name="Coluna7408" dataDxfId="8981"/>
    <tableColumn id="7432" xr3:uid="{2BA6262C-6C04-7B41-8B39-D6664ADD61FF}" name="Coluna7409" dataDxfId="8980"/>
    <tableColumn id="7433" xr3:uid="{E77FD8B4-7087-8646-936C-F6F182FA1A32}" name="Coluna7410" dataDxfId="8979"/>
    <tableColumn id="7434" xr3:uid="{BC0CB3A0-8B0F-AC4F-8211-FEF3A1134AC1}" name="Coluna7411" dataDxfId="8978"/>
    <tableColumn id="7435" xr3:uid="{732B78FC-4AAC-D048-9C46-AB656CF1D8BE}" name="Coluna7412" dataDxfId="8977"/>
    <tableColumn id="7436" xr3:uid="{1148315A-3AD8-E242-9F47-B4550173ECAD}" name="Coluna7413" dataDxfId="8976"/>
    <tableColumn id="7437" xr3:uid="{56AD7AEB-43D0-DE49-82C9-9BAB2CC1694F}" name="Coluna7414" dataDxfId="8975"/>
    <tableColumn id="7438" xr3:uid="{45C1CF9B-F10B-8C48-89E2-3EE3D7F1E0C8}" name="Coluna7415" dataDxfId="8974"/>
    <tableColumn id="7439" xr3:uid="{C0A21FBD-C9CC-E843-95AF-E559DD525AE8}" name="Coluna7416" dataDxfId="8973"/>
    <tableColumn id="7440" xr3:uid="{0AF1053B-2F62-0A49-AA53-E39EAD465DD6}" name="Coluna7417" dataDxfId="8972"/>
    <tableColumn id="7441" xr3:uid="{326995D9-A40B-0C4B-9ACE-E276B5953F89}" name="Coluna7418" dataDxfId="8971"/>
    <tableColumn id="7442" xr3:uid="{BF19A6B8-A854-1245-8F95-6428806D4FC9}" name="Coluna7419" dataDxfId="8970"/>
    <tableColumn id="7443" xr3:uid="{90DF0959-D7C7-CD41-B5F2-E97CDAE15DE5}" name="Coluna7420" dataDxfId="8969"/>
    <tableColumn id="7444" xr3:uid="{EEDEBE6F-8A10-F344-ACE1-1CAC7689ECF6}" name="Coluna7421" dataDxfId="8968"/>
    <tableColumn id="7445" xr3:uid="{C2239EF0-5338-2C4A-AEB6-13B75BCB2C21}" name="Coluna7422" dataDxfId="8967"/>
    <tableColumn id="7446" xr3:uid="{7182708F-1BC4-5647-AB0C-6EEDC9831DD4}" name="Coluna7423" dataDxfId="8966"/>
    <tableColumn id="7447" xr3:uid="{13BE4268-0EDD-A044-8273-E43792B5DEA9}" name="Coluna7424" dataDxfId="8965"/>
    <tableColumn id="7448" xr3:uid="{005F457D-1A45-C54F-ACB6-2525D97EA866}" name="Coluna7425" dataDxfId="8964"/>
    <tableColumn id="7449" xr3:uid="{205AA353-EF0C-5B42-92A6-AA10E06DCD27}" name="Coluna7426" dataDxfId="8963"/>
    <tableColumn id="7450" xr3:uid="{D75516CB-05F0-0A43-9434-824721703F9A}" name="Coluna7427" dataDxfId="8962"/>
    <tableColumn id="7451" xr3:uid="{4ED0A893-DD45-884B-A371-A9E2F2CD5E10}" name="Coluna7428" dataDxfId="8961"/>
    <tableColumn id="7452" xr3:uid="{D1F3A26D-939D-D84F-9E80-8DB62E720F22}" name="Coluna7429" dataDxfId="8960"/>
    <tableColumn id="7453" xr3:uid="{CC1EC684-84FD-4844-9E18-E9E459746850}" name="Coluna7430" dataDxfId="8959"/>
    <tableColumn id="7454" xr3:uid="{24438143-5C47-E647-A2F4-EAEEA68E033D}" name="Coluna7431" dataDxfId="8958"/>
    <tableColumn id="7455" xr3:uid="{76572BEB-0503-5C4A-90A5-16AD2800CF26}" name="Coluna7432" dataDxfId="8957"/>
    <tableColumn id="7456" xr3:uid="{0FC99E78-9845-5A45-9820-1FCAB134F782}" name="Coluna7433" dataDxfId="8956"/>
    <tableColumn id="7457" xr3:uid="{8A8DDBFE-1F5D-9C44-A5CA-FCE4160CE1BA}" name="Coluna7434" dataDxfId="8955"/>
    <tableColumn id="7458" xr3:uid="{D31FD645-C8AF-6F44-8FFE-558F3E32F5E7}" name="Coluna7435" dataDxfId="8954"/>
    <tableColumn id="7459" xr3:uid="{C6A9ADA1-8752-0E4E-B948-C83A9F083AAC}" name="Coluna7436" dataDxfId="8953"/>
    <tableColumn id="7460" xr3:uid="{2F5C4BB9-74AC-B54C-A66C-1D07D7C1C09C}" name="Coluna7437" dataDxfId="8952"/>
    <tableColumn id="7461" xr3:uid="{B4E24780-C14D-8141-A868-1C911522105F}" name="Coluna7438" dataDxfId="8951"/>
    <tableColumn id="7462" xr3:uid="{BAB3E958-2577-5243-9093-7876ED77289C}" name="Coluna7439" dataDxfId="8950"/>
    <tableColumn id="7463" xr3:uid="{BE2F066A-7187-7340-ADE3-5923EA5A9B5B}" name="Coluna7440" dataDxfId="8949"/>
    <tableColumn id="7464" xr3:uid="{3FE78068-DDE0-D74C-8205-DD4971862A4F}" name="Coluna7441" dataDxfId="8948"/>
    <tableColumn id="7465" xr3:uid="{21F75116-6C2B-644F-A0E2-66AB230327D0}" name="Coluna7442" dataDxfId="8947"/>
    <tableColumn id="7466" xr3:uid="{BA3818D1-56E5-ED44-AD39-7DBBFD975E4B}" name="Coluna7443" dataDxfId="8946"/>
    <tableColumn id="7467" xr3:uid="{6B0216FB-CA6D-7B46-986D-5B4768FBB42A}" name="Coluna7444" dataDxfId="8945"/>
    <tableColumn id="7468" xr3:uid="{72017E6D-5A1E-FE45-9FB2-0FFCB8217EC2}" name="Coluna7445" dataDxfId="8944"/>
    <tableColumn id="7469" xr3:uid="{F74F7ADF-9176-B84D-90BA-E5C59A350C9B}" name="Coluna7446" dataDxfId="8943"/>
    <tableColumn id="7470" xr3:uid="{D018F954-0CB2-F14C-8DED-98F5804B3DFE}" name="Coluna7447" dataDxfId="8942"/>
    <tableColumn id="7471" xr3:uid="{548562AF-BD6A-004F-8440-81CD898AD496}" name="Coluna7448" dataDxfId="8941"/>
    <tableColumn id="7472" xr3:uid="{94D0223B-5086-1040-8950-F900170BF549}" name="Coluna7449" dataDxfId="8940"/>
    <tableColumn id="7473" xr3:uid="{F5C3096D-2142-D243-93ED-EA1B85BE6F89}" name="Coluna7450" dataDxfId="8939"/>
    <tableColumn id="7474" xr3:uid="{9F07C7C0-C04B-B94E-9184-B3EE9FAC5C69}" name="Coluna7451" dataDxfId="8938"/>
    <tableColumn id="7475" xr3:uid="{7247934D-BD53-1341-84C5-E17E79F1FD3B}" name="Coluna7452" dataDxfId="8937"/>
    <tableColumn id="7476" xr3:uid="{53F94AC0-A851-AA4C-B168-08CBF00A5894}" name="Coluna7453" dataDxfId="8936"/>
    <tableColumn id="7477" xr3:uid="{4D0EA89D-F574-744D-AAA3-AB4F68CC36C6}" name="Coluna7454" dataDxfId="8935"/>
    <tableColumn id="7478" xr3:uid="{62F10C02-0E86-0243-80E8-0A2B081C5606}" name="Coluna7455" dataDxfId="8934"/>
    <tableColumn id="7479" xr3:uid="{EBE755DE-B581-0246-8BD3-16113D4E7E81}" name="Coluna7456" dataDxfId="8933"/>
    <tableColumn id="7480" xr3:uid="{C4A8060F-28C8-6D48-B27F-70C2FEB5A966}" name="Coluna7457" dataDxfId="8932"/>
    <tableColumn id="7481" xr3:uid="{615E15BE-21E2-D648-AD86-AB255E467FB2}" name="Coluna7458" dataDxfId="8931"/>
    <tableColumn id="7482" xr3:uid="{451D6B08-78A2-A74A-8AC7-6D38E4924410}" name="Coluna7459" dataDxfId="8930"/>
    <tableColumn id="7483" xr3:uid="{3A001A57-2023-F247-B38F-1A6919172C20}" name="Coluna7460" dataDxfId="8929"/>
    <tableColumn id="7484" xr3:uid="{133E1B0C-A0FD-514B-AA21-43C7953F40FA}" name="Coluna7461" dataDxfId="8928"/>
    <tableColumn id="7485" xr3:uid="{012BA2DC-DD36-FE45-86F8-2DFA6B362A6D}" name="Coluna7462" dataDxfId="8927"/>
    <tableColumn id="7486" xr3:uid="{16C4104E-BDA7-CC4A-9CD6-AB3CF486D148}" name="Coluna7463" dataDxfId="8926"/>
    <tableColumn id="7487" xr3:uid="{84F06941-C371-0F40-B6F6-2289929D9AA3}" name="Coluna7464" dataDxfId="8925"/>
    <tableColumn id="7488" xr3:uid="{A822CBA8-2654-2E44-AB69-5DC7FF4D955E}" name="Coluna7465" dataDxfId="8924"/>
    <tableColumn id="7489" xr3:uid="{A3C2EB17-E898-2547-8C13-E713C072BB59}" name="Coluna7466" dataDxfId="8923"/>
    <tableColumn id="7490" xr3:uid="{18A54C6A-BCB0-E545-B265-02DDB437D39A}" name="Coluna7467" dataDxfId="8922"/>
    <tableColumn id="7491" xr3:uid="{57604A31-6DD4-F34B-9C20-5532301F1300}" name="Coluna7468" dataDxfId="8921"/>
    <tableColumn id="7492" xr3:uid="{EB460C33-FD89-084A-9DF8-969ACF64C485}" name="Coluna7469" dataDxfId="8920"/>
    <tableColumn id="7493" xr3:uid="{F18E4CB8-12ED-9847-9333-63C1BCD6A824}" name="Coluna7470" dataDxfId="8919"/>
    <tableColumn id="7494" xr3:uid="{C9C2372E-9416-604F-A126-D3A1FFB9F6F9}" name="Coluna7471" dataDxfId="8918"/>
    <tableColumn id="7495" xr3:uid="{5F09E089-F8A4-3849-9A6B-81BA84CF1287}" name="Coluna7472" dataDxfId="8917"/>
    <tableColumn id="7496" xr3:uid="{59B8064E-73CF-F547-961B-DFA9A853AD81}" name="Coluna7473" dataDxfId="8916"/>
    <tableColumn id="7497" xr3:uid="{7C36BAF4-234C-7948-AC53-77D8DEC1662E}" name="Coluna7474" dataDxfId="8915"/>
    <tableColumn id="7498" xr3:uid="{EC2D2F42-FC6B-FC49-A0CF-EE8C36D24E1E}" name="Coluna7475" dataDxfId="8914"/>
    <tableColumn id="7499" xr3:uid="{C7B6A83E-DE66-BF41-A376-F340522D22FD}" name="Coluna7476" dataDxfId="8913"/>
    <tableColumn id="7500" xr3:uid="{6F84581E-3B24-B042-972F-D5859F764EDA}" name="Coluna7477" dataDxfId="8912"/>
    <tableColumn id="7501" xr3:uid="{31EF8341-6ECC-9046-B50A-73277021167C}" name="Coluna7478" dataDxfId="8911"/>
    <tableColumn id="7502" xr3:uid="{692F45C5-3D5D-2C44-A873-0A7A002DB824}" name="Coluna7479" dataDxfId="8910"/>
    <tableColumn id="7503" xr3:uid="{A7BC72E4-E513-ED48-A4DB-00E066569B49}" name="Coluna7480" dataDxfId="8909"/>
    <tableColumn id="7504" xr3:uid="{D3AA84E6-8D96-F24C-A1A8-4EF08B714581}" name="Coluna7481" dataDxfId="8908"/>
    <tableColumn id="7505" xr3:uid="{3EE035D1-F75B-3043-9516-1C9ACFF301F4}" name="Coluna7482" dataDxfId="8907"/>
    <tableColumn id="7506" xr3:uid="{9EE21FC1-7DED-4140-A925-E50D56A0E8AA}" name="Coluna7483" dataDxfId="8906"/>
    <tableColumn id="7507" xr3:uid="{8BA35900-0641-6D4F-8F7A-63D76C1717CF}" name="Coluna7484" dataDxfId="8905"/>
    <tableColumn id="7508" xr3:uid="{7092FAE7-94CF-8C47-BE83-99CBB337E71D}" name="Coluna7485" dataDxfId="8904"/>
    <tableColumn id="7509" xr3:uid="{5FC6FF6D-813E-3F41-99F6-ECA55175FBE2}" name="Coluna7486" dataDxfId="8903"/>
    <tableColumn id="7510" xr3:uid="{ECB93A87-4B43-5743-8416-634007710F28}" name="Coluna7487" dataDxfId="8902"/>
    <tableColumn id="7511" xr3:uid="{A99BDE68-9F28-B841-9049-CEED5E38A7F5}" name="Coluna7488" dataDxfId="8901"/>
    <tableColumn id="7512" xr3:uid="{CA0B9F34-16D8-5A4B-8469-56D4458538C0}" name="Coluna7489" dataDxfId="8900"/>
    <tableColumn id="7513" xr3:uid="{03854C56-1E4D-8F40-8635-79B762A4ADF6}" name="Coluna7490" dataDxfId="8899"/>
    <tableColumn id="7514" xr3:uid="{EF468E2F-9F74-9941-AF46-FB3F711DCF89}" name="Coluna7491" dataDxfId="8898"/>
    <tableColumn id="7515" xr3:uid="{0E156236-6E67-7D49-9E44-12476602D668}" name="Coluna7492" dataDxfId="8897"/>
    <tableColumn id="7516" xr3:uid="{FD7D5739-C325-9140-B3EA-477726D51E38}" name="Coluna7493" dataDxfId="8896"/>
    <tableColumn id="7517" xr3:uid="{B8060B1D-2E98-6345-91ED-58159B140562}" name="Coluna7494" dataDxfId="8895"/>
    <tableColumn id="7518" xr3:uid="{48DBB498-E8A3-E643-B67B-BF9C56136144}" name="Coluna7495" dataDxfId="8894"/>
    <tableColumn id="7519" xr3:uid="{234A989F-D415-B346-8298-9446913EB17D}" name="Coluna7496" dataDxfId="8893"/>
    <tableColumn id="7520" xr3:uid="{C7629BF1-8CE9-2D49-B17E-F8ECA3DDE791}" name="Coluna7497" dataDxfId="8892"/>
    <tableColumn id="7521" xr3:uid="{AAC871A8-2AAB-7148-AC35-1EA4D5F02395}" name="Coluna7498" dataDxfId="8891"/>
    <tableColumn id="7522" xr3:uid="{6029159E-38D8-584C-8309-448A632D9918}" name="Coluna7499" dataDxfId="8890"/>
    <tableColumn id="7523" xr3:uid="{B2795A5F-D73F-B04D-BC87-8706AF3E4D59}" name="Coluna7500" dataDxfId="8889"/>
    <tableColumn id="7524" xr3:uid="{F3AB048D-0003-B841-B183-A9B741C07D49}" name="Coluna7501" dataDxfId="8888"/>
    <tableColumn id="7525" xr3:uid="{2341AD2A-BD66-2F4B-85D4-86EFA227AD06}" name="Coluna7502" dataDxfId="8887"/>
    <tableColumn id="7526" xr3:uid="{CF4B06A1-6DE0-4147-ACBE-8CCA617C5826}" name="Coluna7503" dataDxfId="8886"/>
    <tableColumn id="7527" xr3:uid="{B223333E-CB6A-DB4E-AE3E-518EEC9CD612}" name="Coluna7504" dataDxfId="8885"/>
    <tableColumn id="7528" xr3:uid="{F141AC83-B1A9-6247-ABE8-7BC6737FC07B}" name="Coluna7505" dataDxfId="8884"/>
    <tableColumn id="7529" xr3:uid="{D6576376-01A1-9444-8F54-1C46A754D118}" name="Coluna7506" dataDxfId="8883"/>
    <tableColumn id="7530" xr3:uid="{06A07FE0-A786-334F-A0D4-1DA00B5AA2FE}" name="Coluna7507" dataDxfId="8882"/>
    <tableColumn id="7531" xr3:uid="{E6B437E6-3792-094E-A39B-F4EA1B9D384F}" name="Coluna7508" dataDxfId="8881"/>
    <tableColumn id="7532" xr3:uid="{8D2B9297-D18B-8E42-8CD8-6772C1F52DD2}" name="Coluna7509" dataDxfId="8880"/>
    <tableColumn id="7533" xr3:uid="{7076139E-7163-5C41-B7F9-A19F9927A01E}" name="Coluna7510" dataDxfId="8879"/>
    <tableColumn id="7534" xr3:uid="{B6CDE165-F549-B646-9C67-8837A62C3AB0}" name="Coluna7511" dataDxfId="8878"/>
    <tableColumn id="7535" xr3:uid="{381C9626-972D-2144-AF16-7158A5829EDC}" name="Coluna7512" dataDxfId="8877"/>
    <tableColumn id="7536" xr3:uid="{5D55BD7D-52A4-774F-90D3-50005F694A35}" name="Coluna7513" dataDxfId="8876"/>
    <tableColumn id="7537" xr3:uid="{53FB49BF-F921-E04A-805F-89FBBDF09D48}" name="Coluna7514" dataDxfId="8875"/>
    <tableColumn id="7538" xr3:uid="{7401F661-0A02-9B4A-93B8-33F0E44CB1BD}" name="Coluna7515" dataDxfId="8874"/>
    <tableColumn id="7539" xr3:uid="{1C6B38A2-CC39-D545-8E92-62CE188F5893}" name="Coluna7516" dataDxfId="8873"/>
    <tableColumn id="7540" xr3:uid="{38A70FD3-B2C2-5C40-8B2A-CC439AF748D2}" name="Coluna7517" dataDxfId="8872"/>
    <tableColumn id="7541" xr3:uid="{DFC33529-937E-0444-819F-EB1F1A48F0DF}" name="Coluna7518" dataDxfId="8871"/>
    <tableColumn id="7542" xr3:uid="{B7FED66C-F4F1-C644-AEA9-C7B2D52A674B}" name="Coluna7519" dataDxfId="8870"/>
    <tableColumn id="7543" xr3:uid="{D7ADF1F9-529E-D546-870E-9DC3FA3AE176}" name="Coluna7520" dataDxfId="8869"/>
    <tableColumn id="7544" xr3:uid="{BADAD285-F5EF-D544-AEE0-9B247CFDB95E}" name="Coluna7521" dataDxfId="8868"/>
    <tableColumn id="7545" xr3:uid="{24B03276-FBB2-E94C-9BFC-FF423BFBD9DA}" name="Coluna7522" dataDxfId="8867"/>
    <tableColumn id="7546" xr3:uid="{1EA14B7B-74F9-094D-9AAD-F345FF753BE8}" name="Coluna7523" dataDxfId="8866"/>
    <tableColumn id="7547" xr3:uid="{65B942DB-25E0-1F4C-8529-CB5B532B457A}" name="Coluna7524" dataDxfId="8865"/>
    <tableColumn id="7548" xr3:uid="{93FE9D26-DFDB-6B49-9D91-78605D64E269}" name="Coluna7525" dataDxfId="8864"/>
    <tableColumn id="7549" xr3:uid="{45B11DF5-7E28-9A41-911B-D417EA6E0643}" name="Coluna7526" dataDxfId="8863"/>
    <tableColumn id="7550" xr3:uid="{68DD19E0-B18A-844B-A402-404594E08AD0}" name="Coluna7527" dataDxfId="8862"/>
    <tableColumn id="7551" xr3:uid="{1D1EBA83-939D-4F42-8868-E93A4D93A4F3}" name="Coluna7528" dataDxfId="8861"/>
    <tableColumn id="7552" xr3:uid="{33C539CB-F4FF-8142-B61B-117BB4719D48}" name="Coluna7529" dataDxfId="8860"/>
    <tableColumn id="7553" xr3:uid="{21E1349F-931D-E64C-AB13-146E399B7E7E}" name="Coluna7530" dataDxfId="8859"/>
    <tableColumn id="7554" xr3:uid="{CEFD9364-7AF9-FC42-8B64-E6215043FDFD}" name="Coluna7531" dataDxfId="8858"/>
    <tableColumn id="7555" xr3:uid="{661CDE92-84AA-8449-8DEF-D918A215B651}" name="Coluna7532" dataDxfId="8857"/>
    <tableColumn id="7556" xr3:uid="{870FDA44-E95E-FB48-9A24-31C875337710}" name="Coluna7533" dataDxfId="8856"/>
    <tableColumn id="7557" xr3:uid="{ADB227F6-59DF-3345-A44D-5262B2F3E280}" name="Coluna7534" dataDxfId="8855"/>
    <tableColumn id="7558" xr3:uid="{99B1C96D-F96C-1E4E-9A12-746ABF871240}" name="Coluna7535" dataDxfId="8854"/>
    <tableColumn id="7559" xr3:uid="{AA6F39DD-9AC5-6649-9EAF-A560CCD5E726}" name="Coluna7536" dataDxfId="8853"/>
    <tableColumn id="7560" xr3:uid="{BC8C3138-C1D9-D44C-ACAE-F7BDF6D84A8D}" name="Coluna7537" dataDxfId="8852"/>
    <tableColumn id="7561" xr3:uid="{695B295E-6028-6A44-9014-8ADAA87B0DFF}" name="Coluna7538" dataDxfId="8851"/>
    <tableColumn id="7562" xr3:uid="{3566B8FF-7823-4C40-AA11-DE5AAB23BBEE}" name="Coluna7539" dataDxfId="8850"/>
    <tableColumn id="7563" xr3:uid="{93B2003C-67CD-B549-B14C-6DBEB038E00B}" name="Coluna7540" dataDxfId="8849"/>
    <tableColumn id="7564" xr3:uid="{242B1CD7-50AE-A544-8532-4C0ACBBAACFC}" name="Coluna7541" dataDxfId="8848"/>
    <tableColumn id="7565" xr3:uid="{4F2F2A19-3BDC-EC47-A1A5-A66B17FAE82B}" name="Coluna7542" dataDxfId="8847"/>
    <tableColumn id="7566" xr3:uid="{785FE080-61C2-384A-B8EE-F50F11503059}" name="Coluna7543" dataDxfId="8846"/>
    <tableColumn id="7567" xr3:uid="{1E99F0FE-5798-5640-BDA0-A8B4D5E50F20}" name="Coluna7544" dataDxfId="8845"/>
    <tableColumn id="7568" xr3:uid="{A0498DE4-782C-7C4B-8850-2FD4A84F88DC}" name="Coluna7545" dataDxfId="8844"/>
    <tableColumn id="7569" xr3:uid="{0D84749B-46F6-B64F-9E50-7CB5D680BC52}" name="Coluna7546" dataDxfId="8843"/>
    <tableColumn id="7570" xr3:uid="{CB7F5727-C507-A94E-BC19-C0402E8F37AF}" name="Coluna7547" dataDxfId="8842"/>
    <tableColumn id="7571" xr3:uid="{10D6C8FD-7903-4644-BB98-22AA48D4F3EE}" name="Coluna7548" dataDxfId="8841"/>
    <tableColumn id="7572" xr3:uid="{45745FA4-C310-9440-A8BC-AA3F9C945FB1}" name="Coluna7549" dataDxfId="8840"/>
    <tableColumn id="7573" xr3:uid="{DEC87D39-EC16-A341-9D13-EDE664329E2E}" name="Coluna7550" dataDxfId="8839"/>
    <tableColumn id="7574" xr3:uid="{4A41308A-47A5-654F-9B5E-72499AA24CEA}" name="Coluna7551" dataDxfId="8838"/>
    <tableColumn id="7575" xr3:uid="{7555AF56-39B2-8C46-8CFC-4B3A5D3DA708}" name="Coluna7552" dataDxfId="8837"/>
    <tableColumn id="7576" xr3:uid="{07681EA0-3817-444A-96E2-1080C4630DC7}" name="Coluna7553" dataDxfId="8836"/>
    <tableColumn id="7577" xr3:uid="{4204AC83-37AE-0949-9915-64C6EEA179DC}" name="Coluna7554" dataDxfId="8835"/>
    <tableColumn id="7578" xr3:uid="{3E9801FD-EC05-C64A-A293-0F50C2D498F5}" name="Coluna7555" dataDxfId="8834"/>
    <tableColumn id="7579" xr3:uid="{8260F413-0B51-1B48-8E80-B1A4A893A899}" name="Coluna7556" dataDxfId="8833"/>
    <tableColumn id="7580" xr3:uid="{92B35522-60F5-3C48-A18D-ECD1B2DD4DFB}" name="Coluna7557" dataDxfId="8832"/>
    <tableColumn id="7581" xr3:uid="{6C9C6859-3721-1B4D-BAE4-03202684B13F}" name="Coluna7558" dataDxfId="8831"/>
    <tableColumn id="7582" xr3:uid="{5FFFFFF3-027A-744F-96E9-E2EABFE358D7}" name="Coluna7559" dataDxfId="8830"/>
    <tableColumn id="7583" xr3:uid="{6B31FD73-400D-3249-86C9-78F54A3B0731}" name="Coluna7560" dataDxfId="8829"/>
    <tableColumn id="7584" xr3:uid="{B60B7819-8703-8D44-9585-08F41A431B6D}" name="Coluna7561" dataDxfId="8828"/>
    <tableColumn id="7585" xr3:uid="{0D4B9B3E-E39F-654B-A64B-FCD45D420AD8}" name="Coluna7562" dataDxfId="8827"/>
    <tableColumn id="7586" xr3:uid="{1DE7F9A1-8E8B-0640-9211-C9CC854FC623}" name="Coluna7563" dataDxfId="8826"/>
    <tableColumn id="7587" xr3:uid="{CE5C9F20-DDD8-994E-ABB3-2239AE313B7F}" name="Coluna7564" dataDxfId="8825"/>
    <tableColumn id="7588" xr3:uid="{DD21567A-EF19-1F43-A9C5-7DEB09BC438A}" name="Coluna7565" dataDxfId="8824"/>
    <tableColumn id="7589" xr3:uid="{526F6118-D28F-AB40-980C-93034F7612F8}" name="Coluna7566" dataDxfId="8823"/>
    <tableColumn id="7590" xr3:uid="{42E6D501-034A-1D46-B8A1-BDFC22883EE6}" name="Coluna7567" dataDxfId="8822"/>
    <tableColumn id="7591" xr3:uid="{2D7758F9-9A37-C745-B2D0-4E5FCAFBC733}" name="Coluna7568" dataDxfId="8821"/>
    <tableColumn id="7592" xr3:uid="{59369C0E-BB7A-4240-835F-49DC9EF02647}" name="Coluna7569" dataDxfId="8820"/>
    <tableColumn id="7593" xr3:uid="{8A8640CA-BDD1-3E4B-93DE-840EFFB24AC7}" name="Coluna7570" dataDxfId="8819"/>
    <tableColumn id="7594" xr3:uid="{5A5ED3A8-5406-4646-94DC-C8F2EF928A80}" name="Coluna7571" dataDxfId="8818"/>
    <tableColumn id="7595" xr3:uid="{E2A842BF-149A-1140-AB26-C2AF252FAAD9}" name="Coluna7572" dataDxfId="8817"/>
    <tableColumn id="7596" xr3:uid="{F4D60324-B87F-F643-9920-58A0D234795D}" name="Coluna7573" dataDxfId="8816"/>
    <tableColumn id="7597" xr3:uid="{95B44A2E-9C2B-8F42-85F7-7B45CD82DC28}" name="Coluna7574" dataDxfId="8815"/>
    <tableColumn id="7598" xr3:uid="{BD15804F-17FF-784F-BB05-4E44971DB216}" name="Coluna7575" dataDxfId="8814"/>
    <tableColumn id="7599" xr3:uid="{88D708C6-41CF-2444-8260-67DB468F1377}" name="Coluna7576" dataDxfId="8813"/>
    <tableColumn id="7600" xr3:uid="{30F97036-F0B7-6B42-A80D-336E211575E1}" name="Coluna7577" dataDxfId="8812"/>
    <tableColumn id="7601" xr3:uid="{78C034F4-2538-0C42-9472-F3AED34BE4A8}" name="Coluna7578" dataDxfId="8811"/>
    <tableColumn id="7602" xr3:uid="{1376CC03-5423-0E47-8F08-2156184CB44F}" name="Coluna7579" dataDxfId="8810"/>
    <tableColumn id="7603" xr3:uid="{8666470A-7665-CE4D-8C5A-B11E570CE9A5}" name="Coluna7580" dataDxfId="8809"/>
    <tableColumn id="7604" xr3:uid="{68E9C7DF-0291-1C45-92B7-ADE7D3D5869C}" name="Coluna7581" dataDxfId="8808"/>
    <tableColumn id="7605" xr3:uid="{44F62C3F-8529-474D-ABAE-33F82516EA5A}" name="Coluna7582" dataDxfId="8807"/>
    <tableColumn id="7606" xr3:uid="{753BC5AD-9649-2B48-A47D-A9752013A3B1}" name="Coluna7583" dataDxfId="8806"/>
    <tableColumn id="7607" xr3:uid="{C6AC41CC-C987-3043-9D46-70345E7B1F38}" name="Coluna7584" dataDxfId="8805"/>
    <tableColumn id="7608" xr3:uid="{89750A0C-0CE2-7F40-BBAD-70577B68C439}" name="Coluna7585" dataDxfId="8804"/>
    <tableColumn id="7609" xr3:uid="{46E911B9-0028-C947-A0DE-0B453B14EBF6}" name="Coluna7586" dataDxfId="8803"/>
    <tableColumn id="7610" xr3:uid="{2E0AA7FE-636D-A14F-9171-1FF7536387B0}" name="Coluna7587" dataDxfId="8802"/>
    <tableColumn id="7611" xr3:uid="{9F0C28B3-21A9-4046-B314-1FBA656D868B}" name="Coluna7588" dataDxfId="8801"/>
    <tableColumn id="7612" xr3:uid="{CD442990-1AD2-8B49-9026-1545C8672DA9}" name="Coluna7589" dataDxfId="8800"/>
    <tableColumn id="7613" xr3:uid="{0FCF6A13-ACB6-544B-8A63-FDDB42857213}" name="Coluna7590" dataDxfId="8799"/>
    <tableColumn id="7614" xr3:uid="{B8ACE1E6-7703-9E4F-9BF4-8E472D62E0BF}" name="Coluna7591" dataDxfId="8798"/>
    <tableColumn id="7615" xr3:uid="{EECC6D36-4ABF-E742-B58E-85E11AEA9913}" name="Coluna7592" dataDxfId="8797"/>
    <tableColumn id="7616" xr3:uid="{17C3410F-39D5-1747-8A2C-80D1FC0F2634}" name="Coluna7593" dataDxfId="8796"/>
    <tableColumn id="7617" xr3:uid="{90BA35F6-17BD-D84D-8528-A4C1D12413CE}" name="Coluna7594" dataDxfId="8795"/>
    <tableColumn id="7618" xr3:uid="{AE1D5B09-B77B-7F4F-A955-C9314B1EC119}" name="Coluna7595" dataDxfId="8794"/>
    <tableColumn id="7619" xr3:uid="{37D1963A-E4F8-4D47-B940-C14814CAA30B}" name="Coluna7596" dataDxfId="8793"/>
    <tableColumn id="7620" xr3:uid="{A76F2B3D-45C9-8A48-B4EA-FEDDA379B65C}" name="Coluna7597" dataDxfId="8792"/>
    <tableColumn id="7621" xr3:uid="{14F88FE7-7415-A144-A5F2-1E1E54B1279E}" name="Coluna7598" dataDxfId="8791"/>
    <tableColumn id="7622" xr3:uid="{2EDF9AC5-6A31-F34D-9F3C-5755304616A8}" name="Coluna7599" dataDxfId="8790"/>
    <tableColumn id="7623" xr3:uid="{090D053A-57C9-7B40-B2BC-CCE42F2933E1}" name="Coluna7600" dataDxfId="8789"/>
    <tableColumn id="7624" xr3:uid="{310E88BB-4DFF-684C-BBC5-C5AE9C917964}" name="Coluna7601" dataDxfId="8788"/>
    <tableColumn id="7625" xr3:uid="{E2445DD4-3BA8-F44C-97D1-D4721EA56364}" name="Coluna7602" dataDxfId="8787"/>
    <tableColumn id="7626" xr3:uid="{A460D328-58A2-644E-A442-5459C845B124}" name="Coluna7603" dataDxfId="8786"/>
    <tableColumn id="7627" xr3:uid="{5B0A5282-546D-4742-BEF0-E5E9CDD4838E}" name="Coluna7604" dataDxfId="8785"/>
    <tableColumn id="7628" xr3:uid="{C2C72C61-74EF-5C41-B33A-F842C00E3EE9}" name="Coluna7605" dataDxfId="8784"/>
    <tableColumn id="7629" xr3:uid="{F56A6B6F-2E73-0540-8A46-2D4D1FAD8214}" name="Coluna7606" dataDxfId="8783"/>
    <tableColumn id="7630" xr3:uid="{6BCC1CF0-50B5-C346-8757-48BED3389704}" name="Coluna7607" dataDxfId="8782"/>
    <tableColumn id="7631" xr3:uid="{0D1044B3-3DFC-F243-A644-1384398975DE}" name="Coluna7608" dataDxfId="8781"/>
    <tableColumn id="7632" xr3:uid="{B13579FD-52A9-E64D-B702-3D996AD1E712}" name="Coluna7609" dataDxfId="8780"/>
    <tableColumn id="7633" xr3:uid="{A8669592-38EC-2147-A8A6-8799B5B8D647}" name="Coluna7610" dataDxfId="8779"/>
    <tableColumn id="7634" xr3:uid="{75A5DC74-4860-BC43-89D6-A88C69B60E77}" name="Coluna7611" dataDxfId="8778"/>
    <tableColumn id="7635" xr3:uid="{81E619AD-90DF-4F45-853B-9978853A88B6}" name="Coluna7612" dataDxfId="8777"/>
    <tableColumn id="7636" xr3:uid="{F80FB854-7D85-3B48-82D2-4BEB1CDD525A}" name="Coluna7613" dataDxfId="8776"/>
    <tableColumn id="7637" xr3:uid="{972FED41-CFFC-A043-90B4-1CE545C240CA}" name="Coluna7614" dataDxfId="8775"/>
    <tableColumn id="7638" xr3:uid="{7C93E720-C189-9C48-BFA0-F58758F8CE4C}" name="Coluna7615" dataDxfId="8774"/>
    <tableColumn id="7639" xr3:uid="{E3218B1B-EFCE-7242-930E-9A35113714D7}" name="Coluna7616" dataDxfId="8773"/>
    <tableColumn id="7640" xr3:uid="{565DCE6C-F3EC-4C48-9329-5EEFD599204C}" name="Coluna7617" dataDxfId="8772"/>
    <tableColumn id="7641" xr3:uid="{B0B98032-2182-A241-9EE5-D219F0965A62}" name="Coluna7618" dataDxfId="8771"/>
    <tableColumn id="7642" xr3:uid="{44212BA3-0BDD-CD4B-A799-B65D19FD087E}" name="Coluna7619" dataDxfId="8770"/>
    <tableColumn id="7643" xr3:uid="{35E3F091-029E-3340-A377-966A9BE9F422}" name="Coluna7620" dataDxfId="8769"/>
    <tableColumn id="7644" xr3:uid="{3E4875F5-9CB8-594E-A3BA-94B24B9D842E}" name="Coluna7621" dataDxfId="8768"/>
    <tableColumn id="7645" xr3:uid="{1A102AE1-3CCF-C041-A911-7AD0889FE41F}" name="Coluna7622" dataDxfId="8767"/>
    <tableColumn id="7646" xr3:uid="{3DF68262-1CA5-B947-803B-8052CA702C6C}" name="Coluna7623" dataDxfId="8766"/>
    <tableColumn id="7647" xr3:uid="{A86A9170-EB58-034E-B39C-3F0F57B46B7A}" name="Coluna7624" dataDxfId="8765"/>
    <tableColumn id="7648" xr3:uid="{9FA9D337-860B-EB49-926E-082CEDB257CE}" name="Coluna7625" dataDxfId="8764"/>
    <tableColumn id="7649" xr3:uid="{4E892D12-9050-CF42-95A5-16117FF25D7C}" name="Coluna7626" dataDxfId="8763"/>
    <tableColumn id="7650" xr3:uid="{232A75A4-9063-B545-9430-B74E37863221}" name="Coluna7627" dataDxfId="8762"/>
    <tableColumn id="7651" xr3:uid="{ED507D91-29D4-104E-B568-6C637C8729F6}" name="Coluna7628" dataDxfId="8761"/>
    <tableColumn id="7652" xr3:uid="{5EBBF731-4C1B-3E40-9B1D-B1CAF5730D92}" name="Coluna7629" dataDxfId="8760"/>
    <tableColumn id="7653" xr3:uid="{A20C0268-0C58-3747-A188-508B8601915C}" name="Coluna7630" dataDxfId="8759"/>
    <tableColumn id="7654" xr3:uid="{463E6128-BECE-064F-947A-63543F82B3F0}" name="Coluna7631" dataDxfId="8758"/>
    <tableColumn id="7655" xr3:uid="{E86DBD0F-C3C4-EA47-9E67-C207A005D763}" name="Coluna7632" dataDxfId="8757"/>
    <tableColumn id="7656" xr3:uid="{B4B7A175-FF5D-104C-BD28-ACC5B1F5A666}" name="Coluna7633" dataDxfId="8756"/>
    <tableColumn id="7657" xr3:uid="{FD00D9F4-B7BB-7B41-8973-7CD190DDC9E4}" name="Coluna7634" dataDxfId="8755"/>
    <tableColumn id="7658" xr3:uid="{537AA117-9943-B44D-A024-946E96DCA2C1}" name="Coluna7635" dataDxfId="8754"/>
    <tableColumn id="7659" xr3:uid="{60C96CC5-D6CB-3740-A5B7-0F6C283004A9}" name="Coluna7636" dataDxfId="8753"/>
    <tableColumn id="7660" xr3:uid="{551C8D5E-B912-9C4B-9282-D337E72F4600}" name="Coluna7637" dataDxfId="8752"/>
    <tableColumn id="7661" xr3:uid="{2B6C077F-8F16-ED4E-9B07-3497D5548A24}" name="Coluna7638" dataDxfId="8751"/>
    <tableColumn id="7662" xr3:uid="{60AC102B-2AA3-8844-9FED-7A36B2DF4191}" name="Coluna7639" dataDxfId="8750"/>
    <tableColumn id="7663" xr3:uid="{7652C9C0-BFA8-9B4C-8281-55E5CB910429}" name="Coluna7640" dataDxfId="8749"/>
    <tableColumn id="7664" xr3:uid="{F8032E78-A548-034C-929D-D10DEBC85C7C}" name="Coluna7641" dataDxfId="8748"/>
    <tableColumn id="7665" xr3:uid="{F320AD0E-EB55-9844-99EA-97C170E5F1C7}" name="Coluna7642" dataDxfId="8747"/>
    <tableColumn id="7666" xr3:uid="{5B1A745B-68A7-8D4B-8AC9-E0BC80A24F24}" name="Coluna7643" dataDxfId="8746"/>
    <tableColumn id="7667" xr3:uid="{14C4625D-C058-F14D-A3AA-1BF6F79F3760}" name="Coluna7644" dataDxfId="8745"/>
    <tableColumn id="7668" xr3:uid="{A4B9A82B-6CBB-F84F-A05B-DA1E0D915651}" name="Coluna7645" dataDxfId="8744"/>
    <tableColumn id="7669" xr3:uid="{3A10D091-0456-6E46-B4BA-E4D9D2184B68}" name="Coluna7646" dataDxfId="8743"/>
    <tableColumn id="7670" xr3:uid="{0759965E-35CA-884C-8D63-C2F855051D88}" name="Coluna7647" dataDxfId="8742"/>
    <tableColumn id="7671" xr3:uid="{B72C3888-E2B0-4740-B8FC-2BC086B2E900}" name="Coluna7648" dataDxfId="8741"/>
    <tableColumn id="7672" xr3:uid="{2E918E17-A922-9F49-96BA-12D2E168A1D4}" name="Coluna7649" dataDxfId="8740"/>
    <tableColumn id="7673" xr3:uid="{E9290EB4-D3E8-5448-B7FE-BB28F2CFD7AB}" name="Coluna7650" dataDxfId="8739"/>
    <tableColumn id="7674" xr3:uid="{08CC0C80-7D96-344A-9B64-9C4FD52864D5}" name="Coluna7651" dataDxfId="8738"/>
    <tableColumn id="7675" xr3:uid="{2DAB3DDB-07DD-E342-87A7-00C39C332DAC}" name="Coluna7652" dataDxfId="8737"/>
    <tableColumn id="7676" xr3:uid="{699B041F-9910-5249-B7FB-B253E9998F70}" name="Coluna7653" dataDxfId="8736"/>
    <tableColumn id="7677" xr3:uid="{BB174301-BE0C-8941-BB44-4A1265E2EF3D}" name="Coluna7654" dataDxfId="8735"/>
    <tableColumn id="7678" xr3:uid="{D559CB90-4DB6-9444-9A83-07A06AE80192}" name="Coluna7655" dataDxfId="8734"/>
    <tableColumn id="7679" xr3:uid="{883C8126-9F96-E940-8591-09ED4E8969B2}" name="Coluna7656" dataDxfId="8733"/>
    <tableColumn id="7680" xr3:uid="{74D4359E-A85C-9743-AE46-21695381791B}" name="Coluna7657" dataDxfId="8732"/>
    <tableColumn id="7681" xr3:uid="{60718511-F96B-9D4B-B422-7A6D32774182}" name="Coluna7658" dataDxfId="8731"/>
    <tableColumn id="7682" xr3:uid="{FA9174FB-8582-C244-925F-31EDE3B3429F}" name="Coluna7659" dataDxfId="8730"/>
    <tableColumn id="7683" xr3:uid="{3CC06806-DC5F-8140-9486-FEB2EB7DA214}" name="Coluna7660" dataDxfId="8729"/>
    <tableColumn id="7684" xr3:uid="{3E80D298-AE96-EC44-AB07-3BD764B8BBFF}" name="Coluna7661" dataDxfId="8728"/>
    <tableColumn id="7685" xr3:uid="{9F67EFF4-CEF5-F649-82E6-936CA00E9A29}" name="Coluna7662" dataDxfId="8727"/>
    <tableColumn id="7686" xr3:uid="{7933F3AA-4739-3748-8AA6-C64B99C38FFD}" name="Coluna7663" dataDxfId="8726"/>
    <tableColumn id="7687" xr3:uid="{02DA6C0E-31AF-3840-AEBC-29C0DEB1B2DD}" name="Coluna7664" dataDxfId="8725"/>
    <tableColumn id="7688" xr3:uid="{4F8C4D5D-C462-8F4B-A558-4EEC5633EDD6}" name="Coluna7665" dataDxfId="8724"/>
    <tableColumn id="7689" xr3:uid="{0AF18939-8516-024D-B46D-FE99B6B477E8}" name="Coluna7666" dataDxfId="8723"/>
    <tableColumn id="7690" xr3:uid="{A28C7C8C-E72A-D346-AAC0-17057810C526}" name="Coluna7667" dataDxfId="8722"/>
    <tableColumn id="7691" xr3:uid="{EBA9EBCD-C9AF-8E49-BB0C-479085615A36}" name="Coluna7668" dataDxfId="8721"/>
    <tableColumn id="7692" xr3:uid="{72EF05E1-ADCD-2A46-87F4-E29BBA135B73}" name="Coluna7669" dataDxfId="8720"/>
    <tableColumn id="7693" xr3:uid="{C6BC7147-0ECF-CD4B-B842-8D8BC5D814E2}" name="Coluna7670" dataDxfId="8719"/>
    <tableColumn id="7694" xr3:uid="{95770E07-E86B-5745-A94C-79EB2C502F55}" name="Coluna7671" dataDxfId="8718"/>
    <tableColumn id="7695" xr3:uid="{F00FF94B-917D-E646-94D8-62B726E8806D}" name="Coluna7672" dataDxfId="8717"/>
    <tableColumn id="7696" xr3:uid="{DFC530B7-6718-854E-BEB1-EFB01D4C84D7}" name="Coluna7673" dataDxfId="8716"/>
    <tableColumn id="7697" xr3:uid="{9015DB86-A680-AE4D-91A9-F752D3EC0D83}" name="Coluna7674" dataDxfId="8715"/>
    <tableColumn id="7698" xr3:uid="{4B4B9364-28BD-CE42-AAC2-143A53818452}" name="Coluna7675" dataDxfId="8714"/>
    <tableColumn id="7699" xr3:uid="{B2FE948C-50C0-6243-8443-CD6247BF129A}" name="Coluna7676" dataDxfId="8713"/>
    <tableColumn id="7700" xr3:uid="{74438FD2-5310-4146-AE8B-AB5BD0F285B4}" name="Coluna7677" dataDxfId="8712"/>
    <tableColumn id="7701" xr3:uid="{CC7842BF-CE93-E94C-AAB6-777D770986F1}" name="Coluna7678" dataDxfId="8711"/>
    <tableColumn id="7702" xr3:uid="{9C51AD26-6B92-CA48-A91A-F32A2F0D7E1D}" name="Coluna7679" dataDxfId="8710"/>
    <tableColumn id="7703" xr3:uid="{216B068C-217D-1A44-9D6F-FD208749E770}" name="Coluna7680" dataDxfId="8709"/>
    <tableColumn id="7704" xr3:uid="{F6DD17F3-246C-6A47-B845-ABB0FA9A8FD8}" name="Coluna7681" dataDxfId="8708"/>
    <tableColumn id="7705" xr3:uid="{75E1018A-8276-E741-B9B6-3499D263DF1F}" name="Coluna7682" dataDxfId="8707"/>
    <tableColumn id="7706" xr3:uid="{D7FEF1C0-B658-FE47-B024-EEFA2B9BF653}" name="Coluna7683" dataDxfId="8706"/>
    <tableColumn id="7707" xr3:uid="{3D991741-3F07-0346-99E9-4270A2EB955B}" name="Coluna7684" dataDxfId="8705"/>
    <tableColumn id="7708" xr3:uid="{B9D32AD7-93E5-214D-AAC9-32434A92316C}" name="Coluna7685" dataDxfId="8704"/>
    <tableColumn id="7709" xr3:uid="{8BEE2B42-2164-DF45-A95A-75DF8E417C51}" name="Coluna7686" dataDxfId="8703"/>
    <tableColumn id="7710" xr3:uid="{CE2C372B-10B8-A54E-8AAA-1377A019CB42}" name="Coluna7687" dataDxfId="8702"/>
    <tableColumn id="7711" xr3:uid="{ED5B826F-7D12-D046-A897-E99030DB45D2}" name="Coluna7688" dataDxfId="8701"/>
    <tableColumn id="7712" xr3:uid="{D0A1B769-E9FE-BE4F-A959-C9100AD74702}" name="Coluna7689" dataDxfId="8700"/>
    <tableColumn id="7713" xr3:uid="{88A113B3-CA7F-E04E-BE9B-4A550DF9B773}" name="Coluna7690" dataDxfId="8699"/>
    <tableColumn id="7714" xr3:uid="{662DCDA4-3EC8-A04B-8256-B75A6EFE9DBD}" name="Coluna7691" dataDxfId="8698"/>
    <tableColumn id="7715" xr3:uid="{17F72C5A-F430-F543-992C-5AFDA31884A4}" name="Coluna7692" dataDxfId="8697"/>
    <tableColumn id="7716" xr3:uid="{AC73A237-69FF-3B47-BFB9-FB62D53C10DD}" name="Coluna7693" dataDxfId="8696"/>
    <tableColumn id="7717" xr3:uid="{088604E7-18FA-2F44-B9CB-A79B37472957}" name="Coluna7694" dataDxfId="8695"/>
    <tableColumn id="7718" xr3:uid="{A94AD4C6-6F27-9E4F-8285-45D147C3BA7F}" name="Coluna7695" dataDxfId="8694"/>
    <tableColumn id="7719" xr3:uid="{C8024135-4A5C-8E45-894D-3A9997C94DF8}" name="Coluna7696" dataDxfId="8693"/>
    <tableColumn id="7720" xr3:uid="{5AF66A3A-B2D8-5D4B-BA4F-33FBD750279C}" name="Coluna7697" dataDxfId="8692"/>
    <tableColumn id="7721" xr3:uid="{10B97D81-6EEC-714D-8085-88E6BFE64EE3}" name="Coluna7698" dataDxfId="8691"/>
    <tableColumn id="7722" xr3:uid="{ED3DED49-4BDC-F945-B59F-FDAA2D7CAAD0}" name="Coluna7699" dataDxfId="8690"/>
    <tableColumn id="7723" xr3:uid="{8ABE23E4-6E8B-0348-9C14-7DE092F90EF5}" name="Coluna7700" dataDxfId="8689"/>
    <tableColumn id="7724" xr3:uid="{555D424A-3516-2E44-AC03-779B3FBCC9EC}" name="Coluna7701" dataDxfId="8688"/>
    <tableColumn id="7725" xr3:uid="{78611170-EE19-8F4D-A396-2890059F3F6F}" name="Coluna7702" dataDxfId="8687"/>
    <tableColumn id="7726" xr3:uid="{2D5E5423-F376-634A-8C5D-43D9ECE3482A}" name="Coluna7703" dataDxfId="8686"/>
    <tableColumn id="7727" xr3:uid="{B6457882-1066-7847-B68B-4E62888B380E}" name="Coluna7704" dataDxfId="8685"/>
    <tableColumn id="7728" xr3:uid="{E3455778-A6C4-5C4D-BA1E-1ED9ABDA4347}" name="Coluna7705" dataDxfId="8684"/>
    <tableColumn id="7729" xr3:uid="{D04E7E16-57EC-FB46-8AE2-6E56E6C4685C}" name="Coluna7706" dataDxfId="8683"/>
    <tableColumn id="7730" xr3:uid="{F6C7D8C9-6823-B145-817E-FAEC15B2A41A}" name="Coluna7707" dataDxfId="8682"/>
    <tableColumn id="7731" xr3:uid="{F74CCD63-2775-6E48-ABBA-F1380373138C}" name="Coluna7708" dataDxfId="8681"/>
    <tableColumn id="7732" xr3:uid="{B8985FF4-6F0A-7C42-ACCC-EBB8C9981884}" name="Coluna7709" dataDxfId="8680"/>
    <tableColumn id="7733" xr3:uid="{9BD09C53-8363-F248-9F08-0234C793624C}" name="Coluna7710" dataDxfId="8679"/>
    <tableColumn id="7734" xr3:uid="{BAEC18C9-DBD9-354B-AA4A-116676978C25}" name="Coluna7711" dataDxfId="8678"/>
    <tableColumn id="7735" xr3:uid="{DDFE627A-247D-7E45-B9F9-6246AB833884}" name="Coluna7712" dataDxfId="8677"/>
    <tableColumn id="7736" xr3:uid="{5884B2D1-8E57-894F-9BCE-F65BAAAACEEC}" name="Coluna7713" dataDxfId="8676"/>
    <tableColumn id="7737" xr3:uid="{0CC88C35-4F20-2644-B3E6-F7E703CB4B7D}" name="Coluna7714" dataDxfId="8675"/>
    <tableColumn id="7738" xr3:uid="{F194F572-50D9-0F46-AEE0-B9132E5758CC}" name="Coluna7715" dataDxfId="8674"/>
    <tableColumn id="7739" xr3:uid="{ADE4160A-CA0F-4E4C-9B53-C031A02B3E27}" name="Coluna7716" dataDxfId="8673"/>
    <tableColumn id="7740" xr3:uid="{2564DFC1-19AD-204F-81B1-CECF8FF7C456}" name="Coluna7717" dataDxfId="8672"/>
    <tableColumn id="7741" xr3:uid="{F91159EA-5177-2C40-925D-8DB3E4797524}" name="Coluna7718" dataDxfId="8671"/>
    <tableColumn id="7742" xr3:uid="{BE1411EE-717B-D24C-B0F8-571AFEA46855}" name="Coluna7719" dataDxfId="8670"/>
    <tableColumn id="7743" xr3:uid="{DC63FDD2-7A1A-3847-80A0-496124A99976}" name="Coluna7720" dataDxfId="8669"/>
    <tableColumn id="7744" xr3:uid="{6892DD8A-255A-5749-8FEB-25DEC8F44FC8}" name="Coluna7721" dataDxfId="8668"/>
    <tableColumn id="7745" xr3:uid="{3F0949BA-4511-9048-83C3-99CC99ECE8C6}" name="Coluna7722" dataDxfId="8667"/>
    <tableColumn id="7746" xr3:uid="{D9153E50-DB54-8B4D-834F-1092B5EC4891}" name="Coluna7723" dataDxfId="8666"/>
    <tableColumn id="7747" xr3:uid="{994B3D8A-7C3E-F142-8C97-B14CEE4E77B5}" name="Coluna7724" dataDxfId="8665"/>
    <tableColumn id="7748" xr3:uid="{F830F7B9-DC1F-D243-8E5B-3D02E1BA4F50}" name="Coluna7725" dataDxfId="8664"/>
    <tableColumn id="7749" xr3:uid="{566E9EB7-82E6-B349-A041-B47CA80E0FF2}" name="Coluna7726" dataDxfId="8663"/>
    <tableColumn id="7750" xr3:uid="{0DE854A3-DE20-9042-9309-055431CA8CBB}" name="Coluna7727" dataDxfId="8662"/>
    <tableColumn id="7751" xr3:uid="{06C907AA-37CE-354C-8438-ECBC0CC00753}" name="Coluna7728" dataDxfId="8661"/>
    <tableColumn id="7752" xr3:uid="{E0927F5E-F5F4-AB4B-A6BB-13A1AF2D9A34}" name="Coluna7729" dataDxfId="8660"/>
    <tableColumn id="7753" xr3:uid="{D074D337-BEFB-C449-8640-C68D879256E6}" name="Coluna7730" dataDxfId="8659"/>
    <tableColumn id="7754" xr3:uid="{670F25A4-E5A6-8D40-9D30-E06B00A899B0}" name="Coluna7731" dataDxfId="8658"/>
    <tableColumn id="7755" xr3:uid="{9A2AF2C6-0573-1241-B43C-A7B0A3FF9017}" name="Coluna7732" dataDxfId="8657"/>
    <tableColumn id="7756" xr3:uid="{806E3CDE-E102-1C40-82AF-7B5CF9AE8404}" name="Coluna7733" dataDxfId="8656"/>
    <tableColumn id="7757" xr3:uid="{A65A26E5-A833-574C-8E78-4ACBC7F843CE}" name="Coluna7734" dataDxfId="8655"/>
    <tableColumn id="7758" xr3:uid="{1AFEE8C3-74D3-B443-AEF2-2F6DE32494C2}" name="Coluna7735" dataDxfId="8654"/>
    <tableColumn id="7759" xr3:uid="{1DCF8947-647D-2E41-9102-78489A777E11}" name="Coluna7736" dataDxfId="8653"/>
    <tableColumn id="7760" xr3:uid="{C872CF7C-51BC-644D-A20E-9860FB0AD0F8}" name="Coluna7737" dataDxfId="8652"/>
    <tableColumn id="7761" xr3:uid="{7C6F5521-1FCD-0540-963B-3D0659F793B3}" name="Coluna7738" dataDxfId="8651"/>
    <tableColumn id="7762" xr3:uid="{E61E8612-C573-A349-AEBA-312435CA7EC6}" name="Coluna7739" dataDxfId="8650"/>
    <tableColumn id="7763" xr3:uid="{88125296-21A8-3843-90C7-8A7884070211}" name="Coluna7740" dataDxfId="8649"/>
    <tableColumn id="7764" xr3:uid="{3D684A6A-D326-F94C-B5DE-54EF2BEC6487}" name="Coluna7741" dataDxfId="8648"/>
    <tableColumn id="7765" xr3:uid="{F60F48C8-72C1-D144-9DC7-CCF78F9FF65C}" name="Coluna7742" dataDxfId="8647"/>
    <tableColumn id="7766" xr3:uid="{4E5F075A-3A5F-614E-8338-D94C8ECCD040}" name="Coluna7743" dataDxfId="8646"/>
    <tableColumn id="7767" xr3:uid="{69E05B25-0B54-C046-B1D5-7FB82407EC81}" name="Coluna7744" dataDxfId="8645"/>
    <tableColumn id="7768" xr3:uid="{1FB6D383-EC7A-064F-8C19-B93457D69F58}" name="Coluna7745" dataDxfId="8644"/>
    <tableColumn id="7769" xr3:uid="{A10EA665-7F83-A949-8274-5744CC35022A}" name="Coluna7746" dataDxfId="8643"/>
    <tableColumn id="7770" xr3:uid="{014FE313-3E15-7246-93BF-EE0429DBB688}" name="Coluna7747" dataDxfId="8642"/>
    <tableColumn id="7771" xr3:uid="{EEAAF98B-8207-6440-B3BB-BCEA9EBCB115}" name="Coluna7748" dataDxfId="8641"/>
    <tableColumn id="7772" xr3:uid="{6A4EAEA7-4897-7842-B737-7CF0D929348A}" name="Coluna7749" dataDxfId="8640"/>
    <tableColumn id="7773" xr3:uid="{A84556DD-7382-0248-8138-61A3A8AAE7C5}" name="Coluna7750" dataDxfId="8639"/>
    <tableColumn id="7774" xr3:uid="{0AA64184-78CA-014A-AC5B-A88527484764}" name="Coluna7751" dataDxfId="8638"/>
    <tableColumn id="7775" xr3:uid="{6E44AE82-3BEA-7242-AB76-2F7DDDA6367E}" name="Coluna7752" dataDxfId="8637"/>
    <tableColumn id="7776" xr3:uid="{DF532DD3-DFE7-2B4F-B007-9B5D02638AC2}" name="Coluna7753" dataDxfId="8636"/>
    <tableColumn id="7777" xr3:uid="{D9E002D8-E44C-A14C-8D52-068E5F4F3219}" name="Coluna7754" dataDxfId="8635"/>
    <tableColumn id="7778" xr3:uid="{2170DAD1-7E3C-7D42-8CF5-3EF74AED2D3C}" name="Coluna7755" dataDxfId="8634"/>
    <tableColumn id="7779" xr3:uid="{DDFCDB51-1C34-9145-A442-66E6DD705048}" name="Coluna7756" dataDxfId="8633"/>
    <tableColumn id="7780" xr3:uid="{D3FB88AA-9B17-084E-A404-500A99488E51}" name="Coluna7757" dataDxfId="8632"/>
    <tableColumn id="7781" xr3:uid="{027F379C-541F-4743-AA6F-32EB48E5777E}" name="Coluna7758" dataDxfId="8631"/>
    <tableColumn id="7782" xr3:uid="{6C511AEB-264F-2A41-BA46-83B87B7E46D2}" name="Coluna7759" dataDxfId="8630"/>
    <tableColumn id="7783" xr3:uid="{99D0EC06-C966-3647-8FF9-FEDB0991AF98}" name="Coluna7760" dataDxfId="8629"/>
    <tableColumn id="7784" xr3:uid="{40F66281-3DD8-BC4C-91E2-24C098C3CEAE}" name="Coluna7761" dataDxfId="8628"/>
    <tableColumn id="7785" xr3:uid="{36943382-5726-1848-A9A6-82B443164D02}" name="Coluna7762" dataDxfId="8627"/>
    <tableColumn id="7786" xr3:uid="{662875BE-434E-2840-B798-0C98A7510D88}" name="Coluna7763" dataDxfId="8626"/>
    <tableColumn id="7787" xr3:uid="{13E80840-A957-E542-B5B0-7161E93ED043}" name="Coluna7764" dataDxfId="8625"/>
    <tableColumn id="7788" xr3:uid="{7AF774A3-3393-BD49-BADF-A151DFC5D3CC}" name="Coluna7765" dataDxfId="8624"/>
    <tableColumn id="7789" xr3:uid="{14C8DAB1-C329-3747-ADE6-968597AE93D6}" name="Coluna7766" dataDxfId="8623"/>
    <tableColumn id="7790" xr3:uid="{AE3330CD-F8F9-8440-A95D-B4FAB51C3E92}" name="Coluna7767" dataDxfId="8622"/>
    <tableColumn id="7791" xr3:uid="{ABABC67E-F22B-E746-A931-F52A1E4E8853}" name="Coluna7768" dataDxfId="8621"/>
    <tableColumn id="7792" xr3:uid="{ABFA02B8-4BD6-DC41-BBB6-935AAA9C6B0B}" name="Coluna7769" dataDxfId="8620"/>
    <tableColumn id="7793" xr3:uid="{E9277811-6854-C54A-96B9-F6071CC85B0C}" name="Coluna7770" dataDxfId="8619"/>
    <tableColumn id="7794" xr3:uid="{E1A06564-BFBD-C043-94BA-78202436DC1E}" name="Coluna7771" dataDxfId="8618"/>
    <tableColumn id="7795" xr3:uid="{68E8BE13-6744-0A4D-B82D-9A5EBF3C0F38}" name="Coluna7772" dataDxfId="8617"/>
    <tableColumn id="7796" xr3:uid="{468B43FC-51AA-E747-A4F0-E498077A4F04}" name="Coluna7773" dataDxfId="8616"/>
    <tableColumn id="7797" xr3:uid="{3BB97049-C0DB-D34E-91AD-BD3487163157}" name="Coluna7774" dataDxfId="8615"/>
    <tableColumn id="7798" xr3:uid="{984F8445-7B55-1142-BCE0-1AC60EF1FB7D}" name="Coluna7775" dataDxfId="8614"/>
    <tableColumn id="7799" xr3:uid="{9029A75A-946F-7B4D-8FDE-30A932D1B780}" name="Coluna7776" dataDxfId="8613"/>
    <tableColumn id="7800" xr3:uid="{0EA4A454-5C91-B741-AB66-F11E5A1A034A}" name="Coluna7777" dataDxfId="8612"/>
    <tableColumn id="7801" xr3:uid="{6C686A25-AD6D-F54E-866A-69E49B53853D}" name="Coluna7778" dataDxfId="8611"/>
    <tableColumn id="7802" xr3:uid="{756ADCE1-AE5F-A34C-BE7D-04414CE92394}" name="Coluna7779" dataDxfId="8610"/>
    <tableColumn id="7803" xr3:uid="{689B7A4C-C535-B54F-BF58-BB18A8616C2A}" name="Coluna7780" dataDxfId="8609"/>
    <tableColumn id="7804" xr3:uid="{40E4273D-1F7B-0A4F-AA5A-4179FFCE0052}" name="Coluna7781" dataDxfId="8608"/>
    <tableColumn id="7805" xr3:uid="{085BE875-E4D3-4E4D-A01F-74C0601F6DC7}" name="Coluna7782" dataDxfId="8607"/>
    <tableColumn id="7806" xr3:uid="{B747F4A0-434D-DA4F-9186-4B72F8FF36D0}" name="Coluna7783" dataDxfId="8606"/>
    <tableColumn id="7807" xr3:uid="{03B6856D-71D2-8A47-9CCF-F6539B5F8E1B}" name="Coluna7784" dataDxfId="8605"/>
    <tableColumn id="7808" xr3:uid="{4390B317-3D64-034B-8820-7914C9CE4CC0}" name="Coluna7785" dataDxfId="8604"/>
    <tableColumn id="7809" xr3:uid="{406FBACE-B922-2C4A-931C-0B2D300DA174}" name="Coluna7786" dataDxfId="8603"/>
    <tableColumn id="7810" xr3:uid="{687C9E2E-B35D-FE4E-B49D-A285EC917466}" name="Coluna7787" dataDxfId="8602"/>
    <tableColumn id="7811" xr3:uid="{3BC22810-24AD-964C-AD30-A3798421BE9E}" name="Coluna7788" dataDxfId="8601"/>
    <tableColumn id="7812" xr3:uid="{598C7EE2-30DF-ED4B-9EB6-D163A0A37867}" name="Coluna7789" dataDxfId="8600"/>
    <tableColumn id="7813" xr3:uid="{68CC07AE-15BB-4245-9F08-C147C33093F8}" name="Coluna7790" dataDxfId="8599"/>
    <tableColumn id="7814" xr3:uid="{E222A787-6827-9D4F-BC42-73CD4F0010B6}" name="Coluna7791" dataDxfId="8598"/>
    <tableColumn id="7815" xr3:uid="{B64ABA12-AB13-7343-9AD4-FBF08CC751F0}" name="Coluna7792" dataDxfId="8597"/>
    <tableColumn id="7816" xr3:uid="{B3E13890-3BF2-9E4B-9263-1462994FBDB8}" name="Coluna7793" dataDxfId="8596"/>
    <tableColumn id="7817" xr3:uid="{9776E811-6020-AD48-9F20-6A08600964C9}" name="Coluna7794" dataDxfId="8595"/>
    <tableColumn id="7818" xr3:uid="{FDD8D535-474C-8F4B-B0CB-FBCB69B9ABE5}" name="Coluna7795" dataDxfId="8594"/>
    <tableColumn id="7819" xr3:uid="{4AC91C59-95C1-AF40-AD89-FDA350436369}" name="Coluna7796" dataDxfId="8593"/>
    <tableColumn id="7820" xr3:uid="{9A54D66B-6646-784A-84C7-239743583C41}" name="Coluna7797" dataDxfId="8592"/>
    <tableColumn id="7821" xr3:uid="{073A2353-BB44-BE49-A779-BA92155AE9F6}" name="Coluna7798" dataDxfId="8591"/>
    <tableColumn id="7822" xr3:uid="{5B4DF67F-F61A-5348-A21A-CF023525E82C}" name="Coluna7799" dataDxfId="8590"/>
    <tableColumn id="7823" xr3:uid="{D57CE0C1-6AF2-7345-939A-251A811A1918}" name="Coluna7800" dataDxfId="8589"/>
    <tableColumn id="7824" xr3:uid="{C31642DD-5B17-8A45-AE37-E95C9A097069}" name="Coluna7801" dataDxfId="8588"/>
    <tableColumn id="7825" xr3:uid="{A5A7C120-6859-A84C-96B1-062930A81CF2}" name="Coluna7802" dataDxfId="8587"/>
    <tableColumn id="7826" xr3:uid="{52F7CFBB-34D7-F64D-988A-89AE8DE4D0A2}" name="Coluna7803" dataDxfId="8586"/>
    <tableColumn id="7827" xr3:uid="{E40558D4-2989-7145-8B4F-F28EAD18021D}" name="Coluna7804" dataDxfId="8585"/>
    <tableColumn id="7828" xr3:uid="{C4AD8E3C-EDB0-AE4E-84FC-1DD93FF79D1C}" name="Coluna7805" dataDxfId="8584"/>
    <tableColumn id="7829" xr3:uid="{B26699B1-3FF7-964D-99BA-705078B3D946}" name="Coluna7806" dataDxfId="8583"/>
    <tableColumn id="7830" xr3:uid="{9E8E3A94-78B8-A244-93A4-A49F69DB171E}" name="Coluna7807" dataDxfId="8582"/>
    <tableColumn id="7831" xr3:uid="{8279A542-558F-434A-BE0C-E92843FA3E38}" name="Coluna7808" dataDxfId="8581"/>
    <tableColumn id="7832" xr3:uid="{7E6BC740-CD63-984A-A7C8-27E38640F39F}" name="Coluna7809" dataDxfId="8580"/>
    <tableColumn id="7833" xr3:uid="{8BA426AA-5D30-334C-B307-2DDC2D876B05}" name="Coluna7810" dataDxfId="8579"/>
    <tableColumn id="7834" xr3:uid="{CB7AC8D3-A1D6-BC45-92A7-BC5705FC4096}" name="Coluna7811" dataDxfId="8578"/>
    <tableColumn id="7835" xr3:uid="{D2792F5E-FE56-9046-8D91-3839CA1EF019}" name="Coluna7812" dataDxfId="8577"/>
    <tableColumn id="7836" xr3:uid="{DD6D8BFF-504C-8E42-A4FF-227B8FC8464C}" name="Coluna7813" dataDxfId="8576"/>
    <tableColumn id="7837" xr3:uid="{CD717661-EC50-4341-895D-F5D75088F495}" name="Coluna7814" dataDxfId="8575"/>
    <tableColumn id="7838" xr3:uid="{513565AF-9770-1545-AD1C-64AF025FF9B0}" name="Coluna7815" dataDxfId="8574"/>
    <tableColumn id="7839" xr3:uid="{867B3309-7791-8F4E-9EBE-38CE7038E390}" name="Coluna7816" dataDxfId="8573"/>
    <tableColumn id="7840" xr3:uid="{5884B67F-8391-C54A-86C3-80A034179F12}" name="Coluna7817" dataDxfId="8572"/>
    <tableColumn id="7841" xr3:uid="{850B2E5F-F58C-E145-A5D6-B35F5FD9413A}" name="Coluna7818" dataDxfId="8571"/>
    <tableColumn id="7842" xr3:uid="{F46C12B8-4783-2442-A52F-42CE09776C72}" name="Coluna7819" dataDxfId="8570"/>
    <tableColumn id="7843" xr3:uid="{6D4B52DE-5E2D-F74B-BDC9-E68D92ACF716}" name="Coluna7820" dataDxfId="8569"/>
    <tableColumn id="7844" xr3:uid="{CE38FFDC-051C-8F40-8BB7-72111D7E2099}" name="Coluna7821" dataDxfId="8568"/>
    <tableColumn id="7845" xr3:uid="{59AFF2AD-FE69-6B47-89E5-FA8E95A71EA5}" name="Coluna7822" dataDxfId="8567"/>
    <tableColumn id="7846" xr3:uid="{014FD88F-55C0-F243-8984-783350BCA91C}" name="Coluna7823" dataDxfId="8566"/>
    <tableColumn id="7847" xr3:uid="{6BF63086-EF76-6A42-B516-2729A41ACB81}" name="Coluna7824" dataDxfId="8565"/>
    <tableColumn id="7848" xr3:uid="{5169D6E2-541E-AE4B-91EE-DE7EE1B185D3}" name="Coluna7825" dataDxfId="8564"/>
    <tableColumn id="7849" xr3:uid="{5E5C532C-3820-5641-B1FE-4557592340E0}" name="Coluna7826" dataDxfId="8563"/>
    <tableColumn id="7850" xr3:uid="{FC4BE7A5-E3D5-9340-92EA-54A84A2CC322}" name="Coluna7827" dataDxfId="8562"/>
    <tableColumn id="7851" xr3:uid="{216504EC-9B3A-E143-9A36-6DA38DCC773F}" name="Coluna7828" dataDxfId="8561"/>
    <tableColumn id="7852" xr3:uid="{491C56A3-9A8E-E946-AF63-298F23DE98F0}" name="Coluna7829" dataDxfId="8560"/>
    <tableColumn id="7853" xr3:uid="{85622DC3-0A59-A049-BC5A-98361A8AE45B}" name="Coluna7830" dataDxfId="8559"/>
    <tableColumn id="7854" xr3:uid="{45ABE584-0EF5-B948-BA3C-FFC835277EE3}" name="Coluna7831" dataDxfId="8558"/>
    <tableColumn id="7855" xr3:uid="{3D6A373D-11FC-DE4A-A63D-504945D92C44}" name="Coluna7832" dataDxfId="8557"/>
    <tableColumn id="7856" xr3:uid="{F469820B-B4B2-774B-9158-3BD14BBEF8E3}" name="Coluna7833" dataDxfId="8556"/>
    <tableColumn id="7857" xr3:uid="{105840A9-E1B3-174B-8975-A4F35AB6C078}" name="Coluna7834" dataDxfId="8555"/>
    <tableColumn id="7858" xr3:uid="{994231E5-FB10-064C-A0A3-B44177833481}" name="Coluna7835" dataDxfId="8554"/>
    <tableColumn id="7859" xr3:uid="{975C4955-1938-324D-8647-07D339B715A5}" name="Coluna7836" dataDxfId="8553"/>
    <tableColumn id="7860" xr3:uid="{1E70FA6B-0B24-3D43-B394-12C1F6063D9D}" name="Coluna7837" dataDxfId="8552"/>
    <tableColumn id="7861" xr3:uid="{C80E1FBF-2138-F644-98ED-4499EE2C76DB}" name="Coluna7838" dataDxfId="8551"/>
    <tableColumn id="7862" xr3:uid="{CF4BD7C5-BC13-2849-8F29-739FB58A1791}" name="Coluna7839" dataDxfId="8550"/>
    <tableColumn id="7863" xr3:uid="{39FEE864-009D-B44B-BCFD-6C5B9D808B48}" name="Coluna7840" dataDxfId="8549"/>
    <tableColumn id="7864" xr3:uid="{75DD0BF6-135F-AE41-A988-331A05180A47}" name="Coluna7841" dataDxfId="8548"/>
    <tableColumn id="7865" xr3:uid="{45DD91FD-7718-2348-BE95-EDD5E932CA9B}" name="Coluna7842" dataDxfId="8547"/>
    <tableColumn id="7866" xr3:uid="{0BB0BA06-53E8-3042-8658-D605DA496EAF}" name="Coluna7843" dataDxfId="8546"/>
    <tableColumn id="7867" xr3:uid="{0BE4CA10-EDF2-D441-8FBC-A8E3666ACE27}" name="Coluna7844" dataDxfId="8545"/>
    <tableColumn id="7868" xr3:uid="{94966B2B-5DD7-4041-BF44-EAF8248FB0F5}" name="Coluna7845" dataDxfId="8544"/>
    <tableColumn id="7869" xr3:uid="{165F66B4-955C-5348-88B6-B82D4BBC6158}" name="Coluna7846" dataDxfId="8543"/>
    <tableColumn id="7870" xr3:uid="{CDA80187-1696-7742-8BF6-DBE7FD390F90}" name="Coluna7847" dataDxfId="8542"/>
    <tableColumn id="7871" xr3:uid="{06825CB6-0308-2D4D-B9DB-246E3E146F51}" name="Coluna7848" dataDxfId="8541"/>
    <tableColumn id="7872" xr3:uid="{1B95B061-3A4B-EF43-B8C1-BB33888895CB}" name="Coluna7849" dataDxfId="8540"/>
    <tableColumn id="7873" xr3:uid="{853CBD9D-FBB4-5146-9BBB-392A8E795995}" name="Coluna7850" dataDxfId="8539"/>
    <tableColumn id="7874" xr3:uid="{6E225F64-F48A-544C-9E57-40EC23AC72A0}" name="Coluna7851" dataDxfId="8538"/>
    <tableColumn id="7875" xr3:uid="{66A646C5-C94E-4E4E-B3DA-E480E4E5A48E}" name="Coluna7852" dataDxfId="8537"/>
    <tableColumn id="7876" xr3:uid="{424D1D77-67C0-ED43-A772-6A2967327FD3}" name="Coluna7853" dataDxfId="8536"/>
    <tableColumn id="7877" xr3:uid="{750297D5-0B16-6645-A31A-9B8893F598BB}" name="Coluna7854" dataDxfId="8535"/>
    <tableColumn id="7878" xr3:uid="{7F85680B-ADCA-DA43-B8A8-B40FA070F968}" name="Coluna7855" dataDxfId="8534"/>
    <tableColumn id="7879" xr3:uid="{C1489033-76ED-D947-8A47-79BEF76D2A25}" name="Coluna7856" dataDxfId="8533"/>
    <tableColumn id="7880" xr3:uid="{0DD3D686-9150-6345-9468-ADB9C96686C6}" name="Coluna7857" dataDxfId="8532"/>
    <tableColumn id="7881" xr3:uid="{BB719315-4B7B-4E45-97F8-10F4EFD4AD4D}" name="Coluna7858" dataDxfId="8531"/>
    <tableColumn id="7882" xr3:uid="{621602F0-532C-154A-849B-B25AD57D1946}" name="Coluna7859" dataDxfId="8530"/>
    <tableColumn id="7883" xr3:uid="{05D24888-2C0F-1E4D-9CF9-B765788AC06A}" name="Coluna7860" dataDxfId="8529"/>
    <tableColumn id="7884" xr3:uid="{F999CB98-73B5-D942-9801-6913093C0627}" name="Coluna7861" dataDxfId="8528"/>
    <tableColumn id="7885" xr3:uid="{E8A26B27-88AD-5A43-859F-475F821F0353}" name="Coluna7862" dataDxfId="8527"/>
    <tableColumn id="7886" xr3:uid="{625E2004-AF62-334E-8D89-C9876926BFAF}" name="Coluna7863" dataDxfId="8526"/>
    <tableColumn id="7887" xr3:uid="{1557037E-56E9-5140-9B52-05ACA75AC543}" name="Coluna7864" dataDxfId="8525"/>
    <tableColumn id="7888" xr3:uid="{6595A0B3-C381-6A4F-81E9-3043736AE3C6}" name="Coluna7865" dataDxfId="8524"/>
    <tableColumn id="7889" xr3:uid="{AB8F67F3-728C-2C4F-B7FA-812D80665847}" name="Coluna7866" dataDxfId="8523"/>
    <tableColumn id="7890" xr3:uid="{DDADE837-80D9-A74B-8D0B-3602CD33C5A5}" name="Coluna7867" dataDxfId="8522"/>
    <tableColumn id="7891" xr3:uid="{0AD23847-D673-FB4C-8895-1857445271E4}" name="Coluna7868" dataDxfId="8521"/>
    <tableColumn id="7892" xr3:uid="{70684997-CB66-014D-A51E-90A36FB7641A}" name="Coluna7869" dataDxfId="8520"/>
    <tableColumn id="7893" xr3:uid="{FE6992A2-FA69-2D40-9037-B78FEFE8C026}" name="Coluna7870" dataDxfId="8519"/>
    <tableColumn id="7894" xr3:uid="{917BA56D-7E8B-DB48-B40F-C7FE3567DC36}" name="Coluna7871" dataDxfId="8518"/>
    <tableColumn id="7895" xr3:uid="{C71FBD61-2F1D-5243-8D15-AA9C5136D0A2}" name="Coluna7872" dataDxfId="8517"/>
    <tableColumn id="7896" xr3:uid="{2FB408AB-A810-5049-A351-8A045C7CA404}" name="Coluna7873" dataDxfId="8516"/>
    <tableColumn id="7897" xr3:uid="{E875AC92-2564-514A-AD9E-56BEE98535D7}" name="Coluna7874" dataDxfId="8515"/>
    <tableColumn id="7898" xr3:uid="{E1F88248-D4FD-E74B-BA5B-AD4A213B4470}" name="Coluna7875" dataDxfId="8514"/>
    <tableColumn id="7899" xr3:uid="{A7208BAC-98E7-4641-8239-11A6282F6B0B}" name="Coluna7876" dataDxfId="8513"/>
    <tableColumn id="7900" xr3:uid="{1A48F80E-F290-284D-B9AB-22CA3DD91A97}" name="Coluna7877" dataDxfId="8512"/>
    <tableColumn id="7901" xr3:uid="{51196F67-9282-C344-8EB9-B21CCD9311D1}" name="Coluna7878" dataDxfId="8511"/>
    <tableColumn id="7902" xr3:uid="{007D6B09-9CF4-FF4F-808E-2B96B5FC0B70}" name="Coluna7879" dataDxfId="8510"/>
    <tableColumn id="7903" xr3:uid="{37E6EF43-AFC0-9D4A-88D7-2CFDB1946ADA}" name="Coluna7880" dataDxfId="8509"/>
    <tableColumn id="7904" xr3:uid="{9A103980-B639-8E45-BBBE-756A5239D877}" name="Coluna7881" dataDxfId="8508"/>
    <tableColumn id="7905" xr3:uid="{204FFEA1-4FAE-5F44-952C-A96E576C59CA}" name="Coluna7882" dataDxfId="8507"/>
    <tableColumn id="7906" xr3:uid="{3514C01B-31DF-3F44-8114-A30AA686A110}" name="Coluna7883" dataDxfId="8506"/>
    <tableColumn id="7907" xr3:uid="{858844A2-FC03-694F-AE63-13A90B61CEC3}" name="Coluna7884" dataDxfId="8505"/>
    <tableColumn id="7908" xr3:uid="{D67AD50E-472F-9C45-908A-11AD50333573}" name="Coluna7885" dataDxfId="8504"/>
    <tableColumn id="7909" xr3:uid="{F6368FCD-66C5-734D-AC42-270FE7A76746}" name="Coluna7886" dataDxfId="8503"/>
    <tableColumn id="7910" xr3:uid="{DCC1627A-FBE7-A14F-B49C-CD3915FC806A}" name="Coluna7887" dataDxfId="8502"/>
    <tableColumn id="7911" xr3:uid="{D78AC6B8-8B10-3C47-A5AF-B5189D925FCC}" name="Coluna7888" dataDxfId="8501"/>
    <tableColumn id="7912" xr3:uid="{0731BC0F-E585-8140-88E1-40398020B27D}" name="Coluna7889" dataDxfId="8500"/>
    <tableColumn id="7913" xr3:uid="{92DC3800-BC1A-D642-837D-CBB4A8EE70FE}" name="Coluna7890" dataDxfId="8499"/>
    <tableColumn id="7914" xr3:uid="{85D6DE35-7258-1E43-AFE8-01509CE7A4F4}" name="Coluna7891" dataDxfId="8498"/>
    <tableColumn id="7915" xr3:uid="{55E53AE7-83B5-F04D-AC94-91C18F3BC961}" name="Coluna7892" dataDxfId="8497"/>
    <tableColumn id="7916" xr3:uid="{C2E14A60-3319-4E4F-BC9E-316ACBA66086}" name="Coluna7893" dataDxfId="8496"/>
    <tableColumn id="7917" xr3:uid="{32CD3B0A-6B95-5042-9D8E-6E3CAEBA5A15}" name="Coluna7894" dataDxfId="8495"/>
    <tableColumn id="7918" xr3:uid="{A03CC557-60A0-1E4E-B96B-34AB5F6474A0}" name="Coluna7895" dataDxfId="8494"/>
    <tableColumn id="7919" xr3:uid="{8E15D8BD-5083-CF4F-A573-93FCF5968C72}" name="Coluna7896" dataDxfId="8493"/>
    <tableColumn id="7920" xr3:uid="{6FD7221A-62D4-D448-A3FC-506669147811}" name="Coluna7897" dataDxfId="8492"/>
    <tableColumn id="7921" xr3:uid="{18199FF8-C2B1-7545-BEAD-AFF7BB2D18C5}" name="Coluna7898" dataDxfId="8491"/>
    <tableColumn id="7922" xr3:uid="{D1CB686F-7DE5-CC48-A4F4-6E2F0D69E308}" name="Coluna7899" dataDxfId="8490"/>
    <tableColumn id="7923" xr3:uid="{1F19FD39-7B8F-E64A-B3DB-06A2F0000ECF}" name="Coluna7900" dataDxfId="8489"/>
    <tableColumn id="7924" xr3:uid="{35D1B138-2492-B646-950D-7333E1ED3721}" name="Coluna7901" dataDxfId="8488"/>
    <tableColumn id="7925" xr3:uid="{1838939E-D668-254C-A764-EA6E466DC5C5}" name="Coluna7902" dataDxfId="8487"/>
    <tableColumn id="7926" xr3:uid="{96276EB2-4831-594F-8F81-EAB74324D5BE}" name="Coluna7903" dataDxfId="8486"/>
    <tableColumn id="7927" xr3:uid="{4A397B46-7CC0-3641-9C85-D1D09FF0AFD5}" name="Coluna7904" dataDxfId="8485"/>
    <tableColumn id="7928" xr3:uid="{2211FF14-EBD2-EE4B-9124-775030AA14C6}" name="Coluna7905" dataDxfId="8484"/>
    <tableColumn id="7929" xr3:uid="{0D5E46D1-3957-4F4D-A1CA-742CCE0879D6}" name="Coluna7906" dataDxfId="8483"/>
    <tableColumn id="7930" xr3:uid="{B3F72D9B-578A-F642-A455-8A25023B143D}" name="Coluna7907" dataDxfId="8482"/>
    <tableColumn id="7931" xr3:uid="{3DF17424-CE5F-BD4A-83FD-5B06E558C924}" name="Coluna7908" dataDxfId="8481"/>
    <tableColumn id="7932" xr3:uid="{9D34D57E-5E52-6642-9983-FA0B7D1EF8CE}" name="Coluna7909" dataDxfId="8480"/>
    <tableColumn id="7933" xr3:uid="{5B21374D-D1BF-7D49-9AE5-4402234F151A}" name="Coluna7910" dataDxfId="8479"/>
    <tableColumn id="7934" xr3:uid="{0C5379A5-EFB7-6448-89C1-5ECF3DCDEE8D}" name="Coluna7911" dataDxfId="8478"/>
    <tableColumn id="7935" xr3:uid="{57EF26D8-6615-F647-900C-2ACAE62B6249}" name="Coluna7912" dataDxfId="8477"/>
    <tableColumn id="7936" xr3:uid="{204D6732-6BA3-D446-9F9C-F0523E98AAE2}" name="Coluna7913" dataDxfId="8476"/>
    <tableColumn id="7937" xr3:uid="{F6908571-39F4-3548-8127-BA4E9A45D810}" name="Coluna7914" dataDxfId="8475"/>
    <tableColumn id="7938" xr3:uid="{775A8591-B31E-3948-B5B3-A9737898644D}" name="Coluna7915" dataDxfId="8474"/>
    <tableColumn id="7939" xr3:uid="{EFA98180-B8DA-9042-A203-E43F22F428B7}" name="Coluna7916" dataDxfId="8473"/>
    <tableColumn id="7940" xr3:uid="{633A43BE-F900-9746-AAE1-A6271160176A}" name="Coluna7917" dataDxfId="8472"/>
    <tableColumn id="7941" xr3:uid="{806EC08D-0D5F-A041-B31D-8FB937D0370A}" name="Coluna7918" dataDxfId="8471"/>
    <tableColumn id="7942" xr3:uid="{82C73273-DA84-EA42-A93E-1300BDE85948}" name="Coluna7919" dataDxfId="8470"/>
    <tableColumn id="7943" xr3:uid="{D1AE1680-6A14-8140-9307-45BA234BCDFC}" name="Coluna7920" dataDxfId="8469"/>
    <tableColumn id="7944" xr3:uid="{76F189E9-E438-F148-B9CB-6AED115EE5C0}" name="Coluna7921" dataDxfId="8468"/>
    <tableColumn id="7945" xr3:uid="{4B9D5CC9-5CD1-3041-8327-42942DF70722}" name="Coluna7922" dataDxfId="8467"/>
    <tableColumn id="7946" xr3:uid="{CEB8BF6B-080D-6342-9782-FD43D55045FE}" name="Coluna7923" dataDxfId="8466"/>
    <tableColumn id="7947" xr3:uid="{77A456F1-0A8F-6545-9C00-F74D1DB9E64D}" name="Coluna7924" dataDxfId="8465"/>
    <tableColumn id="7948" xr3:uid="{94125161-BC6F-EF43-8072-99C38AC3AC04}" name="Coluna7925" dataDxfId="8464"/>
    <tableColumn id="7949" xr3:uid="{BCD7DDF7-3F03-7841-AE5A-65D2BA0B08AF}" name="Coluna7926" dataDxfId="8463"/>
    <tableColumn id="7950" xr3:uid="{9E230B41-CD64-F848-843E-D9561538D27E}" name="Coluna7927" dataDxfId="8462"/>
    <tableColumn id="7951" xr3:uid="{871553BB-5943-314F-B038-BA4AC7D46D6E}" name="Coluna7928" dataDxfId="8461"/>
    <tableColumn id="7952" xr3:uid="{A64CE0F3-DF10-6C46-BD1F-CD60FDCCC7DC}" name="Coluna7929" dataDxfId="8460"/>
    <tableColumn id="7953" xr3:uid="{1CDD3010-E262-454A-B2DC-990082A694B6}" name="Coluna7930" dataDxfId="8459"/>
    <tableColumn id="7954" xr3:uid="{7228F14B-1378-3C4D-A6F5-178DE370F477}" name="Coluna7931" dataDxfId="8458"/>
    <tableColumn id="7955" xr3:uid="{1C52D200-4786-2C46-8AB9-8A61199579DD}" name="Coluna7932" dataDxfId="8457"/>
    <tableColumn id="7956" xr3:uid="{F565AF9A-2ABE-FC4E-868C-9E8BE5DF76BD}" name="Coluna7933" dataDxfId="8456"/>
    <tableColumn id="7957" xr3:uid="{7DD0DA12-C4C1-8740-B593-C80A40093FFF}" name="Coluna7934" dataDxfId="8455"/>
    <tableColumn id="7958" xr3:uid="{9690EFB2-AF10-6F4F-8839-53ED6CE440BA}" name="Coluna7935" dataDxfId="8454"/>
    <tableColumn id="7959" xr3:uid="{55573F71-C113-6348-94D4-7A5A29B8282A}" name="Coluna7936" dataDxfId="8453"/>
    <tableColumn id="7960" xr3:uid="{D5BA2847-3FFC-D848-A8BE-61E54D22217A}" name="Coluna7937" dataDxfId="8452"/>
    <tableColumn id="7961" xr3:uid="{60EA6392-F893-C042-B5E9-2A1861A5C551}" name="Coluna7938" dataDxfId="8451"/>
    <tableColumn id="7962" xr3:uid="{5B467C69-6CE6-154B-9C8B-EF1ACDDE6536}" name="Coluna7939" dataDxfId="8450"/>
    <tableColumn id="7963" xr3:uid="{D147E31C-6A9A-1E40-AEF8-C66562BFE34E}" name="Coluna7940" dataDxfId="8449"/>
    <tableColumn id="7964" xr3:uid="{3627E380-FB6B-7E4A-ABD5-B2C229293008}" name="Coluna7941" dataDxfId="8448"/>
    <tableColumn id="7965" xr3:uid="{3500443F-ECAC-7147-BB6F-0A35F4B8C22C}" name="Coluna7942" dataDxfId="8447"/>
    <tableColumn id="7966" xr3:uid="{72D8BD0E-961B-FD4A-A67A-798748484C42}" name="Coluna7943" dataDxfId="8446"/>
    <tableColumn id="7967" xr3:uid="{177A3FE5-8E58-FF41-AB0C-BD98E0752748}" name="Coluna7944" dataDxfId="8445"/>
    <tableColumn id="7968" xr3:uid="{88CB4910-7D0F-D246-8193-21120534C38B}" name="Coluna7945" dataDxfId="8444"/>
    <tableColumn id="7969" xr3:uid="{D7D4E628-480A-594E-9746-CB788D5E2CC9}" name="Coluna7946" dataDxfId="8443"/>
    <tableColumn id="7970" xr3:uid="{2012126A-85E4-2A47-A552-EEC57A13387C}" name="Coluna7947" dataDxfId="8442"/>
    <tableColumn id="7971" xr3:uid="{05EEDEDE-58F3-9A41-947F-EC509CBFE69F}" name="Coluna7948" dataDxfId="8441"/>
    <tableColumn id="7972" xr3:uid="{D36D72E2-35EA-0C49-AE3F-83059A267324}" name="Coluna7949" dataDxfId="8440"/>
    <tableColumn id="7973" xr3:uid="{1478497C-5857-B543-B99D-B32D5D6CABF2}" name="Coluna7950" dataDxfId="8439"/>
    <tableColumn id="7974" xr3:uid="{D5851F0E-38E1-9C4D-91FC-A6B1A426488C}" name="Coluna7951" dataDxfId="8438"/>
    <tableColumn id="7975" xr3:uid="{7E19F4DD-A90C-A94C-B735-9908FC868A41}" name="Coluna7952" dataDxfId="8437"/>
    <tableColumn id="7976" xr3:uid="{9B56091F-EEC6-A64A-B0A9-753B185381D6}" name="Coluna7953" dataDxfId="8436"/>
    <tableColumn id="7977" xr3:uid="{87DA1C4F-0F1C-0D46-93B2-051E8ED06F7E}" name="Coluna7954" dataDxfId="8435"/>
    <tableColumn id="7978" xr3:uid="{CAC37281-5C1D-9443-8457-A8AC164F3A4D}" name="Coluna7955" dataDxfId="8434"/>
    <tableColumn id="7979" xr3:uid="{061D780E-6482-D54A-BB07-C65E7FF87F32}" name="Coluna7956" dataDxfId="8433"/>
    <tableColumn id="7980" xr3:uid="{870DFB41-D1D5-F444-A49A-3DDF582B12F7}" name="Coluna7957" dataDxfId="8432"/>
    <tableColumn id="7981" xr3:uid="{FA6502F2-53D4-9A47-8091-189555E6421F}" name="Coluna7958" dataDxfId="8431"/>
    <tableColumn id="7982" xr3:uid="{80E54EF6-6635-F442-BE9D-BB77AB115E0C}" name="Coluna7959" dataDxfId="8430"/>
    <tableColumn id="7983" xr3:uid="{E857F890-55A5-1F4A-9BA5-A7628474565B}" name="Coluna7960" dataDxfId="8429"/>
    <tableColumn id="7984" xr3:uid="{105BB3B5-E4CE-654B-B939-BAE55061ED44}" name="Coluna7961" dataDxfId="8428"/>
    <tableColumn id="7985" xr3:uid="{5A391077-1577-E84D-889B-156956355FC7}" name="Coluna7962" dataDxfId="8427"/>
    <tableColumn id="7986" xr3:uid="{47686BA7-18F2-BD4D-B9D3-0BEE3001A248}" name="Coluna7963" dataDxfId="8426"/>
    <tableColumn id="7987" xr3:uid="{6B629CB1-9F9B-2846-A2E1-E816C9F751C0}" name="Coluna7964" dataDxfId="8425"/>
    <tableColumn id="7988" xr3:uid="{4AA9EC7A-4FB6-3A42-AABB-DC080681D186}" name="Coluna7965" dataDxfId="8424"/>
    <tableColumn id="7989" xr3:uid="{F46A3763-E8AA-D842-9020-FCB18EAD4274}" name="Coluna7966" dataDxfId="8423"/>
    <tableColumn id="7990" xr3:uid="{5AC470E1-10DA-9B4B-A6D4-46B9B8950338}" name="Coluna7967" dataDxfId="8422"/>
    <tableColumn id="7991" xr3:uid="{2277F641-2C4E-5C41-A470-D83D45706FC9}" name="Coluna7968" dataDxfId="8421"/>
    <tableColumn id="7992" xr3:uid="{4032A561-FF6E-6F4A-9776-DA24618D6D7E}" name="Coluna7969" dataDxfId="8420"/>
    <tableColumn id="7993" xr3:uid="{208F988B-41A4-8448-8E3E-CCF70DDBE35C}" name="Coluna7970" dataDxfId="8419"/>
    <tableColumn id="7994" xr3:uid="{F6AB2C17-C8F0-0345-999E-29780139FAC6}" name="Coluna7971" dataDxfId="8418"/>
    <tableColumn id="7995" xr3:uid="{64A823C9-2F3A-2549-9329-06AEC1542AA0}" name="Coluna7972" dataDxfId="8417"/>
    <tableColumn id="7996" xr3:uid="{62B2DCA9-CB28-9448-A389-7AB601E77830}" name="Coluna7973" dataDxfId="8416"/>
    <tableColumn id="7997" xr3:uid="{884C5FD4-9FE9-6244-AA59-31E70ABDA707}" name="Coluna7974" dataDxfId="8415"/>
    <tableColumn id="7998" xr3:uid="{B384DA9B-59FC-0D4F-B784-F1B96D0F9094}" name="Coluna7975" dataDxfId="8414"/>
    <tableColumn id="7999" xr3:uid="{873BBD42-78D2-2F47-AEE1-3997AE6E8630}" name="Coluna7976" dataDxfId="8413"/>
    <tableColumn id="8000" xr3:uid="{7954E317-29EF-8243-814A-A676F26B9D9B}" name="Coluna7977" dataDxfId="8412"/>
    <tableColumn id="8001" xr3:uid="{00B73C3D-CDB8-D24D-A808-C796457EC7B8}" name="Coluna7978" dataDxfId="8411"/>
    <tableColumn id="8002" xr3:uid="{59150437-B1FA-8140-B047-0647494592B3}" name="Coluna7979" dataDxfId="8410"/>
    <tableColumn id="8003" xr3:uid="{CCCEB93E-18E9-F241-A737-69E067430374}" name="Coluna7980" dataDxfId="8409"/>
    <tableColumn id="8004" xr3:uid="{7482F805-99CF-E74A-AA21-2514462849EA}" name="Coluna7981" dataDxfId="8408"/>
    <tableColumn id="8005" xr3:uid="{7A96D647-8B2C-DB44-B286-EFF9F27DA312}" name="Coluna7982" dataDxfId="8407"/>
    <tableColumn id="8006" xr3:uid="{6B98767A-2F47-F346-885F-3FE60E9A8ECA}" name="Coluna7983" dataDxfId="8406"/>
    <tableColumn id="8007" xr3:uid="{F4CB4E62-A3C4-3C4E-A55D-606F8784E6E6}" name="Coluna7984" dataDxfId="8405"/>
    <tableColumn id="8008" xr3:uid="{E8143196-75E3-A646-9AA0-82F58BFD340D}" name="Coluna7985" dataDxfId="8404"/>
    <tableColumn id="8009" xr3:uid="{04316CB1-A790-3740-945F-B7D95580CA10}" name="Coluna7986" dataDxfId="8403"/>
    <tableColumn id="8010" xr3:uid="{7E68C95A-778C-E048-A9B4-8FE5CD9421AB}" name="Coluna7987" dataDxfId="8402"/>
    <tableColumn id="8011" xr3:uid="{C30125EA-34C7-084D-AE49-016D16150A4E}" name="Coluna7988" dataDxfId="8401"/>
    <tableColumn id="8012" xr3:uid="{E56041DE-B01F-D246-BD02-F971FAC2A80E}" name="Coluna7989" dataDxfId="8400"/>
    <tableColumn id="8013" xr3:uid="{56DB568C-6576-8A44-A7AD-10743046AD71}" name="Coluna7990" dataDxfId="8399"/>
    <tableColumn id="8014" xr3:uid="{A4EDEAF3-11E6-1D42-A38C-42F583084777}" name="Coluna7991" dataDxfId="8398"/>
    <tableColumn id="8015" xr3:uid="{06BA53D5-5BE6-C443-BDD3-5A83F5A44310}" name="Coluna7992" dataDxfId="8397"/>
    <tableColumn id="8016" xr3:uid="{FCA98D82-D8D9-284A-9005-8166CD413D77}" name="Coluna7993" dataDxfId="8396"/>
    <tableColumn id="8017" xr3:uid="{A9D72831-852F-9846-B5BA-C8A8E84B2031}" name="Coluna7994" dataDxfId="8395"/>
    <tableColumn id="8018" xr3:uid="{C9166B41-C0C1-D342-83BD-A6B1E7983EC0}" name="Coluna7995" dataDxfId="8394"/>
    <tableColumn id="8019" xr3:uid="{2260C9B8-85AA-8242-B358-4DD973B48E11}" name="Coluna7996" dataDxfId="8393"/>
    <tableColumn id="8020" xr3:uid="{DEA05A3C-88EE-7A41-B086-AAE47352E144}" name="Coluna7997" dataDxfId="8392"/>
    <tableColumn id="8021" xr3:uid="{FCF3B0CB-637B-1D48-BC1E-8466A9A0F103}" name="Coluna7998" dataDxfId="8391"/>
    <tableColumn id="8022" xr3:uid="{385B8E7D-7D0B-3E43-BBB8-A4039D191F4E}" name="Coluna7999" dataDxfId="8390"/>
    <tableColumn id="8023" xr3:uid="{18BB2E8B-0DCD-9841-ACF3-E2AD898C669B}" name="Coluna8000" dataDxfId="8389"/>
    <tableColumn id="8024" xr3:uid="{E6642DCC-7E85-EC42-8899-A5778A7247E3}" name="Coluna8001" dataDxfId="8388"/>
    <tableColumn id="8025" xr3:uid="{A0A90CDC-0884-564F-A323-2C3E864C5ACB}" name="Coluna8002" dataDxfId="8387"/>
    <tableColumn id="8026" xr3:uid="{173D2857-7A9A-324D-82CD-FEE725C10F7B}" name="Coluna8003" dataDxfId="8386"/>
    <tableColumn id="8027" xr3:uid="{2981CB79-0C83-9145-A8BD-9EE52A6DE6B4}" name="Coluna8004" dataDxfId="8385"/>
    <tableColumn id="8028" xr3:uid="{8783A815-CE05-1C40-ADDF-92E446A70CD7}" name="Coluna8005" dataDxfId="8384"/>
    <tableColumn id="8029" xr3:uid="{4ACF8A00-5245-B341-9A5B-1CB3BAB3F6E0}" name="Coluna8006" dataDxfId="8383"/>
    <tableColumn id="8030" xr3:uid="{F852FAC4-D8A9-8C4C-86A9-FCFE1273EC9C}" name="Coluna8007" dataDxfId="8382"/>
    <tableColumn id="8031" xr3:uid="{A4C84EE2-1B53-2D4F-B02D-CF861B027DB7}" name="Coluna8008" dataDxfId="8381"/>
    <tableColumn id="8032" xr3:uid="{DE4E6B77-A477-6949-B936-D91FB5D378AB}" name="Coluna8009" dataDxfId="8380"/>
    <tableColumn id="8033" xr3:uid="{E9040D62-1099-AE47-9B0F-B98AD6D00383}" name="Coluna8010" dataDxfId="8379"/>
    <tableColumn id="8034" xr3:uid="{D79DE0E5-FD94-084C-BAC5-5AAE66DA1538}" name="Coluna8011" dataDxfId="8378"/>
    <tableColumn id="8035" xr3:uid="{B4F26C1F-08A4-7A4D-9F66-6DCA07007A18}" name="Coluna8012" dataDxfId="8377"/>
    <tableColumn id="8036" xr3:uid="{DA8F8FD5-F523-1A4A-88DD-89466FE7A055}" name="Coluna8013" dataDxfId="8376"/>
    <tableColumn id="8037" xr3:uid="{F750DFDD-5AF7-CF4D-BB81-D3232ACD6794}" name="Coluna8014" dataDxfId="8375"/>
    <tableColumn id="8038" xr3:uid="{6D363CA8-4EB7-C64E-BEAD-7893FFA35F22}" name="Coluna8015" dataDxfId="8374"/>
    <tableColumn id="8039" xr3:uid="{D6102ACB-F9BF-F745-BA87-5244E68738D2}" name="Coluna8016" dataDxfId="8373"/>
    <tableColumn id="8040" xr3:uid="{27363164-230B-5144-82D7-1E115961F6B3}" name="Coluna8017" dataDxfId="8372"/>
    <tableColumn id="8041" xr3:uid="{DFC03704-9520-FA40-862B-A8C64A18CDD1}" name="Coluna8018" dataDxfId="8371"/>
    <tableColumn id="8042" xr3:uid="{157049A4-D298-3A40-8B84-70D5AEE8C137}" name="Coluna8019" dataDxfId="8370"/>
    <tableColumn id="8043" xr3:uid="{BB4A4D72-F07B-D64B-B262-22592B89DB08}" name="Coluna8020" dataDxfId="8369"/>
    <tableColumn id="8044" xr3:uid="{4FEBE4CE-84C0-FB4B-90AD-D31A60045A5D}" name="Coluna8021" dataDxfId="8368"/>
    <tableColumn id="8045" xr3:uid="{5579FF8D-F970-CD46-98BA-978656428AA3}" name="Coluna8022" dataDxfId="8367"/>
    <tableColumn id="8046" xr3:uid="{6932C920-4CFE-2F43-A394-AFA73927D42A}" name="Coluna8023" dataDxfId="8366"/>
    <tableColumn id="8047" xr3:uid="{A2EDA472-06BA-9C46-ADE1-61B554E823EA}" name="Coluna8024" dataDxfId="8365"/>
    <tableColumn id="8048" xr3:uid="{D8A35636-DA3B-7941-86D6-5FB9C5187EEB}" name="Coluna8025" dataDxfId="8364"/>
    <tableColumn id="8049" xr3:uid="{C7D42277-0A5B-F948-A701-D43C36765F69}" name="Coluna8026" dataDxfId="8363"/>
    <tableColumn id="8050" xr3:uid="{1FA5EDDD-0CE1-D74D-95B6-9E9B52D4BFC1}" name="Coluna8027" dataDxfId="8362"/>
    <tableColumn id="8051" xr3:uid="{20D8663A-D8D3-0A4C-9419-ED597B3DD32A}" name="Coluna8028" dataDxfId="8361"/>
    <tableColumn id="8052" xr3:uid="{8295FEA6-2D1E-E941-9BEE-E4EAC7C2366C}" name="Coluna8029" dataDxfId="8360"/>
    <tableColumn id="8053" xr3:uid="{E42B7E0D-549F-484A-92A2-F9179F0F70BD}" name="Coluna8030" dataDxfId="8359"/>
    <tableColumn id="8054" xr3:uid="{1AC9FA4D-66EC-A745-B71A-C96F5AEF3F2E}" name="Coluna8031" dataDxfId="8358"/>
    <tableColumn id="8055" xr3:uid="{F89DACF3-FB68-0544-9666-434E6FEA6DED}" name="Coluna8032" dataDxfId="8357"/>
    <tableColumn id="8056" xr3:uid="{09B9F875-1F97-9543-88A9-3AED5D7200DC}" name="Coluna8033" dataDxfId="8356"/>
    <tableColumn id="8057" xr3:uid="{A5217046-8690-7243-8ED4-3F30090169F0}" name="Coluna8034" dataDxfId="8355"/>
    <tableColumn id="8058" xr3:uid="{ABF7D00E-5762-6F41-A513-E5AA7239D2E0}" name="Coluna8035" dataDxfId="8354"/>
    <tableColumn id="8059" xr3:uid="{335A5782-AA56-004C-B9DE-AD0BB54053E1}" name="Coluna8036" dataDxfId="8353"/>
    <tableColumn id="8060" xr3:uid="{8607B1E8-785F-8241-98BC-17B9C6454E11}" name="Coluna8037" dataDxfId="8352"/>
    <tableColumn id="8061" xr3:uid="{F9BF813C-44A7-1C4D-89B3-BA078E55D0AA}" name="Coluna8038" dataDxfId="8351"/>
    <tableColumn id="8062" xr3:uid="{97748363-E3C0-2943-887A-30F1A01DAE35}" name="Coluna8039" dataDxfId="8350"/>
    <tableColumn id="8063" xr3:uid="{15324A3C-39D9-E441-A2AE-D7DC13575683}" name="Coluna8040" dataDxfId="8349"/>
    <tableColumn id="8064" xr3:uid="{219A4234-EAE7-1544-8830-310D92D8677F}" name="Coluna8041" dataDxfId="8348"/>
    <tableColumn id="8065" xr3:uid="{648E0B58-257D-4743-880A-82064CE1C17C}" name="Coluna8042" dataDxfId="8347"/>
    <tableColumn id="8066" xr3:uid="{8535A40B-2A05-5945-BB07-738A58E07606}" name="Coluna8043" dataDxfId="8346"/>
    <tableColumn id="8067" xr3:uid="{E21641BE-9FF8-DE46-9056-5F007A77B051}" name="Coluna8044" dataDxfId="8345"/>
    <tableColumn id="8068" xr3:uid="{7F57057D-9A74-A14A-B416-A6F0BF6FEC2F}" name="Coluna8045" dataDxfId="8344"/>
    <tableColumn id="8069" xr3:uid="{8D4D0EFD-AAD6-DA45-9738-4060161B56AA}" name="Coluna8046" dataDxfId="8343"/>
    <tableColumn id="8070" xr3:uid="{A963ED94-217A-8F4C-B2AF-9BFF3D06DD0A}" name="Coluna8047" dataDxfId="8342"/>
    <tableColumn id="8071" xr3:uid="{8EF24F81-B759-1E42-8735-593BCC895639}" name="Coluna8048" dataDxfId="8341"/>
    <tableColumn id="8072" xr3:uid="{920014DF-60E1-CB4B-B283-98803B1549E2}" name="Coluna8049" dataDxfId="8340"/>
    <tableColumn id="8073" xr3:uid="{0B0368C4-5E81-034A-8255-DEF9F354AACA}" name="Coluna8050" dataDxfId="8339"/>
    <tableColumn id="8074" xr3:uid="{11B28649-B78D-B548-8558-48049D3A942B}" name="Coluna8051" dataDxfId="8338"/>
    <tableColumn id="8075" xr3:uid="{93F15721-A98F-E941-933C-A4FEEA33515F}" name="Coluna8052" dataDxfId="8337"/>
    <tableColumn id="8076" xr3:uid="{C6EB2907-E7CC-7941-AB7C-17116D236A32}" name="Coluna8053" dataDxfId="8336"/>
    <tableColumn id="8077" xr3:uid="{B888A8DC-C47E-3145-914E-68F717C292F7}" name="Coluna8054" dataDxfId="8335"/>
    <tableColumn id="8078" xr3:uid="{994AEB14-4A97-0941-B33E-09308786FD67}" name="Coluna8055" dataDxfId="8334"/>
    <tableColumn id="8079" xr3:uid="{8938BE92-3F63-9347-B8ED-1C5F7309D2D2}" name="Coluna8056" dataDxfId="8333"/>
    <tableColumn id="8080" xr3:uid="{F0CF3367-CE21-C046-AEEF-341A60188536}" name="Coluna8057" dataDxfId="8332"/>
    <tableColumn id="8081" xr3:uid="{FD720640-F6DC-F64F-87B4-1F597F57C074}" name="Coluna8058" dataDxfId="8331"/>
    <tableColumn id="8082" xr3:uid="{491FF0CF-CFB6-2949-8911-2D040F87022B}" name="Coluna8059" dataDxfId="8330"/>
    <tableColumn id="8083" xr3:uid="{6B251A1C-6C8C-9A46-8C1E-7A10720D83A3}" name="Coluna8060" dataDxfId="8329"/>
    <tableColumn id="8084" xr3:uid="{97A8AF81-6454-594C-988A-678095EF6CFE}" name="Coluna8061" dataDxfId="8328"/>
    <tableColumn id="8085" xr3:uid="{D4662910-65A4-2643-8C5B-FB6533B8871A}" name="Coluna8062" dataDxfId="8327"/>
    <tableColumn id="8086" xr3:uid="{FCF8C595-E554-9A42-B553-2AAB299715D0}" name="Coluna8063" dataDxfId="8326"/>
    <tableColumn id="8087" xr3:uid="{D6B768EB-5421-AD4F-8DAE-0FED3359773E}" name="Coluna8064" dataDxfId="8325"/>
    <tableColumn id="8088" xr3:uid="{966D09A1-42A6-CB4E-A8F4-9E43A882F8CA}" name="Coluna8065" dataDxfId="8324"/>
    <tableColumn id="8089" xr3:uid="{00D87F98-629A-334C-9192-798464ECD797}" name="Coluna8066" dataDxfId="8323"/>
    <tableColumn id="8090" xr3:uid="{B3A73B9B-0E78-C040-970E-F328F57571BC}" name="Coluna8067" dataDxfId="8322"/>
    <tableColumn id="8091" xr3:uid="{CDC9D262-825F-5C42-9D11-7419BA45D838}" name="Coluna8068" dataDxfId="8321"/>
    <tableColumn id="8092" xr3:uid="{5BE974ED-C30D-1840-A465-27C7233AA1B1}" name="Coluna8069" dataDxfId="8320"/>
    <tableColumn id="8093" xr3:uid="{4D569784-2BD1-174B-8EBD-77B7DBB00132}" name="Coluna8070" dataDxfId="8319"/>
    <tableColumn id="8094" xr3:uid="{02DAF048-6AEA-AD4E-A7AD-67B018A2D260}" name="Coluna8071" dataDxfId="8318"/>
    <tableColumn id="8095" xr3:uid="{B1D3B8CB-A286-204D-8EB6-F107E303A3DB}" name="Coluna8072" dataDxfId="8317"/>
    <tableColumn id="8096" xr3:uid="{A740C87A-B2DD-484F-AE31-A9EED54EE7EA}" name="Coluna8073" dataDxfId="8316"/>
    <tableColumn id="8097" xr3:uid="{8B9C066D-78B8-894A-8F7A-43F1FAF5E104}" name="Coluna8074" dataDxfId="8315"/>
    <tableColumn id="8098" xr3:uid="{8E8F73F2-4F6A-B745-B47B-9166A8241C6A}" name="Coluna8075" dataDxfId="8314"/>
    <tableColumn id="8099" xr3:uid="{082747C2-757A-854F-9890-A2F9AC37E740}" name="Coluna8076" dataDxfId="8313"/>
    <tableColumn id="8100" xr3:uid="{2F937363-4994-3E4D-B3DC-E04557EFEBE8}" name="Coluna8077" dataDxfId="8312"/>
    <tableColumn id="8101" xr3:uid="{FD08BF38-E700-F64A-AE24-B47559B5F8B9}" name="Coluna8078" dataDxfId="8311"/>
    <tableColumn id="8102" xr3:uid="{3979116B-835C-D647-8C9A-A48C5E8B26FF}" name="Coluna8079" dataDxfId="8310"/>
    <tableColumn id="8103" xr3:uid="{3313E9C7-352A-354F-80FE-1138ED437DBF}" name="Coluna8080" dataDxfId="8309"/>
    <tableColumn id="8104" xr3:uid="{B387A8B8-4A6F-BE4B-B98B-167E9489D441}" name="Coluna8081" dataDxfId="8308"/>
    <tableColumn id="8105" xr3:uid="{2461326A-D01F-D942-AA76-3FCAE015A4A9}" name="Coluna8082" dataDxfId="8307"/>
    <tableColumn id="8106" xr3:uid="{78A2BD50-4A12-2346-A867-98F140F15D8D}" name="Coluna8083" dataDxfId="8306"/>
    <tableColumn id="8107" xr3:uid="{45F59A31-80CE-7C4F-B641-69FB7CC95637}" name="Coluna8084" dataDxfId="8305"/>
    <tableColumn id="8108" xr3:uid="{B33461B5-596F-5D45-A85B-9BCD9743E2B5}" name="Coluna8085" dataDxfId="8304"/>
    <tableColumn id="8109" xr3:uid="{FBDD2087-E904-9E4F-A921-0123D5C94510}" name="Coluna8086" dataDxfId="8303"/>
    <tableColumn id="8110" xr3:uid="{46DFD4CB-97EE-154E-8631-A22AC8FCE798}" name="Coluna8087" dataDxfId="8302"/>
    <tableColumn id="8111" xr3:uid="{24B01FBB-2D7B-C644-9A53-2C37D958C7B4}" name="Coluna8088" dataDxfId="8301"/>
    <tableColumn id="8112" xr3:uid="{1394BE84-8B60-EC41-898B-03A5CCD9FB90}" name="Coluna8089" dataDxfId="8300"/>
    <tableColumn id="8113" xr3:uid="{64DBA44B-9C91-3443-904B-9EA39BEEA99D}" name="Coluna8090" dataDxfId="8299"/>
    <tableColumn id="8114" xr3:uid="{BF126D04-632B-D14D-816D-1CB751EE8BB9}" name="Coluna8091" dataDxfId="8298"/>
    <tableColumn id="8115" xr3:uid="{66959882-34C7-BC47-AA12-3D6EF7F7AF0F}" name="Coluna8092" dataDxfId="8297"/>
    <tableColumn id="8116" xr3:uid="{48F73DA2-B5D8-224E-B223-029AC4F32F1D}" name="Coluna8093" dataDxfId="8296"/>
    <tableColumn id="8117" xr3:uid="{17AFE00D-82BC-0649-BC71-EAF11666E274}" name="Coluna8094" dataDxfId="8295"/>
    <tableColumn id="8118" xr3:uid="{B5B88F1F-26EC-C142-80FE-6B628289C499}" name="Coluna8095" dataDxfId="8294"/>
    <tableColumn id="8119" xr3:uid="{2CB639B4-274D-554B-831A-DACCDFA19CCB}" name="Coluna8096" dataDxfId="8293"/>
    <tableColumn id="8120" xr3:uid="{4DB1DB29-2F03-5A4E-A7B1-C5F1BFF67331}" name="Coluna8097" dataDxfId="8292"/>
    <tableColumn id="8121" xr3:uid="{DCF7586C-DEF9-A946-8161-C70FC7712DB7}" name="Coluna8098" dataDxfId="8291"/>
    <tableColumn id="8122" xr3:uid="{F92CC12F-188A-F04C-A526-57D8B66C92EF}" name="Coluna8099" dataDxfId="8290"/>
    <tableColumn id="8123" xr3:uid="{0A79E1B8-D531-084B-94E3-16A56390771D}" name="Coluna8100" dataDxfId="8289"/>
    <tableColumn id="8124" xr3:uid="{8B59B9F5-0A12-6F45-8136-3172ED4A5CC5}" name="Coluna8101" dataDxfId="8288"/>
    <tableColumn id="8125" xr3:uid="{839371ED-1387-DE43-9AA1-99CBD2983C89}" name="Coluna8102" dataDxfId="8287"/>
    <tableColumn id="8126" xr3:uid="{5AAD8F47-406E-2444-8C2E-B7CF92E4FD9D}" name="Coluna8103" dataDxfId="8286"/>
    <tableColumn id="8127" xr3:uid="{E1AD93CA-F08C-1941-B2F6-265891E4618A}" name="Coluna8104" dataDxfId="8285"/>
    <tableColumn id="8128" xr3:uid="{5FD1CAF0-19DD-094B-BDB0-EFC312D6524E}" name="Coluna8105" dataDxfId="8284"/>
    <tableColumn id="8129" xr3:uid="{6EF9542A-2A67-9749-8E05-F7B3287C1312}" name="Coluna8106" dataDxfId="8283"/>
    <tableColumn id="8130" xr3:uid="{1AEFB017-6BBF-204E-A58F-0982EB52714C}" name="Coluna8107" dataDxfId="8282"/>
    <tableColumn id="8131" xr3:uid="{982D0032-061A-3A41-86A9-BF27306E71A6}" name="Coluna8108" dataDxfId="8281"/>
    <tableColumn id="8132" xr3:uid="{2BF1510D-2D00-D34A-B14F-C4723B0DBD2E}" name="Coluna8109" dataDxfId="8280"/>
    <tableColumn id="8133" xr3:uid="{AD202B74-7D64-344E-B6AA-B0EB71FE696C}" name="Coluna8110" dataDxfId="8279"/>
    <tableColumn id="8134" xr3:uid="{C78A1395-927D-7E4B-A7D2-52CD09256E0B}" name="Coluna8111" dataDxfId="8278"/>
    <tableColumn id="8135" xr3:uid="{62DDF637-155C-8245-9D51-D409DD3DF78F}" name="Coluna8112" dataDxfId="8277"/>
    <tableColumn id="8136" xr3:uid="{18D4892E-540C-AD43-A4A5-0596480F7F9F}" name="Coluna8113" dataDxfId="8276"/>
    <tableColumn id="8137" xr3:uid="{F939F750-097D-EC45-A722-67E0F525631F}" name="Coluna8114" dataDxfId="8275"/>
    <tableColumn id="8138" xr3:uid="{4498A115-6C7A-6447-94A1-68D3F88E228A}" name="Coluna8115" dataDxfId="8274"/>
    <tableColumn id="8139" xr3:uid="{6DC6F049-17BD-5549-B398-4C88EBEE64B3}" name="Coluna8116" dataDxfId="8273"/>
    <tableColumn id="8140" xr3:uid="{A4AA508D-6AEF-F34E-A6AE-380D45D6F694}" name="Coluna8117" dataDxfId="8272"/>
    <tableColumn id="8141" xr3:uid="{8E231C5D-638C-6549-B1E0-6D43C67ED9DF}" name="Coluna8118" dataDxfId="8271"/>
    <tableColumn id="8142" xr3:uid="{A3C31B77-B8C1-A64E-A55B-843C523C7ACE}" name="Coluna8119" dataDxfId="8270"/>
    <tableColumn id="8143" xr3:uid="{39CC54AB-0721-314A-BD2A-CBFF5416589E}" name="Coluna8120" dataDxfId="8269"/>
    <tableColumn id="8144" xr3:uid="{412E144D-530F-8145-B225-B542BBB399FA}" name="Coluna8121" dataDxfId="8268"/>
    <tableColumn id="8145" xr3:uid="{9728CFB2-DF21-4944-95C9-D4CC3AE8481E}" name="Coluna8122" dataDxfId="8267"/>
    <tableColumn id="8146" xr3:uid="{505BA7BE-9B14-694D-BE2A-8928FE59CA68}" name="Coluna8123" dataDxfId="8266"/>
    <tableColumn id="8147" xr3:uid="{484811F2-E625-D844-AD5F-B2A25D8B6BA7}" name="Coluna8124" dataDxfId="8265"/>
    <tableColumn id="8148" xr3:uid="{9FECD88D-B62A-5D42-AC78-AD21B1BAAA44}" name="Coluna8125" dataDxfId="8264"/>
    <tableColumn id="8149" xr3:uid="{39A5AB4C-F726-9748-812F-EB5628FEC387}" name="Coluna8126" dataDxfId="8263"/>
    <tableColumn id="8150" xr3:uid="{CED3CB2A-F5DB-0841-9DA4-67421DE89EB3}" name="Coluna8127" dataDxfId="8262"/>
    <tableColumn id="8151" xr3:uid="{61736098-B5C9-EB4F-905D-502AD4FEB936}" name="Coluna8128" dataDxfId="8261"/>
    <tableColumn id="8152" xr3:uid="{F9341497-9C9B-C44A-8C3A-7521EEF18D1D}" name="Coluna8129" dataDxfId="8260"/>
    <tableColumn id="8153" xr3:uid="{F93724BB-9DEB-594E-978C-E7D2B9E5719D}" name="Coluna8130" dataDxfId="8259"/>
    <tableColumn id="8154" xr3:uid="{544566FD-8EB7-AB4A-BD36-1622160847D3}" name="Coluna8131" dataDxfId="8258"/>
    <tableColumn id="8155" xr3:uid="{692DE205-3F83-E54F-B2CD-1B878B1A5041}" name="Coluna8132" dataDxfId="8257"/>
    <tableColumn id="8156" xr3:uid="{EF18C969-E1E7-1346-B72A-CE378F70DEBE}" name="Coluna8133" dataDxfId="8256"/>
    <tableColumn id="8157" xr3:uid="{9BA88D6A-3DAF-A54B-BF7E-1769EAD05651}" name="Coluna8134" dataDxfId="8255"/>
    <tableColumn id="8158" xr3:uid="{B8B45147-9BA5-3141-B72A-EAB719432048}" name="Coluna8135" dataDxfId="8254"/>
    <tableColumn id="8159" xr3:uid="{38DC8BE6-B9E6-FA48-865A-CA2C01EDD41E}" name="Coluna8136" dataDxfId="8253"/>
    <tableColumn id="8160" xr3:uid="{EE7F8377-57E1-9B47-94A1-E1D5BC5E27C8}" name="Coluna8137" dataDxfId="8252"/>
    <tableColumn id="8161" xr3:uid="{6F224B9E-1611-BA4D-BBE7-1AD308C04B0F}" name="Coluna8138" dataDxfId="8251"/>
    <tableColumn id="8162" xr3:uid="{8D6782C5-2AA8-7549-84B2-8E421599450C}" name="Coluna8139" dataDxfId="8250"/>
    <tableColumn id="8163" xr3:uid="{AAA5B78F-0944-024A-A37F-2ED1B382101F}" name="Coluna8140" dataDxfId="8249"/>
    <tableColumn id="8164" xr3:uid="{A4423040-C5C6-C94E-90C2-2DE578C1AF9B}" name="Coluna8141" dataDxfId="8248"/>
    <tableColumn id="8165" xr3:uid="{1A405B90-F319-E440-B5BD-C84A133E8828}" name="Coluna8142" dataDxfId="8247"/>
    <tableColumn id="8166" xr3:uid="{45E489C7-308F-E441-A34F-5CC7698614AD}" name="Coluna8143" dataDxfId="8246"/>
    <tableColumn id="8167" xr3:uid="{EEE59948-AA50-5A46-87D6-FB07F972F447}" name="Coluna8144" dataDxfId="8245"/>
    <tableColumn id="8168" xr3:uid="{69C19747-52AD-1942-90EE-444ED5261D1C}" name="Coluna8145" dataDxfId="8244"/>
    <tableColumn id="8169" xr3:uid="{156FE967-0587-0E4F-8991-2B285A81DA1A}" name="Coluna8146" dataDxfId="8243"/>
    <tableColumn id="8170" xr3:uid="{2104FF90-ABE0-E745-BAE3-5299D5B23204}" name="Coluna8147" dataDxfId="8242"/>
    <tableColumn id="8171" xr3:uid="{553C72C7-2A88-374E-BBB9-226832C7D277}" name="Coluna8148" dataDxfId="8241"/>
    <tableColumn id="8172" xr3:uid="{469D23CA-B98F-0041-B94B-F7C7A735D19E}" name="Coluna8149" dataDxfId="8240"/>
    <tableColumn id="8173" xr3:uid="{DA28438C-B3BC-0644-B19E-5DA304143A2E}" name="Coluna8150" dataDxfId="8239"/>
    <tableColumn id="8174" xr3:uid="{B0EFF300-2D77-AC43-9C8B-9DFB4169ABCA}" name="Coluna8151" dataDxfId="8238"/>
    <tableColumn id="8175" xr3:uid="{10399EBC-7C45-2D47-A2DC-15FFCB7D834A}" name="Coluna8152" dataDxfId="8237"/>
    <tableColumn id="8176" xr3:uid="{80A5287A-C774-DE42-A2EC-C3912626A818}" name="Coluna8153" dataDxfId="8236"/>
    <tableColumn id="8177" xr3:uid="{B8764D6B-1388-3549-BEB6-ABC671764370}" name="Coluna8154" dataDxfId="8235"/>
    <tableColumn id="8178" xr3:uid="{2F70EF36-74A8-3A47-9965-F47AB507F093}" name="Coluna8155" dataDxfId="8234"/>
    <tableColumn id="8179" xr3:uid="{69309CFE-4D22-194F-9DB2-AC2B2AFB2348}" name="Coluna8156" dataDxfId="8233"/>
    <tableColumn id="8180" xr3:uid="{F00A607D-DED7-9E4A-8681-9E9903CAA34E}" name="Coluna8157" dataDxfId="8232"/>
    <tableColumn id="8181" xr3:uid="{41FB5163-72CB-234A-9751-0250F60143C8}" name="Coluna8158" dataDxfId="8231"/>
    <tableColumn id="8182" xr3:uid="{41BEA243-F2AF-C54F-A285-2E6AA80671A8}" name="Coluna8159" dataDxfId="8230"/>
    <tableColumn id="8183" xr3:uid="{DF9357C8-62AE-B648-9EF0-44EB1D26D6C1}" name="Coluna8160" dataDxfId="8229"/>
    <tableColumn id="8184" xr3:uid="{B68D6E6A-402B-E246-B381-C200535A47F3}" name="Coluna8161" dataDxfId="8228"/>
    <tableColumn id="8185" xr3:uid="{B8877CCB-52D6-0441-9B1B-A0C718084099}" name="Coluna8162" dataDxfId="8227"/>
    <tableColumn id="8186" xr3:uid="{834891B5-649F-4F4B-86F0-5BB4AF893110}" name="Coluna8163" dataDxfId="8226"/>
    <tableColumn id="8187" xr3:uid="{A6519588-B559-6346-A1C8-3FA01677AA69}" name="Coluna8164" dataDxfId="8225"/>
    <tableColumn id="8188" xr3:uid="{DC40E82B-5042-5E4C-8A12-E65CAA7BB30E}" name="Coluna8165" dataDxfId="8224"/>
    <tableColumn id="8189" xr3:uid="{1CB06F86-B915-874E-8A24-DE7ED3993BB6}" name="Coluna8166" dataDxfId="8223"/>
    <tableColumn id="8190" xr3:uid="{A514D56B-94C0-1449-8E0D-08542B0712E1}" name="Coluna8167" dataDxfId="8222"/>
    <tableColumn id="8191" xr3:uid="{7F949D64-6AA6-474A-AD75-D2F1CCA1280C}" name="Coluna8168" dataDxfId="8221"/>
    <tableColumn id="8192" xr3:uid="{C5EC60E0-521F-0448-99A3-B19B2D53F810}" name="Coluna8169" dataDxfId="8220"/>
    <tableColumn id="8193" xr3:uid="{8C7D5840-FE91-D54A-B9AA-F19FE6F025CC}" name="Coluna8170" dataDxfId="8219"/>
    <tableColumn id="8194" xr3:uid="{52439380-CC8E-4D49-B5B0-10E0530A2E3E}" name="Coluna8171" dataDxfId="8218"/>
    <tableColumn id="8195" xr3:uid="{59764176-B102-A34D-B3BD-1C0D6C531F1C}" name="Coluna8172" dataDxfId="8217"/>
    <tableColumn id="8196" xr3:uid="{9767C07A-E023-2B42-9C4B-11A471217C8E}" name="Coluna8173" dataDxfId="8216"/>
    <tableColumn id="8197" xr3:uid="{A1CD9E7D-30F1-C342-8F6A-C91CBC4B4CB2}" name="Coluna8174" dataDxfId="8215"/>
    <tableColumn id="8198" xr3:uid="{01B12428-2E8C-8B4F-93B4-14082920906D}" name="Coluna8175" dataDxfId="8214"/>
    <tableColumn id="8199" xr3:uid="{553FCB37-FF8C-B147-8AF1-F55D78D0C75A}" name="Coluna8176" dataDxfId="8213"/>
    <tableColumn id="8200" xr3:uid="{81049289-80FA-9844-AFF2-7DFA2873CDB9}" name="Coluna8177" dataDxfId="8212"/>
    <tableColumn id="8201" xr3:uid="{D6A4BE7A-75C4-6343-845B-E24FD5D03EA6}" name="Coluna8178" dataDxfId="8211"/>
    <tableColumn id="8202" xr3:uid="{C7C7F763-5F0C-3744-AE67-CB18B3433B3A}" name="Coluna8179" dataDxfId="8210"/>
    <tableColumn id="8203" xr3:uid="{E27E2037-8A66-1643-8985-8A2174B57553}" name="Coluna8180" dataDxfId="8209"/>
    <tableColumn id="8204" xr3:uid="{16A23872-ECCD-E54F-B5E2-3DA4FCF451D4}" name="Coluna8181" dataDxfId="8208"/>
    <tableColumn id="8205" xr3:uid="{972CCF2A-F674-FF4F-B99A-485D208E3092}" name="Coluna8182" dataDxfId="8207"/>
    <tableColumn id="8206" xr3:uid="{34221E0C-3479-8D4D-A7B5-AACA77D2D602}" name="Coluna8183" dataDxfId="8206"/>
    <tableColumn id="8207" xr3:uid="{415C4D14-0A4C-8745-BD74-34E71B2C8D8E}" name="Coluna8184" dataDxfId="8205"/>
    <tableColumn id="8208" xr3:uid="{D6620D56-FBF3-C44B-85BB-69E39431AB82}" name="Coluna8185" dataDxfId="8204"/>
    <tableColumn id="8209" xr3:uid="{4A40C0E0-7B51-D645-99B7-0ADB395E20AA}" name="Coluna8186" dataDxfId="8203"/>
    <tableColumn id="8210" xr3:uid="{51585DAD-F7A2-3840-A106-6AA02EBCE6A0}" name="Coluna8187" dataDxfId="8202"/>
    <tableColumn id="8211" xr3:uid="{7EDC8BD6-819F-2D4D-91CB-2779CEFEF4A2}" name="Coluna8188" dataDxfId="8201"/>
    <tableColumn id="8212" xr3:uid="{9792F70F-B4E1-8047-BBA3-DAF622321832}" name="Coluna8189" dataDxfId="8200"/>
    <tableColumn id="8213" xr3:uid="{2615F6A9-ECB1-7048-AFC8-B167C1162766}" name="Coluna8190" dataDxfId="8199"/>
    <tableColumn id="8214" xr3:uid="{D6F662E1-BC42-5843-9028-4E328A157274}" name="Coluna8191" dataDxfId="8198"/>
    <tableColumn id="8215" xr3:uid="{95636804-1018-4944-A316-20A1C5595A14}" name="Coluna8192" dataDxfId="8197"/>
    <tableColumn id="8216" xr3:uid="{5E83F122-2660-D24F-A3A4-10E961557FC7}" name="Coluna8193" dataDxfId="8196"/>
    <tableColumn id="8217" xr3:uid="{12CDA811-A68C-7947-B3EE-A3105C9179D9}" name="Coluna8194" dataDxfId="8195"/>
    <tableColumn id="8218" xr3:uid="{493A8726-FF03-F941-9FD7-9878041C0C3F}" name="Coluna8195" dataDxfId="8194"/>
    <tableColumn id="8219" xr3:uid="{05CE897E-9BF4-DD4A-99E5-6F3F3D3E858B}" name="Coluna8196" dataDxfId="8193"/>
    <tableColumn id="8220" xr3:uid="{E1F26623-70C0-E24F-8CBE-6784B669D25F}" name="Coluna8197" dataDxfId="8192"/>
    <tableColumn id="8221" xr3:uid="{917BB79A-3C6C-D94B-B5B4-1D094CABF0A6}" name="Coluna8198" dataDxfId="8191"/>
    <tableColumn id="8222" xr3:uid="{5F4D76DB-9765-5149-AAC9-B8673338D644}" name="Coluna8199" dataDxfId="8190"/>
    <tableColumn id="8223" xr3:uid="{D299E8C2-C3AB-6449-9532-1302232ECB3C}" name="Coluna8200" dataDxfId="8189"/>
    <tableColumn id="8224" xr3:uid="{13CAD227-884E-F143-B3A6-9404BE206D57}" name="Coluna8201" dataDxfId="8188"/>
    <tableColumn id="8225" xr3:uid="{F83DD325-EF27-7241-A78C-013DCBD91075}" name="Coluna8202" dataDxfId="8187"/>
    <tableColumn id="8226" xr3:uid="{24A04C4D-0826-F94F-A054-C8CA991C9730}" name="Coluna8203" dataDxfId="8186"/>
    <tableColumn id="8227" xr3:uid="{B95F4032-5F07-EC40-8FC3-02068447DE37}" name="Coluna8204" dataDxfId="8185"/>
    <tableColumn id="8228" xr3:uid="{A25F4EC9-10B6-F943-AE13-AA2CE9306002}" name="Coluna8205" dataDxfId="8184"/>
    <tableColumn id="8229" xr3:uid="{D4C269C2-4114-7F4E-BC32-E59C816C9515}" name="Coluna8206" dataDxfId="8183"/>
    <tableColumn id="8230" xr3:uid="{FDC9810E-13EF-A847-A151-D8F356D20003}" name="Coluna8207" dataDxfId="8182"/>
    <tableColumn id="8231" xr3:uid="{515EC3FC-9ABA-B145-A1EC-B78D80F769DB}" name="Coluna8208" dataDxfId="8181"/>
    <tableColumn id="8232" xr3:uid="{A20D7857-4425-D84F-B233-9DF628014C25}" name="Coluna8209" dataDxfId="8180"/>
    <tableColumn id="8233" xr3:uid="{C540C635-BFF5-AA45-8188-11C91C09EB7F}" name="Coluna8210" dataDxfId="8179"/>
    <tableColumn id="8234" xr3:uid="{40DD7A03-1688-8040-9D0F-4A1E82986FB6}" name="Coluna8211" dataDxfId="8178"/>
    <tableColumn id="8235" xr3:uid="{9B65D8AD-7F73-584A-B6CC-6D45B941D259}" name="Coluna8212" dataDxfId="8177"/>
    <tableColumn id="8236" xr3:uid="{F5C5E5FF-9C03-B94D-B368-C769C87AAB23}" name="Coluna8213" dataDxfId="8176"/>
    <tableColumn id="8237" xr3:uid="{9D331B03-0624-9D44-88BB-32E04C3215B9}" name="Coluna8214" dataDxfId="8175"/>
    <tableColumn id="8238" xr3:uid="{F8D4D4F7-93A8-0E46-BCBC-A08053F6C5C9}" name="Coluna8215" dataDxfId="8174"/>
    <tableColumn id="8239" xr3:uid="{EA4A3950-91F3-B74C-B59F-D7DE019FDDB0}" name="Coluna8216" dataDxfId="8173"/>
    <tableColumn id="8240" xr3:uid="{6D7A27D1-8FA0-2040-9C08-E9C7AA6464DF}" name="Coluna8217" dataDxfId="8172"/>
    <tableColumn id="8241" xr3:uid="{9827A64F-ECBF-4B47-86EB-3E82170F636F}" name="Coluna8218" dataDxfId="8171"/>
    <tableColumn id="8242" xr3:uid="{07F46B53-1322-9E47-AC38-79531AA213E6}" name="Coluna8219" dataDxfId="8170"/>
    <tableColumn id="8243" xr3:uid="{2DA9BFEA-CAA3-E04C-BA94-A8C668E46F1C}" name="Coluna8220" dataDxfId="8169"/>
    <tableColumn id="8244" xr3:uid="{D527234D-52B5-6A42-8758-262F0179AB05}" name="Coluna8221" dataDxfId="8168"/>
    <tableColumn id="8245" xr3:uid="{334A0306-0B7F-2343-97C5-EBD07287B8E7}" name="Coluna8222" dataDxfId="8167"/>
    <tableColumn id="8246" xr3:uid="{E7268199-BB65-8A4B-BFEE-48620192CD49}" name="Coluna8223" dataDxfId="8166"/>
    <tableColumn id="8247" xr3:uid="{30B53622-64F1-CA4C-8CA4-0783DF790D9D}" name="Coluna8224" dataDxfId="8165"/>
    <tableColumn id="8248" xr3:uid="{00D92B18-5219-C041-A964-EA752893C066}" name="Coluna8225" dataDxfId="8164"/>
    <tableColumn id="8249" xr3:uid="{AE598B21-F68F-5248-8000-9781D792CA10}" name="Coluna8226" dataDxfId="8163"/>
    <tableColumn id="8250" xr3:uid="{FD1C3876-F0CF-CC44-A232-AA8AC937F07D}" name="Coluna8227" dataDxfId="8162"/>
    <tableColumn id="8251" xr3:uid="{501DC4C0-3CAD-6943-8A23-005F0CE55BF8}" name="Coluna8228" dataDxfId="8161"/>
    <tableColumn id="8252" xr3:uid="{F51D24FB-69BD-CA48-86AE-54C59EFE64FF}" name="Coluna8229" dataDxfId="8160"/>
    <tableColumn id="8253" xr3:uid="{B568AEF2-DB92-AC4B-9CB3-9CB3F57EF7EB}" name="Coluna8230" dataDxfId="8159"/>
    <tableColumn id="8254" xr3:uid="{B3DBFBA8-0158-BA4A-9383-67E37DB0B014}" name="Coluna8231" dataDxfId="8158"/>
    <tableColumn id="8255" xr3:uid="{A1C191EA-E665-2946-9694-EE701EED0155}" name="Coluna8232" dataDxfId="8157"/>
    <tableColumn id="8256" xr3:uid="{CA206B9E-5AA8-D24E-BCC6-BCF4E17C5EAC}" name="Coluna8233" dataDxfId="8156"/>
    <tableColumn id="8257" xr3:uid="{211D767F-D2C7-324E-8FC1-BF44C6C071F3}" name="Coluna8234" dataDxfId="8155"/>
    <tableColumn id="8258" xr3:uid="{BAD2866E-D2FD-6A47-8664-3F04214F5BDB}" name="Coluna8235" dataDxfId="8154"/>
    <tableColumn id="8259" xr3:uid="{0FBB9585-7489-384E-9B33-1A60B9D90AD4}" name="Coluna8236" dataDxfId="8153"/>
    <tableColumn id="8260" xr3:uid="{53F5400C-C344-254C-B971-544CDF92379F}" name="Coluna8237" dataDxfId="8152"/>
    <tableColumn id="8261" xr3:uid="{08839BF3-A9AB-EB4E-AAD9-22361CC15D47}" name="Coluna8238" dataDxfId="8151"/>
    <tableColumn id="8262" xr3:uid="{C9919E69-7513-E840-A82F-177D44CFF07E}" name="Coluna8239" dataDxfId="8150"/>
    <tableColumn id="8263" xr3:uid="{D51963E7-6167-7F4D-8574-5E26A6312125}" name="Coluna8240" dataDxfId="8149"/>
    <tableColumn id="8264" xr3:uid="{8A418918-0815-5549-8590-6D6BAE52794C}" name="Coluna8241" dataDxfId="8148"/>
    <tableColumn id="8265" xr3:uid="{D2C6DFBD-DABE-F941-9A39-561FE493E858}" name="Coluna8242" dataDxfId="8147"/>
    <tableColumn id="8266" xr3:uid="{047595BB-FC1A-FE43-97E8-2D7BB9A2A800}" name="Coluna8243" dataDxfId="8146"/>
    <tableColumn id="8267" xr3:uid="{C6253C25-A07E-B147-8277-00F3D00D41F0}" name="Coluna8244" dataDxfId="8145"/>
    <tableColumn id="8268" xr3:uid="{06ABEB18-00C1-FD45-B35E-E6B377F71061}" name="Coluna8245" dataDxfId="8144"/>
    <tableColumn id="8269" xr3:uid="{FBB6B4BC-B795-8B48-82A1-FBC4A348B13C}" name="Coluna8246" dataDxfId="8143"/>
    <tableColumn id="8270" xr3:uid="{5ED17677-204F-DC47-9FD5-B92758D7DC84}" name="Coluna8247" dataDxfId="8142"/>
    <tableColumn id="8271" xr3:uid="{BFB9B05D-7575-5C4A-9445-D0D0C7757F5F}" name="Coluna8248" dataDxfId="8141"/>
    <tableColumn id="8272" xr3:uid="{D88ED301-ED96-024A-AC45-1604ADB75DA4}" name="Coluna8249" dataDxfId="8140"/>
    <tableColumn id="8273" xr3:uid="{3BC3F6A9-1480-C345-AE12-8F8B04B634D4}" name="Coluna8250" dataDxfId="8139"/>
    <tableColumn id="8274" xr3:uid="{344F5692-5381-274F-B87C-0D25D2F923F9}" name="Coluna8251" dataDxfId="8138"/>
    <tableColumn id="8275" xr3:uid="{CF24D37D-1789-0C41-A9FC-9066E22A2655}" name="Coluna8252" dataDxfId="8137"/>
    <tableColumn id="8276" xr3:uid="{17C5D0C1-6FBA-D046-B014-AF85F8DE9312}" name="Coluna8253" dataDxfId="8136"/>
    <tableColumn id="8277" xr3:uid="{A3323B0F-2655-4243-8500-F7ADDD19BFCC}" name="Coluna8254" dataDxfId="8135"/>
    <tableColumn id="8278" xr3:uid="{61420324-2CF5-104B-B752-4EB407689545}" name="Coluna8255" dataDxfId="8134"/>
    <tableColumn id="8279" xr3:uid="{38E1DA2D-7461-774B-8B2C-8D4C5E5DD235}" name="Coluna8256" dataDxfId="8133"/>
    <tableColumn id="8280" xr3:uid="{5B127BD9-B30E-0241-8D5E-7A8A15809803}" name="Coluna8257" dataDxfId="8132"/>
    <tableColumn id="8281" xr3:uid="{69B04113-0392-4B4A-B59A-3837E4CD0708}" name="Coluna8258" dataDxfId="8131"/>
    <tableColumn id="8282" xr3:uid="{C515B932-66C2-C441-AC99-AEBE2359D4F2}" name="Coluna8259" dataDxfId="8130"/>
    <tableColumn id="8283" xr3:uid="{C39F716F-C886-344F-855C-B5D3492E6B41}" name="Coluna8260" dataDxfId="8129"/>
    <tableColumn id="8284" xr3:uid="{9EECECDC-C434-7046-A5B5-4AC4B3784875}" name="Coluna8261" dataDxfId="8128"/>
    <tableColumn id="8285" xr3:uid="{46E2DB3D-6301-A34B-8D81-7B185E00498A}" name="Coluna8262" dataDxfId="8127"/>
    <tableColumn id="8286" xr3:uid="{982AD532-0BDE-E24F-9568-A402D201A918}" name="Coluna8263" dataDxfId="8126"/>
    <tableColumn id="8287" xr3:uid="{D1657424-1124-CB4C-818D-BD70A50CB2EC}" name="Coluna8264" dataDxfId="8125"/>
    <tableColumn id="8288" xr3:uid="{AAE35196-08C3-A14C-8A0A-72F9EF49D579}" name="Coluna8265" dataDxfId="8124"/>
    <tableColumn id="8289" xr3:uid="{42D90816-943A-FE46-8645-BA5B0FDA3A9D}" name="Coluna8266" dataDxfId="8123"/>
    <tableColumn id="8290" xr3:uid="{02825509-201C-7D4F-B2D8-E07B04AC21AB}" name="Coluna8267" dataDxfId="8122"/>
    <tableColumn id="8291" xr3:uid="{343D596F-E6A6-5348-8C17-8971040AC063}" name="Coluna8268" dataDxfId="8121"/>
    <tableColumn id="8292" xr3:uid="{29854C1F-97D7-D744-AC6A-611985AC7221}" name="Coluna8269" dataDxfId="8120"/>
    <tableColumn id="8293" xr3:uid="{1FBBFB86-0A4E-F947-A5A9-509D65B780BA}" name="Coluna8270" dataDxfId="8119"/>
    <tableColumn id="8294" xr3:uid="{F9C168B3-42A7-0C47-BAAC-DCADCB8A863C}" name="Coluna8271" dataDxfId="8118"/>
    <tableColumn id="8295" xr3:uid="{984CB8A1-F839-7447-9C29-F819242B9382}" name="Coluna8272" dataDxfId="8117"/>
    <tableColumn id="8296" xr3:uid="{BA6B9FC1-2748-B048-905E-CF1ED22CBC2B}" name="Coluna8273" dataDxfId="8116"/>
    <tableColumn id="8297" xr3:uid="{96BCE61D-E7C1-6242-AD09-4C227334B39B}" name="Coluna8274" dataDxfId="8115"/>
    <tableColumn id="8298" xr3:uid="{54953BCE-86BB-F74F-BB71-4E52D16B1C69}" name="Coluna8275" dataDxfId="8114"/>
    <tableColumn id="8299" xr3:uid="{011A484E-8F4E-054A-B424-BDEA1EB5F3EC}" name="Coluna8276" dataDxfId="8113"/>
    <tableColumn id="8300" xr3:uid="{AE330E0D-2CC5-A64C-8B7A-C4DF7ECFBF4B}" name="Coluna8277" dataDxfId="8112"/>
    <tableColumn id="8301" xr3:uid="{937C73E7-2659-F748-80DA-F724E835E39A}" name="Coluna8278" dataDxfId="8111"/>
    <tableColumn id="8302" xr3:uid="{B95D71EA-40CF-694F-823B-FE4FB076CBAC}" name="Coluna8279" dataDxfId="8110"/>
    <tableColumn id="8303" xr3:uid="{08084DA8-0160-C647-BD7D-311779BE21AE}" name="Coluna8280" dataDxfId="8109"/>
    <tableColumn id="8304" xr3:uid="{54B5014E-1003-434D-A892-26E1496C69C5}" name="Coluna8281" dataDxfId="8108"/>
    <tableColumn id="8305" xr3:uid="{5F892350-74CD-CC41-9DC8-CFBFFDD69C15}" name="Coluna8282" dataDxfId="8107"/>
    <tableColumn id="8306" xr3:uid="{24A6896F-ACDF-D644-BB7E-A90CB04E8DD8}" name="Coluna8283" dataDxfId="8106"/>
    <tableColumn id="8307" xr3:uid="{28C0C330-A3AE-564E-8800-DB3B1DEE82E1}" name="Coluna8284" dataDxfId="8105"/>
    <tableColumn id="8308" xr3:uid="{A9283F35-F220-BD4D-B4F8-F5823718FB7A}" name="Coluna8285" dataDxfId="8104"/>
    <tableColumn id="8309" xr3:uid="{D096C242-E2EF-F94C-833B-243F5BD3BD74}" name="Coluna8286" dataDxfId="8103"/>
    <tableColumn id="8310" xr3:uid="{BF19DAD9-5A7D-9045-B0CF-713BB6686E53}" name="Coluna8287" dataDxfId="8102"/>
    <tableColumn id="8311" xr3:uid="{D6C394C2-3C03-224E-9F59-65867A77B23B}" name="Coluna8288" dataDxfId="8101"/>
    <tableColumn id="8312" xr3:uid="{3AC71192-0EF8-AA42-A4A8-994ACA9E4D66}" name="Coluna8289" dataDxfId="8100"/>
    <tableColumn id="8313" xr3:uid="{1839564F-31FD-EF48-B579-931F2045629E}" name="Coluna8290" dataDxfId="8099"/>
    <tableColumn id="8314" xr3:uid="{1F031481-E9D8-B747-9C64-3392F30DA8C2}" name="Coluna8291" dataDxfId="8098"/>
    <tableColumn id="8315" xr3:uid="{BBF5A5A6-7F5D-4243-BFC5-A7F631D0FB6F}" name="Coluna8292" dataDxfId="8097"/>
    <tableColumn id="8316" xr3:uid="{1E3F9133-6548-4C48-8495-3525520B20EC}" name="Coluna8293" dataDxfId="8096"/>
    <tableColumn id="8317" xr3:uid="{33220FDB-96EC-974B-B8E7-B20F63ADD7AE}" name="Coluna8294" dataDxfId="8095"/>
    <tableColumn id="8318" xr3:uid="{592AF2DD-F05C-DD41-9F48-438B35D0CF9A}" name="Coluna8295" dataDxfId="8094"/>
    <tableColumn id="8319" xr3:uid="{55FCB1EE-F96C-3F4E-8274-C4EB469769C6}" name="Coluna8296" dataDxfId="8093"/>
    <tableColumn id="8320" xr3:uid="{2887B927-DB84-3042-870C-F4D3FF9BF4D4}" name="Coluna8297" dataDxfId="8092"/>
    <tableColumn id="8321" xr3:uid="{FEA52D14-9C1E-884D-AAD8-D396AFD7784E}" name="Coluna8298" dataDxfId="8091"/>
    <tableColumn id="8322" xr3:uid="{C603EBEE-32FA-C24A-A823-C0C6E52C9910}" name="Coluna8299" dataDxfId="8090"/>
    <tableColumn id="8323" xr3:uid="{63C9FABF-910D-3145-A097-8CF98B020BA1}" name="Coluna8300" dataDxfId="8089"/>
    <tableColumn id="8324" xr3:uid="{817AFC42-BEB1-D64A-AA11-A163A1093474}" name="Coluna8301" dataDxfId="8088"/>
    <tableColumn id="8325" xr3:uid="{DA4F241F-0D6B-C84F-AD75-BDFB6DD04A1D}" name="Coluna8302" dataDxfId="8087"/>
    <tableColumn id="8326" xr3:uid="{35E95FD4-7856-CF4E-A9BE-BE0B6A40DF5A}" name="Coluna8303" dataDxfId="8086"/>
    <tableColumn id="8327" xr3:uid="{488CF661-39F3-EB48-9A94-3AC36D747114}" name="Coluna8304" dataDxfId="8085"/>
    <tableColumn id="8328" xr3:uid="{245FAA60-4FB4-9A48-B2C9-0D9C35154E6B}" name="Coluna8305" dataDxfId="8084"/>
    <tableColumn id="8329" xr3:uid="{AF723F4F-9B4C-CB4B-9422-58C36BAB8F14}" name="Coluna8306" dataDxfId="8083"/>
    <tableColumn id="8330" xr3:uid="{31CA1344-9CF9-9C49-83B6-4B40B0C1BDD2}" name="Coluna8307" dataDxfId="8082"/>
    <tableColumn id="8331" xr3:uid="{7A4E977A-63CB-1F49-B34C-B55328C243D2}" name="Coluna8308" dataDxfId="8081"/>
    <tableColumn id="8332" xr3:uid="{43C75028-9F84-6D44-AC62-5E74F87E21FE}" name="Coluna8309" dataDxfId="8080"/>
    <tableColumn id="8333" xr3:uid="{3E96EAE3-69B6-484F-8791-68C1A6843299}" name="Coluna8310" dataDxfId="8079"/>
    <tableColumn id="8334" xr3:uid="{C174069E-C898-7F44-A830-70C0D5D5291D}" name="Coluna8311" dataDxfId="8078"/>
    <tableColumn id="8335" xr3:uid="{C35A083B-4045-0144-B729-D714AE73C1CA}" name="Coluna8312" dataDxfId="8077"/>
    <tableColumn id="8336" xr3:uid="{949E22E1-E9E0-F244-977D-E5F85357DA56}" name="Coluna8313" dataDxfId="8076"/>
    <tableColumn id="8337" xr3:uid="{29BB7F9A-8123-0340-8ABF-25BB91468D96}" name="Coluna8314" dataDxfId="8075"/>
    <tableColumn id="8338" xr3:uid="{460131CF-1800-0F4A-B257-92901DD6D1C2}" name="Coluna8315" dataDxfId="8074"/>
    <tableColumn id="8339" xr3:uid="{52219F65-6FAA-C344-ABCB-F2B36A3032BD}" name="Coluna8316" dataDxfId="8073"/>
    <tableColumn id="8340" xr3:uid="{4CD9638F-F97D-C14E-9373-C56254D8C1B4}" name="Coluna8317" dataDxfId="8072"/>
    <tableColumn id="8341" xr3:uid="{D7546198-B9BE-834F-ACE2-E3103B579F28}" name="Coluna8318" dataDxfId="8071"/>
    <tableColumn id="8342" xr3:uid="{A7A5BDC1-2268-DD45-A666-09DD51073C96}" name="Coluna8319" dataDxfId="8070"/>
    <tableColumn id="8343" xr3:uid="{5348D172-B482-9A47-85E1-37C2559904EF}" name="Coluna8320" dataDxfId="8069"/>
    <tableColumn id="8344" xr3:uid="{1A5E2888-CD65-8A40-BB5B-B5DF10DD0F95}" name="Coluna8321" dataDxfId="8068"/>
    <tableColumn id="8345" xr3:uid="{FEA183D2-3608-AA41-9461-FC48C73F632F}" name="Coluna8322" dataDxfId="8067"/>
    <tableColumn id="8346" xr3:uid="{D715F5C9-7A3F-4D45-9138-589CDD2992F2}" name="Coluna8323" dataDxfId="8066"/>
    <tableColumn id="8347" xr3:uid="{44DB17B7-1585-4844-B0FE-39F76DCF4731}" name="Coluna8324" dataDxfId="8065"/>
    <tableColumn id="8348" xr3:uid="{FFCEC023-B7A5-C74F-9ABB-9DDB073D4FB7}" name="Coluna8325" dataDxfId="8064"/>
    <tableColumn id="8349" xr3:uid="{4A028C7A-C7C3-4D44-8A3B-DB2883D80A55}" name="Coluna8326" dataDxfId="8063"/>
    <tableColumn id="8350" xr3:uid="{5BB97D9D-D3EA-A142-A8A9-8DBAB0138C90}" name="Coluna8327" dataDxfId="8062"/>
    <tableColumn id="8351" xr3:uid="{27ACCC35-30AA-A940-AF3C-730599B7D93A}" name="Coluna8328" dataDxfId="8061"/>
    <tableColumn id="8352" xr3:uid="{44990396-ED96-254A-BA6C-099A5F4AC947}" name="Coluna8329" dataDxfId="8060"/>
    <tableColumn id="8353" xr3:uid="{C33B56DE-24C2-1543-BE41-DA32F754F411}" name="Coluna8330" dataDxfId="8059"/>
    <tableColumn id="8354" xr3:uid="{ADA27992-B9D0-794D-97ED-244ED2CCF2F7}" name="Coluna8331" dataDxfId="8058"/>
    <tableColumn id="8355" xr3:uid="{36D5E03A-4989-264A-BC1A-DE3CFD195260}" name="Coluna8332" dataDxfId="8057"/>
    <tableColumn id="8356" xr3:uid="{9804EC08-116B-BD45-A408-89701650866E}" name="Coluna8333" dataDxfId="8056"/>
    <tableColumn id="8357" xr3:uid="{DBC25301-84A9-EA4B-8B0A-8907087A3975}" name="Coluna8334" dataDxfId="8055"/>
    <tableColumn id="8358" xr3:uid="{EC639D11-6FFB-3642-9A92-D46BA4D3908A}" name="Coluna8335" dataDxfId="8054"/>
    <tableColumn id="8359" xr3:uid="{02188444-1707-9B41-8DBC-D3E38957083D}" name="Coluna8336" dataDxfId="8053"/>
    <tableColumn id="8360" xr3:uid="{7B7675C8-A820-0E47-92B4-9AFAA4073F21}" name="Coluna8337" dataDxfId="8052"/>
    <tableColumn id="8361" xr3:uid="{96B0B4CB-9C90-9A40-87B0-1FB2D560E649}" name="Coluna8338" dataDxfId="8051"/>
    <tableColumn id="8362" xr3:uid="{D1F6773D-A92E-1E40-9A5F-4D77644AE86B}" name="Coluna8339" dataDxfId="8050"/>
    <tableColumn id="8363" xr3:uid="{820201D2-7043-5944-B279-ADC8D816B5C7}" name="Coluna8340" dataDxfId="8049"/>
    <tableColumn id="8364" xr3:uid="{180B7B16-FEED-1D47-A7BA-6B3158113AED}" name="Coluna8341" dataDxfId="8048"/>
    <tableColumn id="8365" xr3:uid="{E20CF33B-4B29-9E41-88A2-32F744BD9BFE}" name="Coluna8342" dataDxfId="8047"/>
    <tableColumn id="8366" xr3:uid="{DEF4EA86-AB73-1545-96CB-9262C35B6D57}" name="Coluna8343" dataDxfId="8046"/>
    <tableColumn id="8367" xr3:uid="{29EE0E45-7174-E049-84B7-2F52B3FC8BF6}" name="Coluna8344" dataDxfId="8045"/>
    <tableColumn id="8368" xr3:uid="{A460D3A3-FFAE-3C44-B693-D5AAF5193CFB}" name="Coluna8345" dataDxfId="8044"/>
    <tableColumn id="8369" xr3:uid="{32B95D18-996A-B547-A3AE-78992D3AED0D}" name="Coluna8346" dataDxfId="8043"/>
    <tableColumn id="8370" xr3:uid="{D497F2B0-6362-3A42-8871-55F1A0AF2543}" name="Coluna8347" dataDxfId="8042"/>
    <tableColumn id="8371" xr3:uid="{A7B50FA7-9DD3-7441-A684-2BA23D774C08}" name="Coluna8348" dataDxfId="8041"/>
    <tableColumn id="8372" xr3:uid="{3CFB98F1-1AE8-E342-8BB6-EFBD32284AAC}" name="Coluna8349" dataDxfId="8040"/>
    <tableColumn id="8373" xr3:uid="{6B2F12A8-EED7-AC4C-A09D-3091DA5A0C7D}" name="Coluna8350" dataDxfId="8039"/>
    <tableColumn id="8374" xr3:uid="{98B2FDBE-FC2C-0842-BBF6-AEEB1362B4EB}" name="Coluna8351" dataDxfId="8038"/>
    <tableColumn id="8375" xr3:uid="{A7757E08-D6CC-084C-A3F9-6B09993764CE}" name="Coluna8352" dataDxfId="8037"/>
    <tableColumn id="8376" xr3:uid="{14881FAF-85F9-AE4A-A063-D02591E1914A}" name="Coluna8353" dataDxfId="8036"/>
    <tableColumn id="8377" xr3:uid="{1E24D1B1-A3FE-8946-8C3B-6CAC8357376C}" name="Coluna8354" dataDxfId="8035"/>
    <tableColumn id="8378" xr3:uid="{BE1FAE78-2191-FA40-B4B0-291971FBE24B}" name="Coluna8355" dataDxfId="8034"/>
    <tableColumn id="8379" xr3:uid="{C8FCF4FB-684D-8547-A716-693EDB1C2549}" name="Coluna8356" dataDxfId="8033"/>
    <tableColumn id="8380" xr3:uid="{7BDB2E87-77D9-0E43-9380-26BF930C9C1C}" name="Coluna8357" dataDxfId="8032"/>
    <tableColumn id="8381" xr3:uid="{B98A6F85-F655-684C-BEB9-DEF799045F88}" name="Coluna8358" dataDxfId="8031"/>
    <tableColumn id="8382" xr3:uid="{31551059-7095-9543-8FF6-86149EF111C6}" name="Coluna8359" dataDxfId="8030"/>
    <tableColumn id="8383" xr3:uid="{51856D2F-7B0D-AC4A-AA86-8E07578251A9}" name="Coluna8360" dataDxfId="8029"/>
    <tableColumn id="8384" xr3:uid="{6B808155-985C-9243-9BF3-71CA06F7EFBA}" name="Coluna8361" dataDxfId="8028"/>
    <tableColumn id="8385" xr3:uid="{019A29D9-9A96-274B-9A86-715D24288B98}" name="Coluna8362" dataDxfId="8027"/>
    <tableColumn id="8386" xr3:uid="{E47A6E64-BA1A-8F4F-976A-E33DBE987E8F}" name="Coluna8363" dataDxfId="8026"/>
    <tableColumn id="8387" xr3:uid="{F4599D85-2D9D-CF4B-8635-B9D6F10AFC1F}" name="Coluna8364" dataDxfId="8025"/>
    <tableColumn id="8388" xr3:uid="{7D05A334-2184-B840-9AC1-7D07351F85ED}" name="Coluna8365" dataDxfId="8024"/>
    <tableColumn id="8389" xr3:uid="{D4BC9E72-4495-7742-BAD8-A9EF6EDAAB08}" name="Coluna8366" dataDxfId="8023"/>
    <tableColumn id="8390" xr3:uid="{8EDF2513-9C91-D148-B452-57FDA73FDED5}" name="Coluna8367" dataDxfId="8022"/>
    <tableColumn id="8391" xr3:uid="{F09277BF-9CBA-D14F-BBEA-59667162E664}" name="Coluna8368" dataDxfId="8021"/>
    <tableColumn id="8392" xr3:uid="{6AADEFB3-DEA8-E443-9324-F2449E9EBB8F}" name="Coluna8369" dataDxfId="8020"/>
    <tableColumn id="8393" xr3:uid="{6132C080-A1D3-3D4C-942E-C2E24959DF8B}" name="Coluna8370" dataDxfId="8019"/>
    <tableColumn id="8394" xr3:uid="{CD346625-DBA7-4F4E-8CD2-B88320CDF7AA}" name="Coluna8371" dataDxfId="8018"/>
    <tableColumn id="8395" xr3:uid="{41EBEFAA-0C03-0C44-BCD6-EF54908A05F6}" name="Coluna8372" dataDxfId="8017"/>
    <tableColumn id="8396" xr3:uid="{0D1CDBAF-1A65-8340-A976-E19B27497269}" name="Coluna8373" dataDxfId="8016"/>
    <tableColumn id="8397" xr3:uid="{638300A9-5036-9042-AB55-1DFB32D6F7FE}" name="Coluna8374" dataDxfId="8015"/>
    <tableColumn id="8398" xr3:uid="{EE1B1D32-177B-2843-8FB6-F93382FFB1B3}" name="Coluna8375" dataDxfId="8014"/>
    <tableColumn id="8399" xr3:uid="{DDF1D1A5-7E50-F643-88E3-0CCA14309A83}" name="Coluna8376" dataDxfId="8013"/>
    <tableColumn id="8400" xr3:uid="{C21854BD-0ED0-6548-B8E0-B87CF5BEE800}" name="Coluna8377" dataDxfId="8012"/>
    <tableColumn id="8401" xr3:uid="{067618B1-F33C-A145-BAD6-49BCC595C785}" name="Coluna8378" dataDxfId="8011"/>
    <tableColumn id="8402" xr3:uid="{2703BBE3-937C-C64C-B62D-79FCEF7B623C}" name="Coluna8379" dataDxfId="8010"/>
    <tableColumn id="8403" xr3:uid="{B8609DAB-5888-AF47-ACA9-30E7E5E4DFBD}" name="Coluna8380" dataDxfId="8009"/>
    <tableColumn id="8404" xr3:uid="{EC7D6561-4995-4D44-97AB-17CFE5F8925F}" name="Coluna8381" dataDxfId="8008"/>
    <tableColumn id="8405" xr3:uid="{815B1622-2904-404E-81D6-5582917BCBE6}" name="Coluna8382" dataDxfId="8007"/>
    <tableColumn id="8406" xr3:uid="{6F0A8805-7AA3-1941-9721-6F508065E17E}" name="Coluna8383" dataDxfId="8006"/>
    <tableColumn id="8407" xr3:uid="{D1C8EAD6-E476-5D48-9384-86223704CB14}" name="Coluna8384" dataDxfId="8005"/>
    <tableColumn id="8408" xr3:uid="{F3D9920F-3C2A-7E4A-BCD0-B134041BED3D}" name="Coluna8385" dataDxfId="8004"/>
    <tableColumn id="8409" xr3:uid="{A6B7CADF-6E00-304B-A084-4C9AAEEFA0B9}" name="Coluna8386" dataDxfId="8003"/>
    <tableColumn id="8410" xr3:uid="{17710EAB-8240-F940-834B-C471864217AB}" name="Coluna8387" dataDxfId="8002"/>
    <tableColumn id="8411" xr3:uid="{AF1CC57B-72B7-DE45-A4DD-6FB9418D4277}" name="Coluna8388" dataDxfId="8001"/>
    <tableColumn id="8412" xr3:uid="{93DEB00C-0724-0344-885C-61BBDA531E70}" name="Coluna8389" dataDxfId="8000"/>
    <tableColumn id="8413" xr3:uid="{44848147-7711-644C-BD82-190D99860F84}" name="Coluna8390" dataDxfId="7999"/>
    <tableColumn id="8414" xr3:uid="{D660EAA4-218C-FA4D-98F9-64F1670E8136}" name="Coluna8391" dataDxfId="7998"/>
    <tableColumn id="8415" xr3:uid="{675D41F6-53E0-2B42-85AE-4ADB2CA5004B}" name="Coluna8392" dataDxfId="7997"/>
    <tableColumn id="8416" xr3:uid="{597A531E-FF36-2943-AEAD-F5A4D55117AD}" name="Coluna8393" dataDxfId="7996"/>
    <tableColumn id="8417" xr3:uid="{7DC6BF3B-E521-CA47-B859-D07C0E85BA09}" name="Coluna8394" dataDxfId="7995"/>
    <tableColumn id="8418" xr3:uid="{9AD0BF21-D17D-C44F-8AD1-197E701D746F}" name="Coluna8395" dataDxfId="7994"/>
    <tableColumn id="8419" xr3:uid="{89C14518-D871-A24D-98FF-1CD59EABC6C8}" name="Coluna8396" dataDxfId="7993"/>
    <tableColumn id="8420" xr3:uid="{47137098-02AC-B643-BA6C-091488173DBD}" name="Coluna8397" dataDxfId="7992"/>
    <tableColumn id="8421" xr3:uid="{7706538C-14FA-5B4E-B0E0-FB7CA651AAA4}" name="Coluna8398" dataDxfId="7991"/>
    <tableColumn id="8422" xr3:uid="{72FF257C-F209-6A47-9980-22AEFB6CA2A3}" name="Coluna8399" dataDxfId="7990"/>
    <tableColumn id="8423" xr3:uid="{53325F2E-22F9-C441-B66E-AF6DA0CDA6D4}" name="Coluna8400" dataDxfId="7989"/>
    <tableColumn id="8424" xr3:uid="{063C0F1B-315C-B94B-AA1F-298BCBE19FE7}" name="Coluna8401" dataDxfId="7988"/>
    <tableColumn id="8425" xr3:uid="{AA3DA32D-3F44-4847-A092-F25A5979EFC3}" name="Coluna8402" dataDxfId="7987"/>
    <tableColumn id="8426" xr3:uid="{1A80F618-5C67-3B4D-849B-EE12B52253EC}" name="Coluna8403" dataDxfId="7986"/>
    <tableColumn id="8427" xr3:uid="{756CDCC1-24BC-3A46-B137-265FC0B47FAF}" name="Coluna8404" dataDxfId="7985"/>
    <tableColumn id="8428" xr3:uid="{BA46963C-3C08-094C-B341-D1DB48D972ED}" name="Coluna8405" dataDxfId="7984"/>
    <tableColumn id="8429" xr3:uid="{381BD334-C8A3-F948-9F06-47BE6A13251F}" name="Coluna8406" dataDxfId="7983"/>
    <tableColumn id="8430" xr3:uid="{BC47FEFD-4F3E-FD43-8D96-4470BCDF5B66}" name="Coluna8407" dataDxfId="7982"/>
    <tableColumn id="8431" xr3:uid="{DA89DC92-5C8F-2145-8402-5146760ADCBE}" name="Coluna8408" dataDxfId="7981"/>
    <tableColumn id="8432" xr3:uid="{7A82A906-4B6F-404E-9E16-FCF90F5B5BDC}" name="Coluna8409" dataDxfId="7980"/>
    <tableColumn id="8433" xr3:uid="{004D17BD-510C-E243-B554-75F06FAA24F1}" name="Coluna8410" dataDxfId="7979"/>
    <tableColumn id="8434" xr3:uid="{F33D5525-EFB4-9C46-B155-D0D3848273BF}" name="Coluna8411" dataDxfId="7978"/>
    <tableColumn id="8435" xr3:uid="{A05E7D95-E881-A743-8278-9BB1E494AF73}" name="Coluna8412" dataDxfId="7977"/>
    <tableColumn id="8436" xr3:uid="{5A1FF8E5-E885-3B45-988B-AE719F9F81A2}" name="Coluna8413" dataDxfId="7976"/>
    <tableColumn id="8437" xr3:uid="{B3FF609B-26D9-8E4A-9941-124621A8859B}" name="Coluna8414" dataDxfId="7975"/>
    <tableColumn id="8438" xr3:uid="{B2AB974C-8301-3449-9FFA-835C9F80BEC0}" name="Coluna8415" dataDxfId="7974"/>
    <tableColumn id="8439" xr3:uid="{4F3B2F8F-C559-6847-8E15-C20628859C0B}" name="Coluna8416" dataDxfId="7973"/>
    <tableColumn id="8440" xr3:uid="{F74C6B11-FF4D-F34D-A92C-A65487A68F1E}" name="Coluna8417" dataDxfId="7972"/>
    <tableColumn id="8441" xr3:uid="{10B3004A-B0A5-AF4A-A0F3-FCAFD8C0BE52}" name="Coluna8418" dataDxfId="7971"/>
    <tableColumn id="8442" xr3:uid="{8A1AF4E1-F960-534D-9224-D2DEFE47DB4B}" name="Coluna8419" dataDxfId="7970"/>
    <tableColumn id="8443" xr3:uid="{043853DC-0173-684F-BB51-41E6DD76E465}" name="Coluna8420" dataDxfId="7969"/>
    <tableColumn id="8444" xr3:uid="{85619AB7-9F34-4440-88C7-EA4E914472CB}" name="Coluna8421" dataDxfId="7968"/>
    <tableColumn id="8445" xr3:uid="{907B8F37-6366-8149-AC63-4488DA8CDF27}" name="Coluna8422" dataDxfId="7967"/>
    <tableColumn id="8446" xr3:uid="{6C2DB6E7-7D30-7641-A262-0DCD1452E87B}" name="Coluna8423" dataDxfId="7966"/>
    <tableColumn id="8447" xr3:uid="{AEDCB974-C6D6-BA44-9D69-059B061531E9}" name="Coluna8424" dataDxfId="7965"/>
    <tableColumn id="8448" xr3:uid="{61B5D3C3-DE6F-FC4F-B89E-542451AC2EF4}" name="Coluna8425" dataDxfId="7964"/>
    <tableColumn id="8449" xr3:uid="{A1D2B155-9E44-0846-B498-7441F30F9307}" name="Coluna8426" dataDxfId="7963"/>
    <tableColumn id="8450" xr3:uid="{A5865920-A8F1-604B-91F1-FD21E50272F5}" name="Coluna8427" dataDxfId="7962"/>
    <tableColumn id="8451" xr3:uid="{2B795EB8-1819-A542-B66C-D2BC7FCED4E7}" name="Coluna8428" dataDxfId="7961"/>
    <tableColumn id="8452" xr3:uid="{210AF086-6199-674B-A23F-73BF82ECC0F9}" name="Coluna8429" dataDxfId="7960"/>
    <tableColumn id="8453" xr3:uid="{35B6DC63-B6BD-FF47-8BF9-3574158CD92A}" name="Coluna8430" dataDxfId="7959"/>
    <tableColumn id="8454" xr3:uid="{8FB675DB-A064-A542-AE35-56605C617F78}" name="Coluna8431" dataDxfId="7958"/>
    <tableColumn id="8455" xr3:uid="{D335868B-3F86-0A44-A6E4-B501428E4299}" name="Coluna8432" dataDxfId="7957"/>
    <tableColumn id="8456" xr3:uid="{F964F844-7232-7B46-90DF-4560CD0C65B2}" name="Coluna8433" dataDxfId="7956"/>
    <tableColumn id="8457" xr3:uid="{1CB07565-5469-BA4F-A68A-EB466B247A33}" name="Coluna8434" dataDxfId="7955"/>
    <tableColumn id="8458" xr3:uid="{B2C4997A-30AB-2746-B9BD-139BF0451562}" name="Coluna8435" dataDxfId="7954"/>
    <tableColumn id="8459" xr3:uid="{2512ADDD-F7E5-2C4E-853E-839A33E5F1E3}" name="Coluna8436" dataDxfId="7953"/>
    <tableColumn id="8460" xr3:uid="{DB2201C9-8D12-5B4A-9E7E-6E950F71CDB5}" name="Coluna8437" dataDxfId="7952"/>
    <tableColumn id="8461" xr3:uid="{4A1B9C97-22C4-1A4E-85C0-F79CF3561C25}" name="Coluna8438" dataDxfId="7951"/>
    <tableColumn id="8462" xr3:uid="{4683AEBF-FC76-854E-8C78-0A9962AB9B15}" name="Coluna8439" dataDxfId="7950"/>
    <tableColumn id="8463" xr3:uid="{F16F43C8-5E39-CB4F-BDFC-622CA466F8C9}" name="Coluna8440" dataDxfId="7949"/>
    <tableColumn id="8464" xr3:uid="{75A3596B-964E-6F44-8C58-77F9A3540B20}" name="Coluna8441" dataDxfId="7948"/>
    <tableColumn id="8465" xr3:uid="{14E96F69-C0F6-3347-A41D-FDFC8089AAE3}" name="Coluna8442" dataDxfId="7947"/>
    <tableColumn id="8466" xr3:uid="{6D1F894C-C694-4148-A12F-2B4C87EEDF2F}" name="Coluna8443" dataDxfId="7946"/>
    <tableColumn id="8467" xr3:uid="{C131F597-B4C5-714F-8701-9F45225A32B3}" name="Coluna8444" dataDxfId="7945"/>
    <tableColumn id="8468" xr3:uid="{C43B4B26-24E2-DC43-A4BD-8D7286CC9C03}" name="Coluna8445" dataDxfId="7944"/>
    <tableColumn id="8469" xr3:uid="{FC3E6D6D-ECA4-EE4F-B2E8-BAB7BD829142}" name="Coluna8446" dataDxfId="7943"/>
    <tableColumn id="8470" xr3:uid="{C5FB9359-B4AD-F346-B9CB-FC0B0199DA5D}" name="Coluna8447" dataDxfId="7942"/>
    <tableColumn id="8471" xr3:uid="{4BE50618-81C2-C340-8132-78006467201B}" name="Coluna8448" dataDxfId="7941"/>
    <tableColumn id="8472" xr3:uid="{34E1978B-20FD-0A4B-9814-458773621DD6}" name="Coluna8449" dataDxfId="7940"/>
    <tableColumn id="8473" xr3:uid="{F0E48489-6179-F94C-A1C9-2047562EA302}" name="Coluna8450" dataDxfId="7939"/>
    <tableColumn id="8474" xr3:uid="{F72A6CC8-D68A-8D4B-91B8-9D24AE820F8B}" name="Coluna8451" dataDxfId="7938"/>
    <tableColumn id="8475" xr3:uid="{EE4300CA-56EA-4848-AAAD-05942A0DA3C8}" name="Coluna8452" dataDxfId="7937"/>
    <tableColumn id="8476" xr3:uid="{70B46056-4B43-104A-BE58-51F6CFEFB70C}" name="Coluna8453" dataDxfId="7936"/>
    <tableColumn id="8477" xr3:uid="{12DEBCA6-02EC-9A46-8597-157F044D5094}" name="Coluna8454" dataDxfId="7935"/>
    <tableColumn id="8478" xr3:uid="{9AAEFCD8-A11E-6248-B21B-1912A8C1E186}" name="Coluna8455" dataDxfId="7934"/>
    <tableColumn id="8479" xr3:uid="{AA1A0B0A-07EC-D943-AC73-CE9F3FF61FA7}" name="Coluna8456" dataDxfId="7933"/>
    <tableColumn id="8480" xr3:uid="{D82E4011-B59A-0343-ADC3-1CB0CAAB72F1}" name="Coluna8457" dataDxfId="7932"/>
    <tableColumn id="8481" xr3:uid="{FE82F448-45FF-524D-B56E-5DD2E51FE644}" name="Coluna8458" dataDxfId="7931"/>
    <tableColumn id="8482" xr3:uid="{EA32A8D0-A056-424B-8BD9-759CD699CA66}" name="Coluna8459" dataDxfId="7930"/>
    <tableColumn id="8483" xr3:uid="{8A673647-D09C-C147-9570-B493EF64F554}" name="Coluna8460" dataDxfId="7929"/>
    <tableColumn id="8484" xr3:uid="{AF4552A8-3DD5-7C41-A428-EE9E301B637D}" name="Coluna8461" dataDxfId="7928"/>
    <tableColumn id="8485" xr3:uid="{918E0EDA-AB2A-BA4F-9A26-20943A30B6FB}" name="Coluna8462" dataDxfId="7927"/>
    <tableColumn id="8486" xr3:uid="{2384FF41-D50D-6749-81D6-7557C9E52173}" name="Coluna8463" dataDxfId="7926"/>
    <tableColumn id="8487" xr3:uid="{648A20EF-BE22-3048-8E04-C30E0B55B2B2}" name="Coluna8464" dataDxfId="7925"/>
    <tableColumn id="8488" xr3:uid="{BE9F01B1-6AF6-EE44-803B-0D6E6D5C5625}" name="Coluna8465" dataDxfId="7924"/>
    <tableColumn id="8489" xr3:uid="{5AB20BE4-6E76-8A46-A25B-E72113815C12}" name="Coluna8466" dataDxfId="7923"/>
    <tableColumn id="8490" xr3:uid="{7809EC85-D01A-2440-9309-F2BEC6469E24}" name="Coluna8467" dataDxfId="7922"/>
    <tableColumn id="8491" xr3:uid="{560FD390-69A5-C846-A585-D4DE48B0577A}" name="Coluna8468" dataDxfId="7921"/>
    <tableColumn id="8492" xr3:uid="{2B3C082C-D94B-6B4D-ACBC-E16EF25BC963}" name="Coluna8469" dataDxfId="7920"/>
    <tableColumn id="8493" xr3:uid="{AAC6D5E5-FE0A-314B-B950-5C6252097624}" name="Coluna8470" dataDxfId="7919"/>
    <tableColumn id="8494" xr3:uid="{7205E0E5-7F63-7041-AC23-24FB150516ED}" name="Coluna8471" dataDxfId="7918"/>
    <tableColumn id="8495" xr3:uid="{6FA36792-C6D3-6242-B2F6-8F6862FF5F3C}" name="Coluna8472" dataDxfId="7917"/>
    <tableColumn id="8496" xr3:uid="{49899E35-1E41-4D46-9E14-F3DD82703CD4}" name="Coluna8473" dataDxfId="7916"/>
    <tableColumn id="8497" xr3:uid="{D2C97F7D-676E-AB43-9D08-C4D320B63B69}" name="Coluna8474" dataDxfId="7915"/>
    <tableColumn id="8498" xr3:uid="{6F9117CC-7E63-E14C-AE41-C649A37C9282}" name="Coluna8475" dataDxfId="7914"/>
    <tableColumn id="8499" xr3:uid="{246B369C-AA07-3049-8421-CFA51BA087A4}" name="Coluna8476" dataDxfId="7913"/>
    <tableColumn id="8500" xr3:uid="{125D5EF9-35D3-0E4E-AD85-819BD4570A89}" name="Coluna8477" dataDxfId="7912"/>
    <tableColumn id="8501" xr3:uid="{23FC3BBA-2989-574D-ABB3-7B08C2B81005}" name="Coluna8478" dataDxfId="7911"/>
    <tableColumn id="8502" xr3:uid="{67A24C14-3587-2F4D-9959-6FBE5EED9BAF}" name="Coluna8479" dataDxfId="7910"/>
    <tableColumn id="8503" xr3:uid="{3C7F2A8F-C1CB-B649-8524-37081992C3AE}" name="Coluna8480" dataDxfId="7909"/>
    <tableColumn id="8504" xr3:uid="{5ADDAF11-D4C8-E94A-8FEE-3CDAC25A2B68}" name="Coluna8481" dataDxfId="7908"/>
    <tableColumn id="8505" xr3:uid="{B6CC6370-0DC3-924C-9734-7F9705BED891}" name="Coluna8482" dataDxfId="7907"/>
    <tableColumn id="8506" xr3:uid="{B00A4C2C-37C4-2447-9CFB-0479AE54FCDD}" name="Coluna8483" dataDxfId="7906"/>
    <tableColumn id="8507" xr3:uid="{55A8C7F8-41B4-A444-B3B0-0FCD870AA1E5}" name="Coluna8484" dataDxfId="7905"/>
    <tableColumn id="8508" xr3:uid="{02ADA6DC-A668-3B40-940C-CC4C3B137F34}" name="Coluna8485" dataDxfId="7904"/>
    <tableColumn id="8509" xr3:uid="{53C8265A-E542-4A4D-A90C-08C1885BB263}" name="Coluna8486" dataDxfId="7903"/>
    <tableColumn id="8510" xr3:uid="{78962D7D-3A5E-544F-97CB-7BE2DB08832D}" name="Coluna8487" dataDxfId="7902"/>
    <tableColumn id="8511" xr3:uid="{DD7565EB-B803-144D-9126-0D5816A178BA}" name="Coluna8488" dataDxfId="7901"/>
    <tableColumn id="8512" xr3:uid="{6A560287-BC50-1446-B9F7-C2F1054A4430}" name="Coluna8489" dataDxfId="7900"/>
    <tableColumn id="8513" xr3:uid="{9C7DA101-4EC5-4641-939E-9CD2CCC661B7}" name="Coluna8490" dataDxfId="7899"/>
    <tableColumn id="8514" xr3:uid="{AD5AE358-2042-774E-B658-747E1E5504A1}" name="Coluna8491" dataDxfId="7898"/>
    <tableColumn id="8515" xr3:uid="{D2517476-628F-9148-BF48-DE6546D86949}" name="Coluna8492" dataDxfId="7897"/>
    <tableColumn id="8516" xr3:uid="{43A1A813-6E0C-E241-BB2D-818895900F97}" name="Coluna8493" dataDxfId="7896"/>
    <tableColumn id="8517" xr3:uid="{7016CB07-4B94-AE40-8AD5-2DEAAB5D6A72}" name="Coluna8494" dataDxfId="7895"/>
    <tableColumn id="8518" xr3:uid="{9C9F62FD-945D-B24F-A78A-93AC29FCE083}" name="Coluna8495" dataDxfId="7894"/>
    <tableColumn id="8519" xr3:uid="{5EF39FA3-88CC-2A4F-84AF-44398324E10B}" name="Coluna8496" dataDxfId="7893"/>
    <tableColumn id="8520" xr3:uid="{2D159167-42B5-384F-B0A5-0CD7E76EC25C}" name="Coluna8497" dataDxfId="7892"/>
    <tableColumn id="8521" xr3:uid="{19357A78-5FDF-0145-BFEB-819965971814}" name="Coluna8498" dataDxfId="7891"/>
    <tableColumn id="8522" xr3:uid="{BB4F039B-9426-FB4E-B3C7-DC71F64EE5B8}" name="Coluna8499" dataDxfId="7890"/>
    <tableColumn id="8523" xr3:uid="{A5BC9A4C-E871-BC49-98FE-038BED2FD5A6}" name="Coluna8500" dataDxfId="7889"/>
    <tableColumn id="8524" xr3:uid="{083426FD-92DA-B14E-9213-DB971FBF2F46}" name="Coluna8501" dataDxfId="7888"/>
    <tableColumn id="8525" xr3:uid="{48ADB80B-19AD-404B-8B6F-370301403D44}" name="Coluna8502" dataDxfId="7887"/>
    <tableColumn id="8526" xr3:uid="{BD94EC42-1ABA-BE43-827E-C25C2A2D6ABC}" name="Coluna8503" dataDxfId="7886"/>
    <tableColumn id="8527" xr3:uid="{A6F66BF4-F4AE-CC4B-9E9C-D16D85B7C6A4}" name="Coluna8504" dataDxfId="7885"/>
    <tableColumn id="8528" xr3:uid="{D33F5637-EDD4-7E42-9C95-7185831BCF9E}" name="Coluna8505" dataDxfId="7884"/>
    <tableColumn id="8529" xr3:uid="{40760403-50A9-D744-808F-9FC53797B421}" name="Coluna8506" dataDxfId="7883"/>
    <tableColumn id="8530" xr3:uid="{ABD37D8C-2EB2-BD4D-948F-2280919C88F7}" name="Coluna8507" dataDxfId="7882"/>
    <tableColumn id="8531" xr3:uid="{B2ED3A32-D9DF-504B-A29C-B199A25F4759}" name="Coluna8508" dataDxfId="7881"/>
    <tableColumn id="8532" xr3:uid="{8F1B280C-192D-BE46-95C6-C978761070B8}" name="Coluna8509" dataDxfId="7880"/>
    <tableColumn id="8533" xr3:uid="{1BAD898D-17E0-9F4D-A7FE-C3E507AD098D}" name="Coluna8510" dataDxfId="7879"/>
    <tableColumn id="8534" xr3:uid="{0E9D8C95-26D0-2A40-AE44-86DDBC4BCCF5}" name="Coluna8511" dataDxfId="7878"/>
    <tableColumn id="8535" xr3:uid="{DBFDDCAD-496A-984B-AE5D-58EC73976121}" name="Coluna8512" dataDxfId="7877"/>
    <tableColumn id="8536" xr3:uid="{5D57C05B-5B71-BB47-AF5C-1BC136FEA54B}" name="Coluna8513" dataDxfId="7876"/>
    <tableColumn id="8537" xr3:uid="{EFA43FAA-17D0-DA4A-803B-5170AB8CFE22}" name="Coluna8514" dataDxfId="7875"/>
    <tableColumn id="8538" xr3:uid="{98A44B1A-67A1-E845-9441-0F7B985FF00F}" name="Coluna8515" dataDxfId="7874"/>
    <tableColumn id="8539" xr3:uid="{E533BE91-2BE1-4E4E-AF17-980B85804EA9}" name="Coluna8516" dataDxfId="7873"/>
    <tableColumn id="8540" xr3:uid="{C69C2B51-33CB-8747-9D68-5CF8DC101A05}" name="Coluna8517" dataDxfId="7872"/>
    <tableColumn id="8541" xr3:uid="{C7DD2FBD-42E5-2F4C-9A16-EA1BD3786C87}" name="Coluna8518" dataDxfId="7871"/>
    <tableColumn id="8542" xr3:uid="{893EBE10-E00F-1D4D-8AFB-AA41FB0D7BBE}" name="Coluna8519" dataDxfId="7870"/>
    <tableColumn id="8543" xr3:uid="{91E6CB52-BF3B-DD43-9F77-39DFB2134AE6}" name="Coluna8520" dataDxfId="7869"/>
    <tableColumn id="8544" xr3:uid="{CA703968-A048-BD4B-8E88-D82F6CB73D1C}" name="Coluna8521" dataDxfId="7868"/>
    <tableColumn id="8545" xr3:uid="{3EE7F6F9-B484-9E44-B00A-81D34C315E36}" name="Coluna8522" dataDxfId="7867"/>
    <tableColumn id="8546" xr3:uid="{8F6F0AB6-197A-F541-BBE1-1DA0B3688750}" name="Coluna8523" dataDxfId="7866"/>
    <tableColumn id="8547" xr3:uid="{44C8A8BD-BB85-4749-AC2B-B7C8E30BC6B3}" name="Coluna8524" dataDxfId="7865"/>
    <tableColumn id="8548" xr3:uid="{7DF41679-983B-814C-B41D-C8F6D2736BFE}" name="Coluna8525" dataDxfId="7864"/>
    <tableColumn id="8549" xr3:uid="{EF3FA94D-0E93-1D4D-A5A1-DFEFFB4D291A}" name="Coluna8526" dataDxfId="7863"/>
    <tableColumn id="8550" xr3:uid="{ACEAE289-7A56-3843-82DB-43BC90A43E50}" name="Coluna8527" dataDxfId="7862"/>
    <tableColumn id="8551" xr3:uid="{56011BAA-A29C-E945-81F3-DB71497E30A9}" name="Coluna8528" dataDxfId="7861"/>
    <tableColumn id="8552" xr3:uid="{997BA31B-5274-C44F-86D8-70FCC02A1C79}" name="Coluna8529" dataDxfId="7860"/>
    <tableColumn id="8553" xr3:uid="{C5E9F782-B624-3641-A8D2-DFD91B26C647}" name="Coluna8530" dataDxfId="7859"/>
    <tableColumn id="8554" xr3:uid="{FB312793-7039-EE43-A3C3-A4102225D4C1}" name="Coluna8531" dataDxfId="7858"/>
    <tableColumn id="8555" xr3:uid="{52307B67-CF93-2445-B04B-598C44B2D788}" name="Coluna8532" dataDxfId="7857"/>
    <tableColumn id="8556" xr3:uid="{46BB6B25-BACD-AB47-BAC0-C4F261CECC5A}" name="Coluna8533" dataDxfId="7856"/>
    <tableColumn id="8557" xr3:uid="{1074EEBA-13B2-FA48-9612-0D9D818D3999}" name="Coluna8534" dataDxfId="7855"/>
    <tableColumn id="8558" xr3:uid="{8B8432ED-591C-E047-A724-6AA972B15615}" name="Coluna8535" dataDxfId="7854"/>
    <tableColumn id="8559" xr3:uid="{0FE6D33C-D48E-8A46-A69C-B974D5B512D2}" name="Coluna8536" dataDxfId="7853"/>
    <tableColumn id="8560" xr3:uid="{86D4BA25-6608-D24B-81D7-7E61E7FE04D2}" name="Coluna8537" dataDxfId="7852"/>
    <tableColumn id="8561" xr3:uid="{1ACDC27D-E5AD-354E-9F26-A16E960A5686}" name="Coluna8538" dataDxfId="7851"/>
    <tableColumn id="8562" xr3:uid="{415A204A-F80B-674F-BC60-6E2C6A53AFD5}" name="Coluna8539" dataDxfId="7850"/>
    <tableColumn id="8563" xr3:uid="{A72A94B9-CAB5-BF45-B167-0E95D319ADA5}" name="Coluna8540" dataDxfId="7849"/>
    <tableColumn id="8564" xr3:uid="{9B391AB4-0CD7-B742-AE38-75E7087B38FE}" name="Coluna8541" dataDxfId="7848"/>
    <tableColumn id="8565" xr3:uid="{309F8317-3C07-CB47-BD3D-D8E82BBCAE48}" name="Coluna8542" dataDxfId="7847"/>
    <tableColumn id="8566" xr3:uid="{70178133-6966-B543-8FF3-EC3294D78328}" name="Coluna8543" dataDxfId="7846"/>
    <tableColumn id="8567" xr3:uid="{D29C9201-B1E4-624F-8205-3A4B6FD3F1FC}" name="Coluna8544" dataDxfId="7845"/>
    <tableColumn id="8568" xr3:uid="{95961765-3F8D-B946-BCFE-A717B074F26B}" name="Coluna8545" dataDxfId="7844"/>
    <tableColumn id="8569" xr3:uid="{99C00BB7-40F2-3D4A-852E-406722FA60D6}" name="Coluna8546" dataDxfId="7843"/>
    <tableColumn id="8570" xr3:uid="{F0B68D6A-E707-C14E-A434-FD4ACE0B5AF1}" name="Coluna8547" dataDxfId="7842"/>
    <tableColumn id="8571" xr3:uid="{D2939BB8-55C2-CA43-8C1B-FC615A4821E3}" name="Coluna8548" dataDxfId="7841"/>
    <tableColumn id="8572" xr3:uid="{3C1CA4F4-D9B5-144A-A1B9-A7607939485B}" name="Coluna8549" dataDxfId="7840"/>
    <tableColumn id="8573" xr3:uid="{4C56ED1A-C22B-DB4E-831D-82A4DC001617}" name="Coluna8550" dataDxfId="7839"/>
    <tableColumn id="8574" xr3:uid="{1435731B-9046-194D-81F3-B731234B51BE}" name="Coluna8551" dataDxfId="7838"/>
    <tableColumn id="8575" xr3:uid="{545A2727-1310-274C-8AFC-010F901919F8}" name="Coluna8552" dataDxfId="7837"/>
    <tableColumn id="8576" xr3:uid="{FB7ABC35-0002-1348-9D11-4FB458468C4F}" name="Coluna8553" dataDxfId="7836"/>
    <tableColumn id="8577" xr3:uid="{6669AB1C-BC44-3B40-BEB4-DC0E201E1743}" name="Coluna8554" dataDxfId="7835"/>
    <tableColumn id="8578" xr3:uid="{67B66417-E7F7-FF44-B9BD-9F0947F83DF2}" name="Coluna8555" dataDxfId="7834"/>
    <tableColumn id="8579" xr3:uid="{1295D243-4C8C-F04D-9582-C07778471F6A}" name="Coluna8556" dataDxfId="7833"/>
    <tableColumn id="8580" xr3:uid="{55776573-0F94-BF45-B5E0-43857AD0AA1A}" name="Coluna8557" dataDxfId="7832"/>
    <tableColumn id="8581" xr3:uid="{61CCA7EB-2AD9-5B4A-BC97-EB3F9D970D93}" name="Coluna8558" dataDxfId="7831"/>
    <tableColumn id="8582" xr3:uid="{353E5CBB-6C95-D74B-B9F5-06A007F01214}" name="Coluna8559" dataDxfId="7830"/>
    <tableColumn id="8583" xr3:uid="{5DDFD5AD-FA92-CC49-90C4-213C450FB9BB}" name="Coluna8560" dataDxfId="7829"/>
    <tableColumn id="8584" xr3:uid="{0C0EB7CB-D80D-534D-A1D1-2EBC98AA5C93}" name="Coluna8561" dataDxfId="7828"/>
    <tableColumn id="8585" xr3:uid="{131D875C-C667-E044-AD62-8208D787908E}" name="Coluna8562" dataDxfId="7827"/>
    <tableColumn id="8586" xr3:uid="{7725C904-C260-3D42-A192-2DF572A31038}" name="Coluna8563" dataDxfId="7826"/>
    <tableColumn id="8587" xr3:uid="{CAFDB186-40F1-EF4B-9AA9-012F8E8827F0}" name="Coluna8564" dataDxfId="7825"/>
    <tableColumn id="8588" xr3:uid="{ACDCEE70-A607-BA4B-85F6-053B43B4B613}" name="Coluna8565" dataDxfId="7824"/>
    <tableColumn id="8589" xr3:uid="{787921F1-3CF5-1A42-B8C7-B380CC98C3E6}" name="Coluna8566" dataDxfId="7823"/>
    <tableColumn id="8590" xr3:uid="{ACC43FCF-1EBB-DC44-8728-C4BF6ABEB55D}" name="Coluna8567" dataDxfId="7822"/>
    <tableColumn id="8591" xr3:uid="{4B6A35B0-8758-674D-97D7-D0FF9B794299}" name="Coluna8568" dataDxfId="7821"/>
    <tableColumn id="8592" xr3:uid="{F1F3CCB4-7A5F-5F4D-AD29-3158D9B143EB}" name="Coluna8569" dataDxfId="7820"/>
    <tableColumn id="8593" xr3:uid="{E514E9A2-9FCD-6B4A-9956-B37578E01420}" name="Coluna8570" dataDxfId="7819"/>
    <tableColumn id="8594" xr3:uid="{9E1BFB5D-553A-0946-892A-DD9DD9FCF020}" name="Coluna8571" dataDxfId="7818"/>
    <tableColumn id="8595" xr3:uid="{389393B7-769F-7C45-9689-11C0B1E70DEC}" name="Coluna8572" dataDxfId="7817"/>
    <tableColumn id="8596" xr3:uid="{0CB589BF-1EBF-2649-B34B-9947261E4BD9}" name="Coluna8573" dataDxfId="7816"/>
    <tableColumn id="8597" xr3:uid="{2BB35C07-F9B0-8C45-AEF0-49C0ADC69B10}" name="Coluna8574" dataDxfId="7815"/>
    <tableColumn id="8598" xr3:uid="{84021D33-018B-6F46-AD99-06638133FB97}" name="Coluna8575" dataDxfId="7814"/>
    <tableColumn id="8599" xr3:uid="{DA979651-FCDC-7C4C-B827-2451841B621B}" name="Coluna8576" dataDxfId="7813"/>
    <tableColumn id="8600" xr3:uid="{2C827CA0-E7B8-C64F-AA52-32610A73E777}" name="Coluna8577" dataDxfId="7812"/>
    <tableColumn id="8601" xr3:uid="{83BE6245-60DD-4E40-AC7E-8A3E7B212F07}" name="Coluna8578" dataDxfId="7811"/>
    <tableColumn id="8602" xr3:uid="{C8B2EB74-C179-B742-A3BD-D22A39D03421}" name="Coluna8579" dataDxfId="7810"/>
    <tableColumn id="8603" xr3:uid="{5F2BFFE3-041E-4249-8CF9-6CB05ACFB458}" name="Coluna8580" dataDxfId="7809"/>
    <tableColumn id="8604" xr3:uid="{CC32902C-2E4C-9F4B-B4F0-DE1FC2ED82A9}" name="Coluna8581" dataDxfId="7808"/>
    <tableColumn id="8605" xr3:uid="{28DE25A4-CAD8-DD46-9FC9-6C90D001C7A6}" name="Coluna8582" dataDxfId="7807"/>
    <tableColumn id="8606" xr3:uid="{87DCE195-7B2A-8F44-AC7E-B1C70BE763D9}" name="Coluna8583" dataDxfId="7806"/>
    <tableColumn id="8607" xr3:uid="{51B494EE-892E-F54D-B959-47A359740BE6}" name="Coluna8584" dataDxfId="7805"/>
    <tableColumn id="8608" xr3:uid="{5D547FD2-4C7B-7C49-9C3F-62BF55D9FD60}" name="Coluna8585" dataDxfId="7804"/>
    <tableColumn id="8609" xr3:uid="{0F7AF1A2-50F6-484A-A67E-A1D6BD023F0F}" name="Coluna8586" dataDxfId="7803"/>
    <tableColumn id="8610" xr3:uid="{4B2D124F-F90A-F34B-86A9-4E8C707E4D30}" name="Coluna8587" dataDxfId="7802"/>
    <tableColumn id="8611" xr3:uid="{D893DB8B-C7C4-7F40-A625-CDF945FBFEA4}" name="Coluna8588" dataDxfId="7801"/>
    <tableColumn id="8612" xr3:uid="{73015AF9-D138-6749-BC92-BDD86ED4333B}" name="Coluna8589" dataDxfId="7800"/>
    <tableColumn id="8613" xr3:uid="{DE20498A-F45A-1540-9194-C4CC23BCE36C}" name="Coluna8590" dataDxfId="7799"/>
    <tableColumn id="8614" xr3:uid="{05819576-0EBF-FA48-81F5-0D27367B9A2C}" name="Coluna8591" dataDxfId="7798"/>
    <tableColumn id="8615" xr3:uid="{78B35C62-549E-784F-8EC0-913B61735B93}" name="Coluna8592" dataDxfId="7797"/>
    <tableColumn id="8616" xr3:uid="{BDC3CBD7-E82E-D046-BAFF-9156BD178DA3}" name="Coluna8593" dataDxfId="7796"/>
    <tableColumn id="8617" xr3:uid="{3D2D7EC0-1AB4-E746-85BE-E12B11F4B370}" name="Coluna8594" dataDxfId="7795"/>
    <tableColumn id="8618" xr3:uid="{00EABD58-292A-8F4C-8455-4D7F7D4572BC}" name="Coluna8595" dataDxfId="7794"/>
    <tableColumn id="8619" xr3:uid="{4E3C2CB9-9192-8943-AC34-0AE0459C8B91}" name="Coluna8596" dataDxfId="7793"/>
    <tableColumn id="8620" xr3:uid="{F3F069DE-8B1E-244E-9F14-95FE25EF1FE4}" name="Coluna8597" dataDxfId="7792"/>
    <tableColumn id="8621" xr3:uid="{52A72427-7509-E541-A277-7B7B5883262B}" name="Coluna8598" dataDxfId="7791"/>
    <tableColumn id="8622" xr3:uid="{20F2CEEC-CD45-074A-9DBD-CC9A0414EC32}" name="Coluna8599" dataDxfId="7790"/>
    <tableColumn id="8623" xr3:uid="{FED3F70F-06C0-0A45-815C-3451B9628F72}" name="Coluna8600" dataDxfId="7789"/>
    <tableColumn id="8624" xr3:uid="{5AC5F525-4966-3543-8936-BEDF5D2537BD}" name="Coluna8601" dataDxfId="7788"/>
    <tableColumn id="8625" xr3:uid="{871CD80C-72F6-0840-A48D-CF35E933C5AA}" name="Coluna8602" dataDxfId="7787"/>
    <tableColumn id="8626" xr3:uid="{CC1F6706-AD20-5A4B-A96D-637432D550EA}" name="Coluna8603" dataDxfId="7786"/>
    <tableColumn id="8627" xr3:uid="{E913B0CC-2531-BF43-93DC-FCF1C9DD33A6}" name="Coluna8604" dataDxfId="7785"/>
    <tableColumn id="8628" xr3:uid="{B49CF855-13F5-854A-97E4-3ACB44A5EFA1}" name="Coluna8605" dataDxfId="7784"/>
    <tableColumn id="8629" xr3:uid="{7885078C-F390-7C46-B762-7F28DE08F75C}" name="Coluna8606" dataDxfId="7783"/>
    <tableColumn id="8630" xr3:uid="{AB327767-7C0E-2247-BA5E-5D099910158C}" name="Coluna8607" dataDxfId="7782"/>
    <tableColumn id="8631" xr3:uid="{DC85B96A-3321-4B4D-B6C7-0247C2B1DC34}" name="Coluna8608" dataDxfId="7781"/>
    <tableColumn id="8632" xr3:uid="{B475EAAF-2251-4848-BC0C-2D80994A2D52}" name="Coluna8609" dataDxfId="7780"/>
    <tableColumn id="8633" xr3:uid="{6227B6BE-492E-4F45-B3AE-F7F7E84807AB}" name="Coluna8610" dataDxfId="7779"/>
    <tableColumn id="8634" xr3:uid="{A37DB268-903E-EB46-8419-9158BA4EC0B1}" name="Coluna8611" dataDxfId="7778"/>
    <tableColumn id="8635" xr3:uid="{DB332000-3D00-F64D-8AE5-61A322DBE660}" name="Coluna8612" dataDxfId="7777"/>
    <tableColumn id="8636" xr3:uid="{70CDA734-9F95-D147-8B09-1205920830B3}" name="Coluna8613" dataDxfId="7776"/>
    <tableColumn id="8637" xr3:uid="{80E50692-86BC-F341-9DA3-2826963C4E02}" name="Coluna8614" dataDxfId="7775"/>
    <tableColumn id="8638" xr3:uid="{B61F3BE4-EA93-D844-A8A0-DEDE242A44C4}" name="Coluna8615" dataDxfId="7774"/>
    <tableColumn id="8639" xr3:uid="{7F6BBD7B-AF65-4843-B9FE-6ADF2CD21BC9}" name="Coluna8616" dataDxfId="7773"/>
    <tableColumn id="8640" xr3:uid="{7B96A66E-9CFE-2A4A-9693-83F359E40567}" name="Coluna8617" dataDxfId="7772"/>
    <tableColumn id="8641" xr3:uid="{8172265D-EB39-3C4B-B9A8-15C05086712D}" name="Coluna8618" dataDxfId="7771"/>
    <tableColumn id="8642" xr3:uid="{2934757D-753D-C640-94A4-D5D92FE15409}" name="Coluna8619" dataDxfId="7770"/>
    <tableColumn id="8643" xr3:uid="{81539734-7E7C-0248-9C55-F5785AA476EF}" name="Coluna8620" dataDxfId="7769"/>
    <tableColumn id="8644" xr3:uid="{F8802ED4-2B1B-C143-B68D-3AD50F7C17FD}" name="Coluna8621" dataDxfId="7768"/>
    <tableColumn id="8645" xr3:uid="{654D61C0-62B4-764B-87B5-E8FC63DDC2FE}" name="Coluna8622" dataDxfId="7767"/>
    <tableColumn id="8646" xr3:uid="{F3DBCA63-781F-0E4B-B83F-B90E4019EF67}" name="Coluna8623" dataDxfId="7766"/>
    <tableColumn id="8647" xr3:uid="{37C59FE4-7EC3-1344-AA2D-E5851C36FDC1}" name="Coluna8624" dataDxfId="7765"/>
    <tableColumn id="8648" xr3:uid="{C0D0D0B9-1A75-B047-8B60-C52737618BCE}" name="Coluna8625" dataDxfId="7764"/>
    <tableColumn id="8649" xr3:uid="{E063F9EF-BF42-C345-97F5-339C2EEF4061}" name="Coluna8626" dataDxfId="7763"/>
    <tableColumn id="8650" xr3:uid="{E7B2568F-C94D-C041-B3BC-75A7BC26A030}" name="Coluna8627" dataDxfId="7762"/>
    <tableColumn id="8651" xr3:uid="{D444FA1C-4636-9A4D-A5B3-1F82166B5045}" name="Coluna8628" dataDxfId="7761"/>
    <tableColumn id="8652" xr3:uid="{6698E4C9-B047-ED49-86DE-B9A4C1A1B79D}" name="Coluna8629" dataDxfId="7760"/>
    <tableColumn id="8653" xr3:uid="{556292C0-193C-9F42-8331-DE8EC0839416}" name="Coluna8630" dataDxfId="7759"/>
    <tableColumn id="8654" xr3:uid="{FE59397C-560F-9847-BF7F-EC374FA98C23}" name="Coluna8631" dataDxfId="7758"/>
    <tableColumn id="8655" xr3:uid="{15F7325C-C74D-4543-A53D-8D40CC3A9BB8}" name="Coluna8632" dataDxfId="7757"/>
    <tableColumn id="8656" xr3:uid="{8C655B07-D15D-DD43-B056-1B6A37DF5596}" name="Coluna8633" dataDxfId="7756"/>
    <tableColumn id="8657" xr3:uid="{AFE55A0C-D381-F24E-93B4-9941F932EC76}" name="Coluna8634" dataDxfId="7755"/>
    <tableColumn id="8658" xr3:uid="{40F3345B-1A33-ED47-ADD2-47A261805B53}" name="Coluna8635" dataDxfId="7754"/>
    <tableColumn id="8659" xr3:uid="{859CF17D-60AD-F84E-8D5C-9A338EE93E2E}" name="Coluna8636" dataDxfId="7753"/>
    <tableColumn id="8660" xr3:uid="{507731CD-0ED8-8544-AE0C-A0254C2A211D}" name="Coluna8637" dataDxfId="7752"/>
    <tableColumn id="8661" xr3:uid="{F92F2B6D-A7E9-FF4A-A6FB-6C02ADB20F6E}" name="Coluna8638" dataDxfId="7751"/>
    <tableColumn id="8662" xr3:uid="{7962E024-2DDD-2044-B172-7D82FE1D2562}" name="Coluna8639" dataDxfId="7750"/>
    <tableColumn id="8663" xr3:uid="{EEE84ECE-C93A-284E-B07D-FA0496D7C08C}" name="Coluna8640" dataDxfId="7749"/>
    <tableColumn id="8664" xr3:uid="{E9DAB80E-78A5-564C-83B1-5FB0691E4BDB}" name="Coluna8641" dataDxfId="7748"/>
    <tableColumn id="8665" xr3:uid="{127F25AB-8730-F147-81A7-62A859EC6E2D}" name="Coluna8642" dataDxfId="7747"/>
    <tableColumn id="8666" xr3:uid="{8530472A-05F7-A243-BEF1-BE2A075783B9}" name="Coluna8643" dataDxfId="7746"/>
    <tableColumn id="8667" xr3:uid="{7744C101-592D-2D49-8B58-6E170B3BD711}" name="Coluna8644" dataDxfId="7745"/>
    <tableColumn id="8668" xr3:uid="{659BCD61-ADD6-8847-8753-38D14CD57735}" name="Coluna8645" dataDxfId="7744"/>
    <tableColumn id="8669" xr3:uid="{FC5013FD-10D7-5C40-BD2B-2677530B88D5}" name="Coluna8646" dataDxfId="7743"/>
    <tableColumn id="8670" xr3:uid="{F7199910-7413-3A44-8000-36AA9FD5B8F8}" name="Coluna8647" dataDxfId="7742"/>
    <tableColumn id="8671" xr3:uid="{FE3F7CCE-9B78-534B-850D-7922B6EB2667}" name="Coluna8648" dataDxfId="7741"/>
    <tableColumn id="8672" xr3:uid="{5EAC77FB-37B6-014A-880F-5FC4ADA1658F}" name="Coluna8649" dataDxfId="7740"/>
    <tableColumn id="8673" xr3:uid="{8559AF89-8B95-E147-9EC8-2D09F4EF7FD4}" name="Coluna8650" dataDxfId="7739"/>
    <tableColumn id="8674" xr3:uid="{44BFAEF9-1F09-D941-AAAB-7C8D0EB4734D}" name="Coluna8651" dataDxfId="7738"/>
    <tableColumn id="8675" xr3:uid="{D6710822-0333-3A40-A030-67A05963C5AF}" name="Coluna8652" dataDxfId="7737"/>
    <tableColumn id="8676" xr3:uid="{B9856D5D-6437-234C-B764-392A6DB8B525}" name="Coluna8653" dataDxfId="7736"/>
    <tableColumn id="8677" xr3:uid="{F58DE976-071F-0F44-A543-4C0FBE9CD9CE}" name="Coluna8654" dataDxfId="7735"/>
    <tableColumn id="8678" xr3:uid="{0F7B948A-664E-6F42-987C-E92BF95F9206}" name="Coluna8655" dataDxfId="7734"/>
    <tableColumn id="8679" xr3:uid="{3FB495FE-5097-3D45-BAEE-6A86A4D73343}" name="Coluna8656" dataDxfId="7733"/>
    <tableColumn id="8680" xr3:uid="{CCA01D26-A7BE-F24B-AD29-7D178D1438AD}" name="Coluna8657" dataDxfId="7732"/>
    <tableColumn id="8681" xr3:uid="{59A79F55-3C3F-6948-97C9-77E6FA2BA611}" name="Coluna8658" dataDxfId="7731"/>
    <tableColumn id="8682" xr3:uid="{83B8BD4B-F160-B748-B614-9770D1EDFFD1}" name="Coluna8659" dataDxfId="7730"/>
    <tableColumn id="8683" xr3:uid="{8B8A05AA-751C-7145-9A3D-954DAD688572}" name="Coluna8660" dataDxfId="7729"/>
    <tableColumn id="8684" xr3:uid="{30E3623A-C6C1-AE4F-8F1D-ED986565270C}" name="Coluna8661" dataDxfId="7728"/>
    <tableColumn id="8685" xr3:uid="{4523A79C-1C6B-0243-9951-615762171381}" name="Coluna8662" dataDxfId="7727"/>
    <tableColumn id="8686" xr3:uid="{F21F9601-D9F3-E94F-90BF-74585E1DB78B}" name="Coluna8663" dataDxfId="7726"/>
    <tableColumn id="8687" xr3:uid="{52FFD38F-235E-FC4B-9E48-988ADF19350F}" name="Coluna8664" dataDxfId="7725"/>
    <tableColumn id="8688" xr3:uid="{E844A6CD-CE04-DC47-BA03-5A3698E28479}" name="Coluna8665" dataDxfId="7724"/>
    <tableColumn id="8689" xr3:uid="{C60FA351-AC53-364E-A8DD-00470EDE3F39}" name="Coluna8666" dataDxfId="7723"/>
    <tableColumn id="8690" xr3:uid="{0E534E72-0F09-9241-808B-7FDB740D75E7}" name="Coluna8667" dataDxfId="7722"/>
    <tableColumn id="8691" xr3:uid="{E22385AF-44BA-B841-91D4-DAECFEF22608}" name="Coluna8668" dataDxfId="7721"/>
    <tableColumn id="8692" xr3:uid="{F79713F8-0F9A-8341-899A-D91DE1FF23FD}" name="Coluna8669" dataDxfId="7720"/>
    <tableColumn id="8693" xr3:uid="{197E337A-208E-D94C-B0B3-02952D941E64}" name="Coluna8670" dataDxfId="7719"/>
    <tableColumn id="8694" xr3:uid="{6FE72F42-9E7E-6E4B-98DD-21E2A108240C}" name="Coluna8671" dataDxfId="7718"/>
    <tableColumn id="8695" xr3:uid="{061080E9-CF6A-AD47-8726-D6CF7ED8FAA3}" name="Coluna8672" dataDxfId="7717"/>
    <tableColumn id="8696" xr3:uid="{6044AFAF-5EEA-6841-9CB3-5E16D5CD5798}" name="Coluna8673" dataDxfId="7716"/>
    <tableColumn id="8697" xr3:uid="{5AC89274-3038-484D-9F4D-68C437D25AD8}" name="Coluna8674" dataDxfId="7715"/>
    <tableColumn id="8698" xr3:uid="{0A5457BC-936E-054A-9A23-FB7C40E8D5C2}" name="Coluna8675" dataDxfId="7714"/>
    <tableColumn id="8699" xr3:uid="{1A10987B-DA04-E444-8FA3-ECB02F5E0787}" name="Coluna8676" dataDxfId="7713"/>
    <tableColumn id="8700" xr3:uid="{31F82B09-8691-0B48-A817-B90F2D3C6469}" name="Coluna8677" dataDxfId="7712"/>
    <tableColumn id="8701" xr3:uid="{CC914F3B-B9EF-6B4A-962D-B5E2A1D4FA87}" name="Coluna8678" dataDxfId="7711"/>
    <tableColumn id="8702" xr3:uid="{25522C8A-7341-524F-BD97-0C4842D186DF}" name="Coluna8679" dataDxfId="7710"/>
    <tableColumn id="8703" xr3:uid="{D4D3066F-04A6-ED41-B326-11F0E72583C4}" name="Coluna8680" dataDxfId="7709"/>
    <tableColumn id="8704" xr3:uid="{B388D702-0F58-9B4A-8330-BE46F3FDBC66}" name="Coluna8681" dataDxfId="7708"/>
    <tableColumn id="8705" xr3:uid="{DAC4797F-0169-D14F-B8FD-C33A017B10B4}" name="Coluna8682" dataDxfId="7707"/>
    <tableColumn id="8706" xr3:uid="{E39DCDEB-57D6-E04F-924C-7BF870963602}" name="Coluna8683" dataDxfId="7706"/>
    <tableColumn id="8707" xr3:uid="{B9673E4C-6E11-6043-BD24-C9FD9E04A8EA}" name="Coluna8684" dataDxfId="7705"/>
    <tableColumn id="8708" xr3:uid="{94BF8933-9EA9-BF4C-853A-4E259D6F2FC1}" name="Coluna8685" dataDxfId="7704"/>
    <tableColumn id="8709" xr3:uid="{67F708E0-14D7-884E-BA1C-D54E63864DC5}" name="Coluna8686" dataDxfId="7703"/>
    <tableColumn id="8710" xr3:uid="{E53A2D44-CE8C-7F47-AE80-954D2E6132BB}" name="Coluna8687" dataDxfId="7702"/>
    <tableColumn id="8711" xr3:uid="{4118C0AA-979D-6542-877B-8334A7813412}" name="Coluna8688" dataDxfId="7701"/>
    <tableColumn id="8712" xr3:uid="{85F71F4E-8B8B-6A4E-8A38-39D30708D199}" name="Coluna8689" dataDxfId="7700"/>
    <tableColumn id="8713" xr3:uid="{49E68460-E0EE-6042-A7D2-5BC610541878}" name="Coluna8690" dataDxfId="7699"/>
    <tableColumn id="8714" xr3:uid="{E2A51D33-A529-A64F-9D90-D7A59C936FAA}" name="Coluna8691" dataDxfId="7698"/>
    <tableColumn id="8715" xr3:uid="{FFFC373A-54E4-B149-96C3-7F063D22806F}" name="Coluna8692" dataDxfId="7697"/>
    <tableColumn id="8716" xr3:uid="{ADA14F54-BC02-DF49-849C-06804A57912E}" name="Coluna8693" dataDxfId="7696"/>
    <tableColumn id="8717" xr3:uid="{30D34D3B-AB58-9C4A-857C-C39AFA9DBFA9}" name="Coluna8694" dataDxfId="7695"/>
    <tableColumn id="8718" xr3:uid="{CFFC410A-54A5-A945-93F2-14B637D10779}" name="Coluna8695" dataDxfId="7694"/>
    <tableColumn id="8719" xr3:uid="{5E404C7F-D14D-3146-84E2-7CF478DFFC2F}" name="Coluna8696" dataDxfId="7693"/>
    <tableColumn id="8720" xr3:uid="{B4D75C6F-3859-2545-A4AC-0080033CA180}" name="Coluna8697" dataDxfId="7692"/>
    <tableColumn id="8721" xr3:uid="{BE2538FA-2549-D54D-AF46-8123E986D7AD}" name="Coluna8698" dataDxfId="7691"/>
    <tableColumn id="8722" xr3:uid="{06B2290D-E588-5B43-B0E4-1E43D79A2590}" name="Coluna8699" dataDxfId="7690"/>
    <tableColumn id="8723" xr3:uid="{8F2D8AB8-501E-C443-979B-6732DF0FAED3}" name="Coluna8700" dataDxfId="7689"/>
    <tableColumn id="8724" xr3:uid="{1B9E4B46-43DC-244E-9AD3-32C5DE0B8F79}" name="Coluna8701" dataDxfId="7688"/>
    <tableColumn id="8725" xr3:uid="{9DF90A80-6C7D-8B4D-B98D-A3A46B63F190}" name="Coluna8702" dataDxfId="7687"/>
    <tableColumn id="8726" xr3:uid="{26585137-B47A-AC4D-B092-2A8B380836C7}" name="Coluna8703" dataDxfId="7686"/>
    <tableColumn id="8727" xr3:uid="{85C88DF3-9D10-0942-A158-DC1614B3DD8A}" name="Coluna8704" dataDxfId="7685"/>
    <tableColumn id="8728" xr3:uid="{E3552306-C285-284D-A57B-9C774AEC9AB0}" name="Coluna8705" dataDxfId="7684"/>
    <tableColumn id="8729" xr3:uid="{644AAAD5-0021-1A4E-A662-00F76CC367F6}" name="Coluna8706" dataDxfId="7683"/>
    <tableColumn id="8730" xr3:uid="{5B8A0A1A-3EE5-6543-8786-7FACDED35B10}" name="Coluna8707" dataDxfId="7682"/>
    <tableColumn id="8731" xr3:uid="{DAE25E67-56BA-2749-800B-4F338FE32D1D}" name="Coluna8708" dataDxfId="7681"/>
    <tableColumn id="8732" xr3:uid="{1CE00CB7-A374-504F-B43E-36DBF60AD69C}" name="Coluna8709" dataDxfId="7680"/>
    <tableColumn id="8733" xr3:uid="{381CF289-F96C-6745-9037-FD1048694A58}" name="Coluna8710" dataDxfId="7679"/>
    <tableColumn id="8734" xr3:uid="{64155F12-EC2C-7542-B2A0-0420C01F9087}" name="Coluna8711" dataDxfId="7678"/>
    <tableColumn id="8735" xr3:uid="{0081CA11-F22E-0D42-8761-D381E459769B}" name="Coluna8712" dataDxfId="7677"/>
    <tableColumn id="8736" xr3:uid="{04ABC76D-04C0-8C4E-A823-9C6626E085EC}" name="Coluna8713" dataDxfId="7676"/>
    <tableColumn id="8737" xr3:uid="{195194F6-5AF9-464E-9E9F-610FFDEE86C2}" name="Coluna8714" dataDxfId="7675"/>
    <tableColumn id="8738" xr3:uid="{F6020EB6-DD7F-7C4A-A316-9FEE20E85884}" name="Coluna8715" dataDxfId="7674"/>
    <tableColumn id="8739" xr3:uid="{454C10D4-778D-514D-A623-AEE64F11961B}" name="Coluna8716" dataDxfId="7673"/>
    <tableColumn id="8740" xr3:uid="{B7A2C9FC-B495-444F-82F9-02CC9C5D882E}" name="Coluna8717" dataDxfId="7672"/>
    <tableColumn id="8741" xr3:uid="{0A2EA23A-1DE2-6642-8F78-CDC105B12A1E}" name="Coluna8718" dataDxfId="7671"/>
    <tableColumn id="8742" xr3:uid="{D3D3FC4F-AC21-F146-BA6A-3E5A0450F61E}" name="Coluna8719" dataDxfId="7670"/>
    <tableColumn id="8743" xr3:uid="{E072C463-58F2-E844-9191-37393025247B}" name="Coluna8720" dataDxfId="7669"/>
    <tableColumn id="8744" xr3:uid="{96641ED1-FEFF-4943-BFF6-7A0C913ED483}" name="Coluna8721" dataDxfId="7668"/>
    <tableColumn id="8745" xr3:uid="{D674B6CB-0993-5544-B0AF-2ECC0AD0A3E1}" name="Coluna8722" dataDxfId="7667"/>
    <tableColumn id="8746" xr3:uid="{4A82D3A6-0F73-7840-A450-ACF49CF701D5}" name="Coluna8723" dataDxfId="7666"/>
    <tableColumn id="8747" xr3:uid="{2529F770-B01E-9447-88F3-15344327C90E}" name="Coluna8724" dataDxfId="7665"/>
    <tableColumn id="8748" xr3:uid="{F9780F4A-4B0D-6644-ADD0-A6ED7AE2BBAC}" name="Coluna8725" dataDxfId="7664"/>
    <tableColumn id="8749" xr3:uid="{B74449E4-A175-AE49-84F9-4740A7430A8B}" name="Coluna8726" dataDxfId="7663"/>
    <tableColumn id="8750" xr3:uid="{7179E034-9EB3-8740-8DE9-6D19B190BE48}" name="Coluna8727" dataDxfId="7662"/>
    <tableColumn id="8751" xr3:uid="{8145B1FA-C6D3-D04F-933B-724D7A316B04}" name="Coluna8728" dataDxfId="7661"/>
    <tableColumn id="8752" xr3:uid="{DB177A38-DDFC-5545-83F3-65B1013D8AEF}" name="Coluna8729" dataDxfId="7660"/>
    <tableColumn id="8753" xr3:uid="{ED2E6691-180D-1E4E-82C4-B3A4B5056E74}" name="Coluna8730" dataDxfId="7659"/>
    <tableColumn id="8754" xr3:uid="{8089B3F0-8E9A-C944-9495-10533657685D}" name="Coluna8731" dataDxfId="7658"/>
    <tableColumn id="8755" xr3:uid="{105633BF-F280-414F-BCE2-6B0181F6E67C}" name="Coluna8732" dataDxfId="7657"/>
    <tableColumn id="8756" xr3:uid="{24040366-C12B-5343-BA66-5A7B44B69A74}" name="Coluna8733" dataDxfId="7656"/>
    <tableColumn id="8757" xr3:uid="{E92F01C2-5E14-EE42-80EB-13AFA1D6504D}" name="Coluna8734" dataDxfId="7655"/>
    <tableColumn id="8758" xr3:uid="{1B5D3FF0-66CC-4542-BCEF-5C3D2F65BE44}" name="Coluna8735" dataDxfId="7654"/>
    <tableColumn id="8759" xr3:uid="{BF4469EE-3BA9-A74F-BA4B-2DCD34D39395}" name="Coluna8736" dataDxfId="7653"/>
    <tableColumn id="8760" xr3:uid="{C49DB63A-C530-534D-A6F1-C95EAAABC1CB}" name="Coluna8737" dataDxfId="7652"/>
    <tableColumn id="8761" xr3:uid="{F95569E5-79B1-5B42-A983-5EF51AE9E598}" name="Coluna8738" dataDxfId="7651"/>
    <tableColumn id="8762" xr3:uid="{CDC98383-2322-684F-937B-23D5FA50A56B}" name="Coluna8739" dataDxfId="7650"/>
    <tableColumn id="8763" xr3:uid="{486C4DC7-B811-A34A-A4B1-ED7282F8A05E}" name="Coluna8740" dataDxfId="7649"/>
    <tableColumn id="8764" xr3:uid="{F6AA315B-9A66-1A45-BBAD-0D8C74E67550}" name="Coluna8741" dataDxfId="7648"/>
    <tableColumn id="8765" xr3:uid="{77DB5E85-19DA-F846-B141-0E7681043022}" name="Coluna8742" dataDxfId="7647"/>
    <tableColumn id="8766" xr3:uid="{C6B73094-03EA-CB49-8752-B8A320148571}" name="Coluna8743" dataDxfId="7646"/>
    <tableColumn id="8767" xr3:uid="{41691154-C165-974D-858C-C01CD445F538}" name="Coluna8744" dataDxfId="7645"/>
    <tableColumn id="8768" xr3:uid="{EFBF8713-BB64-3B41-9A33-D46BED405D49}" name="Coluna8745" dataDxfId="7644"/>
    <tableColumn id="8769" xr3:uid="{35DECB56-7E40-3A42-88CD-E32C02A83ED1}" name="Coluna8746" dataDxfId="7643"/>
    <tableColumn id="8770" xr3:uid="{3FC7D011-506A-9B43-9C8A-29ECA66C4EF6}" name="Coluna8747" dataDxfId="7642"/>
    <tableColumn id="8771" xr3:uid="{4C0FA013-440F-204B-B4B0-33C5CB64E81C}" name="Coluna8748" dataDxfId="7641"/>
    <tableColumn id="8772" xr3:uid="{B85D8DAB-04DC-D548-A5A5-2ABC6285AEDB}" name="Coluna8749" dataDxfId="7640"/>
    <tableColumn id="8773" xr3:uid="{963FC0F6-D3CE-9649-8D3F-43D673DB24C8}" name="Coluna8750" dataDxfId="7639"/>
    <tableColumn id="8774" xr3:uid="{10656137-8739-874D-9942-3CE40708B806}" name="Coluna8751" dataDxfId="7638"/>
    <tableColumn id="8775" xr3:uid="{8EF478D4-34C8-AF4E-B652-B4FE9537B58D}" name="Coluna8752" dataDxfId="7637"/>
    <tableColumn id="8776" xr3:uid="{A368B7EB-AFFF-8F43-9954-4E314E1BD764}" name="Coluna8753" dataDxfId="7636"/>
    <tableColumn id="8777" xr3:uid="{DC064B85-2432-0748-8E3D-A0E75DB69366}" name="Coluna8754" dataDxfId="7635"/>
    <tableColumn id="8778" xr3:uid="{530D9507-4195-5142-8844-B31D732AA0A0}" name="Coluna8755" dataDxfId="7634"/>
    <tableColumn id="8779" xr3:uid="{A9055C29-007B-7549-BECE-3897B9C5547C}" name="Coluna8756" dataDxfId="7633"/>
    <tableColumn id="8780" xr3:uid="{4C1EE79D-7AE9-A841-92BA-8AF2586BE7B6}" name="Coluna8757" dataDxfId="7632"/>
    <tableColumn id="8781" xr3:uid="{70DCECFA-6F84-BF4C-A149-C93F07B80D51}" name="Coluna8758" dataDxfId="7631"/>
    <tableColumn id="8782" xr3:uid="{77D1C544-544E-A44A-BE60-7147B7A55EBB}" name="Coluna8759" dataDxfId="7630"/>
    <tableColumn id="8783" xr3:uid="{7A14E947-A151-084B-B27F-9299AC93BB9F}" name="Coluna8760" dataDxfId="7629"/>
    <tableColumn id="8784" xr3:uid="{961E223E-0BCD-BA47-94E1-ABE959C9067C}" name="Coluna8761" dataDxfId="7628"/>
    <tableColumn id="8785" xr3:uid="{1569F627-5727-4E46-9DB8-B4F9F9224E9D}" name="Coluna8762" dataDxfId="7627"/>
    <tableColumn id="8786" xr3:uid="{54432AD5-7F39-FE40-A511-9EE6D3B3AAF8}" name="Coluna8763" dataDxfId="7626"/>
    <tableColumn id="8787" xr3:uid="{C15341A7-9E99-FC46-9063-542DB983BA58}" name="Coluna8764" dataDxfId="7625"/>
    <tableColumn id="8788" xr3:uid="{8A889B32-4348-A544-8F08-CBBEA312AF2B}" name="Coluna8765" dataDxfId="7624"/>
    <tableColumn id="8789" xr3:uid="{5E2066E4-0F00-DF4C-A769-B4252A8007E4}" name="Coluna8766" dataDxfId="7623"/>
    <tableColumn id="8790" xr3:uid="{57D30D50-6197-C241-883F-732CE2C68E7E}" name="Coluna8767" dataDxfId="7622"/>
    <tableColumn id="8791" xr3:uid="{ED325FE8-7B53-3E44-8D58-C90E542FE097}" name="Coluna8768" dataDxfId="7621"/>
    <tableColumn id="8792" xr3:uid="{0B7AFE1B-3DEC-CB4E-9C79-E0AC4170963F}" name="Coluna8769" dataDxfId="7620"/>
    <tableColumn id="8793" xr3:uid="{3AA32B74-81BC-3B41-B169-13C5B6222EFC}" name="Coluna8770" dataDxfId="7619"/>
    <tableColumn id="8794" xr3:uid="{DF2D0706-E284-8346-AE73-EB70CA3A5961}" name="Coluna8771" dataDxfId="7618"/>
    <tableColumn id="8795" xr3:uid="{F2211B01-A40E-0841-96F5-FE1746547D4B}" name="Coluna8772" dataDxfId="7617"/>
    <tableColumn id="8796" xr3:uid="{17F7232B-F3C5-8A4D-A460-22B42419E0D8}" name="Coluna8773" dataDxfId="7616"/>
    <tableColumn id="8797" xr3:uid="{0A814B77-F863-9649-9C85-C6554CC08A64}" name="Coluna8774" dataDxfId="7615"/>
    <tableColumn id="8798" xr3:uid="{81B8BA1B-2DDF-C74F-AC16-414683025FE0}" name="Coluna8775" dataDxfId="7614"/>
    <tableColumn id="8799" xr3:uid="{BC61AE8E-D83A-E543-A03A-EB838281E41D}" name="Coluna8776" dataDxfId="7613"/>
    <tableColumn id="8800" xr3:uid="{BB7E35FE-B92F-634C-914A-38674C719245}" name="Coluna8777" dataDxfId="7612"/>
    <tableColumn id="8801" xr3:uid="{CDB5E36C-FDA1-414F-9142-28A9D39376F1}" name="Coluna8778" dataDxfId="7611"/>
    <tableColumn id="8802" xr3:uid="{7570A981-B9A7-ED4D-9799-D9F0CAA4596F}" name="Coluna8779" dataDxfId="7610"/>
    <tableColumn id="8803" xr3:uid="{8D644140-79EF-1840-A0D4-E6D8BFBC2363}" name="Coluna8780" dataDxfId="7609"/>
    <tableColumn id="8804" xr3:uid="{F6876551-7953-A64A-A0BF-DBDDC29F62F7}" name="Coluna8781" dataDxfId="7608"/>
    <tableColumn id="8805" xr3:uid="{E575D1F9-9026-214F-89F0-3F6220E215C9}" name="Coluna8782" dataDxfId="7607"/>
    <tableColumn id="8806" xr3:uid="{06C4595B-6441-9A42-9534-5B30F3870F35}" name="Coluna8783" dataDxfId="7606"/>
    <tableColumn id="8807" xr3:uid="{B078ADDE-D44C-224A-8D3B-76E9088C9172}" name="Coluna8784" dataDxfId="7605"/>
    <tableColumn id="8808" xr3:uid="{23BDB2BA-4D37-3C48-BAE1-76447FB7DBB4}" name="Coluna8785" dataDxfId="7604"/>
    <tableColumn id="8809" xr3:uid="{BE0ABE01-B90A-804D-B81C-EED7B27A9A21}" name="Coluna8786" dataDxfId="7603"/>
    <tableColumn id="8810" xr3:uid="{93053A92-1814-B143-B1C6-30761B12A403}" name="Coluna8787" dataDxfId="7602"/>
    <tableColumn id="8811" xr3:uid="{8AC4FC5A-08D4-4543-BEF6-AD5D4B189DAC}" name="Coluna8788" dataDxfId="7601"/>
    <tableColumn id="8812" xr3:uid="{BD9DA2EA-48FE-044E-A41D-9A5F2B4EC4D9}" name="Coluna8789" dataDxfId="7600"/>
    <tableColumn id="8813" xr3:uid="{25661B83-6AD2-7E47-98C1-91632EF88DCC}" name="Coluna8790" dataDxfId="7599"/>
    <tableColumn id="8814" xr3:uid="{BC909D42-3FC3-8C40-A11E-E2C65A304B95}" name="Coluna8791" dataDxfId="7598"/>
    <tableColumn id="8815" xr3:uid="{6B086ABD-CDB5-1147-81DE-654EA94A3898}" name="Coluna8792" dataDxfId="7597"/>
    <tableColumn id="8816" xr3:uid="{46FE2FB1-AFA0-114D-9819-D1B86DAE02CF}" name="Coluna8793" dataDxfId="7596"/>
    <tableColumn id="8817" xr3:uid="{112A360D-DA27-CF45-AA98-8E48BDA1DECC}" name="Coluna8794" dataDxfId="7595"/>
    <tableColumn id="8818" xr3:uid="{F5D1EA19-5F44-5249-AB6F-984C1715154B}" name="Coluna8795" dataDxfId="7594"/>
    <tableColumn id="8819" xr3:uid="{74BD44FB-5C77-B941-986F-48FFD4DC590E}" name="Coluna8796" dataDxfId="7593"/>
    <tableColumn id="8820" xr3:uid="{7E0839EC-9D22-844B-8025-5975B014C0CF}" name="Coluna8797" dataDxfId="7592"/>
    <tableColumn id="8821" xr3:uid="{2256094B-E63A-9F46-9727-DED87732054C}" name="Coluna8798" dataDxfId="7591"/>
    <tableColumn id="8822" xr3:uid="{B3607BDC-6DB6-A244-94F0-DBAE55867B8C}" name="Coluna8799" dataDxfId="7590"/>
    <tableColumn id="8823" xr3:uid="{BFF35973-0CC8-0F4B-A3F1-0B68D08EAD04}" name="Coluna8800" dataDxfId="7589"/>
    <tableColumn id="8824" xr3:uid="{4189B11D-97E6-8B4E-AB5A-62BE154BA495}" name="Coluna8801" dataDxfId="7588"/>
    <tableColumn id="8825" xr3:uid="{5A8EF6CA-7A4C-6C45-AC17-27C4C09C34C2}" name="Coluna8802" dataDxfId="7587"/>
    <tableColumn id="8826" xr3:uid="{1A354215-2BC6-DF4A-A35E-4F9E54509C9E}" name="Coluna8803" dataDxfId="7586"/>
    <tableColumn id="8827" xr3:uid="{A2B51C3B-7D15-9D49-A14D-52AC07EAA9A4}" name="Coluna8804" dataDxfId="7585"/>
    <tableColumn id="8828" xr3:uid="{5DE2CB08-2309-824A-ADA0-2327F7C51335}" name="Coluna8805" dataDxfId="7584"/>
    <tableColumn id="8829" xr3:uid="{DD0054B7-5D7B-C44B-94E2-B6D8DFC3C82F}" name="Coluna8806" dataDxfId="7583"/>
    <tableColumn id="8830" xr3:uid="{F12BA0DB-F46C-0D45-899F-8039FDB0479B}" name="Coluna8807" dataDxfId="7582"/>
    <tableColumn id="8831" xr3:uid="{D6D1432B-E75A-B84A-A829-A0297CB68762}" name="Coluna8808" dataDxfId="7581"/>
    <tableColumn id="8832" xr3:uid="{922496CA-9747-0840-A1D7-24B86699A9C5}" name="Coluna8809" dataDxfId="7580"/>
    <tableColumn id="8833" xr3:uid="{B3E74EA2-63FF-B743-AB13-37410CCBC6F8}" name="Coluna8810" dataDxfId="7579"/>
    <tableColumn id="8834" xr3:uid="{C7BD29DF-F20B-1C40-A65B-2BA4CBCCC32C}" name="Coluna8811" dataDxfId="7578"/>
    <tableColumn id="8835" xr3:uid="{08079438-D40A-1248-9565-5FD5E5CD6CF0}" name="Coluna8812" dataDxfId="7577"/>
    <tableColumn id="8836" xr3:uid="{81FEA56A-D1AE-2449-94DC-42B4DCB55BC7}" name="Coluna8813" dataDxfId="7576"/>
    <tableColumn id="8837" xr3:uid="{CE6F4C88-DC2D-C64F-AA9D-500426755340}" name="Coluna8814" dataDxfId="7575"/>
    <tableColumn id="8838" xr3:uid="{07BEAAB5-CC12-F744-8EC2-DA77C0F08DCC}" name="Coluna8815" dataDxfId="7574"/>
    <tableColumn id="8839" xr3:uid="{00BE6029-9D95-2945-A231-46EFEF659E24}" name="Coluna8816" dataDxfId="7573"/>
    <tableColumn id="8840" xr3:uid="{CD541E6F-AC28-A74C-B5E6-76085A10A077}" name="Coluna8817" dataDxfId="7572"/>
    <tableColumn id="8841" xr3:uid="{7298C755-122D-0C41-90EC-3CF6761CA6DA}" name="Coluna8818" dataDxfId="7571"/>
    <tableColumn id="8842" xr3:uid="{1F8FABA3-8F66-5047-86A7-C8C40E4E3F37}" name="Coluna8819" dataDxfId="7570"/>
    <tableColumn id="8843" xr3:uid="{D623D83B-EB4F-0F48-B979-F44101F65903}" name="Coluna8820" dataDxfId="7569"/>
    <tableColumn id="8844" xr3:uid="{EF847F4C-8690-BD40-8863-418127770876}" name="Coluna8821" dataDxfId="7568"/>
    <tableColumn id="8845" xr3:uid="{5B8ECEDA-3755-DA4D-B923-02B9654143CD}" name="Coluna8822" dataDxfId="7567"/>
    <tableColumn id="8846" xr3:uid="{8BBE72D3-0C04-7240-829E-6D4ED3CBB63B}" name="Coluna8823" dataDxfId="7566"/>
    <tableColumn id="8847" xr3:uid="{7370B1AA-B1E9-9A48-9B52-7AC43C08D598}" name="Coluna8824" dataDxfId="7565"/>
    <tableColumn id="8848" xr3:uid="{3A00162C-1328-5940-BCBF-4484BCCC5FF5}" name="Coluna8825" dataDxfId="7564"/>
    <tableColumn id="8849" xr3:uid="{98256886-8580-D34F-BEF1-470275D819F7}" name="Coluna8826" dataDxfId="7563"/>
    <tableColumn id="8850" xr3:uid="{F7FB08AD-CF6E-6549-9CAD-04D663EC63A9}" name="Coluna8827" dataDxfId="7562"/>
    <tableColumn id="8851" xr3:uid="{8648B024-7C34-AF44-8246-4B2DD535D0CA}" name="Coluna8828" dataDxfId="7561"/>
    <tableColumn id="8852" xr3:uid="{F9185F85-6E7B-154E-AA5E-18C4D431E332}" name="Coluna8829" dataDxfId="7560"/>
    <tableColumn id="8853" xr3:uid="{E5B67036-699A-764B-AD85-E624E99D2CFC}" name="Coluna8830" dataDxfId="7559"/>
    <tableColumn id="8854" xr3:uid="{7926854D-1F36-E541-8646-F8040DE08B47}" name="Coluna8831" dataDxfId="7558"/>
    <tableColumn id="8855" xr3:uid="{F4E501A3-D439-FD43-B4B4-ED9FB5FF48A2}" name="Coluna8832" dataDxfId="7557"/>
    <tableColumn id="8856" xr3:uid="{29E78C26-7A4F-AC4C-9404-B7E3EC17689A}" name="Coluna8833" dataDxfId="7556"/>
    <tableColumn id="8857" xr3:uid="{626D65FE-7FB3-F842-B0AC-E10D5C170629}" name="Coluna8834" dataDxfId="7555"/>
    <tableColumn id="8858" xr3:uid="{4E8E7867-28DF-4143-BFE3-3E6A22F13DB6}" name="Coluna8835" dataDxfId="7554"/>
    <tableColumn id="8859" xr3:uid="{9F49001D-07E2-7B40-AEF7-0E1D181EB434}" name="Coluna8836" dataDxfId="7553"/>
    <tableColumn id="8860" xr3:uid="{40071F61-3E04-6A44-8027-A0CA37C1EB9F}" name="Coluna8837" dataDxfId="7552"/>
    <tableColumn id="8861" xr3:uid="{AD65FC28-71D5-A04C-8BF8-C14A094D11CE}" name="Coluna8838" dataDxfId="7551"/>
    <tableColumn id="8862" xr3:uid="{27B5580B-0038-E544-BB7D-E70C7592E8D5}" name="Coluna8839" dataDxfId="7550"/>
    <tableColumn id="8863" xr3:uid="{47FA6CAA-9451-4D4F-B1CA-76F2ACFDD4DE}" name="Coluna8840" dataDxfId="7549"/>
    <tableColumn id="8864" xr3:uid="{E1CB4A60-8B43-0642-8AF4-1B31541BC6CB}" name="Coluna8841" dataDxfId="7548"/>
    <tableColumn id="8865" xr3:uid="{733E515B-E5F5-5744-8D62-7CF08CF51901}" name="Coluna8842" dataDxfId="7547"/>
    <tableColumn id="8866" xr3:uid="{EBD83BA5-84D9-7D48-84EF-502C2ABED12A}" name="Coluna8843" dataDxfId="7546"/>
    <tableColumn id="8867" xr3:uid="{258C942E-0207-FB40-BC9B-B9DF2BB719DB}" name="Coluna8844" dataDxfId="7545"/>
    <tableColumn id="8868" xr3:uid="{11A959D5-F8DB-A84A-87A4-F89E31047654}" name="Coluna8845" dataDxfId="7544"/>
    <tableColumn id="8869" xr3:uid="{2A0EB9AC-68B5-FF40-99F9-B804BBCCB19F}" name="Coluna8846" dataDxfId="7543"/>
    <tableColumn id="8870" xr3:uid="{C359BD22-0FD0-374E-B842-527AAEF14194}" name="Coluna8847" dataDxfId="7542"/>
    <tableColumn id="8871" xr3:uid="{619AE912-3803-A147-BE46-AC79B6FC11C8}" name="Coluna8848" dataDxfId="7541"/>
    <tableColumn id="8872" xr3:uid="{9DA47320-65F3-5C4E-8594-793F990C6511}" name="Coluna8849" dataDxfId="7540"/>
    <tableColumn id="8873" xr3:uid="{DDDF98B1-2796-1747-81E8-BF33CD7CB865}" name="Coluna8850" dataDxfId="7539"/>
    <tableColumn id="8874" xr3:uid="{F302EC5B-9C18-934C-9257-4C48F765DA10}" name="Coluna8851" dataDxfId="7538"/>
    <tableColumn id="8875" xr3:uid="{F92600D9-5038-5B41-A627-3B1E96328D27}" name="Coluna8852" dataDxfId="7537"/>
    <tableColumn id="8876" xr3:uid="{27DC7FD2-7236-7F4C-914F-5FDFD8A0E6F8}" name="Coluna8853" dataDxfId="7536"/>
    <tableColumn id="8877" xr3:uid="{28BD5F20-9B48-4146-A072-252209C7C92A}" name="Coluna8854" dataDxfId="7535"/>
    <tableColumn id="8878" xr3:uid="{B8B9B5B0-165A-7C46-845F-CA54177E4B36}" name="Coluna8855" dataDxfId="7534"/>
    <tableColumn id="8879" xr3:uid="{00443246-0060-5B47-A992-78AC7FC989AD}" name="Coluna8856" dataDxfId="7533"/>
    <tableColumn id="8880" xr3:uid="{B3374EF3-875C-944A-9E72-521CBAB8779B}" name="Coluna8857" dataDxfId="7532"/>
    <tableColumn id="8881" xr3:uid="{17DE1EA3-23E7-0445-9DD6-4270046306AE}" name="Coluna8858" dataDxfId="7531"/>
    <tableColumn id="8882" xr3:uid="{36ABDB9F-71B3-6943-BC5A-FA88F4DFC4C6}" name="Coluna8859" dataDxfId="7530"/>
    <tableColumn id="8883" xr3:uid="{A78C3ABC-DA93-2845-9418-378004933D2E}" name="Coluna8860" dataDxfId="7529"/>
    <tableColumn id="8884" xr3:uid="{BF15E1DD-0761-904F-A008-B91E19D2C087}" name="Coluna8861" dataDxfId="7528"/>
    <tableColumn id="8885" xr3:uid="{87EE2DA9-14E9-AC4A-B235-099DE814382F}" name="Coluna8862" dataDxfId="7527"/>
    <tableColumn id="8886" xr3:uid="{88D4B6FC-1501-B74C-AD84-FB3C4CC68CB9}" name="Coluna8863" dataDxfId="7526"/>
    <tableColumn id="8887" xr3:uid="{C9F8EBBF-2290-3D47-9883-432995DFA047}" name="Coluna8864" dataDxfId="7525"/>
    <tableColumn id="8888" xr3:uid="{D1D325B1-2C46-DD40-A509-F3DBDAAA3AD2}" name="Coluna8865" dataDxfId="7524"/>
    <tableColumn id="8889" xr3:uid="{144210C2-6B11-9447-A31B-928DF8231D39}" name="Coluna8866" dataDxfId="7523"/>
    <tableColumn id="8890" xr3:uid="{765744F1-9514-1244-AD8A-C752F4B34602}" name="Coluna8867" dataDxfId="7522"/>
    <tableColumn id="8891" xr3:uid="{35256370-A5C0-5648-BBEB-83B77C0D9728}" name="Coluna8868" dataDxfId="7521"/>
    <tableColumn id="8892" xr3:uid="{C3B948A1-0E30-804C-9BAA-CAF1C8A1B656}" name="Coluna8869" dataDxfId="7520"/>
    <tableColumn id="8893" xr3:uid="{0F538564-DFFB-5040-A3CB-4FD9AB4CAA88}" name="Coluna8870" dataDxfId="7519"/>
    <tableColumn id="8894" xr3:uid="{963733E4-BC2A-F54F-A9F7-87301F157F2D}" name="Coluna8871" dataDxfId="7518"/>
    <tableColumn id="8895" xr3:uid="{096F2DB6-5F0A-ED42-8C3C-D77E25368C42}" name="Coluna8872" dataDxfId="7517"/>
    <tableColumn id="8896" xr3:uid="{B610EAC3-BB0D-0E41-A472-817D1C89BFD1}" name="Coluna8873" dataDxfId="7516"/>
    <tableColumn id="8897" xr3:uid="{DC0A661B-9351-EE4F-90B0-1C77DB400F5E}" name="Coluna8874" dataDxfId="7515"/>
    <tableColumn id="8898" xr3:uid="{C8A49547-5361-A64C-A228-E132C4184026}" name="Coluna8875" dataDxfId="7514"/>
    <tableColumn id="8899" xr3:uid="{C187FE54-5BD5-C947-A185-749F43E5B7E7}" name="Coluna8876" dataDxfId="7513"/>
    <tableColumn id="8900" xr3:uid="{8D63C8FF-F5D8-4B46-8B29-851FA0250C5F}" name="Coluna8877" dataDxfId="7512"/>
    <tableColumn id="8901" xr3:uid="{AC4210B3-F517-1541-BC46-BB5D492C8F04}" name="Coluna8878" dataDxfId="7511"/>
    <tableColumn id="8902" xr3:uid="{5204C4B0-11F6-F44E-BE5F-54ACC5706565}" name="Coluna8879" dataDxfId="7510"/>
    <tableColumn id="8903" xr3:uid="{9F86D1AE-03CF-AE4E-9D5A-DD8075F7BFC7}" name="Coluna8880" dataDxfId="7509"/>
    <tableColumn id="8904" xr3:uid="{05DA859E-E5C5-B240-B785-81ACFD0C7A1B}" name="Coluna8881" dataDxfId="7508"/>
    <tableColumn id="8905" xr3:uid="{79AD6481-3D63-B442-ADCD-60ACB6875417}" name="Coluna8882" dataDxfId="7507"/>
    <tableColumn id="8906" xr3:uid="{963C4DF4-3495-1D4A-9D02-4544FE581AB3}" name="Coluna8883" dataDxfId="7506"/>
    <tableColumn id="8907" xr3:uid="{1AC5014A-DC5B-8C46-A68D-959D417C7DE8}" name="Coluna8884" dataDxfId="7505"/>
    <tableColumn id="8908" xr3:uid="{FEC5B127-9B08-184A-ACD6-CFE8A81E7CBC}" name="Coluna8885" dataDxfId="7504"/>
    <tableColumn id="8909" xr3:uid="{7E929E79-DC7E-D54D-BA0C-8CB4714DC47B}" name="Coluna8886" dataDxfId="7503"/>
    <tableColumn id="8910" xr3:uid="{B2E52B5D-9A41-A74C-B920-86EF21F9DDB8}" name="Coluna8887" dataDxfId="7502"/>
    <tableColumn id="8911" xr3:uid="{5D520CBE-B73A-6D4A-A46D-185934B0274B}" name="Coluna8888" dataDxfId="7501"/>
    <tableColumn id="8912" xr3:uid="{414917E6-EC82-6144-B997-30C044E1951C}" name="Coluna8889" dataDxfId="7500"/>
    <tableColumn id="8913" xr3:uid="{37F63E0D-1377-C44B-9B5B-1FE7C3B61614}" name="Coluna8890" dataDxfId="7499"/>
    <tableColumn id="8914" xr3:uid="{028E6820-A728-9E49-AB8C-4974865DA23C}" name="Coluna8891" dataDxfId="7498"/>
    <tableColumn id="8915" xr3:uid="{8AC9386D-77D8-2244-94CF-E87B2B1BC031}" name="Coluna8892" dataDxfId="7497"/>
    <tableColumn id="8916" xr3:uid="{BE197D2F-B3E8-9745-8076-1664A39E7022}" name="Coluna8893" dataDxfId="7496"/>
    <tableColumn id="8917" xr3:uid="{F84DEED6-9635-7840-BD4B-8601057DF483}" name="Coluna8894" dataDxfId="7495"/>
    <tableColumn id="8918" xr3:uid="{F7B1BB0D-9EE3-C744-8B1F-55C61E16570B}" name="Coluna8895" dataDxfId="7494"/>
    <tableColumn id="8919" xr3:uid="{046ADC68-E865-D14F-BDFF-BB9C11C07A66}" name="Coluna8896" dataDxfId="7493"/>
    <tableColumn id="8920" xr3:uid="{2F73277C-7AF2-1445-9792-74EA0A0E765E}" name="Coluna8897" dataDxfId="7492"/>
    <tableColumn id="8921" xr3:uid="{054D83A4-B867-D145-BAF3-6C70A12E14E2}" name="Coluna8898" dataDxfId="7491"/>
    <tableColumn id="8922" xr3:uid="{A6E6C5A6-62FA-C34A-A927-CA63F375D2DE}" name="Coluna8899" dataDxfId="7490"/>
    <tableColumn id="8923" xr3:uid="{EF0D6F2A-D64E-C94E-9D3A-B4D584CD9FAA}" name="Coluna8900" dataDxfId="7489"/>
    <tableColumn id="8924" xr3:uid="{471CDCD9-75B7-B04A-BC8D-F88FA577EB66}" name="Coluna8901" dataDxfId="7488"/>
    <tableColumn id="8925" xr3:uid="{89CC32C9-EB8B-0749-8E2E-F7C02E2E86BB}" name="Coluna8902" dataDxfId="7487"/>
    <tableColumn id="8926" xr3:uid="{C5ACFA1D-8BDF-8643-88E8-C1059413FA69}" name="Coluna8903" dataDxfId="7486"/>
    <tableColumn id="8927" xr3:uid="{14D2E06E-11D6-974D-AC0B-2866A2580DD4}" name="Coluna8904" dataDxfId="7485"/>
    <tableColumn id="8928" xr3:uid="{5A0849AD-C517-CB4E-9D85-5DEF4F209744}" name="Coluna8905" dataDxfId="7484"/>
    <tableColumn id="8929" xr3:uid="{06C9B09B-EC63-D94B-9EF4-67F4C88B41C3}" name="Coluna8906" dataDxfId="7483"/>
    <tableColumn id="8930" xr3:uid="{6510740C-7EC5-7742-8A74-2EACC35B7365}" name="Coluna8907" dataDxfId="7482"/>
    <tableColumn id="8931" xr3:uid="{F9152479-12AD-2D4C-870C-16517256DE5F}" name="Coluna8908" dataDxfId="7481"/>
    <tableColumn id="8932" xr3:uid="{A65A7FFF-356B-8E47-B0E5-DDBDD540060F}" name="Coluna8909" dataDxfId="7480"/>
    <tableColumn id="8933" xr3:uid="{AEFFB298-10E6-6F4C-BD45-A0321AF9AFA8}" name="Coluna8910" dataDxfId="7479"/>
    <tableColumn id="8934" xr3:uid="{C18D933C-68E6-0A4D-8422-6AE49296449C}" name="Coluna8911" dataDxfId="7478"/>
    <tableColumn id="8935" xr3:uid="{8C538FFF-8739-9841-BBF4-517D9525F31A}" name="Coluna8912" dataDxfId="7477"/>
    <tableColumn id="8936" xr3:uid="{8E3A643D-15B4-5240-9318-677822DAFE0A}" name="Coluna8913" dataDxfId="7476"/>
    <tableColumn id="8937" xr3:uid="{E1378A40-B0AE-5548-BA61-1E9BF5397DF7}" name="Coluna8914" dataDxfId="7475"/>
    <tableColumn id="8938" xr3:uid="{7E166C2E-6234-6941-A56B-C989665F5DF8}" name="Coluna8915" dataDxfId="7474"/>
    <tableColumn id="8939" xr3:uid="{115DE64F-2254-1A4D-948C-14EE7516CA91}" name="Coluna8916" dataDxfId="7473"/>
    <tableColumn id="8940" xr3:uid="{2EE77C41-6C99-D147-86E5-866DB2F99455}" name="Coluna8917" dataDxfId="7472"/>
    <tableColumn id="8941" xr3:uid="{DB6ED0AA-4F90-AD47-9906-32AE977B503E}" name="Coluna8918" dataDxfId="7471"/>
    <tableColumn id="8942" xr3:uid="{9D6C9608-DDA0-9149-ABCF-14C7E622F5DD}" name="Coluna8919" dataDxfId="7470"/>
    <tableColumn id="8943" xr3:uid="{2DC151C1-1B57-B94D-B9DA-ADF6E00B712A}" name="Coluna8920" dataDxfId="7469"/>
    <tableColumn id="8944" xr3:uid="{17CFF83A-875F-7F48-B7FD-DAD5C50659DC}" name="Coluna8921" dataDxfId="7468"/>
    <tableColumn id="8945" xr3:uid="{37C7842F-2636-8046-BC6A-C5C41B1A7268}" name="Coluna8922" dataDxfId="7467"/>
    <tableColumn id="8946" xr3:uid="{78D54CEE-597D-5145-A2C7-417843A2199B}" name="Coluna8923" dataDxfId="7466"/>
    <tableColumn id="8947" xr3:uid="{3D6CFD26-1466-934B-9B85-F218B357FA14}" name="Coluna8924" dataDxfId="7465"/>
    <tableColumn id="8948" xr3:uid="{FE79A52A-E94E-CF42-86BA-D6075438DC74}" name="Coluna8925" dataDxfId="7464"/>
    <tableColumn id="8949" xr3:uid="{5B5D47D4-D783-2642-954A-FAF47C6088EF}" name="Coluna8926" dataDxfId="7463"/>
    <tableColumn id="8950" xr3:uid="{ACE39C6D-FA46-FA4D-970E-C38B580D3B18}" name="Coluna8927" dataDxfId="7462"/>
    <tableColumn id="8951" xr3:uid="{EBA2232F-5789-AC4E-80B9-9BA211BF084B}" name="Coluna8928" dataDxfId="7461"/>
    <tableColumn id="8952" xr3:uid="{EA696BB8-E1A3-964C-9599-FCD3AE7B9307}" name="Coluna8929" dataDxfId="7460"/>
    <tableColumn id="8953" xr3:uid="{E1543162-30C1-0444-BD87-0EA3B6A15FD3}" name="Coluna8930" dataDxfId="7459"/>
    <tableColumn id="8954" xr3:uid="{D56398DD-3610-F842-A58D-6CF2287EB9D9}" name="Coluna8931" dataDxfId="7458"/>
    <tableColumn id="8955" xr3:uid="{E7223D8A-87AD-AF4B-9202-6BCC2D662450}" name="Coluna8932" dataDxfId="7457"/>
    <tableColumn id="8956" xr3:uid="{66AE774C-DE10-FC49-AAE8-97D5A0970FA6}" name="Coluna8933" dataDxfId="7456"/>
    <tableColumn id="8957" xr3:uid="{016ED587-0E3A-1F46-B9F7-1CBDBC65ECB1}" name="Coluna8934" dataDxfId="7455"/>
    <tableColumn id="8958" xr3:uid="{FC0EFF53-FDB8-A444-82A3-3EA4AAAB1070}" name="Coluna8935" dataDxfId="7454"/>
    <tableColumn id="8959" xr3:uid="{94A2D1EB-0546-7845-B972-11794D6D773F}" name="Coluna8936" dataDxfId="7453"/>
    <tableColumn id="8960" xr3:uid="{62166257-3276-904F-9D59-3254BF630B52}" name="Coluna8937" dataDxfId="7452"/>
    <tableColumn id="8961" xr3:uid="{BF0F04E3-9DDD-1148-9955-E548F60B7C1D}" name="Coluna8938" dataDxfId="7451"/>
    <tableColumn id="8962" xr3:uid="{6834A05D-BF18-2B41-9DFF-BAB4CF114456}" name="Coluna8939" dataDxfId="7450"/>
    <tableColumn id="8963" xr3:uid="{91D0A0F3-20D1-CA4B-9BDF-C551E5C98C88}" name="Coluna8940" dataDxfId="7449"/>
    <tableColumn id="8964" xr3:uid="{5E5F5421-26F2-BA4D-B43A-3DAB59005EA3}" name="Coluna8941" dataDxfId="7448"/>
    <tableColumn id="8965" xr3:uid="{32FF4D4B-0E34-BA4E-995B-80EA4A0C6F0C}" name="Coluna8942" dataDxfId="7447"/>
    <tableColumn id="8966" xr3:uid="{F4D1AB0B-B21D-E847-96FD-030CF6FFDC49}" name="Coluna8943" dataDxfId="7446"/>
    <tableColumn id="8967" xr3:uid="{F294FB9F-E45E-6549-BA1D-F0C3DC17CD5C}" name="Coluna8944" dataDxfId="7445"/>
    <tableColumn id="8968" xr3:uid="{89EB9A2B-DA72-624E-8CD9-38EDFA7AFEBD}" name="Coluna8945" dataDxfId="7444"/>
    <tableColumn id="8969" xr3:uid="{5257CAE3-562E-C041-A389-388D0F284376}" name="Coluna8946" dataDxfId="7443"/>
    <tableColumn id="8970" xr3:uid="{46D63B4C-65BC-914F-9F81-81672D48D6CF}" name="Coluna8947" dataDxfId="7442"/>
    <tableColumn id="8971" xr3:uid="{D011D2F1-3478-9044-B7E9-98AB7C24BBA3}" name="Coluna8948" dataDxfId="7441"/>
    <tableColumn id="8972" xr3:uid="{7E33458D-8C8D-9241-A186-25273B7017E0}" name="Coluna8949" dataDxfId="7440"/>
    <tableColumn id="8973" xr3:uid="{0DF77B5E-4CDD-2346-AA13-14A584130E26}" name="Coluna8950" dataDxfId="7439"/>
    <tableColumn id="8974" xr3:uid="{210C66C1-6D53-0543-9ED0-3C77499FCB05}" name="Coluna8951" dataDxfId="7438"/>
    <tableColumn id="8975" xr3:uid="{CC2CF55D-6775-F046-BCE2-F616CBFBCC7A}" name="Coluna8952" dataDxfId="7437"/>
    <tableColumn id="8976" xr3:uid="{ABE43ADA-7965-2844-98DC-F5FC6F89B3DE}" name="Coluna8953" dataDxfId="7436"/>
    <tableColumn id="8977" xr3:uid="{D6CB6E79-B09D-4B4E-8FCD-FF063F389B2E}" name="Coluna8954" dataDxfId="7435"/>
    <tableColumn id="8978" xr3:uid="{79A19C4F-F061-F94B-B970-866CA3A13D56}" name="Coluna8955" dataDxfId="7434"/>
    <tableColumn id="8979" xr3:uid="{994323D2-FC93-0941-83E2-9847C421775F}" name="Coluna8956" dataDxfId="7433"/>
    <tableColumn id="8980" xr3:uid="{1296AA90-2543-A848-B7D6-BD9C8F1A832B}" name="Coluna8957" dataDxfId="7432"/>
    <tableColumn id="8981" xr3:uid="{EBFC843E-5DE3-9947-9E4E-822DA4ED0EF4}" name="Coluna8958" dataDxfId="7431"/>
    <tableColumn id="8982" xr3:uid="{F09B2FBB-6024-C84A-B8B9-D63CBAE19694}" name="Coluna8959" dataDxfId="7430"/>
    <tableColumn id="8983" xr3:uid="{CF05B814-5887-1E4F-AA59-CAD3F0224284}" name="Coluna8960" dataDxfId="7429"/>
    <tableColumn id="8984" xr3:uid="{167EAEB9-9ED4-8B44-82B9-1942DDB2D099}" name="Coluna8961" dataDxfId="7428"/>
    <tableColumn id="8985" xr3:uid="{4EA38AE4-3FD3-B840-98AA-40365610EB86}" name="Coluna8962" dataDxfId="7427"/>
    <tableColumn id="8986" xr3:uid="{07A16512-8013-DD4C-9319-F0476F1AF05F}" name="Coluna8963" dataDxfId="7426"/>
    <tableColumn id="8987" xr3:uid="{9BCAC8C9-7734-1D42-84EB-ECF3999B1A45}" name="Coluna8964" dataDxfId="7425"/>
    <tableColumn id="8988" xr3:uid="{B91DDB5B-607E-D448-93D0-BC25D0335763}" name="Coluna8965" dataDxfId="7424"/>
    <tableColumn id="8989" xr3:uid="{D0C17C65-AE8A-1646-84ED-CD1A401AA340}" name="Coluna8966" dataDxfId="7423"/>
    <tableColumn id="8990" xr3:uid="{E7E49875-B924-9C4B-A0DE-70153493107C}" name="Coluna8967" dataDxfId="7422"/>
    <tableColumn id="8991" xr3:uid="{938006B1-006F-634D-B05A-444BEC2ACFF0}" name="Coluna8968" dataDxfId="7421"/>
    <tableColumn id="8992" xr3:uid="{F7ED6324-8555-CF4C-A5B7-1936AE2C6499}" name="Coluna8969" dataDxfId="7420"/>
    <tableColumn id="8993" xr3:uid="{1BDB807B-54CD-9E46-B25C-84C9BF13F866}" name="Coluna8970" dataDxfId="7419"/>
    <tableColumn id="8994" xr3:uid="{8B1412CD-A5BA-C946-82A5-35FAC8B93CFD}" name="Coluna8971" dataDxfId="7418"/>
    <tableColumn id="8995" xr3:uid="{6E6A7447-07FE-C940-89BD-C6F7AE557238}" name="Coluna8972" dataDxfId="7417"/>
    <tableColumn id="8996" xr3:uid="{40CDBD89-4001-4345-8EAA-31A11F4F3302}" name="Coluna8973" dataDxfId="7416"/>
    <tableColumn id="8997" xr3:uid="{D82A088F-E9B0-064B-B91F-A6566A5DC704}" name="Coluna8974" dataDxfId="7415"/>
    <tableColumn id="8998" xr3:uid="{982E29BC-D847-DD4A-87AF-EF872CF9EAC0}" name="Coluna8975" dataDxfId="7414"/>
    <tableColumn id="8999" xr3:uid="{FBB6F543-8B0B-B24D-93AF-C02436A95246}" name="Coluna8976" dataDxfId="7413"/>
    <tableColumn id="9000" xr3:uid="{18EB2B57-98FC-4348-8F47-E4579767BCE7}" name="Coluna8977" dataDxfId="7412"/>
    <tableColumn id="9001" xr3:uid="{EF5E8DA8-C390-C940-AF3C-481BEF6BFB83}" name="Coluna8978" dataDxfId="7411"/>
    <tableColumn id="9002" xr3:uid="{FB787C6E-CA61-7B4B-9E2E-D4A096942052}" name="Coluna8979" dataDxfId="7410"/>
    <tableColumn id="9003" xr3:uid="{28234497-0816-8149-B9BB-C0CE24A481BF}" name="Coluna8980" dataDxfId="7409"/>
    <tableColumn id="9004" xr3:uid="{885B598B-3C62-0845-BBB5-4BD2EB6FD167}" name="Coluna8981" dataDxfId="7408"/>
    <tableColumn id="9005" xr3:uid="{B4F2BE39-4DEB-C34D-B06B-E9227B95FD6A}" name="Coluna8982" dataDxfId="7407"/>
    <tableColumn id="9006" xr3:uid="{6092CB51-4773-0242-96EA-494ED1CA9709}" name="Coluna8983" dataDxfId="7406"/>
    <tableColumn id="9007" xr3:uid="{DA1CB711-0987-BE41-91BC-B810020D0C10}" name="Coluna8984" dataDxfId="7405"/>
    <tableColumn id="9008" xr3:uid="{04CDDA31-54DB-9C47-8827-8C3173EABCD1}" name="Coluna8985" dataDxfId="7404"/>
    <tableColumn id="9009" xr3:uid="{351BC00E-1E56-5240-B3D6-FBCB5E0CC937}" name="Coluna8986" dataDxfId="7403"/>
    <tableColumn id="9010" xr3:uid="{8A22CD26-C39C-D54C-BDF9-66256A250058}" name="Coluna8987" dataDxfId="7402"/>
    <tableColumn id="9011" xr3:uid="{D2C1C0B3-EDFB-124F-BFB7-579CF7E5AAF0}" name="Coluna8988" dataDxfId="7401"/>
    <tableColumn id="9012" xr3:uid="{6CE3D768-4E10-F246-A482-046088C31754}" name="Coluna8989" dataDxfId="7400"/>
    <tableColumn id="9013" xr3:uid="{5206F458-3CE8-E544-AC85-5B072F801BE6}" name="Coluna8990" dataDxfId="7399"/>
    <tableColumn id="9014" xr3:uid="{8663250A-F262-9A4E-AE29-AD2FCDC382FC}" name="Coluna8991" dataDxfId="7398"/>
    <tableColumn id="9015" xr3:uid="{FD04FBC0-C2D3-AD4D-B7BD-B9644B098549}" name="Coluna8992" dataDxfId="7397"/>
    <tableColumn id="9016" xr3:uid="{B515FC9D-7B0A-1E4D-A3FE-690D15C36373}" name="Coluna8993" dataDxfId="7396"/>
    <tableColumn id="9017" xr3:uid="{8DD335E5-7D53-CB4A-85F9-F534D9995B02}" name="Coluna8994" dataDxfId="7395"/>
    <tableColumn id="9018" xr3:uid="{8C6E3C53-750F-484B-94ED-AE9B7BFD98B6}" name="Coluna8995" dataDxfId="7394"/>
    <tableColumn id="9019" xr3:uid="{26BD4550-9716-A145-ACBB-3DBBE63738DB}" name="Coluna8996" dataDxfId="7393"/>
    <tableColumn id="9020" xr3:uid="{482CD527-1E95-434C-9312-89A09FC762CE}" name="Coluna8997" dataDxfId="7392"/>
    <tableColumn id="9021" xr3:uid="{7516893A-F65D-9441-9F1E-FAF416FD9567}" name="Coluna8998" dataDxfId="7391"/>
    <tableColumn id="9022" xr3:uid="{CB405A1C-BAA3-A84B-A514-B678090FF238}" name="Coluna8999" dataDxfId="7390"/>
    <tableColumn id="9023" xr3:uid="{1550CD2E-CB56-6140-BB6B-047D25731AF2}" name="Coluna9000" dataDxfId="7389"/>
    <tableColumn id="9024" xr3:uid="{58C83B03-F1F9-E041-8BE2-A180C84BDCD1}" name="Coluna9001" dataDxfId="7388"/>
    <tableColumn id="9025" xr3:uid="{EF2C0F96-D23E-6F4B-A385-FF61AB33F5F8}" name="Coluna9002" dataDxfId="7387"/>
    <tableColumn id="9026" xr3:uid="{7D78E636-0C06-2E44-B3E5-A92EE44B2807}" name="Coluna9003" dataDxfId="7386"/>
    <tableColumn id="9027" xr3:uid="{E8338638-0897-B44F-9B90-A2D91352EC58}" name="Coluna9004" dataDxfId="7385"/>
    <tableColumn id="9028" xr3:uid="{7D8ECECB-F802-5D4E-8D08-CA243EECA799}" name="Coluna9005" dataDxfId="7384"/>
    <tableColumn id="9029" xr3:uid="{BEDACC27-3189-8042-A149-ED16ABAC7CAE}" name="Coluna9006" dataDxfId="7383"/>
    <tableColumn id="9030" xr3:uid="{2AAA9C00-E7EC-114E-9A81-212CA333A228}" name="Coluna9007" dataDxfId="7382"/>
    <tableColumn id="9031" xr3:uid="{F180607B-003C-BB4A-ADE5-85C297031E57}" name="Coluna9008" dataDxfId="7381"/>
    <tableColumn id="9032" xr3:uid="{CE2917E0-0FF8-A248-A49C-CD44B9C7688B}" name="Coluna9009" dataDxfId="7380"/>
    <tableColumn id="9033" xr3:uid="{18E64F86-F96E-2347-8DDD-990372B1E183}" name="Coluna9010" dataDxfId="7379"/>
    <tableColumn id="9034" xr3:uid="{65FE25D2-F171-644E-A2E4-0886243CE7C0}" name="Coluna9011" dataDxfId="7378"/>
    <tableColumn id="9035" xr3:uid="{7ACE33AA-1173-584D-9401-29EBC5893821}" name="Coluna9012" dataDxfId="7377"/>
    <tableColumn id="9036" xr3:uid="{85343A77-11F3-9D4F-95EC-4B0C66FA11FB}" name="Coluna9013" dataDxfId="7376"/>
    <tableColumn id="9037" xr3:uid="{5B679F77-9778-4C4C-8E48-6A9E0D09E947}" name="Coluna9014" dataDxfId="7375"/>
    <tableColumn id="9038" xr3:uid="{C058E6C6-79FB-0D46-A545-3A4EE612A88B}" name="Coluna9015" dataDxfId="7374"/>
    <tableColumn id="9039" xr3:uid="{1E5E70E3-DF70-834B-B1ED-06C8AE17E3AF}" name="Coluna9016" dataDxfId="7373"/>
    <tableColumn id="9040" xr3:uid="{D49DA0B9-1D53-9148-AE27-F3A40313D98F}" name="Coluna9017" dataDxfId="7372"/>
    <tableColumn id="9041" xr3:uid="{0F46BF58-6239-C54A-8513-B04C23D05CD1}" name="Coluna9018" dataDxfId="7371"/>
    <tableColumn id="9042" xr3:uid="{71A70D7D-9DCF-1946-8E13-F50EC3520B74}" name="Coluna9019" dataDxfId="7370"/>
    <tableColumn id="9043" xr3:uid="{A7EBA9BC-5B86-E347-B357-5D6A1F1F27E2}" name="Coluna9020" dataDxfId="7369"/>
    <tableColumn id="9044" xr3:uid="{EF0E068D-0F7C-6740-B669-18CA408F9F8F}" name="Coluna9021" dataDxfId="7368"/>
    <tableColumn id="9045" xr3:uid="{7DA12FC2-D1AD-3A41-9314-1DA2BB13D305}" name="Coluna9022" dataDxfId="7367"/>
    <tableColumn id="9046" xr3:uid="{447216AE-539A-6547-90ED-0F6B942465C9}" name="Coluna9023" dataDxfId="7366"/>
    <tableColumn id="9047" xr3:uid="{B673E3C3-AD97-6741-8A5E-1AB387965AC3}" name="Coluna9024" dataDxfId="7365"/>
    <tableColumn id="9048" xr3:uid="{91363538-E1D5-3542-9B88-763761D71246}" name="Coluna9025" dataDxfId="7364"/>
    <tableColumn id="9049" xr3:uid="{8C616038-A589-2945-A6BE-1741AC9B7D46}" name="Coluna9026" dataDxfId="7363"/>
    <tableColumn id="9050" xr3:uid="{8BDAD883-1710-5844-8569-905692235B6E}" name="Coluna9027" dataDxfId="7362"/>
    <tableColumn id="9051" xr3:uid="{ED0D7F1B-0CED-1D4F-B2E4-B13FAD2DD826}" name="Coluna9028" dataDxfId="7361"/>
    <tableColumn id="9052" xr3:uid="{89DB87B2-9B73-B648-B47E-6A15021FE14A}" name="Coluna9029" dataDxfId="7360"/>
    <tableColumn id="9053" xr3:uid="{0237AD27-B3DE-864D-A9EB-937E3A09C434}" name="Coluna9030" dataDxfId="7359"/>
    <tableColumn id="9054" xr3:uid="{0EF2508B-CBCC-7F45-BAAD-52032DBDB9EA}" name="Coluna9031" dataDxfId="7358"/>
    <tableColumn id="9055" xr3:uid="{F2598607-7B75-5047-8873-ECC93C755BC3}" name="Coluna9032" dataDxfId="7357"/>
    <tableColumn id="9056" xr3:uid="{CEDD3E5C-F8EA-404E-88AC-18F631118C38}" name="Coluna9033" dataDxfId="7356"/>
    <tableColumn id="9057" xr3:uid="{70A5E3F1-EBC1-2249-BE7C-068AA2808061}" name="Coluna9034" dataDxfId="7355"/>
    <tableColumn id="9058" xr3:uid="{0389E932-3462-0D42-8B62-2222C1D4AF01}" name="Coluna9035" dataDxfId="7354"/>
    <tableColumn id="9059" xr3:uid="{47D0795A-AAD8-7D46-A716-D5A3E9E2C439}" name="Coluna9036" dataDxfId="7353"/>
    <tableColumn id="9060" xr3:uid="{2C872F13-2BA3-344B-8EAC-B3D86A2C5B5D}" name="Coluna9037" dataDxfId="7352"/>
    <tableColumn id="9061" xr3:uid="{A66D0FE1-A4FC-0945-90E0-CE3A5A4B5636}" name="Coluna9038" dataDxfId="7351"/>
    <tableColumn id="9062" xr3:uid="{2AE7E9F4-A126-6D40-98A0-B7B15D7A2846}" name="Coluna9039" dataDxfId="7350"/>
    <tableColumn id="9063" xr3:uid="{3C399ED0-BA30-F14F-BFD2-97D28ADCB49E}" name="Coluna9040" dataDxfId="7349"/>
    <tableColumn id="9064" xr3:uid="{949CA177-C218-E74F-869C-DCFC192DD5E2}" name="Coluna9041" dataDxfId="7348"/>
    <tableColumn id="9065" xr3:uid="{8A473665-8CF1-3C4A-A792-5062BDA0493E}" name="Coluna9042" dataDxfId="7347"/>
    <tableColumn id="9066" xr3:uid="{94C38453-845A-084F-A1DC-4D13D476FC7A}" name="Coluna9043" dataDxfId="7346"/>
    <tableColumn id="9067" xr3:uid="{E7BA4897-D258-0C44-8F0D-2872F673CA5B}" name="Coluna9044" dataDxfId="7345"/>
    <tableColumn id="9068" xr3:uid="{0DE5FEB7-D81B-7D4E-8E4A-7520EE50F9FC}" name="Coluna9045" dataDxfId="7344"/>
    <tableColumn id="9069" xr3:uid="{846D42C6-E644-6C4D-9A3C-8CEDCF69CD3E}" name="Coluna9046" dataDxfId="7343"/>
    <tableColumn id="9070" xr3:uid="{F7EB610D-371A-554B-A662-3FDCAAA6E4DF}" name="Coluna9047" dataDxfId="7342"/>
    <tableColumn id="9071" xr3:uid="{EA2542EB-FB55-9948-96B8-884A5C46DCDE}" name="Coluna9048" dataDxfId="7341"/>
    <tableColumn id="9072" xr3:uid="{029D0385-B006-7F48-B733-51BF02B86B9E}" name="Coluna9049" dataDxfId="7340"/>
    <tableColumn id="9073" xr3:uid="{FB6EC35F-9811-8748-8615-56774836025D}" name="Coluna9050" dataDxfId="7339"/>
    <tableColumn id="9074" xr3:uid="{5113548B-8546-1343-9C8D-512B5EE04A91}" name="Coluna9051" dataDxfId="7338"/>
    <tableColumn id="9075" xr3:uid="{A38FC013-E2E2-0A4A-8C28-64442F93D3CB}" name="Coluna9052" dataDxfId="7337"/>
    <tableColumn id="9076" xr3:uid="{60BDD308-A477-7E45-A675-DC523796A5B9}" name="Coluna9053" dataDxfId="7336"/>
    <tableColumn id="9077" xr3:uid="{4822A4BE-0600-4842-B4B7-3F3906323574}" name="Coluna9054" dataDxfId="7335"/>
    <tableColumn id="9078" xr3:uid="{ECFD5867-1625-894E-9471-20A9088DF3C6}" name="Coluna9055" dataDxfId="7334"/>
    <tableColumn id="9079" xr3:uid="{589DDFB0-153F-D547-AA8F-59578C3A730B}" name="Coluna9056" dataDxfId="7333"/>
    <tableColumn id="9080" xr3:uid="{3C0DB182-D367-8440-802B-C69B3CB7EA01}" name="Coluna9057" dataDxfId="7332"/>
    <tableColumn id="9081" xr3:uid="{BDD26C43-C560-1443-BBCA-C0BFF21096F9}" name="Coluna9058" dataDxfId="7331"/>
    <tableColumn id="9082" xr3:uid="{59DD9078-D1D6-CB47-AEE8-207AA2B796DB}" name="Coluna9059" dataDxfId="7330"/>
    <tableColumn id="9083" xr3:uid="{C8D23C07-6C39-5441-A644-8EA7D66719ED}" name="Coluna9060" dataDxfId="7329"/>
    <tableColumn id="9084" xr3:uid="{6E7AB90E-77DB-1244-AE81-E604FCB1AC46}" name="Coluna9061" dataDxfId="7328"/>
    <tableColumn id="9085" xr3:uid="{B35F9569-8401-194F-B61E-944A61C89F17}" name="Coluna9062" dataDxfId="7327"/>
    <tableColumn id="9086" xr3:uid="{F014A815-0A0C-C24E-8A4D-C4AB7C6A2DD5}" name="Coluna9063" dataDxfId="7326"/>
    <tableColumn id="9087" xr3:uid="{42E37EC9-A237-F841-9203-F75E2329FCD8}" name="Coluna9064" dataDxfId="7325"/>
    <tableColumn id="9088" xr3:uid="{D06D7E8C-9D9D-7D48-80A9-630284F74E19}" name="Coluna9065" dataDxfId="7324"/>
    <tableColumn id="9089" xr3:uid="{174B85EB-D128-A847-9EE0-517DB18FF418}" name="Coluna9066" dataDxfId="7323"/>
    <tableColumn id="9090" xr3:uid="{AB217BE7-B8C8-5A43-B7C4-460E14E61D89}" name="Coluna9067" dataDxfId="7322"/>
    <tableColumn id="9091" xr3:uid="{7A5DB36B-F9C2-BB42-9C94-407D292BC6E2}" name="Coluna9068" dataDxfId="7321"/>
    <tableColumn id="9092" xr3:uid="{56BFFF7F-E22B-2643-B314-68DA4E15D198}" name="Coluna9069" dataDxfId="7320"/>
    <tableColumn id="9093" xr3:uid="{69578ECA-5A89-7B46-A85C-1505BB870D5B}" name="Coluna9070" dataDxfId="7319"/>
    <tableColumn id="9094" xr3:uid="{51A70F2F-586C-9340-8100-B5DAAEB3E40F}" name="Coluna9071" dataDxfId="7318"/>
    <tableColumn id="9095" xr3:uid="{5711EDEB-F63B-CE42-A100-D9A6E674486C}" name="Coluna9072" dataDxfId="7317"/>
    <tableColumn id="9096" xr3:uid="{0A302760-6323-3C41-BE3E-F9644A62E788}" name="Coluna9073" dataDxfId="7316"/>
    <tableColumn id="9097" xr3:uid="{4AB353B0-E2EE-4B49-8EEE-FE5007872BCC}" name="Coluna9074" dataDxfId="7315"/>
    <tableColumn id="9098" xr3:uid="{D7BC41F4-1B34-7C4F-B5A6-C0402C5B0835}" name="Coluna9075" dataDxfId="7314"/>
    <tableColumn id="9099" xr3:uid="{9A7216E1-F6A0-554A-912C-9CF3B9EFFB88}" name="Coluna9076" dataDxfId="7313"/>
    <tableColumn id="9100" xr3:uid="{7E781C5A-1B48-024E-BE0B-7E54F67DE2BD}" name="Coluna9077" dataDxfId="7312"/>
    <tableColumn id="9101" xr3:uid="{8FF86D97-74A0-E84C-B698-91F0598B59C4}" name="Coluna9078" dataDxfId="7311"/>
    <tableColumn id="9102" xr3:uid="{460804E1-B170-004B-ADDC-8B994267CC0B}" name="Coluna9079" dataDxfId="7310"/>
    <tableColumn id="9103" xr3:uid="{EC74E39F-F5EE-7D4B-A379-7D43CE1B875B}" name="Coluna9080" dataDxfId="7309"/>
    <tableColumn id="9104" xr3:uid="{77718DF5-FF3B-EF49-A92C-51225B38E939}" name="Coluna9081" dataDxfId="7308"/>
    <tableColumn id="9105" xr3:uid="{4832FA46-0774-CF45-B8E4-D96907BC29C2}" name="Coluna9082" dataDxfId="7307"/>
    <tableColumn id="9106" xr3:uid="{D4C11EA0-8F39-5D41-9CDF-4912AF4B9A66}" name="Coluna9083" dataDxfId="7306"/>
    <tableColumn id="9107" xr3:uid="{3A683A67-A70A-2B4D-9992-19E206AA0813}" name="Coluna9084" dataDxfId="7305"/>
    <tableColumn id="9108" xr3:uid="{1CCD8BF8-9891-8048-BBE0-3A3EA88EBE1D}" name="Coluna9085" dataDxfId="7304"/>
    <tableColumn id="9109" xr3:uid="{A64C639F-9002-FA48-A44B-2147EF02D5A2}" name="Coluna9086" dataDxfId="7303"/>
    <tableColumn id="9110" xr3:uid="{1336286C-C5A6-1844-8BB9-9044E226B591}" name="Coluna9087" dataDxfId="7302"/>
    <tableColumn id="9111" xr3:uid="{07FA6081-BD0D-5C45-AC08-6DAF7646166D}" name="Coluna9088" dataDxfId="7301"/>
    <tableColumn id="9112" xr3:uid="{D8C9C4B6-9F4D-B441-86B3-479A90A8A8DF}" name="Coluna9089" dataDxfId="7300"/>
    <tableColumn id="9113" xr3:uid="{963C69F7-0D39-A74C-A52B-A06F68F2A1D6}" name="Coluna9090" dataDxfId="7299"/>
    <tableColumn id="9114" xr3:uid="{0C659CF0-C03D-9244-99AC-83E25603A0EF}" name="Coluna9091" dataDxfId="7298"/>
    <tableColumn id="9115" xr3:uid="{ECB1917F-ACDB-A94A-BCCA-2ED111F066BA}" name="Coluna9092" dataDxfId="7297"/>
    <tableColumn id="9116" xr3:uid="{353F78CC-58C1-2F4C-97D4-D166BAAB71FC}" name="Coluna9093" dataDxfId="7296"/>
    <tableColumn id="9117" xr3:uid="{F9F38D97-4D21-7B48-AC0A-5641619DD66C}" name="Coluna9094" dataDxfId="7295"/>
    <tableColumn id="9118" xr3:uid="{AEE8F77B-8E26-B14A-B279-5FA25F142987}" name="Coluna9095" dataDxfId="7294"/>
    <tableColumn id="9119" xr3:uid="{C1D47B7F-9EE8-8F43-AE51-DFD42CB12499}" name="Coluna9096" dataDxfId="7293"/>
    <tableColumn id="9120" xr3:uid="{FDC583D0-9536-A84D-9399-962360E007F7}" name="Coluna9097" dataDxfId="7292"/>
    <tableColumn id="9121" xr3:uid="{867A81D3-5C84-B14E-999F-8C632BF82A9A}" name="Coluna9098" dataDxfId="7291"/>
    <tableColumn id="9122" xr3:uid="{FCB5522A-8670-254D-9DC8-742671BB72CD}" name="Coluna9099" dataDxfId="7290"/>
    <tableColumn id="9123" xr3:uid="{94D81B12-63C0-FA4F-B8F0-A71F91D1B98C}" name="Coluna9100" dataDxfId="7289"/>
    <tableColumn id="9124" xr3:uid="{01523E86-60B8-F947-A0DD-734F4B6A0DE4}" name="Coluna9101" dataDxfId="7288"/>
    <tableColumn id="9125" xr3:uid="{7FCED8EC-505B-EF46-B959-4F6DDDABAD48}" name="Coluna9102" dataDxfId="7287"/>
    <tableColumn id="9126" xr3:uid="{0C27045C-A424-B648-AAE3-62852BC7B8CD}" name="Coluna9103" dataDxfId="7286"/>
    <tableColumn id="9127" xr3:uid="{10D0CBD3-13DD-2B42-80EC-EDBA5E9090FB}" name="Coluna9104" dataDxfId="7285"/>
    <tableColumn id="9128" xr3:uid="{4634D969-11A8-1B40-AD62-84FDCF075BE1}" name="Coluna9105" dataDxfId="7284"/>
    <tableColumn id="9129" xr3:uid="{FE70594B-23E7-9847-8998-983BAE28E3EB}" name="Coluna9106" dataDxfId="7283"/>
    <tableColumn id="9130" xr3:uid="{5748F408-A6E9-A644-95AD-A8CF6EB36EDD}" name="Coluna9107" dataDxfId="7282"/>
    <tableColumn id="9131" xr3:uid="{94A79DC0-CD56-4545-8E0D-8DCF3AF3305F}" name="Coluna9108" dataDxfId="7281"/>
    <tableColumn id="9132" xr3:uid="{7C05F441-6245-4749-BBFD-97708CF517A9}" name="Coluna9109" dataDxfId="7280"/>
    <tableColumn id="9133" xr3:uid="{C0DFB893-76CD-1544-8BB5-EB4FF4072FE4}" name="Coluna9110" dataDxfId="7279"/>
    <tableColumn id="9134" xr3:uid="{846E539B-9C87-4743-957B-2B581DBCFC91}" name="Coluna9111" dataDxfId="7278"/>
    <tableColumn id="9135" xr3:uid="{F9F4E4EE-B2EF-9342-A86F-F0A822731975}" name="Coluna9112" dataDxfId="7277"/>
    <tableColumn id="9136" xr3:uid="{0C0A6CC4-75CF-CE48-BC64-C27F8EDE34CB}" name="Coluna9113" dataDxfId="7276"/>
    <tableColumn id="9137" xr3:uid="{135AE499-49CF-2842-A6C5-47FB398BC3C9}" name="Coluna9114" dataDxfId="7275"/>
    <tableColumn id="9138" xr3:uid="{06FCD9C9-4DA5-2C4B-BB17-2C83B21BF463}" name="Coluna9115" dataDxfId="7274"/>
    <tableColumn id="9139" xr3:uid="{CDBE2E0E-C944-8740-83C1-0C7247EEF28A}" name="Coluna9116" dataDxfId="7273"/>
    <tableColumn id="9140" xr3:uid="{BA477585-B69C-D349-8B78-80B3AAD8189B}" name="Coluna9117" dataDxfId="7272"/>
    <tableColumn id="9141" xr3:uid="{8380991F-EF5C-7948-A6B8-FE62009515D3}" name="Coluna9118" dataDxfId="7271"/>
    <tableColumn id="9142" xr3:uid="{30C28A7F-9F75-C84E-B3EF-C63FEFA54C4B}" name="Coluna9119" dataDxfId="7270"/>
    <tableColumn id="9143" xr3:uid="{510E344E-E57A-7940-9A4E-FAC3B134C48C}" name="Coluna9120" dataDxfId="7269"/>
    <tableColumn id="9144" xr3:uid="{54C5E240-4138-D548-BD54-87A44E08273B}" name="Coluna9121" dataDxfId="7268"/>
    <tableColumn id="9145" xr3:uid="{39C07BF2-1945-D04E-BD09-D847FB620BCB}" name="Coluna9122" dataDxfId="7267"/>
    <tableColumn id="9146" xr3:uid="{71F095EF-5333-274F-96FA-5A738E1B1CDC}" name="Coluna9123" dataDxfId="7266"/>
    <tableColumn id="9147" xr3:uid="{7B8BB7A5-1D1B-374D-96E1-BB4E77F3AB08}" name="Coluna9124" dataDxfId="7265"/>
    <tableColumn id="9148" xr3:uid="{220CE238-EC35-BD4C-85AA-28D869B89351}" name="Coluna9125" dataDxfId="7264"/>
    <tableColumn id="9149" xr3:uid="{09F34B40-1400-0E47-9764-073E6F11D823}" name="Coluna9126" dataDxfId="7263"/>
    <tableColumn id="9150" xr3:uid="{67CAE8E7-D8F8-6A40-B0DC-3A10CB42649C}" name="Coluna9127" dataDxfId="7262"/>
    <tableColumn id="9151" xr3:uid="{6EE69241-461A-6640-B111-21CD38909A6E}" name="Coluna9128" dataDxfId="7261"/>
    <tableColumn id="9152" xr3:uid="{6F12A33D-A3BD-C344-B037-3AC50E3FC792}" name="Coluna9129" dataDxfId="7260"/>
    <tableColumn id="9153" xr3:uid="{C5D09CB6-4471-464F-94E9-D99510D9080F}" name="Coluna9130" dataDxfId="7259"/>
    <tableColumn id="9154" xr3:uid="{0533AEC6-45E2-6D49-B4BC-35FA21E97A77}" name="Coluna9131" dataDxfId="7258"/>
    <tableColumn id="9155" xr3:uid="{3D8AC137-1767-0347-BA43-68B3303BBEAD}" name="Coluna9132" dataDxfId="7257"/>
    <tableColumn id="9156" xr3:uid="{8CB33231-5E93-6E4C-A003-D222E83187FE}" name="Coluna9133" dataDxfId="7256"/>
    <tableColumn id="9157" xr3:uid="{ECA7AB27-1486-E54C-B5C2-7F9FCD1CC821}" name="Coluna9134" dataDxfId="7255"/>
    <tableColumn id="9158" xr3:uid="{3000D594-3F6F-7140-9A96-7070CD5A8D1C}" name="Coluna9135" dataDxfId="7254"/>
    <tableColumn id="9159" xr3:uid="{7B1F6784-CB36-D042-AEDF-94E33E07FB69}" name="Coluna9136" dataDxfId="7253"/>
    <tableColumn id="9160" xr3:uid="{A0DCEFBF-C90B-AA4C-8660-1847D133B9C4}" name="Coluna9137" dataDxfId="7252"/>
    <tableColumn id="9161" xr3:uid="{99ACB7F9-8FEC-FD4C-BED4-D4626D00DB2C}" name="Coluna9138" dataDxfId="7251"/>
    <tableColumn id="9162" xr3:uid="{00D04156-59BC-F747-A540-CDB342BC2471}" name="Coluna9139" dataDxfId="7250"/>
    <tableColumn id="9163" xr3:uid="{3898BDCA-32F4-7B42-AD36-9EE6CC662872}" name="Coluna9140" dataDxfId="7249"/>
    <tableColumn id="9164" xr3:uid="{21D9201E-D4A4-844C-A8D0-CA8B9E12D5CB}" name="Coluna9141" dataDxfId="7248"/>
    <tableColumn id="9165" xr3:uid="{CB8F7529-ADCB-3744-ADF2-2A9CBDC7FF9B}" name="Coluna9142" dataDxfId="7247"/>
    <tableColumn id="9166" xr3:uid="{9194BFB8-15F6-2345-B8C4-B33467B7163C}" name="Coluna9143" dataDxfId="7246"/>
    <tableColumn id="9167" xr3:uid="{84ED11B9-168D-DF47-A777-1875F309191C}" name="Coluna9144" dataDxfId="7245"/>
    <tableColumn id="9168" xr3:uid="{5FB6E172-D6E8-E949-A136-95F3CC886587}" name="Coluna9145" dataDxfId="7244"/>
    <tableColumn id="9169" xr3:uid="{AF49F79C-93BF-E94D-A881-63FED9F11A13}" name="Coluna9146" dataDxfId="7243"/>
    <tableColumn id="9170" xr3:uid="{B3FAC442-F63A-424D-BF86-97DC0939A9C9}" name="Coluna9147" dataDxfId="7242"/>
    <tableColumn id="9171" xr3:uid="{90BC2F7C-192E-4440-BE2C-AC50E1B98162}" name="Coluna9148" dataDxfId="7241"/>
    <tableColumn id="9172" xr3:uid="{8877D96D-2AF9-6E46-A44A-6225177D4703}" name="Coluna9149" dataDxfId="7240"/>
    <tableColumn id="9173" xr3:uid="{B5225AE2-8700-2B4D-BF09-DB8C96EE694C}" name="Coluna9150" dataDxfId="7239"/>
    <tableColumn id="9174" xr3:uid="{E5CA364A-3218-2B41-B96E-B535B41EE15B}" name="Coluna9151" dataDxfId="7238"/>
    <tableColumn id="9175" xr3:uid="{50DB07EB-1252-9A4E-B0CC-6BD21E74464F}" name="Coluna9152" dataDxfId="7237"/>
    <tableColumn id="9176" xr3:uid="{03E71F33-71E3-5848-AA67-EBE2155B3F71}" name="Coluna9153" dataDxfId="7236"/>
    <tableColumn id="9177" xr3:uid="{8229C740-9913-5345-BF59-7C206B278D5E}" name="Coluna9154" dataDxfId="7235"/>
    <tableColumn id="9178" xr3:uid="{8CCE2976-F402-224E-BEF9-6E79F845BA8C}" name="Coluna9155" dataDxfId="7234"/>
    <tableColumn id="9179" xr3:uid="{0D14E71E-5CFD-7741-B5FE-A65332C3B2F5}" name="Coluna9156" dataDxfId="7233"/>
    <tableColumn id="9180" xr3:uid="{4E260924-00F0-AC48-B38B-57E15D0BE4F2}" name="Coluna9157" dataDxfId="7232"/>
    <tableColumn id="9181" xr3:uid="{72919C01-BA4F-804C-A8CB-5CB8D6A1F773}" name="Coluna9158" dataDxfId="7231"/>
    <tableColumn id="9182" xr3:uid="{D7D8FB05-E30C-1B4C-9D34-4F1B7EFE629F}" name="Coluna9159" dataDxfId="7230"/>
    <tableColumn id="9183" xr3:uid="{2430B1A2-D655-7844-8FC8-29412D7EE2AA}" name="Coluna9160" dataDxfId="7229"/>
    <tableColumn id="9184" xr3:uid="{D543B8C0-73EC-274E-9F36-87EF006B729C}" name="Coluna9161" dataDxfId="7228"/>
    <tableColumn id="9185" xr3:uid="{ABBAB79D-9564-2E42-9324-C9791F515986}" name="Coluna9162" dataDxfId="7227"/>
    <tableColumn id="9186" xr3:uid="{F05E4F23-FC3D-7B47-9B08-638D12430377}" name="Coluna9163" dataDxfId="7226"/>
    <tableColumn id="9187" xr3:uid="{1786F054-F606-A543-B1BB-F3DEA72244AD}" name="Coluna9164" dataDxfId="7225"/>
    <tableColumn id="9188" xr3:uid="{DBE81C64-FDEA-DB4E-BBEA-16C28D346DF5}" name="Coluna9165" dataDxfId="7224"/>
    <tableColumn id="9189" xr3:uid="{A2B1FA27-6CE3-9D4C-87E3-884838745F67}" name="Coluna9166" dataDxfId="7223"/>
    <tableColumn id="9190" xr3:uid="{EA093020-47FE-694B-A346-2877BC1E7BF2}" name="Coluna9167" dataDxfId="7222"/>
    <tableColumn id="9191" xr3:uid="{B84AD8CC-6E4E-BC47-8EB4-D311570F2871}" name="Coluna9168" dataDxfId="7221"/>
    <tableColumn id="9192" xr3:uid="{BCC79890-D3E0-E04C-96B0-393A7F8D88A0}" name="Coluna9169" dataDxfId="7220"/>
    <tableColumn id="9193" xr3:uid="{60747D40-30EC-E340-8150-4A6618965AD1}" name="Coluna9170" dataDxfId="7219"/>
    <tableColumn id="9194" xr3:uid="{D8F774E9-2FD7-7B49-8688-4B2A2F0497CA}" name="Coluna9171" dataDxfId="7218"/>
    <tableColumn id="9195" xr3:uid="{23D9380D-494E-0449-AE4B-CF7D7BE00CF2}" name="Coluna9172" dataDxfId="7217"/>
    <tableColumn id="9196" xr3:uid="{875A822F-9A9F-014D-8C04-2560091E536E}" name="Coluna9173" dataDxfId="7216"/>
    <tableColumn id="9197" xr3:uid="{3402F83E-F94C-1F43-8F88-2904F28EDE05}" name="Coluna9174" dataDxfId="7215"/>
    <tableColumn id="9198" xr3:uid="{06852CE1-D11E-0D42-88F6-D040F1F68183}" name="Coluna9175" dataDxfId="7214"/>
    <tableColumn id="9199" xr3:uid="{627F7DE3-75F0-C54D-B350-31ADAC9D8DF8}" name="Coluna9176" dataDxfId="7213"/>
    <tableColumn id="9200" xr3:uid="{D22553C5-1C7D-A74E-92B4-F3A8607710C5}" name="Coluna9177" dataDxfId="7212"/>
    <tableColumn id="9201" xr3:uid="{CCFC542B-CAA9-614A-B3BA-DDADD73BB8A2}" name="Coluna9178" dataDxfId="7211"/>
    <tableColumn id="9202" xr3:uid="{B29E6750-6B30-574A-8BCB-3F2600CCEC2E}" name="Coluna9179" dataDxfId="7210"/>
    <tableColumn id="9203" xr3:uid="{DA74D55C-FCDE-A245-8BB4-7636D5A33633}" name="Coluna9180" dataDxfId="7209"/>
    <tableColumn id="9204" xr3:uid="{7790BC49-FF6F-324B-9B08-48AD1377AD1E}" name="Coluna9181" dataDxfId="7208"/>
    <tableColumn id="9205" xr3:uid="{6C045155-61AB-2843-8C76-4C440BCC3BC5}" name="Coluna9182" dataDxfId="7207"/>
    <tableColumn id="9206" xr3:uid="{DFA2DAAC-CD10-AF45-A52E-E4F8F496E4FA}" name="Coluna9183" dataDxfId="7206"/>
    <tableColumn id="9207" xr3:uid="{803D112C-0A8B-3C41-90C5-3563E1F36522}" name="Coluna9184" dataDxfId="7205"/>
    <tableColumn id="9208" xr3:uid="{8FB89F4E-A8E3-C041-A991-FBFD3454C1D4}" name="Coluna9185" dataDxfId="7204"/>
    <tableColumn id="9209" xr3:uid="{A7DA7E03-6861-7441-98DC-574CC608F120}" name="Coluna9186" dataDxfId="7203"/>
    <tableColumn id="9210" xr3:uid="{B64A6C5E-1F88-3945-AC6D-B85807B4621B}" name="Coluna9187" dataDxfId="7202"/>
    <tableColumn id="9211" xr3:uid="{B5C394DB-6F77-0841-A13B-FE64CE1310D9}" name="Coluna9188" dataDxfId="7201"/>
    <tableColumn id="9212" xr3:uid="{ED942FAA-C7AE-6644-A21C-A5C10518672D}" name="Coluna9189" dataDxfId="7200"/>
    <tableColumn id="9213" xr3:uid="{CD4E5200-3F2A-3349-B9D2-8B9EE1E4719C}" name="Coluna9190" dataDxfId="7199"/>
    <tableColumn id="9214" xr3:uid="{BC1176F3-2B78-FA44-B7D2-7E9EEA18BC0B}" name="Coluna9191" dataDxfId="7198"/>
    <tableColumn id="9215" xr3:uid="{B437661B-3141-7847-84F0-A688157DB355}" name="Coluna9192" dataDxfId="7197"/>
    <tableColumn id="9216" xr3:uid="{0A1B6813-13B1-FF45-92F2-967716CA0746}" name="Coluna9193" dataDxfId="7196"/>
    <tableColumn id="9217" xr3:uid="{75554BE5-CD3A-D744-8D08-BAD034AB3FF5}" name="Coluna9194" dataDxfId="7195"/>
    <tableColumn id="9218" xr3:uid="{8F26B84A-D702-4546-9A70-13887A4C7359}" name="Coluna9195" dataDxfId="7194"/>
    <tableColumn id="9219" xr3:uid="{A151B8B2-6A0B-5C4F-9ACC-044B3EE08EB2}" name="Coluna9196" dataDxfId="7193"/>
    <tableColumn id="9220" xr3:uid="{D06A833B-2F6A-1944-BB5A-8AAFB48083E0}" name="Coluna9197" dataDxfId="7192"/>
    <tableColumn id="9221" xr3:uid="{C425AAA6-CD4C-944D-B982-962FCFA123A5}" name="Coluna9198" dataDxfId="7191"/>
    <tableColumn id="9222" xr3:uid="{6079CA8A-2596-774E-97BF-65A1E2E6C6E6}" name="Coluna9199" dataDxfId="7190"/>
    <tableColumn id="9223" xr3:uid="{C17E30DB-A9DC-094B-84CF-12148186F002}" name="Coluna9200" dataDxfId="7189"/>
    <tableColumn id="9224" xr3:uid="{4D74ADB6-256B-8848-8B76-CC1071FD9FC9}" name="Coluna9201" dataDxfId="7188"/>
    <tableColumn id="9225" xr3:uid="{607FED4C-F3AE-4941-B29C-273FAA7AAC6C}" name="Coluna9202" dataDxfId="7187"/>
    <tableColumn id="9226" xr3:uid="{27D5D456-6A52-EF42-8C56-BA7231F40E18}" name="Coluna9203" dataDxfId="7186"/>
    <tableColumn id="9227" xr3:uid="{3AE39762-B75A-B94D-822F-DCE995DEB412}" name="Coluna9204" dataDxfId="7185"/>
    <tableColumn id="9228" xr3:uid="{79D855F4-DC40-FA40-A231-58508C04A30B}" name="Coluna9205" dataDxfId="7184"/>
    <tableColumn id="9229" xr3:uid="{5A9EB561-8C41-AA4D-A252-31AE055AE314}" name="Coluna9206" dataDxfId="7183"/>
    <tableColumn id="9230" xr3:uid="{371E5D84-18F7-0D46-B0B3-6760F6E3C975}" name="Coluna9207" dataDxfId="7182"/>
    <tableColumn id="9231" xr3:uid="{0728B6FA-A2A9-5B40-8211-397EF9D37B33}" name="Coluna9208" dataDxfId="7181"/>
    <tableColumn id="9232" xr3:uid="{7F49E157-543C-9547-B9DF-349D8E4EF9AD}" name="Coluna9209" dataDxfId="7180"/>
    <tableColumn id="9233" xr3:uid="{142C554E-BEFF-EA49-B9E6-D9D8EE65680F}" name="Coluna9210" dataDxfId="7179"/>
    <tableColumn id="9234" xr3:uid="{797BF9DB-250A-574F-8617-0957A730AA2B}" name="Coluna9211" dataDxfId="7178"/>
    <tableColumn id="9235" xr3:uid="{A0146210-FA44-6B41-8F36-4E07A174AD52}" name="Coluna9212" dataDxfId="7177"/>
    <tableColumn id="9236" xr3:uid="{564910C2-4B91-0449-8E00-E28E4B0ECC3D}" name="Coluna9213" dataDxfId="7176"/>
    <tableColumn id="9237" xr3:uid="{2FBB0AE7-03C3-AC4D-8472-51C081C24903}" name="Coluna9214" dataDxfId="7175"/>
    <tableColumn id="9238" xr3:uid="{C2B41A49-25DB-F945-A556-C63A27D61737}" name="Coluna9215" dataDxfId="7174"/>
    <tableColumn id="9239" xr3:uid="{4870301D-5597-E54E-BFD2-E4E1437C76A8}" name="Coluna9216" dataDxfId="7173"/>
    <tableColumn id="9240" xr3:uid="{FB99016E-9B7F-144E-B590-AF4787C72673}" name="Coluna9217" dataDxfId="7172"/>
    <tableColumn id="9241" xr3:uid="{81567497-CC60-7C43-9567-77B0BA2C8776}" name="Coluna9218" dataDxfId="7171"/>
    <tableColumn id="9242" xr3:uid="{1B7DBA7F-E398-604C-AD6D-8E8673B29834}" name="Coluna9219" dataDxfId="7170"/>
    <tableColumn id="9243" xr3:uid="{848A66E3-231C-354B-BB18-3DA79FB61A0C}" name="Coluna9220" dataDxfId="7169"/>
    <tableColumn id="9244" xr3:uid="{E93DBD04-2ED1-4547-813E-25B0F9EB7A76}" name="Coluna9221" dataDxfId="7168"/>
    <tableColumn id="9245" xr3:uid="{068B7799-B831-554C-A16D-4B5BA8D42D05}" name="Coluna9222" dataDxfId="7167"/>
    <tableColumn id="9246" xr3:uid="{0F7768A8-5D5C-D540-87D5-AA9970268AB2}" name="Coluna9223" dataDxfId="7166"/>
    <tableColumn id="9247" xr3:uid="{10BABFC6-3164-4C40-B3B5-69E9DFAF3C6D}" name="Coluna9224" dataDxfId="7165"/>
    <tableColumn id="9248" xr3:uid="{FA963B60-B47C-A44F-8B15-414CE1539C0E}" name="Coluna9225" dataDxfId="7164"/>
    <tableColumn id="9249" xr3:uid="{6DD491A8-7C96-6248-B1CD-378A4C7D9A3A}" name="Coluna9226" dataDxfId="7163"/>
    <tableColumn id="9250" xr3:uid="{51F9E25D-AAE0-4148-8368-486676182B80}" name="Coluna9227" dataDxfId="7162"/>
    <tableColumn id="9251" xr3:uid="{09D7840D-6095-054A-8FF7-FE4932CCF045}" name="Coluna9228" dataDxfId="7161"/>
    <tableColumn id="9252" xr3:uid="{490C66C0-9E92-C347-B140-2EC33B9DD5F1}" name="Coluna9229" dataDxfId="7160"/>
    <tableColumn id="9253" xr3:uid="{1065FC4B-EF23-ED42-93B5-FEF255C7C3CC}" name="Coluna9230" dataDxfId="7159"/>
    <tableColumn id="9254" xr3:uid="{08FC2D3B-BFAB-D141-992A-3DBF5BAD74DC}" name="Coluna9231" dataDxfId="7158"/>
    <tableColumn id="9255" xr3:uid="{F20FAA48-9FCB-3144-BEB6-8E7BCD3E43D1}" name="Coluna9232" dataDxfId="7157"/>
    <tableColumn id="9256" xr3:uid="{D1561A5A-9616-5447-A03B-82283B6813B7}" name="Coluna9233" dataDxfId="7156"/>
    <tableColumn id="9257" xr3:uid="{6691AD24-045D-3440-BEE8-B36E85A3C2A5}" name="Coluna9234" dataDxfId="7155"/>
    <tableColumn id="9258" xr3:uid="{44AB5FB0-8119-6245-99CF-953CDCE440B0}" name="Coluna9235" dataDxfId="7154"/>
    <tableColumn id="9259" xr3:uid="{0B179ABA-BF12-6A4C-BB3E-F73A42B9840F}" name="Coluna9236" dataDxfId="7153"/>
    <tableColumn id="9260" xr3:uid="{3F38A5E1-0629-CE42-9CD5-0618A2F0931B}" name="Coluna9237" dataDxfId="7152"/>
    <tableColumn id="9261" xr3:uid="{D5373A98-7144-4B44-B35C-C5DE6EF7B556}" name="Coluna9238" dataDxfId="7151"/>
    <tableColumn id="9262" xr3:uid="{3DD09811-A104-CD41-AF62-00EC79541324}" name="Coluna9239" dataDxfId="7150"/>
    <tableColumn id="9263" xr3:uid="{891A4A5C-5919-2143-B6CB-BE03F5C1BB99}" name="Coluna9240" dataDxfId="7149"/>
    <tableColumn id="9264" xr3:uid="{8EA00BD6-652E-1C4E-88E5-42C5CDE9C940}" name="Coluna9241" dataDxfId="7148"/>
    <tableColumn id="9265" xr3:uid="{6B29C14A-5E62-3E46-A1FF-89DD1F4BC284}" name="Coluna9242" dataDxfId="7147"/>
    <tableColumn id="9266" xr3:uid="{28B1217E-D83A-4549-A94C-4E08B6D643C9}" name="Coluna9243" dataDxfId="7146"/>
    <tableColumn id="9267" xr3:uid="{DD280687-AF2C-9A4A-BB17-2F265320B796}" name="Coluna9244" dataDxfId="7145"/>
    <tableColumn id="9268" xr3:uid="{3F5B3EB1-E5A1-4A4F-9758-2585FC41045A}" name="Coluna9245" dataDxfId="7144"/>
    <tableColumn id="9269" xr3:uid="{81B0F838-B599-3948-8603-1D23C4CB034D}" name="Coluna9246" dataDxfId="7143"/>
    <tableColumn id="9270" xr3:uid="{1EE976F8-6338-EC4E-B23F-042ABD9E9F52}" name="Coluna9247" dataDxfId="7142"/>
    <tableColumn id="9271" xr3:uid="{282F043E-1B3A-A340-8C10-1F3CF2CBA06E}" name="Coluna9248" dataDxfId="7141"/>
    <tableColumn id="9272" xr3:uid="{D1E1D9E7-F8BF-C74D-9CCD-108C725F063C}" name="Coluna9249" dataDxfId="7140"/>
    <tableColumn id="9273" xr3:uid="{D79A947C-D7EC-5B45-82EB-1FEE448467ED}" name="Coluna9250" dataDxfId="7139"/>
    <tableColumn id="9274" xr3:uid="{A200CF4A-B867-BF44-9777-F503D47CAD07}" name="Coluna9251" dataDxfId="7138"/>
    <tableColumn id="9275" xr3:uid="{B1B2F13B-655E-2D49-9C4C-404423BAB04B}" name="Coluna9252" dataDxfId="7137"/>
    <tableColumn id="9276" xr3:uid="{36BB51CB-86BF-4441-AA20-F5220D32B7F9}" name="Coluna9253" dataDxfId="7136"/>
    <tableColumn id="9277" xr3:uid="{6B083316-6FA1-C544-A0D2-EF7C3DCFD06E}" name="Coluna9254" dataDxfId="7135"/>
    <tableColumn id="9278" xr3:uid="{F13CC548-5759-3F47-A330-1EEF2D8FEA4F}" name="Coluna9255" dataDxfId="7134"/>
    <tableColumn id="9279" xr3:uid="{1FA8699C-AD0E-B54B-8062-4300892A3C88}" name="Coluna9256" dataDxfId="7133"/>
    <tableColumn id="9280" xr3:uid="{09344DF9-9BFE-2048-B5BB-D6263C033F6C}" name="Coluna9257" dataDxfId="7132"/>
    <tableColumn id="9281" xr3:uid="{3D6AB73F-4BDF-194E-814C-7D8977330225}" name="Coluna9258" dataDxfId="7131"/>
    <tableColumn id="9282" xr3:uid="{496CD08A-FF97-4642-A22C-C3640E318E82}" name="Coluna9259" dataDxfId="7130"/>
    <tableColumn id="9283" xr3:uid="{22661C08-C2F3-724C-937A-A0E35990B407}" name="Coluna9260" dataDxfId="7129"/>
    <tableColumn id="9284" xr3:uid="{7C95DD43-97BB-E643-B11B-5972F72D240A}" name="Coluna9261" dataDxfId="7128"/>
    <tableColumn id="9285" xr3:uid="{09F48E4D-C455-8F40-A492-CDC12F57F949}" name="Coluna9262" dataDxfId="7127"/>
    <tableColumn id="9286" xr3:uid="{9FAB3BD1-E790-8049-8401-DEED92D3D636}" name="Coluna9263" dataDxfId="7126"/>
    <tableColumn id="9287" xr3:uid="{EDC54506-6094-344C-8011-857527C137C6}" name="Coluna9264" dataDxfId="7125"/>
    <tableColumn id="9288" xr3:uid="{CB1D6F98-45F5-774D-889D-722D6A74B953}" name="Coluna9265" dataDxfId="7124"/>
    <tableColumn id="9289" xr3:uid="{CCEB30E0-BABF-EC4F-BC64-151AAD42D08A}" name="Coluna9266" dataDxfId="7123"/>
    <tableColumn id="9290" xr3:uid="{794B5FE8-081F-4D4B-81CD-DBD4900E6659}" name="Coluna9267" dataDxfId="7122"/>
    <tableColumn id="9291" xr3:uid="{646CFE93-1A08-534B-9F4C-28E14A9287FB}" name="Coluna9268" dataDxfId="7121"/>
    <tableColumn id="9292" xr3:uid="{81330348-470C-CD44-9B5E-828C186E74E6}" name="Coluna9269" dataDxfId="7120"/>
    <tableColumn id="9293" xr3:uid="{D4474FAB-1915-564F-88D5-3E965A41A153}" name="Coluna9270" dataDxfId="7119"/>
    <tableColumn id="9294" xr3:uid="{07C5C2AC-C59F-DF46-B2C8-5F8B5396B6A8}" name="Coluna9271" dataDxfId="7118"/>
    <tableColumn id="9295" xr3:uid="{8961CB00-00A2-AD45-8290-61D328EC197C}" name="Coluna9272" dataDxfId="7117"/>
    <tableColumn id="9296" xr3:uid="{D54C2D9C-B911-8043-BDC9-AFCA74D53F3A}" name="Coluna9273" dataDxfId="7116"/>
    <tableColumn id="9297" xr3:uid="{FAB27342-1968-E840-82C2-A0AA0187951D}" name="Coluna9274" dataDxfId="7115"/>
    <tableColumn id="9298" xr3:uid="{E9243997-17F2-3D46-A478-D508E2690F5D}" name="Coluna9275" dataDxfId="7114"/>
    <tableColumn id="9299" xr3:uid="{526FF0D4-8DD3-CA42-B75A-A9A805B67A95}" name="Coluna9276" dataDxfId="7113"/>
    <tableColumn id="9300" xr3:uid="{AFBF3049-7CCB-0545-9635-6E59B87BF5A2}" name="Coluna9277" dataDxfId="7112"/>
    <tableColumn id="9301" xr3:uid="{183E39AB-22B4-6045-AF01-F864A72863F2}" name="Coluna9278" dataDxfId="7111"/>
    <tableColumn id="9302" xr3:uid="{B25A8363-5CAD-FF46-A3A1-54FA3A9E39E7}" name="Coluna9279" dataDxfId="7110"/>
    <tableColumn id="9303" xr3:uid="{CE5320C8-2358-4C47-9273-AEC82EA8C974}" name="Coluna9280" dataDxfId="7109"/>
    <tableColumn id="9304" xr3:uid="{85F5AA07-A307-3940-BC64-5DC502A60EDF}" name="Coluna9281" dataDxfId="7108"/>
    <tableColumn id="9305" xr3:uid="{5E73300E-2A7A-5F40-B997-2B1A55B37642}" name="Coluna9282" dataDxfId="7107"/>
    <tableColumn id="9306" xr3:uid="{E036CA0D-B653-3247-A464-EE68DB8836B9}" name="Coluna9283" dataDxfId="7106"/>
    <tableColumn id="9307" xr3:uid="{BF690333-B71F-8D4D-A53F-5C944FB581A4}" name="Coluna9284" dataDxfId="7105"/>
    <tableColumn id="9308" xr3:uid="{86C54FCF-92DB-0D4E-9E2C-08BF19B712FB}" name="Coluna9285" dataDxfId="7104"/>
    <tableColumn id="9309" xr3:uid="{E749B3E4-DDA7-B14C-B013-0A1D631A372C}" name="Coluna9286" dataDxfId="7103"/>
    <tableColumn id="9310" xr3:uid="{8C66D582-5D73-B84C-A295-4C280BDDA2D2}" name="Coluna9287" dataDxfId="7102"/>
    <tableColumn id="9311" xr3:uid="{5164C4D2-13D9-E246-B123-2E0BF82CFF45}" name="Coluna9288" dataDxfId="7101"/>
    <tableColumn id="9312" xr3:uid="{F6EBBE21-F5B4-5349-B823-D3F63C7DA204}" name="Coluna9289" dataDxfId="7100"/>
    <tableColumn id="9313" xr3:uid="{BD459F42-F126-DC46-8666-0AE8111A9882}" name="Coluna9290" dataDxfId="7099"/>
    <tableColumn id="9314" xr3:uid="{461B9676-CDC3-6549-A733-FCE108F28EFC}" name="Coluna9291" dataDxfId="7098"/>
    <tableColumn id="9315" xr3:uid="{B56773E2-EA75-2441-A7F6-3E68630B6C2B}" name="Coluna9292" dataDxfId="7097"/>
    <tableColumn id="9316" xr3:uid="{91FB0753-F76E-2149-8A59-2BE8D921C5DD}" name="Coluna9293" dataDxfId="7096"/>
    <tableColumn id="9317" xr3:uid="{32284501-E07B-9A4F-9067-8FC12EA9A93D}" name="Coluna9294" dataDxfId="7095"/>
    <tableColumn id="9318" xr3:uid="{3B095DA3-C54A-634E-9B69-0370744F3BD7}" name="Coluna9295" dataDxfId="7094"/>
    <tableColumn id="9319" xr3:uid="{8AD5C991-4F16-8F4D-A8C1-5A48470EC53E}" name="Coluna9296" dataDxfId="7093"/>
    <tableColumn id="9320" xr3:uid="{F7BDE462-08A5-9641-B5B6-9E99C7591CC6}" name="Coluna9297" dataDxfId="7092"/>
    <tableColumn id="9321" xr3:uid="{3C41E4EA-D0DA-5C41-BA0D-3C8ADF2B37C8}" name="Coluna9298" dataDxfId="7091"/>
    <tableColumn id="9322" xr3:uid="{33BDE1D8-3A70-FA4C-B65B-0509D7C705AE}" name="Coluna9299" dataDxfId="7090"/>
    <tableColumn id="9323" xr3:uid="{C4A60AB6-B4AF-DB4E-B5AE-E9B1C7287A34}" name="Coluna9300" dataDxfId="7089"/>
    <tableColumn id="9324" xr3:uid="{56D6A75B-9F5B-DF43-AD07-EB07DD6B19D0}" name="Coluna9301" dataDxfId="7088"/>
    <tableColumn id="9325" xr3:uid="{56ED01CB-18BE-DA4D-9DB8-A193933AC585}" name="Coluna9302" dataDxfId="7087"/>
    <tableColumn id="9326" xr3:uid="{B27B6C7F-1359-084F-AAD8-65A8287FDD9A}" name="Coluna9303" dataDxfId="7086"/>
    <tableColumn id="9327" xr3:uid="{E92A1D75-1749-5440-A463-F705E69605F1}" name="Coluna9304" dataDxfId="7085"/>
    <tableColumn id="9328" xr3:uid="{473E8015-FF33-4E42-BE25-667A3FE66641}" name="Coluna9305" dataDxfId="7084"/>
    <tableColumn id="9329" xr3:uid="{9C21389C-0AB3-8147-A07B-F6C4D5BFBF54}" name="Coluna9306" dataDxfId="7083"/>
    <tableColumn id="9330" xr3:uid="{E7C614E8-AA60-6F45-BEC2-F426D2DB27E6}" name="Coluna9307" dataDxfId="7082"/>
    <tableColumn id="9331" xr3:uid="{D37A96D1-527F-C340-8D5B-DA0CA90293DA}" name="Coluna9308" dataDxfId="7081"/>
    <tableColumn id="9332" xr3:uid="{841052CB-D44E-BD4A-97B3-689F9B875A54}" name="Coluna9309" dataDxfId="7080"/>
    <tableColumn id="9333" xr3:uid="{66D57456-623B-0444-8033-F41A65612B4C}" name="Coluna9310" dataDxfId="7079"/>
    <tableColumn id="9334" xr3:uid="{17152A94-BA61-A542-957B-9198D3E2CBB0}" name="Coluna9311" dataDxfId="7078"/>
    <tableColumn id="9335" xr3:uid="{925E31E6-0A02-104D-9B76-0408EBF80361}" name="Coluna9312" dataDxfId="7077"/>
    <tableColumn id="9336" xr3:uid="{3B55B823-8D2D-354E-BBFE-467BCEC95271}" name="Coluna9313" dataDxfId="7076"/>
    <tableColumn id="9337" xr3:uid="{C899CA46-D6F0-5043-BE81-B9EDCE54EA20}" name="Coluna9314" dataDxfId="7075"/>
    <tableColumn id="9338" xr3:uid="{52E27E14-6EA0-FB49-B479-B039C100D8E5}" name="Coluna9315" dataDxfId="7074"/>
    <tableColumn id="9339" xr3:uid="{AAA267B8-E432-9649-A33E-558E8A38983E}" name="Coluna9316" dataDxfId="7073"/>
    <tableColumn id="9340" xr3:uid="{3D78924E-7664-F944-BC05-A684F95133A7}" name="Coluna9317" dataDxfId="7072"/>
    <tableColumn id="9341" xr3:uid="{4B5241CD-7C59-CD4D-BB72-F763F0B6CCE6}" name="Coluna9318" dataDxfId="7071"/>
    <tableColumn id="9342" xr3:uid="{6ED4189A-2C05-AF47-A601-888FDE91EDF4}" name="Coluna9319" dataDxfId="7070"/>
    <tableColumn id="9343" xr3:uid="{24939E43-573C-4F4E-B068-53CCC15F1593}" name="Coluna9320" dataDxfId="7069"/>
    <tableColumn id="9344" xr3:uid="{2652858A-7BEC-2B45-B1FD-3BB59DA9BBD6}" name="Coluna9321" dataDxfId="7068"/>
    <tableColumn id="9345" xr3:uid="{56D01522-E081-5C45-B7CA-43F197581F62}" name="Coluna9322" dataDxfId="7067"/>
    <tableColumn id="9346" xr3:uid="{DE584811-D3D8-EE4E-BBC0-CEF0F12D3597}" name="Coluna9323" dataDxfId="7066"/>
    <tableColumn id="9347" xr3:uid="{A243820C-563D-304F-A895-CED35F45701E}" name="Coluna9324" dataDxfId="7065"/>
    <tableColumn id="9348" xr3:uid="{E9B2C8F7-88FB-FB45-AD44-31922EC92792}" name="Coluna9325" dataDxfId="7064"/>
    <tableColumn id="9349" xr3:uid="{51167590-32B0-4446-B753-4F3A2B90ACB3}" name="Coluna9326" dataDxfId="7063"/>
    <tableColumn id="9350" xr3:uid="{CFBAFAA7-FE88-DA49-A55F-4F86B4E058D1}" name="Coluna9327" dataDxfId="7062"/>
    <tableColumn id="9351" xr3:uid="{6818C2DF-244C-254A-9B57-47C74C28AC91}" name="Coluna9328" dataDxfId="7061"/>
    <tableColumn id="9352" xr3:uid="{4AF55622-1DDB-2C4E-9570-4A12344A0C1A}" name="Coluna9329" dataDxfId="7060"/>
    <tableColumn id="9353" xr3:uid="{9C9F0123-672E-F446-875E-DEDED3A1C88C}" name="Coluna9330" dataDxfId="7059"/>
    <tableColumn id="9354" xr3:uid="{2608DF8E-202F-564C-8E07-9DE8E6C37CD5}" name="Coluna9331" dataDxfId="7058"/>
    <tableColumn id="9355" xr3:uid="{F3CF23FD-BAB8-4344-9FE7-B55D7DD2A5F9}" name="Coluna9332" dataDxfId="7057"/>
    <tableColumn id="9356" xr3:uid="{A0955E74-5AC2-524E-8386-58D0A325C39E}" name="Coluna9333" dataDxfId="7056"/>
    <tableColumn id="9357" xr3:uid="{2751BBB2-56C6-2943-BB46-D073A14F0A0C}" name="Coluna9334" dataDxfId="7055"/>
    <tableColumn id="9358" xr3:uid="{1EBB5941-1858-AA4C-822F-27A8C88FED6A}" name="Coluna9335" dataDxfId="7054"/>
    <tableColumn id="9359" xr3:uid="{ADC0CCC7-BD5C-1B41-B75E-611E64560AC7}" name="Coluna9336" dataDxfId="7053"/>
    <tableColumn id="9360" xr3:uid="{0D8E65E9-0F38-3641-BE2E-4D0AFA0E20AF}" name="Coluna9337" dataDxfId="7052"/>
    <tableColumn id="9361" xr3:uid="{E1696539-C23C-7349-82B5-8C7C88F38028}" name="Coluna9338" dataDxfId="7051"/>
    <tableColumn id="9362" xr3:uid="{6D8789F8-4BC9-1748-8459-0C13BF3EAD9A}" name="Coluna9339" dataDxfId="7050"/>
    <tableColumn id="9363" xr3:uid="{816574E3-896F-F84C-B489-DF4672E6E578}" name="Coluna9340" dataDxfId="7049"/>
    <tableColumn id="9364" xr3:uid="{E2BF3083-FA89-D548-B73E-D01356A62547}" name="Coluna9341" dataDxfId="7048"/>
    <tableColumn id="9365" xr3:uid="{C8B58185-D4D8-7146-B6E9-E68096FC7C5E}" name="Coluna9342" dataDxfId="7047"/>
    <tableColumn id="9366" xr3:uid="{62ECBD16-848A-BD4F-AEE0-CDDB14E6F161}" name="Coluna9343" dataDxfId="7046"/>
    <tableColumn id="9367" xr3:uid="{FF6F6B5F-BF8C-5141-8FDC-7736EBA7FDB5}" name="Coluna9344" dataDxfId="7045"/>
    <tableColumn id="9368" xr3:uid="{01AD2DDD-9D68-1F48-846D-9456AB9B152F}" name="Coluna9345" dataDxfId="7044"/>
    <tableColumn id="9369" xr3:uid="{D546F4A2-0F2C-F340-9AE2-CEF95E65A301}" name="Coluna9346" dataDxfId="7043"/>
    <tableColumn id="9370" xr3:uid="{28379995-720C-7343-8C39-D1E045E0D828}" name="Coluna9347" dataDxfId="7042"/>
    <tableColumn id="9371" xr3:uid="{98606342-F4AD-614C-B46B-9480B94F2DC9}" name="Coluna9348" dataDxfId="7041"/>
    <tableColumn id="9372" xr3:uid="{C308C8AC-2F28-D840-A764-D48B2144A7BE}" name="Coluna9349" dataDxfId="7040"/>
    <tableColumn id="9373" xr3:uid="{FABD4561-4093-5741-B2DD-6EBCF804AB79}" name="Coluna9350" dataDxfId="7039"/>
    <tableColumn id="9374" xr3:uid="{3042DF7B-D8D7-4649-B60A-A14CA5EB27B2}" name="Coluna9351" dataDxfId="7038"/>
    <tableColumn id="9375" xr3:uid="{4EADEFE0-477E-A749-825E-532F55A4221D}" name="Coluna9352" dataDxfId="7037"/>
    <tableColumn id="9376" xr3:uid="{E2784E2F-19AE-244E-9172-B9DAF5A9A0A9}" name="Coluna9353" dataDxfId="7036"/>
    <tableColumn id="9377" xr3:uid="{7293DB18-BE8B-BE41-8B17-A440A2A85325}" name="Coluna9354" dataDxfId="7035"/>
    <tableColumn id="9378" xr3:uid="{1DD66A3A-50F4-C24E-8145-B9A7C73E7479}" name="Coluna9355" dataDxfId="7034"/>
    <tableColumn id="9379" xr3:uid="{AF0DC54E-50A3-3849-92C5-9F01877B4947}" name="Coluna9356" dataDxfId="7033"/>
    <tableColumn id="9380" xr3:uid="{9C310FDA-F727-6441-937E-DB623FAD8E36}" name="Coluna9357" dataDxfId="7032"/>
    <tableColumn id="9381" xr3:uid="{C3A24AEB-ACDD-0645-B112-C19CD1A8CD4D}" name="Coluna9358" dataDxfId="7031"/>
    <tableColumn id="9382" xr3:uid="{A1B9239A-B3C0-5944-9BE5-79963DC399EA}" name="Coluna9359" dataDxfId="7030"/>
    <tableColumn id="9383" xr3:uid="{5D1E09D4-7BFE-D041-AE4E-42047691EB50}" name="Coluna9360" dataDxfId="7029"/>
    <tableColumn id="9384" xr3:uid="{89AACE0F-BCF6-4945-A48A-920D998F2DCA}" name="Coluna9361" dataDxfId="7028"/>
    <tableColumn id="9385" xr3:uid="{6FD754F0-C72F-D24F-B1A3-5691BEC8AE05}" name="Coluna9362" dataDxfId="7027"/>
    <tableColumn id="9386" xr3:uid="{30E4DB30-8FEF-894B-B69D-18EE29B31187}" name="Coluna9363" dataDxfId="7026"/>
    <tableColumn id="9387" xr3:uid="{BFF75B97-2C71-9C4E-A799-573590AD2E8C}" name="Coluna9364" dataDxfId="7025"/>
    <tableColumn id="9388" xr3:uid="{85C68EFF-FDD5-4646-B5FA-AA519C7F3064}" name="Coluna9365" dataDxfId="7024"/>
    <tableColumn id="9389" xr3:uid="{8C8E6991-3A1D-B54C-A7C9-9DACA00DC7F3}" name="Coluna9366" dataDxfId="7023"/>
    <tableColumn id="9390" xr3:uid="{134FDA20-8935-CE47-BE61-5BE1BE433C70}" name="Coluna9367" dataDxfId="7022"/>
    <tableColumn id="9391" xr3:uid="{A7D63584-6956-5840-AA42-E7302F72CF89}" name="Coluna9368" dataDxfId="7021"/>
    <tableColumn id="9392" xr3:uid="{909CF311-C1C6-5A46-876B-CE6D448F6290}" name="Coluna9369" dataDxfId="7020"/>
    <tableColumn id="9393" xr3:uid="{9FF5B7AF-8A12-184A-98EB-C8C00F7E2508}" name="Coluna9370" dataDxfId="7019"/>
    <tableColumn id="9394" xr3:uid="{1DD82766-676C-2748-A859-882621253418}" name="Coluna9371" dataDxfId="7018"/>
    <tableColumn id="9395" xr3:uid="{ABF646E0-B3A6-BA49-A535-EE359909FCBA}" name="Coluna9372" dataDxfId="7017"/>
    <tableColumn id="9396" xr3:uid="{9B6B5F4E-9703-054B-962C-0F7A3B7A1231}" name="Coluna9373" dataDxfId="7016"/>
    <tableColumn id="9397" xr3:uid="{DC7081A1-14A1-DF49-B5E9-1DFC2DA7F631}" name="Coluna9374" dataDxfId="7015"/>
    <tableColumn id="9398" xr3:uid="{E0BE480B-323A-2444-8857-DB32B1AD14CE}" name="Coluna9375" dataDxfId="7014"/>
    <tableColumn id="9399" xr3:uid="{49B7B91C-EC45-ED40-B030-2961E53D90FD}" name="Coluna9376" dataDxfId="7013"/>
    <tableColumn id="9400" xr3:uid="{9A2C2DB8-4EBD-724F-9EAB-F98CCD8303B8}" name="Coluna9377" dataDxfId="7012"/>
    <tableColumn id="9401" xr3:uid="{22D322C7-2B12-6644-BBC7-B3F7A2EBBAC5}" name="Coluna9378" dataDxfId="7011"/>
    <tableColumn id="9402" xr3:uid="{85EAA0E8-9474-334B-9656-86953E78D31F}" name="Coluna9379" dataDxfId="7010"/>
    <tableColumn id="9403" xr3:uid="{72B76D28-7D9C-504D-9078-C5E78898A66C}" name="Coluna9380" dataDxfId="7009"/>
    <tableColumn id="9404" xr3:uid="{F511052B-3229-C240-A844-9BB0A9763BFA}" name="Coluna9381" dataDxfId="7008"/>
    <tableColumn id="9405" xr3:uid="{F0BA9A44-55CC-9349-AFE8-242522AC2FC1}" name="Coluna9382" dataDxfId="7007"/>
    <tableColumn id="9406" xr3:uid="{608FB496-6F99-2B4B-92A8-54C63BE22364}" name="Coluna9383" dataDxfId="7006"/>
    <tableColumn id="9407" xr3:uid="{DC715BC5-490E-B146-9B10-CBF6ABA86DAF}" name="Coluna9384" dataDxfId="7005"/>
    <tableColumn id="9408" xr3:uid="{AFA71500-8B49-F749-A741-0243C794D68D}" name="Coluna9385" dataDxfId="7004"/>
    <tableColumn id="9409" xr3:uid="{5E8FA2B4-554A-FB4F-80ED-FCB1BC51B360}" name="Coluna9386" dataDxfId="7003"/>
    <tableColumn id="9410" xr3:uid="{B7DAB192-04FE-8243-B567-CA346FA72BC4}" name="Coluna9387" dataDxfId="7002"/>
    <tableColumn id="9411" xr3:uid="{80097E25-06DB-0F4F-940A-DBD7C8DDAF29}" name="Coluna9388" dataDxfId="7001"/>
    <tableColumn id="9412" xr3:uid="{56CD30A6-EB60-B74F-9425-A117F2D7D915}" name="Coluna9389" dataDxfId="7000"/>
    <tableColumn id="9413" xr3:uid="{99ED5091-D91D-6B4D-AEA0-E937AE10FB56}" name="Coluna9390" dataDxfId="6999"/>
    <tableColumn id="9414" xr3:uid="{ECEEE404-F2DC-CE47-9DA5-B812DA92862A}" name="Coluna9391" dataDxfId="6998"/>
    <tableColumn id="9415" xr3:uid="{7AC3DB76-7D11-1A44-BF65-3D2E0A9184CD}" name="Coluna9392" dataDxfId="6997"/>
    <tableColumn id="9416" xr3:uid="{B0E59A7D-EF96-2F4D-9D68-0707E3E55444}" name="Coluna9393" dataDxfId="6996"/>
    <tableColumn id="9417" xr3:uid="{08790575-6623-AC42-B370-99BE9441F2D0}" name="Coluna9394" dataDxfId="6995"/>
    <tableColumn id="9418" xr3:uid="{45BA69ED-14C0-6848-8DD2-B452223C2236}" name="Coluna9395" dataDxfId="6994"/>
    <tableColumn id="9419" xr3:uid="{31532491-6F3B-5C47-968D-C32C18F47245}" name="Coluna9396" dataDxfId="6993"/>
    <tableColumn id="9420" xr3:uid="{57492083-38F2-404E-B5E1-7FFF92104B3E}" name="Coluna9397" dataDxfId="6992"/>
    <tableColumn id="9421" xr3:uid="{EE717D53-A87D-BA48-80DA-033324C0CE3F}" name="Coluna9398" dataDxfId="6991"/>
    <tableColumn id="9422" xr3:uid="{A45B0E31-EEDA-3B4F-ABF8-A4C295A0EE06}" name="Coluna9399" dataDxfId="6990"/>
    <tableColumn id="9423" xr3:uid="{9B6D9059-4980-2340-81CC-5803FC858C83}" name="Coluna9400" dataDxfId="6989"/>
    <tableColumn id="9424" xr3:uid="{5C139CA5-1177-FE41-8324-71008D791FFB}" name="Coluna9401" dataDxfId="6988"/>
    <tableColumn id="9425" xr3:uid="{6B8EFE5E-8C63-0A49-85D1-37741E6ABB97}" name="Coluna9402" dataDxfId="6987"/>
    <tableColumn id="9426" xr3:uid="{7652C8CF-428D-5049-B4CD-E7C54C92854D}" name="Coluna9403" dataDxfId="6986"/>
    <tableColumn id="9427" xr3:uid="{A8B655B0-8A11-6D42-8974-054B17EF39D1}" name="Coluna9404" dataDxfId="6985"/>
    <tableColumn id="9428" xr3:uid="{CB882BBC-45DE-3643-97CC-4573B14E96BA}" name="Coluna9405" dataDxfId="6984"/>
    <tableColumn id="9429" xr3:uid="{F90172DE-C671-EC45-88FC-890DFF4E3E33}" name="Coluna9406" dataDxfId="6983"/>
    <tableColumn id="9430" xr3:uid="{C54B6492-2F4A-6C4F-8F44-3FBB63A09769}" name="Coluna9407" dataDxfId="6982"/>
    <tableColumn id="9431" xr3:uid="{5E50C0F4-4E0B-E741-84BE-320F5CD5F37C}" name="Coluna9408" dataDxfId="6981"/>
    <tableColumn id="9432" xr3:uid="{60F0A8DB-ECA2-8F4F-92BB-FE8B45E6996E}" name="Coluna9409" dataDxfId="6980"/>
    <tableColumn id="9433" xr3:uid="{8EF1A4D1-6FFB-AD44-8857-2C1C946C1CB5}" name="Coluna9410" dataDxfId="6979"/>
    <tableColumn id="9434" xr3:uid="{D72DBB88-8865-B44A-94AD-CDBA5C7ABB91}" name="Coluna9411" dataDxfId="6978"/>
    <tableColumn id="9435" xr3:uid="{ECEF140E-3359-E040-9A25-D99F1EB9125A}" name="Coluna9412" dataDxfId="6977"/>
    <tableColumn id="9436" xr3:uid="{0499CAFD-9E11-D74C-BDE6-2C992938EC2D}" name="Coluna9413" dataDxfId="6976"/>
    <tableColumn id="9437" xr3:uid="{27C6AE54-A2A7-AF48-8C09-22E2F726CA35}" name="Coluna9414" dataDxfId="6975"/>
    <tableColumn id="9438" xr3:uid="{F054626F-3407-F94F-8EB8-49C3AE89EA8E}" name="Coluna9415" dataDxfId="6974"/>
    <tableColumn id="9439" xr3:uid="{E2DED5CF-0359-EB46-88FC-EA313F57A2B3}" name="Coluna9416" dataDxfId="6973"/>
    <tableColumn id="9440" xr3:uid="{F5B25D53-52D5-7748-96C7-541AC9A84849}" name="Coluna9417" dataDxfId="6972"/>
    <tableColumn id="9441" xr3:uid="{55238BFC-E46C-8E43-B295-4CADD75A114C}" name="Coluna9418" dataDxfId="6971"/>
    <tableColumn id="9442" xr3:uid="{A58E5DE6-56C9-1647-A865-E08451586306}" name="Coluna9419" dataDxfId="6970"/>
    <tableColumn id="9443" xr3:uid="{5FB447CF-B199-3B4B-9C1B-F7AE5A18BDDA}" name="Coluna9420" dataDxfId="6969"/>
    <tableColumn id="9444" xr3:uid="{CFDD0059-798A-C84E-80C9-78D731E0E77E}" name="Coluna9421" dataDxfId="6968"/>
    <tableColumn id="9445" xr3:uid="{889D37FF-3699-0A43-90CE-2D6A8BD8F64B}" name="Coluna9422" dataDxfId="6967"/>
    <tableColumn id="9446" xr3:uid="{1EF4BEBD-0951-7C48-AAF8-EA6C47E4272E}" name="Coluna9423" dataDxfId="6966"/>
    <tableColumn id="9447" xr3:uid="{0A00FAA1-D072-B849-BBAF-F60B63F2AAB3}" name="Coluna9424" dataDxfId="6965"/>
    <tableColumn id="9448" xr3:uid="{009E8B09-7010-FC46-850D-0F714C87366E}" name="Coluna9425" dataDxfId="6964"/>
    <tableColumn id="9449" xr3:uid="{36B91DCA-16C0-3643-B1EA-BB6D147907F1}" name="Coluna9426" dataDxfId="6963"/>
    <tableColumn id="9450" xr3:uid="{EED30626-C78C-5B4C-BD74-69168693B3F4}" name="Coluna9427" dataDxfId="6962"/>
    <tableColumn id="9451" xr3:uid="{0F0D99E4-B6DE-3D48-8644-DCC73E8F8DD1}" name="Coluna9428" dataDxfId="6961"/>
    <tableColumn id="9452" xr3:uid="{C17C37A9-6799-1846-A494-25BCE2029103}" name="Coluna9429" dataDxfId="6960"/>
    <tableColumn id="9453" xr3:uid="{FFA8F2D3-FE65-AB44-925F-D21A727B348B}" name="Coluna9430" dataDxfId="6959"/>
    <tableColumn id="9454" xr3:uid="{38B8261B-8B71-4F45-9C06-C193E12DA6CE}" name="Coluna9431" dataDxfId="6958"/>
    <tableColumn id="9455" xr3:uid="{43CC3DF6-E0E4-8348-9920-0D77B51F596D}" name="Coluna9432" dataDxfId="6957"/>
    <tableColumn id="9456" xr3:uid="{4AC09FB9-6447-8646-A3EC-7FD3A03406C2}" name="Coluna9433" dataDxfId="6956"/>
    <tableColumn id="9457" xr3:uid="{B2BDDE9E-15DF-C649-972F-E68782D15F5A}" name="Coluna9434" dataDxfId="6955"/>
    <tableColumn id="9458" xr3:uid="{F425E870-220A-A54B-84FE-CEBCA0900401}" name="Coluna9435" dataDxfId="6954"/>
    <tableColumn id="9459" xr3:uid="{5C0D0B00-35A7-CC45-B1EC-3C06C6D09393}" name="Coluna9436" dataDxfId="6953"/>
    <tableColumn id="9460" xr3:uid="{993A03D7-D773-634C-B104-51ED48DF123D}" name="Coluna9437" dataDxfId="6952"/>
    <tableColumn id="9461" xr3:uid="{1A4840E7-5810-444C-BC77-8EF15B9BCFC1}" name="Coluna9438" dataDxfId="6951"/>
    <tableColumn id="9462" xr3:uid="{1939702B-AFA8-5A40-8FBB-4706A9880115}" name="Coluna9439" dataDxfId="6950"/>
    <tableColumn id="9463" xr3:uid="{60F39DFA-62C6-BD4E-9A22-07685165E709}" name="Coluna9440" dataDxfId="6949"/>
    <tableColumn id="9464" xr3:uid="{943BF2C1-87C5-DD46-994F-880F6BD49CAE}" name="Coluna9441" dataDxfId="6948"/>
    <tableColumn id="9465" xr3:uid="{41349C1A-8ADA-904B-81DE-DA5E1431CD13}" name="Coluna9442" dataDxfId="6947"/>
    <tableColumn id="9466" xr3:uid="{33161BDB-6D3E-F14C-9E8E-8050C66C5A39}" name="Coluna9443" dataDxfId="6946"/>
    <tableColumn id="9467" xr3:uid="{3C92D23C-18D4-5B40-97D0-F7C2BBE5EE9B}" name="Coluna9444" dataDxfId="6945"/>
    <tableColumn id="9468" xr3:uid="{A53538B4-118A-E941-8425-9690FC61E819}" name="Coluna9445" dataDxfId="6944"/>
    <tableColumn id="9469" xr3:uid="{DD63EE48-22F8-E845-A250-3747AC0981CA}" name="Coluna9446" dataDxfId="6943"/>
    <tableColumn id="9470" xr3:uid="{03D31356-A94F-234E-98CA-FF00429777F2}" name="Coluna9447" dataDxfId="6942"/>
    <tableColumn id="9471" xr3:uid="{CCDCE640-F726-3443-BA89-F282F81D51B2}" name="Coluna9448" dataDxfId="6941"/>
    <tableColumn id="9472" xr3:uid="{8CF80B5A-2F7A-AF4A-B7FC-880D6DFB8DA7}" name="Coluna9449" dataDxfId="6940"/>
    <tableColumn id="9473" xr3:uid="{6DE7C4F4-F5F1-B548-A435-2E1205544834}" name="Coluna9450" dataDxfId="6939"/>
    <tableColumn id="9474" xr3:uid="{9EF1CF12-0796-6346-882C-0FF52EC83C1E}" name="Coluna9451" dataDxfId="6938"/>
    <tableColumn id="9475" xr3:uid="{825AB772-5EC8-AE41-88F2-056BD313BE27}" name="Coluna9452" dataDxfId="6937"/>
    <tableColumn id="9476" xr3:uid="{82FD3DF8-E7F0-8D49-8F93-EFD68F748EB6}" name="Coluna9453" dataDxfId="6936"/>
    <tableColumn id="9477" xr3:uid="{A50FF950-F97D-294C-BF18-D7A8512C0712}" name="Coluna9454" dataDxfId="6935"/>
    <tableColumn id="9478" xr3:uid="{6900B4E1-1951-5B4D-8B82-D3F58B903155}" name="Coluna9455" dataDxfId="6934"/>
    <tableColumn id="9479" xr3:uid="{895DEC5B-6DF3-2248-B9B0-75502F4412C8}" name="Coluna9456" dataDxfId="6933"/>
    <tableColumn id="9480" xr3:uid="{853B82A1-A161-4B41-8DCE-AD9876F53720}" name="Coluna9457" dataDxfId="6932"/>
    <tableColumn id="9481" xr3:uid="{87F82752-B8A6-9645-9258-E39F41F85F77}" name="Coluna9458" dataDxfId="6931"/>
    <tableColumn id="9482" xr3:uid="{F927D645-53E8-704D-A6E7-8B85D926BAFB}" name="Coluna9459" dataDxfId="6930"/>
    <tableColumn id="9483" xr3:uid="{DD76F95B-02D2-CA49-9E04-9C2DF1CD97F4}" name="Coluna9460" dataDxfId="6929"/>
    <tableColumn id="9484" xr3:uid="{5D6B3F18-A9E8-3B42-9AFD-8152A99648FD}" name="Coluna9461" dataDxfId="6928"/>
    <tableColumn id="9485" xr3:uid="{99705B7E-1A31-6D49-8052-75B727BC2175}" name="Coluna9462" dataDxfId="6927"/>
    <tableColumn id="9486" xr3:uid="{02C31ADD-8B87-484C-8404-BC3636DD8E24}" name="Coluna9463" dataDxfId="6926"/>
    <tableColumn id="9487" xr3:uid="{3BA92A18-74A9-2E4D-9BAB-E81368ADBA3A}" name="Coluna9464" dataDxfId="6925"/>
    <tableColumn id="9488" xr3:uid="{1AFEB945-B20B-F542-97E3-20FA9EF0268C}" name="Coluna9465" dataDxfId="6924"/>
    <tableColumn id="9489" xr3:uid="{3833AB2C-ADAA-644E-921D-629771A749E8}" name="Coluna9466" dataDxfId="6923"/>
    <tableColumn id="9490" xr3:uid="{50BF65B6-265E-6D43-97AC-E7D75EF29A86}" name="Coluna9467" dataDxfId="6922"/>
    <tableColumn id="9491" xr3:uid="{6CE9AAA5-A1F5-A34A-B802-A3E9FFC30CD7}" name="Coluna9468" dataDxfId="6921"/>
    <tableColumn id="9492" xr3:uid="{AEB95BB2-C77A-E143-8963-DB29800FEB24}" name="Coluna9469" dataDxfId="6920"/>
    <tableColumn id="9493" xr3:uid="{5A6859EE-0F80-3A4E-8900-2EB21E81615B}" name="Coluna9470" dataDxfId="6919"/>
    <tableColumn id="9494" xr3:uid="{457F0F9B-94D5-5349-BD50-1A9DE4141BCB}" name="Coluna9471" dataDxfId="6918"/>
    <tableColumn id="9495" xr3:uid="{628EF7B0-0A9C-2D48-B593-C921F58FD60A}" name="Coluna9472" dataDxfId="6917"/>
    <tableColumn id="9496" xr3:uid="{F3E2FAA1-F62E-B341-8CA1-179B4FD75AB9}" name="Coluna9473" dataDxfId="6916"/>
    <tableColumn id="9497" xr3:uid="{1FA95E9F-6CED-C443-BAA2-220ABF794908}" name="Coluna9474" dataDxfId="6915"/>
    <tableColumn id="9498" xr3:uid="{E399AB0B-62ED-5645-853D-DCACD6610CE6}" name="Coluna9475" dataDxfId="6914"/>
    <tableColumn id="9499" xr3:uid="{3B2C5E21-3F1E-C640-BF35-87EE6C32FA12}" name="Coluna9476" dataDxfId="6913"/>
    <tableColumn id="9500" xr3:uid="{615A8342-D5EB-8243-A2C4-706B8600BB0F}" name="Coluna9477" dataDxfId="6912"/>
    <tableColumn id="9501" xr3:uid="{623813B6-5F56-9748-89D4-DCABEB20698A}" name="Coluna9478" dataDxfId="6911"/>
    <tableColumn id="9502" xr3:uid="{BB239FCE-F0CF-7048-AB96-4A810B180C35}" name="Coluna9479" dataDxfId="6910"/>
    <tableColumn id="9503" xr3:uid="{40C49ACF-C1A4-D54B-B53E-AE6E4780BBC6}" name="Coluna9480" dataDxfId="6909"/>
    <tableColumn id="9504" xr3:uid="{507939E1-1BF4-354D-B3D9-3D4B650A9FFA}" name="Coluna9481" dataDxfId="6908"/>
    <tableColumn id="9505" xr3:uid="{B014D71A-3EBE-4748-9690-66B56BCE1A8B}" name="Coluna9482" dataDxfId="6907"/>
    <tableColumn id="9506" xr3:uid="{B1E44342-8F7E-A347-9D2E-C795E4F348E6}" name="Coluna9483" dataDxfId="6906"/>
    <tableColumn id="9507" xr3:uid="{D7E91A90-B40C-764F-A256-A2654D70B3E3}" name="Coluna9484" dataDxfId="6905"/>
    <tableColumn id="9508" xr3:uid="{C8DCB535-D53F-1E4A-B87A-F6937693DAE8}" name="Coluna9485" dataDxfId="6904"/>
    <tableColumn id="9509" xr3:uid="{BA2EB0AC-AE9E-694F-A182-526C20429259}" name="Coluna9486" dataDxfId="6903"/>
    <tableColumn id="9510" xr3:uid="{FF4953D9-26FF-8443-87D1-6825861506DA}" name="Coluna9487" dataDxfId="6902"/>
    <tableColumn id="9511" xr3:uid="{24016035-CA8F-FE4C-8D29-6749DD49FA61}" name="Coluna9488" dataDxfId="6901"/>
    <tableColumn id="9512" xr3:uid="{7AB482CD-1ADB-7849-A1FC-9B2EDC0D9727}" name="Coluna9489" dataDxfId="6900"/>
    <tableColumn id="9513" xr3:uid="{056F2358-CF1E-5341-9C9A-D7FE81827A45}" name="Coluna9490" dataDxfId="6899"/>
    <tableColumn id="9514" xr3:uid="{E77D766B-6E04-414D-B26A-096318FDFBF8}" name="Coluna9491" dataDxfId="6898"/>
    <tableColumn id="9515" xr3:uid="{9B68A681-28EC-8646-8B40-25FDB879ABDD}" name="Coluna9492" dataDxfId="6897"/>
    <tableColumn id="9516" xr3:uid="{26BAA50A-734B-C949-9A37-439C7961EA46}" name="Coluna9493" dataDxfId="6896"/>
    <tableColumn id="9517" xr3:uid="{9EF2F96E-F3C7-3A4E-9AF8-A89F989E7A7F}" name="Coluna9494" dataDxfId="6895"/>
    <tableColumn id="9518" xr3:uid="{3E4D5885-CBC0-0B45-AF36-87859A97F10C}" name="Coluna9495" dataDxfId="6894"/>
    <tableColumn id="9519" xr3:uid="{930CCF27-12BD-0640-8528-A98C0CE6DE37}" name="Coluna9496" dataDxfId="6893"/>
    <tableColumn id="9520" xr3:uid="{6F8CE2E4-B224-0446-8C75-64A20DF09CF0}" name="Coluna9497" dataDxfId="6892"/>
    <tableColumn id="9521" xr3:uid="{84833B63-C2F6-D74A-A936-6F1622181DB7}" name="Coluna9498" dataDxfId="6891"/>
    <tableColumn id="9522" xr3:uid="{252038BF-3D6C-1941-BD4E-ABBDC2AE6B69}" name="Coluna9499" dataDxfId="6890"/>
    <tableColumn id="9523" xr3:uid="{C601FF08-3C29-0948-ACDD-5ACE8F5EE2C7}" name="Coluna9500" dataDxfId="6889"/>
    <tableColumn id="9524" xr3:uid="{4E3DDB41-6E0F-4F43-BA06-D1C7FC516940}" name="Coluna9501" dataDxfId="6888"/>
    <tableColumn id="9525" xr3:uid="{55DE95E0-FFAF-044B-ADF7-473D6380DA75}" name="Coluna9502" dataDxfId="6887"/>
    <tableColumn id="9526" xr3:uid="{AA3DF41C-6869-C447-B419-8531A29AC308}" name="Coluna9503" dataDxfId="6886"/>
    <tableColumn id="9527" xr3:uid="{77F649FD-94E7-BE49-8BB5-A93048C0B385}" name="Coluna9504" dataDxfId="6885"/>
    <tableColumn id="9528" xr3:uid="{DB79DDB6-978A-614C-BC26-34236C395F84}" name="Coluna9505" dataDxfId="6884"/>
    <tableColumn id="9529" xr3:uid="{52D064CB-1885-7B4D-9EE4-F995ABB259AC}" name="Coluna9506" dataDxfId="6883"/>
    <tableColumn id="9530" xr3:uid="{84F03A9C-AE36-FB4F-A4E3-8A3ED3146744}" name="Coluna9507" dataDxfId="6882"/>
    <tableColumn id="9531" xr3:uid="{9A30BCAE-B06A-FE4B-BFE1-41E0216F437A}" name="Coluna9508" dataDxfId="6881"/>
    <tableColumn id="9532" xr3:uid="{92FD5360-637F-D44A-A36A-CEFC76A127C2}" name="Coluna9509" dataDxfId="6880"/>
    <tableColumn id="9533" xr3:uid="{C5E57ECF-CEB1-E243-8D59-74DF366B315A}" name="Coluna9510" dataDxfId="6879"/>
    <tableColumn id="9534" xr3:uid="{5BFAF4A4-EBFD-B74E-B031-B6F004A9929E}" name="Coluna9511" dataDxfId="6878"/>
    <tableColumn id="9535" xr3:uid="{7F4A4A43-F666-F542-AD7F-FAA72F02922C}" name="Coluna9512" dataDxfId="6877"/>
    <tableColumn id="9536" xr3:uid="{5BBDB8C5-23DD-2B40-A50D-422B99405B8F}" name="Coluna9513" dataDxfId="6876"/>
    <tableColumn id="9537" xr3:uid="{10D0491D-744E-7D42-97AC-7BD380AC8856}" name="Coluna9514" dataDxfId="6875"/>
    <tableColumn id="9538" xr3:uid="{639FBAA9-5C04-8C43-AD75-29E9E06F2AA1}" name="Coluna9515" dataDxfId="6874"/>
    <tableColumn id="9539" xr3:uid="{D09D4E38-0AE7-C84A-A690-A5E95E22DEED}" name="Coluna9516" dataDxfId="6873"/>
    <tableColumn id="9540" xr3:uid="{B7C847A0-146A-7A4F-B80A-D9AB6096688C}" name="Coluna9517" dataDxfId="6872"/>
    <tableColumn id="9541" xr3:uid="{97F8C15F-9028-1846-8972-BD59474AFAB6}" name="Coluna9518" dataDxfId="6871"/>
    <tableColumn id="9542" xr3:uid="{E436B8C0-5D53-D64B-9DD2-F5B8442BE5A3}" name="Coluna9519" dataDxfId="6870"/>
    <tableColumn id="9543" xr3:uid="{D32A8009-B207-7D4E-B1EF-244DBE8FDF19}" name="Coluna9520" dataDxfId="6869"/>
    <tableColumn id="9544" xr3:uid="{8B62E333-188E-0A4B-87AF-31405A5C94F0}" name="Coluna9521" dataDxfId="6868"/>
    <tableColumn id="9545" xr3:uid="{47C052CD-6B87-2945-8BB3-C5DA61DE79C6}" name="Coluna9522" dataDxfId="6867"/>
    <tableColumn id="9546" xr3:uid="{6FD633C4-6D45-8D4F-8007-67EADF8E7385}" name="Coluna9523" dataDxfId="6866"/>
    <tableColumn id="9547" xr3:uid="{00087756-8914-F843-9107-0673A9281C43}" name="Coluna9524" dataDxfId="6865"/>
    <tableColumn id="9548" xr3:uid="{8E2E2F31-2043-3F4B-8C4A-4115E0BBA753}" name="Coluna9525" dataDxfId="6864"/>
    <tableColumn id="9549" xr3:uid="{7B318382-E6ED-004D-917F-2B3229F5A1CA}" name="Coluna9526" dataDxfId="6863"/>
    <tableColumn id="9550" xr3:uid="{B7C45F95-2FC9-6A4D-8F6B-243F6E869758}" name="Coluna9527" dataDxfId="6862"/>
    <tableColumn id="9551" xr3:uid="{A08B2E52-A494-934D-8EE2-324655CD4E82}" name="Coluna9528" dataDxfId="6861"/>
    <tableColumn id="9552" xr3:uid="{1B6E9C37-C683-2A46-B9A6-84AED2B43449}" name="Coluna9529" dataDxfId="6860"/>
    <tableColumn id="9553" xr3:uid="{2AA8A8AA-2720-1D44-A253-9DB20C582A02}" name="Coluna9530" dataDxfId="6859"/>
    <tableColumn id="9554" xr3:uid="{A3A229E7-2DAE-CC4C-8C2B-3BCFC7BCBDE4}" name="Coluna9531" dataDxfId="6858"/>
    <tableColumn id="9555" xr3:uid="{F148B5E0-7910-ED41-B5F2-6888A4E5F609}" name="Coluna9532" dataDxfId="6857"/>
    <tableColumn id="9556" xr3:uid="{E020AC49-9696-FE46-8794-C71B90DFC0A4}" name="Coluna9533" dataDxfId="6856"/>
    <tableColumn id="9557" xr3:uid="{06C911FD-25AA-6041-BCA2-9B785AFB1683}" name="Coluna9534" dataDxfId="6855"/>
    <tableColumn id="9558" xr3:uid="{465A0A71-C5F0-834D-BB49-B61225B61A65}" name="Coluna9535" dataDxfId="6854"/>
    <tableColumn id="9559" xr3:uid="{21956041-63F8-7849-9A02-7F6256E1D86C}" name="Coluna9536" dataDxfId="6853"/>
    <tableColumn id="9560" xr3:uid="{9B13C2DC-38F6-9947-BDC0-49774740C2AD}" name="Coluna9537" dataDxfId="6852"/>
    <tableColumn id="9561" xr3:uid="{32C060B8-9554-3F4D-B179-45EA4C3085DA}" name="Coluna9538" dataDxfId="6851"/>
    <tableColumn id="9562" xr3:uid="{7AEE3998-5982-584D-92A7-D9799B81F9C7}" name="Coluna9539" dataDxfId="6850"/>
    <tableColumn id="9563" xr3:uid="{0557C539-7DFC-194A-AA0B-1C6E9C82B179}" name="Coluna9540" dataDxfId="6849"/>
    <tableColumn id="9564" xr3:uid="{62868CCB-7C06-6D48-91F7-DEDBBA237E37}" name="Coluna9541" dataDxfId="6848"/>
    <tableColumn id="9565" xr3:uid="{DE10A608-7453-004C-BAF2-2BB08F6CCAFE}" name="Coluna9542" dataDxfId="6847"/>
    <tableColumn id="9566" xr3:uid="{C851BF2B-56E9-4043-B5E3-07D5CB833655}" name="Coluna9543" dataDxfId="6846"/>
    <tableColumn id="9567" xr3:uid="{B93F5267-A2C7-F447-AD0E-10063868F5E1}" name="Coluna9544" dataDxfId="6845"/>
    <tableColumn id="9568" xr3:uid="{AA13D5D1-7286-6445-B51E-65EC2329FB5E}" name="Coluna9545" dataDxfId="6844"/>
    <tableColumn id="9569" xr3:uid="{79AF99D4-3904-2546-BAFE-B8112ED3841F}" name="Coluna9546" dataDxfId="6843"/>
    <tableColumn id="9570" xr3:uid="{E5FE7331-92B9-8846-B09F-F09F576F8020}" name="Coluna9547" dataDxfId="6842"/>
    <tableColumn id="9571" xr3:uid="{8924E033-CB08-1742-89F0-4A84F71AD682}" name="Coluna9548" dataDxfId="6841"/>
    <tableColumn id="9572" xr3:uid="{C4D0D375-91B2-2446-ADE5-893B2A660D02}" name="Coluna9549" dataDxfId="6840"/>
    <tableColumn id="9573" xr3:uid="{9445807C-3E25-0E4E-B666-DD25359CA145}" name="Coluna9550" dataDxfId="6839"/>
    <tableColumn id="9574" xr3:uid="{A9CD042D-B3F6-EB49-8251-0E7163D7F685}" name="Coluna9551" dataDxfId="6838"/>
    <tableColumn id="9575" xr3:uid="{544A83B3-E5DE-6344-9DD3-3A629E9A05E6}" name="Coluna9552" dataDxfId="6837"/>
    <tableColumn id="9576" xr3:uid="{0E347E0A-A8D3-5A4A-92C6-9AB5ABDE9939}" name="Coluna9553" dataDxfId="6836"/>
    <tableColumn id="9577" xr3:uid="{D9FCAAD8-F276-B848-AF27-8C0660095B4C}" name="Coluna9554" dataDxfId="6835"/>
    <tableColumn id="9578" xr3:uid="{65C19098-99BA-FB44-8FA0-97EF0FBCA1AA}" name="Coluna9555" dataDxfId="6834"/>
    <tableColumn id="9579" xr3:uid="{045525E1-A40A-A249-BB5F-4785FCDA6671}" name="Coluna9556" dataDxfId="6833"/>
    <tableColumn id="9580" xr3:uid="{E4F5BEBE-CF42-BF4E-BA0E-C3B512812C43}" name="Coluna9557" dataDxfId="6832"/>
    <tableColumn id="9581" xr3:uid="{0AFB57A8-565A-A645-8245-B02469AE98C3}" name="Coluna9558" dataDxfId="6831"/>
    <tableColumn id="9582" xr3:uid="{962ED416-48BF-8241-9B9B-8CA97B02AE62}" name="Coluna9559" dataDxfId="6830"/>
    <tableColumn id="9583" xr3:uid="{CBD97612-EA9C-014C-BE8E-AAC39360A6D6}" name="Coluna9560" dataDxfId="6829"/>
    <tableColumn id="9584" xr3:uid="{FCB44946-D748-7C4F-B5E1-AAFD445E03FD}" name="Coluna9561" dataDxfId="6828"/>
    <tableColumn id="9585" xr3:uid="{A98CD047-95CA-2849-B365-71600034E0E9}" name="Coluna9562" dataDxfId="6827"/>
    <tableColumn id="9586" xr3:uid="{8AE4F270-710E-ED4E-B433-7D3AC1C5192C}" name="Coluna9563" dataDxfId="6826"/>
    <tableColumn id="9587" xr3:uid="{D1183570-0855-7547-8CBC-76AA02CEF18C}" name="Coluna9564" dataDxfId="6825"/>
    <tableColumn id="9588" xr3:uid="{FBEF8740-4900-D342-A56C-510CBCB74E45}" name="Coluna9565" dataDxfId="6824"/>
    <tableColumn id="9589" xr3:uid="{423957A6-22ED-5546-8029-5C627741F66C}" name="Coluna9566" dataDxfId="6823"/>
    <tableColumn id="9590" xr3:uid="{5074D9D0-47BA-E24F-92F4-BCEBE921CE91}" name="Coluna9567" dataDxfId="6822"/>
    <tableColumn id="9591" xr3:uid="{65A6C50D-C064-9348-B9E0-6E7F9B0972F2}" name="Coluna9568" dataDxfId="6821"/>
    <tableColumn id="9592" xr3:uid="{449C3F95-C010-7548-93BA-4CCB52F788F6}" name="Coluna9569" dataDxfId="6820"/>
    <tableColumn id="9593" xr3:uid="{E1974AC9-195B-CB41-B7EE-0D9DB406E046}" name="Coluna9570" dataDxfId="6819"/>
    <tableColumn id="9594" xr3:uid="{A753BB4C-F828-5346-90B0-A1F0276E333B}" name="Coluna9571" dataDxfId="6818"/>
    <tableColumn id="9595" xr3:uid="{D8223528-FC55-1043-B7E5-02DC1788A314}" name="Coluna9572" dataDxfId="6817"/>
    <tableColumn id="9596" xr3:uid="{5DAEFB72-71FC-8243-B0DE-04CBE5F7D167}" name="Coluna9573" dataDxfId="6816"/>
    <tableColumn id="9597" xr3:uid="{DFB15361-1183-C14E-BFC7-47B336B7584A}" name="Coluna9574" dataDxfId="6815"/>
    <tableColumn id="9598" xr3:uid="{AB9209D7-BB3F-E448-9BD3-3BEDDDB7AC68}" name="Coluna9575" dataDxfId="6814"/>
    <tableColumn id="9599" xr3:uid="{4020EE36-4AE1-9E4E-847C-C79C208B0D36}" name="Coluna9576" dataDxfId="6813"/>
    <tableColumn id="9600" xr3:uid="{739C5649-42B5-8D48-B966-7E151AF1A18F}" name="Coluna9577" dataDxfId="6812"/>
    <tableColumn id="9601" xr3:uid="{39EB77AB-AC5C-8E46-80B9-0C9F3C884094}" name="Coluna9578" dataDxfId="6811"/>
    <tableColumn id="9602" xr3:uid="{2D0A621B-7C81-F641-A202-720662BB79FC}" name="Coluna9579" dataDxfId="6810"/>
    <tableColumn id="9603" xr3:uid="{9ED4EA0F-D0FC-7641-BCCF-FDF52002F35D}" name="Coluna9580" dataDxfId="6809"/>
    <tableColumn id="9604" xr3:uid="{4133A7FC-4E29-2E4B-B04E-3084E67B2A7F}" name="Coluna9581" dataDxfId="6808"/>
    <tableColumn id="9605" xr3:uid="{B76FB83F-80E4-6543-8A88-F8ABAACBF1D5}" name="Coluna9582" dataDxfId="6807"/>
    <tableColumn id="9606" xr3:uid="{F3BC52A4-BC3E-DA45-85FA-5548E426BAF2}" name="Coluna9583" dataDxfId="6806"/>
    <tableColumn id="9607" xr3:uid="{0E7A6260-3393-3342-AD21-3B8D4E729C88}" name="Coluna9584" dataDxfId="6805"/>
    <tableColumn id="9608" xr3:uid="{4D624597-8C72-F54F-9074-91CC07E629F8}" name="Coluna9585" dataDxfId="6804"/>
    <tableColumn id="9609" xr3:uid="{C1BEBEF3-3864-9E40-A7D7-99F005B2B7ED}" name="Coluna9586" dataDxfId="6803"/>
    <tableColumn id="9610" xr3:uid="{24699051-0696-1249-AB89-A23625BAD14B}" name="Coluna9587" dataDxfId="6802"/>
    <tableColumn id="9611" xr3:uid="{2FAB1858-E7F6-6E4B-A9F9-8CDA2FF28161}" name="Coluna9588" dataDxfId="6801"/>
    <tableColumn id="9612" xr3:uid="{47D535F3-8F9B-7946-B877-046F19FAA188}" name="Coluna9589" dataDxfId="6800"/>
    <tableColumn id="9613" xr3:uid="{906CBC68-94CA-6742-B94E-EE792035F24E}" name="Coluna9590" dataDxfId="6799"/>
    <tableColumn id="9614" xr3:uid="{7FA15576-2BAB-3F4D-B29D-5DFC4A0C424A}" name="Coluna9591" dataDxfId="6798"/>
    <tableColumn id="9615" xr3:uid="{5A389760-273C-EC46-B003-92985E526205}" name="Coluna9592" dataDxfId="6797"/>
    <tableColumn id="9616" xr3:uid="{4FA04709-A0D7-1A44-81B8-04417A65A9AB}" name="Coluna9593" dataDxfId="6796"/>
    <tableColumn id="9617" xr3:uid="{8371E221-F230-BF44-9F10-F717C8AEAADD}" name="Coluna9594" dataDxfId="6795"/>
    <tableColumn id="9618" xr3:uid="{3202227A-BA2F-3F41-9B08-CA818D6F507B}" name="Coluna9595" dataDxfId="6794"/>
    <tableColumn id="9619" xr3:uid="{415DF038-78C8-0A42-8817-ACB14A2C55DD}" name="Coluna9596" dataDxfId="6793"/>
    <tableColumn id="9620" xr3:uid="{22C999D9-22EE-8347-9BCA-8117665AA038}" name="Coluna9597" dataDxfId="6792"/>
    <tableColumn id="9621" xr3:uid="{9D2B0AAA-4640-874B-904E-07ED37D3BC98}" name="Coluna9598" dataDxfId="6791"/>
    <tableColumn id="9622" xr3:uid="{470991FF-7A50-F648-8BF4-3B584F7E54A8}" name="Coluna9599" dataDxfId="6790"/>
    <tableColumn id="9623" xr3:uid="{1B661143-F4AE-4D47-88D0-0EBAD05C23B6}" name="Coluna9600" dataDxfId="6789"/>
    <tableColumn id="9624" xr3:uid="{F79A18B4-0926-A742-B914-818138B69F4E}" name="Coluna9601" dataDxfId="6788"/>
    <tableColumn id="9625" xr3:uid="{2432C78E-851A-DB41-9ADC-E85CEE0256DD}" name="Coluna9602" dataDxfId="6787"/>
    <tableColumn id="9626" xr3:uid="{ACFDCE35-8036-234E-A572-2AF8784A91B8}" name="Coluna9603" dataDxfId="6786"/>
    <tableColumn id="9627" xr3:uid="{D14D3B52-6644-FE4F-903D-3BB5C85F809A}" name="Coluna9604" dataDxfId="6785"/>
    <tableColumn id="9628" xr3:uid="{92B62AD9-467A-284E-AD0A-505C716CFAF7}" name="Coluna9605" dataDxfId="6784"/>
    <tableColumn id="9629" xr3:uid="{09A349A4-AEBB-A14F-95BF-2B247B6D2099}" name="Coluna9606" dataDxfId="6783"/>
    <tableColumn id="9630" xr3:uid="{499EBB87-7E34-CD49-8DAF-E59CDFE4633A}" name="Coluna9607" dataDxfId="6782"/>
    <tableColumn id="9631" xr3:uid="{9D4D0230-58B5-E246-9E5A-F98F826D2D17}" name="Coluna9608" dataDxfId="6781"/>
    <tableColumn id="9632" xr3:uid="{9A2ADE48-6C08-2744-8FA2-A00FBD766044}" name="Coluna9609" dataDxfId="6780"/>
    <tableColumn id="9633" xr3:uid="{16841AA6-446D-5347-8FCF-020E68B0E3F1}" name="Coluna9610" dataDxfId="6779"/>
    <tableColumn id="9634" xr3:uid="{E1607F32-60FF-E946-8EB9-7545B3F24889}" name="Coluna9611" dataDxfId="6778"/>
    <tableColumn id="9635" xr3:uid="{527B4794-B9E4-854E-BA6F-5B98C178BD86}" name="Coluna9612" dataDxfId="6777"/>
    <tableColumn id="9636" xr3:uid="{C2D40AF8-68D8-3049-B3A5-22F6B31A7629}" name="Coluna9613" dataDxfId="6776"/>
    <tableColumn id="9637" xr3:uid="{9B9A776E-8B11-0545-B560-8D4E2194FFA7}" name="Coluna9614" dataDxfId="6775"/>
    <tableColumn id="9638" xr3:uid="{2BD58705-4E1D-FE41-ADA4-C2C110415C03}" name="Coluna9615" dataDxfId="6774"/>
    <tableColumn id="9639" xr3:uid="{7F300B9B-DB0F-DF45-B22C-9D26ADBC805B}" name="Coluna9616" dataDxfId="6773"/>
    <tableColumn id="9640" xr3:uid="{AB936E00-89FF-D24E-B8C4-EC64FDFF9550}" name="Coluna9617" dataDxfId="6772"/>
    <tableColumn id="9641" xr3:uid="{19C64A85-0EA2-FF42-BCD8-9DE935F52B8E}" name="Coluna9618" dataDxfId="6771"/>
    <tableColumn id="9642" xr3:uid="{D15A4D7C-ECF7-6E4A-A74D-75DA08BF1E38}" name="Coluna9619" dataDxfId="6770"/>
    <tableColumn id="9643" xr3:uid="{8771E3E7-BE00-5149-9B52-CD4CFBF748D8}" name="Coluna9620" dataDxfId="6769"/>
    <tableColumn id="9644" xr3:uid="{758B0637-5DE1-C145-99D7-E74294F51902}" name="Coluna9621" dataDxfId="6768"/>
    <tableColumn id="9645" xr3:uid="{6718D8F8-699D-CF42-A189-DEF75E7AEFCA}" name="Coluna9622" dataDxfId="6767"/>
    <tableColumn id="9646" xr3:uid="{8DE6326E-7516-FA4C-AF2A-5C2BC00228C5}" name="Coluna9623" dataDxfId="6766"/>
    <tableColumn id="9647" xr3:uid="{68BA2ECD-4F51-B242-B3CB-1D357286A0FD}" name="Coluna9624" dataDxfId="6765"/>
    <tableColumn id="9648" xr3:uid="{ED8FFE17-056E-7E4F-8FCB-0E04F24D1910}" name="Coluna9625" dataDxfId="6764"/>
    <tableColumn id="9649" xr3:uid="{EF019999-C08A-3245-8CAD-A96CB45A635C}" name="Coluna9626" dataDxfId="6763"/>
    <tableColumn id="9650" xr3:uid="{06528F81-8EC8-754E-A7A7-E127E56344BB}" name="Coluna9627" dataDxfId="6762"/>
    <tableColumn id="9651" xr3:uid="{AEDC6203-A33F-3A41-8757-EADDC3554AEE}" name="Coluna9628" dataDxfId="6761"/>
    <tableColumn id="9652" xr3:uid="{87EDA767-FB80-7849-8248-727D83C43C45}" name="Coluna9629" dataDxfId="6760"/>
    <tableColumn id="9653" xr3:uid="{DDBBA53A-E29D-3E49-B9E7-9B93409963C8}" name="Coluna9630" dataDxfId="6759"/>
    <tableColumn id="9654" xr3:uid="{8D57B7BF-2E64-9946-898D-770319481F5F}" name="Coluna9631" dataDxfId="6758"/>
    <tableColumn id="9655" xr3:uid="{A5C8543B-27BC-2D4F-AF02-1396E38DEE56}" name="Coluna9632" dataDxfId="6757"/>
    <tableColumn id="9656" xr3:uid="{2A6C8B83-EB3D-054C-BAF2-0B51EBAA879D}" name="Coluna9633" dataDxfId="6756"/>
    <tableColumn id="9657" xr3:uid="{2BEDCCEB-30B3-714F-A09A-6019C1B9592A}" name="Coluna9634" dataDxfId="6755"/>
    <tableColumn id="9658" xr3:uid="{897F1948-1041-C34E-BE1E-2931AF81D695}" name="Coluna9635" dataDxfId="6754"/>
    <tableColumn id="9659" xr3:uid="{AC80F95E-8504-1344-AAC9-B20E4ADC1564}" name="Coluna9636" dataDxfId="6753"/>
    <tableColumn id="9660" xr3:uid="{8B19DD8E-2356-B340-9551-8EC93E984572}" name="Coluna9637" dataDxfId="6752"/>
    <tableColumn id="9661" xr3:uid="{A419A1B1-7F18-A843-9A07-D648977D868A}" name="Coluna9638" dataDxfId="6751"/>
    <tableColumn id="9662" xr3:uid="{A24D3A0A-6279-1046-89A9-FE9FE9FCEA61}" name="Coluna9639" dataDxfId="6750"/>
    <tableColumn id="9663" xr3:uid="{6F80B27C-D740-354E-B7FC-C986CD5F7683}" name="Coluna9640" dataDxfId="6749"/>
    <tableColumn id="9664" xr3:uid="{1EF84908-04C1-2943-BDD1-51716710D1F1}" name="Coluna9641" dataDxfId="6748"/>
    <tableColumn id="9665" xr3:uid="{A7B972B8-681B-7440-AFC9-B981DBD67C3C}" name="Coluna9642" dataDxfId="6747"/>
    <tableColumn id="9666" xr3:uid="{E3D98DEE-074E-284B-9CB1-804140DC6041}" name="Coluna9643" dataDxfId="6746"/>
    <tableColumn id="9667" xr3:uid="{F44F8676-230C-5D4D-BBA4-86BF8E8034A6}" name="Coluna9644" dataDxfId="6745"/>
    <tableColumn id="9668" xr3:uid="{B2D15D56-43D9-474B-87CA-6BC4D4B9FE8E}" name="Coluna9645" dataDxfId="6744"/>
    <tableColumn id="9669" xr3:uid="{172808FD-A9B0-2A4E-BBBC-30E1C2F78E1C}" name="Coluna9646" dataDxfId="6743"/>
    <tableColumn id="9670" xr3:uid="{871FA5DE-90C5-6D4E-BC3F-882FCD6D1C26}" name="Coluna9647" dataDxfId="6742"/>
    <tableColumn id="9671" xr3:uid="{C8DFF0FD-78FF-BD4D-82DE-3A95893C42DB}" name="Coluna9648" dataDxfId="6741"/>
    <tableColumn id="9672" xr3:uid="{D089FFE8-8402-744F-A400-D2FCBF9EDB8C}" name="Coluna9649" dataDxfId="6740"/>
    <tableColumn id="9673" xr3:uid="{BEA9CD1C-FDDD-1E4C-8CF8-753C26F02D42}" name="Coluna9650" dataDxfId="6739"/>
    <tableColumn id="9674" xr3:uid="{22B61E33-F1DC-9D41-93A7-DE3DD07DF962}" name="Coluna9651" dataDxfId="6738"/>
    <tableColumn id="9675" xr3:uid="{07861A92-6F9F-264B-95AA-09FCD35071AC}" name="Coluna9652" dataDxfId="6737"/>
    <tableColumn id="9676" xr3:uid="{7F3A7C34-BD02-E048-9D3D-23C6005DF21C}" name="Coluna9653" dataDxfId="6736"/>
    <tableColumn id="9677" xr3:uid="{4663EF64-E51D-2048-A47C-BF99D1E3BB80}" name="Coluna9654" dataDxfId="6735"/>
    <tableColumn id="9678" xr3:uid="{7CD4A665-19D9-1342-8B88-E22D3714110E}" name="Coluna9655" dataDxfId="6734"/>
    <tableColumn id="9679" xr3:uid="{13BDD8F5-A62F-284A-86A1-17C241143B63}" name="Coluna9656" dataDxfId="6733"/>
    <tableColumn id="9680" xr3:uid="{B5F0DFCC-43F0-B14B-B96B-04E8623DE39F}" name="Coluna9657" dataDxfId="6732"/>
    <tableColumn id="9681" xr3:uid="{642F9299-C777-FB4E-A7D9-2475802238CC}" name="Coluna9658" dataDxfId="6731"/>
    <tableColumn id="9682" xr3:uid="{39029E16-CF9D-AB4C-B515-0F89A53017FB}" name="Coluna9659" dataDxfId="6730"/>
    <tableColumn id="9683" xr3:uid="{7F7B3DB1-0759-BD4D-B85F-95A0EEFF9D8D}" name="Coluna9660" dataDxfId="6729"/>
    <tableColumn id="9684" xr3:uid="{73ED1364-614D-4B47-81FD-F1505C928039}" name="Coluna9661" dataDxfId="6728"/>
    <tableColumn id="9685" xr3:uid="{77942743-DAE9-4A4C-BCD1-4C4DADD78476}" name="Coluna9662" dataDxfId="6727"/>
    <tableColumn id="9686" xr3:uid="{A7B18C81-1C97-094E-A69D-AA20602BB364}" name="Coluna9663" dataDxfId="6726"/>
    <tableColumn id="9687" xr3:uid="{CA817552-ECE3-6D4B-B445-E593F07B1871}" name="Coluna9664" dataDxfId="6725"/>
    <tableColumn id="9688" xr3:uid="{146E95C4-2FA8-404A-A3D2-A98DF02C6D1B}" name="Coluna9665" dataDxfId="6724"/>
    <tableColumn id="9689" xr3:uid="{E8EAD2B1-13D4-384E-8570-6DDFD64AAFBB}" name="Coluna9666" dataDxfId="6723"/>
    <tableColumn id="9690" xr3:uid="{47D15281-2D3E-B84F-9167-2E1FC323DF2C}" name="Coluna9667" dataDxfId="6722"/>
    <tableColumn id="9691" xr3:uid="{40D84DD4-EB9B-7A48-887D-02AEB6460230}" name="Coluna9668" dataDxfId="6721"/>
    <tableColumn id="9692" xr3:uid="{E5644160-9C1E-8648-8E04-DA0A8C4A1C64}" name="Coluna9669" dataDxfId="6720"/>
    <tableColumn id="9693" xr3:uid="{0B0FC05C-9E99-1541-A1FC-832BC4D78D05}" name="Coluna9670" dataDxfId="6719"/>
    <tableColumn id="9694" xr3:uid="{278E2967-D381-A04E-BB52-C6FD7C82EE1C}" name="Coluna9671" dataDxfId="6718"/>
    <tableColumn id="9695" xr3:uid="{DCB55A1D-5DA2-4348-8E23-B57496E5B42B}" name="Coluna9672" dataDxfId="6717"/>
    <tableColumn id="9696" xr3:uid="{FE98F8FB-0DA4-4341-9AA6-699D91CF7E7B}" name="Coluna9673" dataDxfId="6716"/>
    <tableColumn id="9697" xr3:uid="{BA476EE0-BFC7-4042-9EB2-DCED33956710}" name="Coluna9674" dataDxfId="6715"/>
    <tableColumn id="9698" xr3:uid="{2D7720BA-5FC9-154E-8C1D-684CA9904A54}" name="Coluna9675" dataDxfId="6714"/>
    <tableColumn id="9699" xr3:uid="{4FC0DC94-3CE3-7A4F-97B1-B8CFEAED6511}" name="Coluna9676" dataDxfId="6713"/>
    <tableColumn id="9700" xr3:uid="{E1A88FBA-2557-B34D-836B-E2F8D50F1398}" name="Coluna9677" dataDxfId="6712"/>
    <tableColumn id="9701" xr3:uid="{3B94EBF5-B240-6143-9307-98B4559CDD29}" name="Coluna9678" dataDxfId="6711"/>
    <tableColumn id="9702" xr3:uid="{64E7D8CB-AB0B-F448-BB2C-5B12838AD692}" name="Coluna9679" dataDxfId="6710"/>
    <tableColumn id="9703" xr3:uid="{4AD265E7-C073-B948-8B51-A75EFFF55B5B}" name="Coluna9680" dataDxfId="6709"/>
    <tableColumn id="9704" xr3:uid="{501B1526-1227-3741-AB5B-C772A59988A5}" name="Coluna9681" dataDxfId="6708"/>
    <tableColumn id="9705" xr3:uid="{8E7FCAC8-8DD7-1446-A156-A76CC4F5B823}" name="Coluna9682" dataDxfId="6707"/>
    <tableColumn id="9706" xr3:uid="{7C46FB09-79FD-B544-863B-0F81F3969F27}" name="Coluna9683" dataDxfId="6706"/>
    <tableColumn id="9707" xr3:uid="{6D5DF046-F0A0-E542-A451-FAFB4BAEA9C8}" name="Coluna9684" dataDxfId="6705"/>
    <tableColumn id="9708" xr3:uid="{BCC8AA78-AFA5-2D4B-A95B-3947D9C97F03}" name="Coluna9685" dataDxfId="6704"/>
    <tableColumn id="9709" xr3:uid="{09127749-F2A5-C742-9198-22CBF5D741C3}" name="Coluna9686" dataDxfId="6703"/>
    <tableColumn id="9710" xr3:uid="{75CD80DC-F513-5243-93CE-70BF774A3A66}" name="Coluna9687" dataDxfId="6702"/>
    <tableColumn id="9711" xr3:uid="{C13897A1-5BC0-D346-B32F-08129E294FBD}" name="Coluna9688" dataDxfId="6701"/>
    <tableColumn id="9712" xr3:uid="{48A81D13-D1E7-3A41-B956-E666EB06125A}" name="Coluna9689" dataDxfId="6700"/>
    <tableColumn id="9713" xr3:uid="{11348FD8-FFB0-994A-80B9-082A9774E4F8}" name="Coluna9690" dataDxfId="6699"/>
    <tableColumn id="9714" xr3:uid="{F86C43F4-C67E-9842-AEEB-D3EEDF304C67}" name="Coluna9691" dataDxfId="6698"/>
    <tableColumn id="9715" xr3:uid="{DDCE9F7D-F670-A040-8A0D-4648922607A2}" name="Coluna9692" dataDxfId="6697"/>
    <tableColumn id="9716" xr3:uid="{DE0FDD12-51E5-6242-BE71-9262B701AE65}" name="Coluna9693" dataDxfId="6696"/>
    <tableColumn id="9717" xr3:uid="{5D3D1A3E-467C-AC49-B15A-2F3EA745727E}" name="Coluna9694" dataDxfId="6695"/>
    <tableColumn id="9718" xr3:uid="{EA533D12-9343-5449-922C-B6A5AC34EA93}" name="Coluna9695" dataDxfId="6694"/>
    <tableColumn id="9719" xr3:uid="{8FDDDDBB-6A4C-A448-8822-E6507F5B35E3}" name="Coluna9696" dataDxfId="6693"/>
    <tableColumn id="9720" xr3:uid="{A2B704AA-E9D9-9340-843E-410A4AFCAA90}" name="Coluna9697" dataDxfId="6692"/>
    <tableColumn id="9721" xr3:uid="{62BA787B-E79C-2140-91B6-0102C53E1039}" name="Coluna9698" dataDxfId="6691"/>
    <tableColumn id="9722" xr3:uid="{B50131EC-9848-F04B-9EEC-7C3485C5331A}" name="Coluna9699" dataDxfId="6690"/>
    <tableColumn id="9723" xr3:uid="{3C62B6B1-B67A-D144-A0F2-DFCB0035887B}" name="Coluna9700" dataDxfId="6689"/>
    <tableColumn id="9724" xr3:uid="{3D7DEDEB-3525-7F49-86EB-A87A8048C1C0}" name="Coluna9701" dataDxfId="6688"/>
    <tableColumn id="9725" xr3:uid="{01C316A6-A542-5341-84FA-B53DF474D742}" name="Coluna9702" dataDxfId="6687"/>
    <tableColumn id="9726" xr3:uid="{6C4620FC-FB90-EC43-B078-7AB16256609B}" name="Coluna9703" dataDxfId="6686"/>
    <tableColumn id="9727" xr3:uid="{D997865B-B538-B24D-9A85-5B69851C3C9A}" name="Coluna9704" dataDxfId="6685"/>
    <tableColumn id="9728" xr3:uid="{4497B19F-D8E5-9940-B8C2-9EA38C041BC8}" name="Coluna9705" dataDxfId="6684"/>
    <tableColumn id="9729" xr3:uid="{C8B7BC8B-2930-2648-8353-DE9023E9C671}" name="Coluna9706" dataDxfId="6683"/>
    <tableColumn id="9730" xr3:uid="{448C69CC-8C5C-8B4A-A7B4-D120F6A70C18}" name="Coluna9707" dataDxfId="6682"/>
    <tableColumn id="9731" xr3:uid="{AD4FDB42-30BD-F741-8F17-CCC3B656D098}" name="Coluna9708" dataDxfId="6681"/>
    <tableColumn id="9732" xr3:uid="{54161778-1099-DB4C-A70A-F5E1812BF9BA}" name="Coluna9709" dataDxfId="6680"/>
    <tableColumn id="9733" xr3:uid="{FE9B90AE-1158-7347-95AD-6F651A431A78}" name="Coluna9710" dataDxfId="6679"/>
    <tableColumn id="9734" xr3:uid="{F232E927-9DD9-DB46-9DE3-C2CA6B0B8096}" name="Coluna9711" dataDxfId="6678"/>
    <tableColumn id="9735" xr3:uid="{519B1D59-126C-9C43-ADB9-0A4D084C4FA9}" name="Coluna9712" dataDxfId="6677"/>
    <tableColumn id="9736" xr3:uid="{41385C02-C97D-394F-B615-934327799A93}" name="Coluna9713" dataDxfId="6676"/>
    <tableColumn id="9737" xr3:uid="{F9C17818-05A0-4046-BBFB-8EDD20E847A9}" name="Coluna9714" dataDxfId="6675"/>
    <tableColumn id="9738" xr3:uid="{4AC1D3E9-5CA9-BC47-A0A2-D3C381864A71}" name="Coluna9715" dataDxfId="6674"/>
    <tableColumn id="9739" xr3:uid="{6DD4A686-0865-6249-95FF-00F23825698B}" name="Coluna9716" dataDxfId="6673"/>
    <tableColumn id="9740" xr3:uid="{48F0A5FE-D93E-ED41-84C5-E9761F268905}" name="Coluna9717" dataDxfId="6672"/>
    <tableColumn id="9741" xr3:uid="{B5E04184-55E1-3140-B14E-3FBC2EB80297}" name="Coluna9718" dataDxfId="6671"/>
    <tableColumn id="9742" xr3:uid="{D777B4B3-3B99-834E-87F2-3ABA1682D826}" name="Coluna9719" dataDxfId="6670"/>
    <tableColumn id="9743" xr3:uid="{271E995A-C6D0-214A-8B12-ED5237177E81}" name="Coluna9720" dataDxfId="6669"/>
    <tableColumn id="9744" xr3:uid="{F8DB5325-AC19-7C4E-B55D-EDDB14A6E42B}" name="Coluna9721" dataDxfId="6668"/>
    <tableColumn id="9745" xr3:uid="{1A298211-F08A-6446-A90D-BA8153AA9920}" name="Coluna9722" dataDxfId="6667"/>
    <tableColumn id="9746" xr3:uid="{B986BDD9-9400-3246-A080-2DBAE0B1AA63}" name="Coluna9723" dataDxfId="6666"/>
    <tableColumn id="9747" xr3:uid="{7DB2A57F-E501-F246-B436-4EBB1988C9E7}" name="Coluna9724" dataDxfId="6665"/>
    <tableColumn id="9748" xr3:uid="{7F924472-5E38-544F-A3B3-25D7E9C625B5}" name="Coluna9725" dataDxfId="6664"/>
    <tableColumn id="9749" xr3:uid="{24F09257-3752-2843-A423-2A782899B86C}" name="Coluna9726" dataDxfId="6663"/>
    <tableColumn id="9750" xr3:uid="{D364F14D-8502-FD41-95AE-3477CF767C8B}" name="Coluna9727" dataDxfId="6662"/>
    <tableColumn id="9751" xr3:uid="{D13A8330-1ACA-4D48-B8FC-7DE6FB07C3AF}" name="Coluna9728" dataDxfId="6661"/>
    <tableColumn id="9752" xr3:uid="{D9ED2056-1DEE-BD43-A1ED-57D7126EA0F5}" name="Coluna9729" dataDxfId="6660"/>
    <tableColumn id="9753" xr3:uid="{E947AB39-EF28-324B-8726-1E102EF56776}" name="Coluna9730" dataDxfId="6659"/>
    <tableColumn id="9754" xr3:uid="{8985A0D2-6448-E44C-A838-77F2D30A75D5}" name="Coluna9731" dataDxfId="6658"/>
    <tableColumn id="9755" xr3:uid="{B2453DDA-96DF-1D41-BEF7-93BEEFA93188}" name="Coluna9732" dataDxfId="6657"/>
    <tableColumn id="9756" xr3:uid="{EBEF0C8C-175E-F745-92DB-A7AE1D448298}" name="Coluna9733" dataDxfId="6656"/>
    <tableColumn id="9757" xr3:uid="{5BD87013-DDAC-9041-BA2E-1135B6F2098E}" name="Coluna9734" dataDxfId="6655"/>
    <tableColumn id="9758" xr3:uid="{E629491A-D23C-894B-8AB3-C60D494F3F8D}" name="Coluna9735" dataDxfId="6654"/>
    <tableColumn id="9759" xr3:uid="{D2F41F3C-269E-B444-BA66-33DF2B2EC610}" name="Coluna9736" dataDxfId="6653"/>
    <tableColumn id="9760" xr3:uid="{7226B392-6085-1B40-AE21-BF24406BD55A}" name="Coluna9737" dataDxfId="6652"/>
    <tableColumn id="9761" xr3:uid="{AEA70D62-6B4E-4F43-92EC-DFEB9B2F0EF4}" name="Coluna9738" dataDxfId="6651"/>
    <tableColumn id="9762" xr3:uid="{E8C56940-DB85-9945-A3FE-2C5EC88071AB}" name="Coluna9739" dataDxfId="6650"/>
    <tableColumn id="9763" xr3:uid="{5434780B-9E53-474B-8932-01956EB9BFD7}" name="Coluna9740" dataDxfId="6649"/>
    <tableColumn id="9764" xr3:uid="{CCDE7857-A71F-E34E-B8CE-BF43088EBCA5}" name="Coluna9741" dataDxfId="6648"/>
    <tableColumn id="9765" xr3:uid="{E69D013A-1500-B445-B8AA-7ADF66732BAD}" name="Coluna9742" dataDxfId="6647"/>
    <tableColumn id="9766" xr3:uid="{8058029B-4956-4F42-AC11-25D095DD4C12}" name="Coluna9743" dataDxfId="6646"/>
    <tableColumn id="9767" xr3:uid="{6FB5091B-E4A2-024E-B8FC-51A4E50AD765}" name="Coluna9744" dataDxfId="6645"/>
    <tableColumn id="9768" xr3:uid="{254EF36C-68D3-F147-9BD7-21C92B21483B}" name="Coluna9745" dataDxfId="6644"/>
    <tableColumn id="9769" xr3:uid="{F633E9C4-28C2-3E45-94A4-C07AF073C0B4}" name="Coluna9746" dataDxfId="6643"/>
    <tableColumn id="9770" xr3:uid="{4426E7CC-0FFA-7848-A932-34397581BA63}" name="Coluna9747" dataDxfId="6642"/>
    <tableColumn id="9771" xr3:uid="{A7C583BF-CA15-C546-8934-0B7C6148CD27}" name="Coluna9748" dataDxfId="6641"/>
    <tableColumn id="9772" xr3:uid="{593D8F99-78AC-1044-89C8-92C258E31366}" name="Coluna9749" dataDxfId="6640"/>
    <tableColumn id="9773" xr3:uid="{A48BF150-1A41-F946-8D40-5E37D0D3964F}" name="Coluna9750" dataDxfId="6639"/>
    <tableColumn id="9774" xr3:uid="{1D60231E-09EA-E042-BCDB-135EC3D3FC97}" name="Coluna9751" dataDxfId="6638"/>
    <tableColumn id="9775" xr3:uid="{04C95446-F22A-9E4E-B4AE-EB36790112D2}" name="Coluna9752" dataDxfId="6637"/>
    <tableColumn id="9776" xr3:uid="{1E684572-D499-D947-B410-9C7C737FE33B}" name="Coluna9753" dataDxfId="6636"/>
    <tableColumn id="9777" xr3:uid="{027BB2A2-E961-6B47-90E2-BAEBE5A38AD7}" name="Coluna9754" dataDxfId="6635"/>
    <tableColumn id="9778" xr3:uid="{4D0978B0-00E3-544A-B301-6F6F75536DB3}" name="Coluna9755" dataDxfId="6634"/>
    <tableColumn id="9779" xr3:uid="{12B2D189-DD1C-D247-B6AD-3BDB44D58261}" name="Coluna9756" dataDxfId="6633"/>
    <tableColumn id="9780" xr3:uid="{0DC1F5C3-3A4C-5848-9726-614455C1D769}" name="Coluna9757" dataDxfId="6632"/>
    <tableColumn id="9781" xr3:uid="{59797392-DC8D-E346-83A9-94FFD4681053}" name="Coluna9758" dataDxfId="6631"/>
    <tableColumn id="9782" xr3:uid="{DCC1DB78-AB4B-9142-8B57-6DAE9CA01C2E}" name="Coluna9759" dataDxfId="6630"/>
    <tableColumn id="9783" xr3:uid="{C7DCA3AD-ADA5-E248-AC36-754E56707A8B}" name="Coluna9760" dataDxfId="6629"/>
    <tableColumn id="9784" xr3:uid="{8700900C-0CC8-D94B-A870-EE76D1AFFD68}" name="Coluna9761" dataDxfId="6628"/>
    <tableColumn id="9785" xr3:uid="{FBA4A119-CE3A-8646-BDD2-5447FAA5B982}" name="Coluna9762" dataDxfId="6627"/>
    <tableColumn id="9786" xr3:uid="{67C2714D-D5DB-C84F-AD24-498A2ADAF3AE}" name="Coluna9763" dataDxfId="6626"/>
    <tableColumn id="9787" xr3:uid="{182D4B4A-005A-0A4A-BD22-41F8AB9035F9}" name="Coluna9764" dataDxfId="6625"/>
    <tableColumn id="9788" xr3:uid="{0F71834B-797D-914F-9817-5E5F4B594635}" name="Coluna9765" dataDxfId="6624"/>
    <tableColumn id="9789" xr3:uid="{4179491D-E905-624C-8EFA-6157732A3645}" name="Coluna9766" dataDxfId="6623"/>
    <tableColumn id="9790" xr3:uid="{76835105-62B8-D245-8F9C-CA5FD25E9B59}" name="Coluna9767" dataDxfId="6622"/>
    <tableColumn id="9791" xr3:uid="{C1C92FF8-BA93-6246-A9D8-BEB971287996}" name="Coluna9768" dataDxfId="6621"/>
    <tableColumn id="9792" xr3:uid="{075577C9-E9CB-E648-89DF-5D86E82576A4}" name="Coluna9769" dataDxfId="6620"/>
    <tableColumn id="9793" xr3:uid="{DA0E2AB9-201D-EB43-B020-23E09B2183EC}" name="Coluna9770" dataDxfId="6619"/>
    <tableColumn id="9794" xr3:uid="{0D6DE354-EA8B-C645-A704-CD3A5D44559A}" name="Coluna9771" dataDxfId="6618"/>
    <tableColumn id="9795" xr3:uid="{7DBC5B56-1BDE-EB47-8268-6C4CB8D426FC}" name="Coluna9772" dataDxfId="6617"/>
    <tableColumn id="9796" xr3:uid="{B4E94CAF-B1CE-2B4C-BEBF-D43DA951B095}" name="Coluna9773" dataDxfId="6616"/>
    <tableColumn id="9797" xr3:uid="{6319B5EC-65B4-AA40-A945-3494A20A0716}" name="Coluna9774" dataDxfId="6615"/>
    <tableColumn id="9798" xr3:uid="{DB040669-D305-1B4D-A6AB-0E88BE315ADF}" name="Coluna9775" dataDxfId="6614"/>
    <tableColumn id="9799" xr3:uid="{3A3CEB42-9FC8-4042-98FE-14FED8EB59EA}" name="Coluna9776" dataDxfId="6613"/>
    <tableColumn id="9800" xr3:uid="{3F68250E-9B50-B748-87DA-3092A33D9E40}" name="Coluna9777" dataDxfId="6612"/>
    <tableColumn id="9801" xr3:uid="{678B14E0-BE85-804D-96CA-44A584904FE5}" name="Coluna9778" dataDxfId="6611"/>
    <tableColumn id="9802" xr3:uid="{B034B65A-8C41-A948-82A8-155E926F6118}" name="Coluna9779" dataDxfId="6610"/>
    <tableColumn id="9803" xr3:uid="{696FA5F9-3FD3-9D40-A3B5-8F49BBDB4AAE}" name="Coluna9780" dataDxfId="6609"/>
    <tableColumn id="9804" xr3:uid="{B13B6451-9AAB-4F42-99EB-6E0666109E11}" name="Coluna9781" dataDxfId="6608"/>
    <tableColumn id="9805" xr3:uid="{C580D166-CF0C-A142-9611-AEE5402D84B3}" name="Coluna9782" dataDxfId="6607"/>
    <tableColumn id="9806" xr3:uid="{C5E6B397-44B4-664D-85F2-AA3138528783}" name="Coluna9783" dataDxfId="6606"/>
    <tableColumn id="9807" xr3:uid="{CD6F962A-B158-9A45-A73E-A28B02FD6F6E}" name="Coluna9784" dataDxfId="6605"/>
    <tableColumn id="9808" xr3:uid="{EFC9CA1E-2D68-6A4D-95BB-290EDD12F06F}" name="Coluna9785" dataDxfId="6604"/>
    <tableColumn id="9809" xr3:uid="{A2399BBD-D9E7-604C-A385-F4F2684FC496}" name="Coluna9786" dataDxfId="6603"/>
    <tableColumn id="9810" xr3:uid="{347F12A0-9F27-B94A-8435-7149E8588909}" name="Coluna9787" dataDxfId="6602"/>
    <tableColumn id="9811" xr3:uid="{C0F020BE-F2E4-634F-9225-CA2239ED55DE}" name="Coluna9788" dataDxfId="6601"/>
    <tableColumn id="9812" xr3:uid="{0F3F11C2-3263-7648-A115-E9F81A86BBEF}" name="Coluna9789" dataDxfId="6600"/>
    <tableColumn id="9813" xr3:uid="{95534FC4-C9B5-1346-9E98-F14152A67FEE}" name="Coluna9790" dataDxfId="6599"/>
    <tableColumn id="9814" xr3:uid="{6F12F68B-FCE5-134F-80C9-EB4916063ED6}" name="Coluna9791" dataDxfId="6598"/>
    <tableColumn id="9815" xr3:uid="{88BDB901-4DF1-4740-871E-FDA8BF89A26A}" name="Coluna9792" dataDxfId="6597"/>
    <tableColumn id="9816" xr3:uid="{A3C2B9EA-9832-5643-9067-EBB36CCDBAEC}" name="Coluna9793" dataDxfId="6596"/>
    <tableColumn id="9817" xr3:uid="{9D4CF174-A20E-B14D-8DC5-B44B1C45CBE5}" name="Coluna9794" dataDxfId="6595"/>
    <tableColumn id="9818" xr3:uid="{802F5E70-957B-CF4B-9ADD-46E5C1DF1762}" name="Coluna9795" dataDxfId="6594"/>
    <tableColumn id="9819" xr3:uid="{B3EE0A95-8471-1B4C-9A12-110D3E9E0BF4}" name="Coluna9796" dataDxfId="6593"/>
    <tableColumn id="9820" xr3:uid="{5DA45DAB-6A31-2C4E-A120-F587FF51F89E}" name="Coluna9797" dataDxfId="6592"/>
    <tableColumn id="9821" xr3:uid="{D8AC0C27-2D65-2941-B48B-50E7E49AFACF}" name="Coluna9798" dataDxfId="6591"/>
    <tableColumn id="9822" xr3:uid="{002F9752-DB3F-1D44-AC27-2C89F95DDA1D}" name="Coluna9799" dataDxfId="6590"/>
    <tableColumn id="9823" xr3:uid="{24616737-2209-C14B-BE9F-3E52E8CA7302}" name="Coluna9800" dataDxfId="6589"/>
    <tableColumn id="9824" xr3:uid="{C526D54D-6784-3F41-9B23-B89C54C13BD3}" name="Coluna9801" dataDxfId="6588"/>
    <tableColumn id="9825" xr3:uid="{5017D554-DF6F-FB49-AA40-2FF21C4C0F68}" name="Coluna9802" dataDxfId="6587"/>
    <tableColumn id="9826" xr3:uid="{FC16D8E1-4A48-4F42-B86F-9EEDF2E7F097}" name="Coluna9803" dataDxfId="6586"/>
    <tableColumn id="9827" xr3:uid="{B40C973C-F1E4-0F4E-8157-DC2C556CA70E}" name="Coluna9804" dataDxfId="6585"/>
    <tableColumn id="9828" xr3:uid="{B06728DC-B466-524C-972B-CFBBC91D556B}" name="Coluna9805" dataDxfId="6584"/>
    <tableColumn id="9829" xr3:uid="{B7A190CA-5F97-324E-B832-BDD0F1EAE377}" name="Coluna9806" dataDxfId="6583"/>
    <tableColumn id="9830" xr3:uid="{5C7DAA34-5578-E04C-A0B8-3F381A4ECBCD}" name="Coluna9807" dataDxfId="6582"/>
    <tableColumn id="9831" xr3:uid="{37F14254-7ACB-4D43-AFC3-007F5F08135C}" name="Coluna9808" dataDxfId="6581"/>
    <tableColumn id="9832" xr3:uid="{43E454F2-863D-B046-8210-1064CB8A9CE1}" name="Coluna9809" dataDxfId="6580"/>
    <tableColumn id="9833" xr3:uid="{DA24F9BB-6E84-D440-A96F-C71A6AEE2D2C}" name="Coluna9810" dataDxfId="6579"/>
    <tableColumn id="9834" xr3:uid="{2A53A806-9FA0-3347-8253-6515283EFBCA}" name="Coluna9811" dataDxfId="6578"/>
    <tableColumn id="9835" xr3:uid="{E4A75803-2C75-1C4D-9097-7016458A49E1}" name="Coluna9812" dataDxfId="6577"/>
    <tableColumn id="9836" xr3:uid="{4A60E448-C680-494C-9ABE-44FDA3F6A7E4}" name="Coluna9813" dataDxfId="6576"/>
    <tableColumn id="9837" xr3:uid="{4BB6E3F5-759B-6541-BB67-5CE79A722FAD}" name="Coluna9814" dataDxfId="6575"/>
    <tableColumn id="9838" xr3:uid="{9FDAF716-8FB1-4640-994F-B702F3356E32}" name="Coluna9815" dataDxfId="6574"/>
    <tableColumn id="9839" xr3:uid="{F9B6E03C-6D9F-EE4E-AA83-24226ABC40BF}" name="Coluna9816" dataDxfId="6573"/>
    <tableColumn id="9840" xr3:uid="{39113856-F5F5-074C-8A6D-FDA3B4E148AB}" name="Coluna9817" dataDxfId="6572"/>
    <tableColumn id="9841" xr3:uid="{42930583-A9AA-484E-A024-B7D9D7A59F92}" name="Coluna9818" dataDxfId="6571"/>
    <tableColumn id="9842" xr3:uid="{0C82B171-9EF6-B241-BD27-4A0EE97207A8}" name="Coluna9819" dataDxfId="6570"/>
    <tableColumn id="9843" xr3:uid="{8185E1FC-5428-7A43-89B2-7B7031F8B73F}" name="Coluna9820" dataDxfId="6569"/>
    <tableColumn id="9844" xr3:uid="{521459CF-713E-B24A-93C9-387DC4FC3022}" name="Coluna9821" dataDxfId="6568"/>
    <tableColumn id="9845" xr3:uid="{225C85FE-0434-0047-9784-59AD449A65B3}" name="Coluna9822" dataDxfId="6567"/>
    <tableColumn id="9846" xr3:uid="{81BF1CCC-D784-EF46-83C7-3EB74EB64647}" name="Coluna9823" dataDxfId="6566"/>
    <tableColumn id="9847" xr3:uid="{0DC44697-6E92-7F43-95CE-C07223C45E70}" name="Coluna9824" dataDxfId="6565"/>
    <tableColumn id="9848" xr3:uid="{ABD8567E-2048-0440-A940-450366419423}" name="Coluna9825" dataDxfId="6564"/>
    <tableColumn id="9849" xr3:uid="{969B096A-9AEF-AA47-99FC-35198FA38859}" name="Coluna9826" dataDxfId="6563"/>
    <tableColumn id="9850" xr3:uid="{1018E6B4-14ED-8D49-AD53-11F4C4B90D26}" name="Coluna9827" dataDxfId="6562"/>
    <tableColumn id="9851" xr3:uid="{80C5C64A-69EF-904D-A13F-9D026BC485E1}" name="Coluna9828" dataDxfId="6561"/>
    <tableColumn id="9852" xr3:uid="{026D51AE-22DD-FC4D-93F5-E3E4B11CE900}" name="Coluna9829" dataDxfId="6560"/>
    <tableColumn id="9853" xr3:uid="{4A6E9484-81C8-7C43-82B4-1776BFF9B7F4}" name="Coluna9830" dataDxfId="6559"/>
    <tableColumn id="9854" xr3:uid="{D062233B-11A8-764D-A0B2-45828AE34B3B}" name="Coluna9831" dataDxfId="6558"/>
    <tableColumn id="9855" xr3:uid="{069CE3B6-0CEA-7C42-9568-7B7753B50239}" name="Coluna9832" dataDxfId="6557"/>
    <tableColumn id="9856" xr3:uid="{CD463C69-0048-784D-B358-4CE101F14B8F}" name="Coluna9833" dataDxfId="6556"/>
    <tableColumn id="9857" xr3:uid="{B226A0F3-874C-3649-9219-143D360E8184}" name="Coluna9834" dataDxfId="6555"/>
    <tableColumn id="9858" xr3:uid="{4AD49E95-0244-F44B-833E-2898B1A4DF74}" name="Coluna9835" dataDxfId="6554"/>
    <tableColumn id="9859" xr3:uid="{A245F3A5-1561-3744-BB80-DEB0E44B8F6C}" name="Coluna9836" dataDxfId="6553"/>
    <tableColumn id="9860" xr3:uid="{3CD5F706-CDCF-AA4B-A7C9-48FC77791771}" name="Coluna9837" dataDxfId="6552"/>
    <tableColumn id="9861" xr3:uid="{E415026B-8A18-9F4D-BC77-CD8BCBC5C13C}" name="Coluna9838" dataDxfId="6551"/>
    <tableColumn id="9862" xr3:uid="{27AFBB35-7B82-AC40-A83E-37F351C5A0EA}" name="Coluna9839" dataDxfId="6550"/>
    <tableColumn id="9863" xr3:uid="{65C0BAF6-A13B-0E4E-9F81-3665134620E7}" name="Coluna9840" dataDxfId="6549"/>
    <tableColumn id="9864" xr3:uid="{86C19B6A-C074-2D42-97B3-5CCD6BE690B8}" name="Coluna9841" dataDxfId="6548"/>
    <tableColumn id="9865" xr3:uid="{7AD4661A-E344-CF4B-9504-B22597926B62}" name="Coluna9842" dataDxfId="6547"/>
    <tableColumn id="9866" xr3:uid="{B6480820-C599-FC47-802A-AD2976F20557}" name="Coluna9843" dataDxfId="6546"/>
    <tableColumn id="9867" xr3:uid="{10F0C27B-5042-DE4A-8F7C-AD783778CFE4}" name="Coluna9844" dataDxfId="6545"/>
    <tableColumn id="9868" xr3:uid="{9C7281FF-8C4D-3546-ABA7-19B9F2CB1337}" name="Coluna9845" dataDxfId="6544"/>
    <tableColumn id="9869" xr3:uid="{A8073F97-D5F3-444F-8F89-AF7CFBF6C295}" name="Coluna9846" dataDxfId="6543"/>
    <tableColumn id="9870" xr3:uid="{450D068B-6E6D-164E-A71B-E8B437562FA4}" name="Coluna9847" dataDxfId="6542"/>
    <tableColumn id="9871" xr3:uid="{4816828D-E361-E746-99DD-D04E994E0E30}" name="Coluna9848" dataDxfId="6541"/>
    <tableColumn id="9872" xr3:uid="{34E50587-1769-9C43-9970-8F74AA891933}" name="Coluna9849" dataDxfId="6540"/>
    <tableColumn id="9873" xr3:uid="{13A96BB4-9819-4F40-A360-D87C5AD3CD72}" name="Coluna9850" dataDxfId="6539"/>
    <tableColumn id="9874" xr3:uid="{0B903DE5-7A8C-A440-916C-C9A4ABAD35CB}" name="Coluna9851" dataDxfId="6538"/>
    <tableColumn id="9875" xr3:uid="{01EE53D7-0546-3449-ACF5-5BBAA21269B6}" name="Coluna9852" dataDxfId="6537"/>
    <tableColumn id="9876" xr3:uid="{150C6738-54A1-4347-A92D-86FAFF63EF75}" name="Coluna9853" dataDxfId="6536"/>
    <tableColumn id="9877" xr3:uid="{3C4671B2-9F59-E944-90C9-C276E92CE950}" name="Coluna9854" dataDxfId="6535"/>
    <tableColumn id="9878" xr3:uid="{93594A4E-FD0C-D940-866E-9E8BB22AC5B9}" name="Coluna9855" dataDxfId="6534"/>
    <tableColumn id="9879" xr3:uid="{9FABD93F-7FA4-4B4A-9482-4EA142CC59B9}" name="Coluna9856" dataDxfId="6533"/>
    <tableColumn id="9880" xr3:uid="{39D0DC42-495E-0E4C-8555-81D26B982CF6}" name="Coluna9857" dataDxfId="6532"/>
    <tableColumn id="9881" xr3:uid="{CC801798-0960-EF41-A384-0227C319786C}" name="Coluna9858" dataDxfId="6531"/>
    <tableColumn id="9882" xr3:uid="{328D0E61-F5DA-E14A-8E58-59DE417E228B}" name="Coluna9859" dataDxfId="6530"/>
    <tableColumn id="9883" xr3:uid="{67A2B551-0AC0-9043-8989-AFF1EA6647C8}" name="Coluna9860" dataDxfId="6529"/>
    <tableColumn id="9884" xr3:uid="{1F4F6C79-2FE8-A840-95EF-A57D62064B0A}" name="Coluna9861" dataDxfId="6528"/>
    <tableColumn id="9885" xr3:uid="{24E887EE-B855-3D48-AEA3-E1870863043F}" name="Coluna9862" dataDxfId="6527"/>
    <tableColumn id="9886" xr3:uid="{95CDD894-D8B5-5B41-B5A9-38422F570AC9}" name="Coluna9863" dataDxfId="6526"/>
    <tableColumn id="9887" xr3:uid="{FB8E7C29-A194-4C45-8E58-26D6A418111A}" name="Coluna9864" dataDxfId="6525"/>
    <tableColumn id="9888" xr3:uid="{A4963751-C6C4-0240-ADB8-8AC1186DD854}" name="Coluna9865" dataDxfId="6524"/>
    <tableColumn id="9889" xr3:uid="{13F6A8CC-EFCC-0048-A783-58467635ED75}" name="Coluna9866" dataDxfId="6523"/>
    <tableColumn id="9890" xr3:uid="{A6C55D58-1C6A-CA44-B50B-38F4635666F5}" name="Coluna9867" dataDxfId="6522"/>
    <tableColumn id="9891" xr3:uid="{7AA3402D-8C87-2342-87A7-DF419E10B5AB}" name="Coluna9868" dataDxfId="6521"/>
    <tableColumn id="9892" xr3:uid="{FB923340-8FF0-3D4F-A135-5FD435CB69E2}" name="Coluna9869" dataDxfId="6520"/>
    <tableColumn id="9893" xr3:uid="{AC9209AF-D9E7-1E49-8601-46A7C8278058}" name="Coluna9870" dataDxfId="6519"/>
    <tableColumn id="9894" xr3:uid="{25EACB0C-80D2-DD4E-AE0A-AF08130EA1D4}" name="Coluna9871" dataDxfId="6518"/>
    <tableColumn id="9895" xr3:uid="{2394F4B6-FD51-5A41-BE81-C87CDBD680B3}" name="Coluna9872" dataDxfId="6517"/>
    <tableColumn id="9896" xr3:uid="{B5A20BBD-4F13-0F4C-B866-2B7BD511EB3E}" name="Coluna9873" dataDxfId="6516"/>
    <tableColumn id="9897" xr3:uid="{03CA03D5-C6E9-3C4C-99C5-AF8E5C98FB12}" name="Coluna9874" dataDxfId="6515"/>
    <tableColumn id="9898" xr3:uid="{50787B64-E7C9-5044-8DD7-FE543F3BAE3E}" name="Coluna9875" dataDxfId="6514"/>
    <tableColumn id="9899" xr3:uid="{23BC225F-F3F4-4A46-87E3-269C142779AB}" name="Coluna9876" dataDxfId="6513"/>
    <tableColumn id="9900" xr3:uid="{A930E300-E8AF-7845-8B1C-0335D475D9E8}" name="Coluna9877" dataDxfId="6512"/>
    <tableColumn id="9901" xr3:uid="{CFA387C4-4F63-3047-A421-67A4DE28A5FA}" name="Coluna9878" dataDxfId="6511"/>
    <tableColumn id="9902" xr3:uid="{1DBD3FAE-17D0-A54D-921D-D28AD1B5DA15}" name="Coluna9879" dataDxfId="6510"/>
    <tableColumn id="9903" xr3:uid="{67487151-6E74-4E4F-9B49-95BB0264BA28}" name="Coluna9880" dataDxfId="6509"/>
    <tableColumn id="9904" xr3:uid="{4B33173B-8C4D-354B-9779-35172C411F26}" name="Coluna9881" dataDxfId="6508"/>
    <tableColumn id="9905" xr3:uid="{7689C5D9-4F33-5E43-B613-C989F8E2CCE5}" name="Coluna9882" dataDxfId="6507"/>
    <tableColumn id="9906" xr3:uid="{AEC1DC29-816C-B142-9672-23329438E880}" name="Coluna9883" dataDxfId="6506"/>
    <tableColumn id="9907" xr3:uid="{BC10CAB7-A4B6-0B43-AD25-C029EFA0C073}" name="Coluna9884" dataDxfId="6505"/>
    <tableColumn id="9908" xr3:uid="{6C2C7EB0-0BCA-B949-89B8-FDFCC7CFA95C}" name="Coluna9885" dataDxfId="6504"/>
    <tableColumn id="9909" xr3:uid="{33C365EF-1C99-9F46-A9CE-40BEC372338F}" name="Coluna9886" dataDxfId="6503"/>
    <tableColumn id="9910" xr3:uid="{C60C28BA-E583-BD42-BD47-A9E58DEF3753}" name="Coluna9887" dataDxfId="6502"/>
    <tableColumn id="9911" xr3:uid="{24870160-70FD-D94D-A6B9-12DE15151C00}" name="Coluna9888" dataDxfId="6501"/>
    <tableColumn id="9912" xr3:uid="{11E4B4C2-B513-4644-A794-535AF04B103F}" name="Coluna9889" dataDxfId="6500"/>
    <tableColumn id="9913" xr3:uid="{1708E7AD-CBFB-DA43-9BA6-52950F912C2A}" name="Coluna9890" dataDxfId="6499"/>
    <tableColumn id="9914" xr3:uid="{E0A20DBE-B71E-9445-AFE2-16927AEE3ADA}" name="Coluna9891" dataDxfId="6498"/>
    <tableColumn id="9915" xr3:uid="{8A41D0F8-9A38-A14D-BFB2-D03EED96DE71}" name="Coluna9892" dataDxfId="6497"/>
    <tableColumn id="9916" xr3:uid="{235AE5E2-7BE8-8143-9D6C-72444AF80C24}" name="Coluna9893" dataDxfId="6496"/>
    <tableColumn id="9917" xr3:uid="{0DB763F8-46D6-354D-8C8B-8C9B5E66F014}" name="Coluna9894" dataDxfId="6495"/>
    <tableColumn id="9918" xr3:uid="{1984ECB3-409E-7845-AB19-B7276A49EC9E}" name="Coluna9895" dataDxfId="6494"/>
    <tableColumn id="9919" xr3:uid="{C250E874-AF9A-7744-951A-2BFB93E4758C}" name="Coluna9896" dataDxfId="6493"/>
    <tableColumn id="9920" xr3:uid="{FD977EB3-C3C5-A745-85BA-DFE88EDBCC09}" name="Coluna9897" dataDxfId="6492"/>
    <tableColumn id="9921" xr3:uid="{73ACD4F4-A1F4-9142-9532-2AA9B01A0C3E}" name="Coluna9898" dataDxfId="6491"/>
    <tableColumn id="9922" xr3:uid="{B610BA3A-CCC5-BE45-A12F-950F0389A9ED}" name="Coluna9899" dataDxfId="6490"/>
    <tableColumn id="9923" xr3:uid="{3B2E74DA-A039-E142-9EE0-901CF28DF7BE}" name="Coluna9900" dataDxfId="6489"/>
    <tableColumn id="9924" xr3:uid="{DE3C34DE-68E1-994D-82EF-6FC7FBC6876B}" name="Coluna9901" dataDxfId="6488"/>
    <tableColumn id="9925" xr3:uid="{62F2137A-1BE0-3846-BB34-1FB60B3E2A80}" name="Coluna9902" dataDxfId="6487"/>
    <tableColumn id="9926" xr3:uid="{2392619B-B616-C44A-8B75-5C042B9CDF84}" name="Coluna9903" dataDxfId="6486"/>
    <tableColumn id="9927" xr3:uid="{DDE492FA-F130-A14F-BDA4-C83E18112482}" name="Coluna9904" dataDxfId="6485"/>
    <tableColumn id="9928" xr3:uid="{D0B639B7-9F6A-F249-8548-5E54F46297E1}" name="Coluna9905" dataDxfId="6484"/>
    <tableColumn id="9929" xr3:uid="{9F424010-5C86-184C-B460-4E1CF60DA2F1}" name="Coluna9906" dataDxfId="6483"/>
    <tableColumn id="9930" xr3:uid="{91DF3BE6-4AE4-8345-B423-86CE33215A11}" name="Coluna9907" dataDxfId="6482"/>
    <tableColumn id="9931" xr3:uid="{591BC2BD-4EE0-414C-91A7-E27B5C20031A}" name="Coluna9908" dataDxfId="6481"/>
    <tableColumn id="9932" xr3:uid="{74306D1F-2981-5043-A497-A1750C163262}" name="Coluna9909" dataDxfId="6480"/>
    <tableColumn id="9933" xr3:uid="{F78A3185-902C-4243-A3DB-667B4C966F49}" name="Coluna9910" dataDxfId="6479"/>
    <tableColumn id="9934" xr3:uid="{2CC6C62E-8719-3D4D-B364-FFE5CB0170A4}" name="Coluna9911" dataDxfId="6478"/>
    <tableColumn id="9935" xr3:uid="{16FFFEE9-D3F4-E94F-AE98-1CB231AB5DDF}" name="Coluna9912" dataDxfId="6477"/>
    <tableColumn id="9936" xr3:uid="{C7EC8EC1-3E0C-1443-8264-76CEA1E2F2D6}" name="Coluna9913" dataDxfId="6476"/>
    <tableColumn id="9937" xr3:uid="{8FBB3CB9-599F-C948-BEB1-5C0FC38D25FC}" name="Coluna9914" dataDxfId="6475"/>
    <tableColumn id="9938" xr3:uid="{F0F488C8-DBE2-5F47-B151-C849870FBF15}" name="Coluna9915" dataDxfId="6474"/>
    <tableColumn id="9939" xr3:uid="{49B3A20A-D05A-C14F-80BB-AB399E6ED6B5}" name="Coluna9916" dataDxfId="6473"/>
    <tableColumn id="9940" xr3:uid="{DF5BBA45-11D4-AC44-B8B8-8E5761CD548E}" name="Coluna9917" dataDxfId="6472"/>
    <tableColumn id="9941" xr3:uid="{712580A3-5F6E-F54C-8B1E-44EB17527A42}" name="Coluna9918" dataDxfId="6471"/>
    <tableColumn id="9942" xr3:uid="{A246C563-F0EE-8947-AD82-191643910D26}" name="Coluna9919" dataDxfId="6470"/>
    <tableColumn id="9943" xr3:uid="{4C65AB51-0114-0E40-957F-4B755F729AF1}" name="Coluna9920" dataDxfId="6469"/>
    <tableColumn id="9944" xr3:uid="{4283C844-2FDD-AB4B-83A5-CEACAB441CEE}" name="Coluna9921" dataDxfId="6468"/>
    <tableColumn id="9945" xr3:uid="{8282DB8F-2204-AC43-BF35-570477C7D5EE}" name="Coluna9922" dataDxfId="6467"/>
    <tableColumn id="9946" xr3:uid="{AFDC5F4C-D348-804E-9925-1F68A74BDFF3}" name="Coluna9923" dataDxfId="6466"/>
    <tableColumn id="9947" xr3:uid="{0793F91A-D3F0-E740-AE0B-DA69C8427E08}" name="Coluna9924" dataDxfId="6465"/>
    <tableColumn id="9948" xr3:uid="{D54031AC-FC54-4140-9B80-DFC6BC1AFCF8}" name="Coluna9925" dataDxfId="6464"/>
    <tableColumn id="9949" xr3:uid="{EDAEF4EF-696F-9D4D-8502-A6A07B39A967}" name="Coluna9926" dataDxfId="6463"/>
    <tableColumn id="9950" xr3:uid="{DC9C5953-2244-224A-8CD3-3584D391AA9F}" name="Coluna9927" dataDxfId="6462"/>
    <tableColumn id="9951" xr3:uid="{4BE7A39A-1A0B-4144-8967-D31E16EE551A}" name="Coluna9928" dataDxfId="6461"/>
    <tableColumn id="9952" xr3:uid="{505FFC6F-2BF6-2D47-A1A8-83B7D11BB017}" name="Coluna9929" dataDxfId="6460"/>
    <tableColumn id="9953" xr3:uid="{CE60A7C3-57A5-1B44-917F-66458F4402EE}" name="Coluna9930" dataDxfId="6459"/>
    <tableColumn id="9954" xr3:uid="{C74EF385-75D2-834D-9E4B-985AACDF1785}" name="Coluna9931" dataDxfId="6458"/>
    <tableColumn id="9955" xr3:uid="{61523B4C-7D5F-8C4D-8B80-E6BDE55B2FDA}" name="Coluna9932" dataDxfId="6457"/>
    <tableColumn id="9956" xr3:uid="{558C51C1-2D4F-FC49-81BD-E6CAE2A125EE}" name="Coluna9933" dataDxfId="6456"/>
    <tableColumn id="9957" xr3:uid="{A6D2EB1B-A567-7D45-9FB3-2DC4392846FA}" name="Coluna9934" dataDxfId="6455"/>
    <tableColumn id="9958" xr3:uid="{1C173A46-95DE-1C48-9349-8B056342F509}" name="Coluna9935" dataDxfId="6454"/>
    <tableColumn id="9959" xr3:uid="{C55301EA-6E0D-FF4F-B0F7-E663AABD262D}" name="Coluna9936" dataDxfId="6453"/>
    <tableColumn id="9960" xr3:uid="{2546D3E7-55C7-B44C-94EF-7902ECE6D4B5}" name="Coluna9937" dataDxfId="6452"/>
    <tableColumn id="9961" xr3:uid="{42BBB948-F790-6548-961B-4FB63D7332F3}" name="Coluna9938" dataDxfId="6451"/>
    <tableColumn id="9962" xr3:uid="{4FB97547-714D-5246-9D48-D3F0245B76CD}" name="Coluna9939" dataDxfId="6450"/>
    <tableColumn id="9963" xr3:uid="{B6981C9D-FAEE-3F42-A3D4-F2EC1788A267}" name="Coluna9940" dataDxfId="6449"/>
    <tableColumn id="9964" xr3:uid="{8079DF3C-3446-1442-86DD-2596F620FE83}" name="Coluna9941" dataDxfId="6448"/>
    <tableColumn id="9965" xr3:uid="{C0108547-8523-A341-8E04-C6CEDE15E09F}" name="Coluna9942" dataDxfId="6447"/>
    <tableColumn id="9966" xr3:uid="{CB12C38A-5531-E247-B73F-D73A5DAC3399}" name="Coluna9943" dataDxfId="6446"/>
    <tableColumn id="9967" xr3:uid="{06ABE307-2214-9B45-866E-A4F83820AC9B}" name="Coluna9944" dataDxfId="6445"/>
    <tableColumn id="9968" xr3:uid="{51365943-B4D5-8243-B4E5-5CC38139F350}" name="Coluna9945" dataDxfId="6444"/>
    <tableColumn id="9969" xr3:uid="{63BC79E3-5F48-3647-B78F-3CD6F064919B}" name="Coluna9946" dataDxfId="6443"/>
    <tableColumn id="9970" xr3:uid="{E5EA0FB0-1E42-EA4A-B8FB-F2E405C98135}" name="Coluna9947" dataDxfId="6442"/>
    <tableColumn id="9971" xr3:uid="{2EA37CE5-1B8C-8C42-AD1D-F5E0AC78C071}" name="Coluna9948" dataDxfId="6441"/>
    <tableColumn id="9972" xr3:uid="{7BD6E083-D4E1-A14E-A1F4-7A45FAF9A994}" name="Coluna9949" dataDxfId="6440"/>
    <tableColumn id="9973" xr3:uid="{1196CBDE-A6BF-5648-9342-0681B2B54235}" name="Coluna9950" dataDxfId="6439"/>
    <tableColumn id="9974" xr3:uid="{8AA2EE48-5EC5-E24A-BF64-68A5A3858AB3}" name="Coluna9951" dataDxfId="6438"/>
    <tableColumn id="9975" xr3:uid="{48D682CC-EBA7-F442-BD48-BC2EE5886032}" name="Coluna9952" dataDxfId="6437"/>
    <tableColumn id="9976" xr3:uid="{C011D015-5585-0543-9DD8-6521645C5630}" name="Coluna9953" dataDxfId="6436"/>
    <tableColumn id="9977" xr3:uid="{E154C172-DE2D-C348-B1D9-44735F1A9E84}" name="Coluna9954" dataDxfId="6435"/>
    <tableColumn id="9978" xr3:uid="{F808B3CD-CDAD-274B-A925-34769BE984F4}" name="Coluna9955" dataDxfId="6434"/>
    <tableColumn id="9979" xr3:uid="{22B8F1CC-69AF-E74C-BB94-79044DBF9799}" name="Coluna9956" dataDxfId="6433"/>
    <tableColumn id="9980" xr3:uid="{14D236C5-79CB-0049-89B6-02619D89B78F}" name="Coluna9957" dataDxfId="6432"/>
    <tableColumn id="9981" xr3:uid="{EE098447-B5E4-5644-88E2-E3A04E1C5757}" name="Coluna9958" dataDxfId="6431"/>
    <tableColumn id="9982" xr3:uid="{72919014-AA85-C54C-A9E7-39AE2AAC8766}" name="Coluna9959" dataDxfId="6430"/>
    <tableColumn id="9983" xr3:uid="{01325524-0C32-4143-BCC1-139F789D7680}" name="Coluna9960" dataDxfId="6429"/>
    <tableColumn id="9984" xr3:uid="{B88DC9EE-CBD7-444E-A72C-438E4D3AAD1B}" name="Coluna9961" dataDxfId="6428"/>
    <tableColumn id="9985" xr3:uid="{4B9C2DCF-17DD-E045-9A4B-880F083AAB81}" name="Coluna9962" dataDxfId="6427"/>
    <tableColumn id="9986" xr3:uid="{C183C7A2-C496-A44B-B3A7-87CD89F89894}" name="Coluna9963" dataDxfId="6426"/>
    <tableColumn id="9987" xr3:uid="{7FF0C4CC-900F-E043-91FD-2220EAE7CB6E}" name="Coluna9964" dataDxfId="6425"/>
    <tableColumn id="9988" xr3:uid="{ED8FD879-BFC9-8A4C-81F6-89E285EF3EB5}" name="Coluna9965" dataDxfId="6424"/>
    <tableColumn id="9989" xr3:uid="{F703BDD0-49F2-424B-A91F-6EF7A3F7C294}" name="Coluna9966" dataDxfId="6423"/>
    <tableColumn id="9990" xr3:uid="{067E165F-E29F-5E44-B9FF-C76438F9575F}" name="Coluna9967" dataDxfId="6422"/>
    <tableColumn id="9991" xr3:uid="{915E121D-8782-AF4F-AFC5-B18B18A36174}" name="Coluna9968" dataDxfId="6421"/>
    <tableColumn id="9992" xr3:uid="{A5CB25AD-359D-CF47-88F3-287B0BD990B0}" name="Coluna9969" dataDxfId="6420"/>
    <tableColumn id="9993" xr3:uid="{6F4F6584-44CB-0B47-A13B-AAC5CC468F2F}" name="Coluna9970" dataDxfId="6419"/>
    <tableColumn id="9994" xr3:uid="{EAB18272-F544-4340-B0B1-F840C7D0634C}" name="Coluna9971" dataDxfId="6418"/>
    <tableColumn id="9995" xr3:uid="{057221D8-CB6F-9549-9881-F0A71474FD9F}" name="Coluna9972" dataDxfId="6417"/>
    <tableColumn id="9996" xr3:uid="{E7D5FB1E-633D-C14A-93C3-E9838E763F87}" name="Coluna9973" dataDxfId="6416"/>
    <tableColumn id="9997" xr3:uid="{F1BC11BB-93DE-9246-841E-C8896129663B}" name="Coluna9974" dataDxfId="6415"/>
    <tableColumn id="9998" xr3:uid="{2563B79D-703C-ED49-94EB-D4C6FE663B43}" name="Coluna9975" dataDxfId="6414"/>
    <tableColumn id="9999" xr3:uid="{83205539-9C63-404E-AEC2-6C61B3528806}" name="Coluna9976" dataDxfId="6413"/>
    <tableColumn id="10000" xr3:uid="{48169286-D6F6-E044-812D-8C718AEDFCD1}" name="Coluna9977" dataDxfId="6412"/>
    <tableColumn id="10001" xr3:uid="{EAFB2BA2-9D09-2B42-B1B6-91008B76F5CA}" name="Coluna9978" dataDxfId="6411"/>
    <tableColumn id="10002" xr3:uid="{5A25E044-6BE9-4849-9B12-CAACE5F813F7}" name="Coluna9979" dataDxfId="6410"/>
    <tableColumn id="10003" xr3:uid="{0B9192A1-7E67-6447-96F3-6A60AD02FAD0}" name="Coluna9980" dataDxfId="6409"/>
    <tableColumn id="10004" xr3:uid="{84AE5BD8-1A02-9E46-AD52-1B6224B35A9B}" name="Coluna9981" dataDxfId="6408"/>
    <tableColumn id="10005" xr3:uid="{3508AAD3-DCD1-1B41-9B58-23C6307512FC}" name="Coluna9982" dataDxfId="6407"/>
    <tableColumn id="10006" xr3:uid="{275DBA0F-D206-644A-917B-6EFCAD45B3A4}" name="Coluna9983" dataDxfId="6406"/>
    <tableColumn id="10007" xr3:uid="{7BFBF2EA-5890-E549-9175-79217E1F8983}" name="Coluna9984" dataDxfId="6405"/>
    <tableColumn id="10008" xr3:uid="{C50385C0-D4C4-C047-BC86-8F441CAFD796}" name="Coluna9985" dataDxfId="6404"/>
    <tableColumn id="10009" xr3:uid="{7834703A-87CC-4947-9FF3-D672E88E0121}" name="Coluna9986" dataDxfId="6403"/>
    <tableColumn id="10010" xr3:uid="{8E4F13FD-EC96-BD48-8D3A-90712C199E14}" name="Coluna9987" dataDxfId="6402"/>
    <tableColumn id="10011" xr3:uid="{299BDAC6-9033-5942-8405-C190C82DE9E3}" name="Coluna9988" dataDxfId="6401"/>
    <tableColumn id="10012" xr3:uid="{EBA217FD-B951-8645-9F91-562FB6B64544}" name="Coluna9989" dataDxfId="6400"/>
    <tableColumn id="10013" xr3:uid="{2A6E9A01-56A4-F14F-A641-3DA9D740E5F2}" name="Coluna9990" dataDxfId="6399"/>
    <tableColumn id="10014" xr3:uid="{33E4CA52-AECC-B24B-872B-C24DD6832B36}" name="Coluna9991" dataDxfId="6398"/>
    <tableColumn id="10015" xr3:uid="{EC50F0E8-13CC-B14C-9833-E6253FADD386}" name="Coluna9992" dataDxfId="6397"/>
    <tableColumn id="10016" xr3:uid="{5EB47C78-429D-8E41-8951-AC7DB392786D}" name="Coluna9993" dataDxfId="6396"/>
    <tableColumn id="10017" xr3:uid="{4FA355B8-0ADF-5346-9062-7EF191D4884E}" name="Coluna9994" dataDxfId="6395"/>
    <tableColumn id="10018" xr3:uid="{90BEC8C3-9DDD-CD42-917F-EC9E2E51CAC7}" name="Coluna9995" dataDxfId="6394"/>
    <tableColumn id="10019" xr3:uid="{FFE23B4A-0814-6B4F-8AA1-DF8C8E38B879}" name="Coluna9996" dataDxfId="6393"/>
    <tableColumn id="10020" xr3:uid="{B760AA50-680C-D24C-81F0-ABDBE55D55CE}" name="Coluna9997" dataDxfId="6392"/>
    <tableColumn id="10021" xr3:uid="{F0678DE3-2DBD-B54E-81BB-2ABF33275429}" name="Coluna9998" dataDxfId="6391"/>
    <tableColumn id="10022" xr3:uid="{2536C4B4-2E98-C14D-AA7A-4F81205BB54F}" name="Coluna9999" dataDxfId="6390"/>
    <tableColumn id="10023" xr3:uid="{CCBB3D9B-5D73-D846-84B6-C8694807FB88}" name="Coluna10000" dataDxfId="6389"/>
    <tableColumn id="10024" xr3:uid="{C9B69A14-084E-5946-BB8B-DC548B62F177}" name="Coluna10001" dataDxfId="6388"/>
    <tableColumn id="10025" xr3:uid="{43139DD5-D7C1-444B-842D-2C621A1C7C82}" name="Coluna10002" dataDxfId="6387"/>
    <tableColumn id="10026" xr3:uid="{75EFA4A7-7A28-CD49-A913-E56519A7F414}" name="Coluna10003" dataDxfId="6386"/>
    <tableColumn id="10027" xr3:uid="{C89E5076-4FFE-1F45-AC74-0FFFD8E4CC7F}" name="Coluna10004" dataDxfId="6385"/>
    <tableColumn id="10028" xr3:uid="{85ED5E42-8BC3-6140-8F38-0223BA96B95A}" name="Coluna10005" dataDxfId="6384"/>
    <tableColumn id="10029" xr3:uid="{4F776154-38D0-DD42-B45F-E3A170A09DFD}" name="Coluna10006" dataDxfId="6383"/>
    <tableColumn id="10030" xr3:uid="{08D5B6A9-6898-8D4E-BA74-5E87E8D26A11}" name="Coluna10007" dataDxfId="6382"/>
    <tableColumn id="10031" xr3:uid="{8C0EAFAF-8AFE-0F44-ABBD-FA0093393F92}" name="Coluna10008" dataDxfId="6381"/>
    <tableColumn id="10032" xr3:uid="{E4DBAF74-4A10-1248-B6C3-7F1FAACBC103}" name="Coluna10009" dataDxfId="6380"/>
    <tableColumn id="10033" xr3:uid="{99982993-F2C8-3F46-85BB-AC118824A631}" name="Coluna10010" dataDxfId="6379"/>
    <tableColumn id="10034" xr3:uid="{596456B8-91DD-214E-B4AF-48C0234751B9}" name="Coluna10011" dataDxfId="6378"/>
    <tableColumn id="10035" xr3:uid="{5AF8D522-EA2E-0345-9D20-A6101D29EC82}" name="Coluna10012" dataDxfId="6377"/>
    <tableColumn id="10036" xr3:uid="{6A563DFD-9700-AC45-B295-FD04C8847D1C}" name="Coluna10013" dataDxfId="6376"/>
    <tableColumn id="10037" xr3:uid="{67DC8F0F-540C-3042-8C92-F1E60308A449}" name="Coluna10014" dataDxfId="6375"/>
    <tableColumn id="10038" xr3:uid="{718D7B77-B6B5-9842-B562-81997433C1BB}" name="Coluna10015" dataDxfId="6374"/>
    <tableColumn id="10039" xr3:uid="{5F8BAE7F-F054-4E45-8BAA-323134B74D73}" name="Coluna10016" dataDxfId="6373"/>
    <tableColumn id="10040" xr3:uid="{549864A0-99A4-8648-B111-72043C006ADF}" name="Coluna10017" dataDxfId="6372"/>
    <tableColumn id="10041" xr3:uid="{ED1B3C90-81CE-3A44-9708-45D1D6858B80}" name="Coluna10018" dataDxfId="6371"/>
    <tableColumn id="10042" xr3:uid="{E34EE049-D6E5-6542-922E-D3EC7308700A}" name="Coluna10019" dataDxfId="6370"/>
    <tableColumn id="10043" xr3:uid="{EC663006-6602-544F-8173-24B9337B0631}" name="Coluna10020" dataDxfId="6369"/>
    <tableColumn id="10044" xr3:uid="{BC7A8C3C-80C1-244F-B316-CE2323D428B5}" name="Coluna10021" dataDxfId="6368"/>
    <tableColumn id="10045" xr3:uid="{7F374B87-CAC3-F94A-8013-14267566C8A0}" name="Coluna10022" dataDxfId="6367"/>
    <tableColumn id="10046" xr3:uid="{E3FEE6FE-B59D-6B4E-ACFB-500AE79BCAC1}" name="Coluna10023" dataDxfId="6366"/>
    <tableColumn id="10047" xr3:uid="{6B0FE19B-5660-4D4D-A893-438C54C0CD97}" name="Coluna10024" dataDxfId="6365"/>
    <tableColumn id="10048" xr3:uid="{5123FBB6-7229-0749-A92E-C7FE1455A4C6}" name="Coluna10025" dataDxfId="6364"/>
    <tableColumn id="10049" xr3:uid="{3BC6DEA6-3F23-5E40-83E8-E870CACBE9AF}" name="Coluna10026" dataDxfId="6363"/>
    <tableColumn id="10050" xr3:uid="{BF1205FA-66F6-0E4E-86AC-D596CE62B255}" name="Coluna10027" dataDxfId="6362"/>
    <tableColumn id="10051" xr3:uid="{BB417FD6-6D73-8F46-A8F9-7962A95B307A}" name="Coluna10028" dataDxfId="6361"/>
    <tableColumn id="10052" xr3:uid="{387CFEF7-7237-1E4A-8D94-33F995DBCE17}" name="Coluna10029" dataDxfId="6360"/>
    <tableColumn id="10053" xr3:uid="{030A2760-7983-CC4F-AE62-5FA217D0F311}" name="Coluna10030" dataDxfId="6359"/>
    <tableColumn id="10054" xr3:uid="{0F4D90A2-BA5C-D94D-9792-1CDF6440CC9F}" name="Coluna10031" dataDxfId="6358"/>
    <tableColumn id="10055" xr3:uid="{48882EB2-C460-454E-AA22-0613EFA26FD6}" name="Coluna10032" dataDxfId="6357"/>
    <tableColumn id="10056" xr3:uid="{CDB89952-23F3-5240-A694-48ABBFF34D12}" name="Coluna10033" dataDxfId="6356"/>
    <tableColumn id="10057" xr3:uid="{319F6A20-C863-7B4B-9214-18F0D1D912A2}" name="Coluna10034" dataDxfId="6355"/>
    <tableColumn id="10058" xr3:uid="{4259902C-EDDD-E742-9AEF-3E722FB34877}" name="Coluna10035" dataDxfId="6354"/>
    <tableColumn id="10059" xr3:uid="{8C0343E1-B8A1-2248-9EF4-66BD5A8D4759}" name="Coluna10036" dataDxfId="6353"/>
    <tableColumn id="10060" xr3:uid="{56C32382-24EA-954F-8E47-FFF93B55A89C}" name="Coluna10037" dataDxfId="6352"/>
    <tableColumn id="10061" xr3:uid="{F663C476-ECE0-AF49-A6FC-C74062F9E8FD}" name="Coluna10038" dataDxfId="6351"/>
    <tableColumn id="10062" xr3:uid="{6167D3D7-EE4F-1244-B19F-7F1947432C77}" name="Coluna10039" dataDxfId="6350"/>
    <tableColumn id="10063" xr3:uid="{B7AB8C43-3834-4549-9848-E0ABF75D7942}" name="Coluna10040" dataDxfId="6349"/>
    <tableColumn id="10064" xr3:uid="{FFA11404-3D9B-6346-BD03-BBFCF5A9AC0D}" name="Coluna10041" dataDxfId="6348"/>
    <tableColumn id="10065" xr3:uid="{A9ED1554-C036-6E48-A3F4-DA8413987876}" name="Coluna10042" dataDxfId="6347"/>
    <tableColumn id="10066" xr3:uid="{9E311A80-6239-FE48-8EB6-84F0A742C0A5}" name="Coluna10043" dataDxfId="6346"/>
    <tableColumn id="10067" xr3:uid="{2777F045-630C-0E43-8D2F-F65D74171E10}" name="Coluna10044" dataDxfId="6345"/>
    <tableColumn id="10068" xr3:uid="{10570BC1-E5A7-E54E-B682-CEBCB4A51D53}" name="Coluna10045" dataDxfId="6344"/>
    <tableColumn id="10069" xr3:uid="{E0479ABC-3FB1-C548-B6B6-4BEC54A2A2DF}" name="Coluna10046" dataDxfId="6343"/>
    <tableColumn id="10070" xr3:uid="{76E11E29-0A17-D844-87F4-BEFE5086CC52}" name="Coluna10047" dataDxfId="6342"/>
    <tableColumn id="10071" xr3:uid="{37C9757A-2843-5645-8316-F7403F44823E}" name="Coluna10048" dataDxfId="6341"/>
    <tableColumn id="10072" xr3:uid="{59F6CAE8-7A0B-684A-B120-19856EB00ABB}" name="Coluna10049" dataDxfId="6340"/>
    <tableColumn id="10073" xr3:uid="{BAE3AB9F-2648-B94F-9699-75619D0D669A}" name="Coluna10050" dataDxfId="6339"/>
    <tableColumn id="10074" xr3:uid="{F4A4F769-1BAA-F346-8B66-0D03ECF4FBC0}" name="Coluna10051" dataDxfId="6338"/>
    <tableColumn id="10075" xr3:uid="{6852491E-D98E-0844-99CB-F675829C803A}" name="Coluna10052" dataDxfId="6337"/>
    <tableColumn id="10076" xr3:uid="{0FF8254B-1F5D-5B44-91C8-D31E292164E9}" name="Coluna10053" dataDxfId="6336"/>
    <tableColumn id="10077" xr3:uid="{9DE712AE-66D4-7945-8765-CB4AB73A144F}" name="Coluna10054" dataDxfId="6335"/>
    <tableColumn id="10078" xr3:uid="{F946421B-1CC4-5E49-B267-7FD11D3338BF}" name="Coluna10055" dataDxfId="6334"/>
    <tableColumn id="10079" xr3:uid="{241FFF6B-AF3B-6248-AA50-7AC13EA1705E}" name="Coluna10056" dataDxfId="6333"/>
    <tableColumn id="10080" xr3:uid="{AD380B73-59F3-764F-AE32-C79B93C35A6C}" name="Coluna10057" dataDxfId="6332"/>
    <tableColumn id="10081" xr3:uid="{3363FCC5-2B11-704B-B8F7-6536C399FFDB}" name="Coluna10058" dataDxfId="6331"/>
    <tableColumn id="10082" xr3:uid="{E80265AF-EADF-1C49-8290-B7F7B1BBEB6E}" name="Coluna10059" dataDxfId="6330"/>
    <tableColumn id="10083" xr3:uid="{BF2547C0-ACC4-104B-A664-409C640DCC19}" name="Coluna10060" dataDxfId="6329"/>
    <tableColumn id="10084" xr3:uid="{864884AB-DA6B-7D41-8EDD-13FE7E7F2C43}" name="Coluna10061" dataDxfId="6328"/>
    <tableColumn id="10085" xr3:uid="{F381346E-21B2-4546-B885-6F91416E1C48}" name="Coluna10062" dataDxfId="6327"/>
    <tableColumn id="10086" xr3:uid="{55B3CFA1-DA6E-0E4B-A449-C2B6307D0D1B}" name="Coluna10063" dataDxfId="6326"/>
    <tableColumn id="10087" xr3:uid="{2CCCB4EC-FB1D-DD47-AD12-86D5257F59C4}" name="Coluna10064" dataDxfId="6325"/>
    <tableColumn id="10088" xr3:uid="{DA3292E8-8234-B841-A5D1-CC720B664097}" name="Coluna10065" dataDxfId="6324"/>
    <tableColumn id="10089" xr3:uid="{EB1D5EBA-BB39-6543-B172-378529B73DF9}" name="Coluna10066" dataDxfId="6323"/>
    <tableColumn id="10090" xr3:uid="{62513B28-5F4C-5A4F-B3D8-2065144769F3}" name="Coluna10067" dataDxfId="6322"/>
    <tableColumn id="10091" xr3:uid="{D6B691DC-2567-EB4B-BC28-0305E840A2E8}" name="Coluna10068" dataDxfId="6321"/>
    <tableColumn id="10092" xr3:uid="{9A9C7E06-C030-924E-B9D1-26B91F02099D}" name="Coluna10069" dataDxfId="6320"/>
    <tableColumn id="10093" xr3:uid="{FC5E5468-D98E-B247-8E9D-EFF296D282E0}" name="Coluna10070" dataDxfId="6319"/>
    <tableColumn id="10094" xr3:uid="{9AFC521C-85B7-B442-8F89-4CAF30986709}" name="Coluna10071" dataDxfId="6318"/>
    <tableColumn id="10095" xr3:uid="{A083A6EA-06CF-2D42-AD48-AF401556ED21}" name="Coluna10072" dataDxfId="6317"/>
    <tableColumn id="10096" xr3:uid="{97320F9A-722E-9C40-BD2A-B99E4122A0D6}" name="Coluna10073" dataDxfId="6316"/>
    <tableColumn id="10097" xr3:uid="{1173F6B2-CA1D-DE41-BF33-C1D17DA833C3}" name="Coluna10074" dataDxfId="6315"/>
    <tableColumn id="10098" xr3:uid="{13C52D98-4F5D-C54B-8924-48485276AE19}" name="Coluna10075" dataDxfId="6314"/>
    <tableColumn id="10099" xr3:uid="{AD6FD5C0-F814-0342-8C47-53F4FABD7FBF}" name="Coluna10076" dataDxfId="6313"/>
    <tableColumn id="10100" xr3:uid="{CE1EB3B0-32C0-944A-A4BC-338A95DF838D}" name="Coluna10077" dataDxfId="6312"/>
    <tableColumn id="10101" xr3:uid="{5A4C81E3-11A7-3543-8F85-8E89B9B1886D}" name="Coluna10078" dataDxfId="6311"/>
    <tableColumn id="10102" xr3:uid="{F1696E86-F282-264F-BD46-34D285016338}" name="Coluna10079" dataDxfId="6310"/>
    <tableColumn id="10103" xr3:uid="{DB301997-BC1F-544E-B441-AD329CE0232A}" name="Coluna10080" dataDxfId="6309"/>
    <tableColumn id="10104" xr3:uid="{7847994A-F1F4-7A4F-AEA7-13E27E4CB6DF}" name="Coluna10081" dataDxfId="6308"/>
    <tableColumn id="10105" xr3:uid="{D873375D-3AE8-774C-9312-1F7C37C3E790}" name="Coluna10082" dataDxfId="6307"/>
    <tableColumn id="10106" xr3:uid="{45F6B69E-0699-2C42-8D1C-76D71066690E}" name="Coluna10083" dataDxfId="6306"/>
    <tableColumn id="10107" xr3:uid="{20CFDD76-EC6B-8848-AE53-7A26CFA29B10}" name="Coluna10084" dataDxfId="6305"/>
    <tableColumn id="10108" xr3:uid="{8E41CC64-B9B9-694D-A9A0-99CB6EA3DE86}" name="Coluna10085" dataDxfId="6304"/>
    <tableColumn id="10109" xr3:uid="{731F2E7E-F8C1-8B42-AE84-B89489340904}" name="Coluna10086" dataDxfId="6303"/>
    <tableColumn id="10110" xr3:uid="{B88069A4-8059-F441-BD28-6C30FDDC4892}" name="Coluna10087" dataDxfId="6302"/>
    <tableColumn id="10111" xr3:uid="{1899E230-3833-864B-803F-6B3A4853F396}" name="Coluna10088" dataDxfId="6301"/>
    <tableColumn id="10112" xr3:uid="{FB183DD2-FB8A-6F44-BE4E-8DE06BF9002F}" name="Coluna10089" dataDxfId="6300"/>
    <tableColumn id="10113" xr3:uid="{8E044BDE-6AD0-5C4F-A0DD-E3DB77E79CAD}" name="Coluna10090" dataDxfId="6299"/>
    <tableColumn id="10114" xr3:uid="{0659F4EF-434C-A941-AA1A-980C1576C551}" name="Coluna10091" dataDxfId="6298"/>
    <tableColumn id="10115" xr3:uid="{4AEE98EC-AD18-944A-BDFE-F0037AB18CC1}" name="Coluna10092" dataDxfId="6297"/>
    <tableColumn id="10116" xr3:uid="{32CDF0E9-DF5F-A449-8631-F5766D64A005}" name="Coluna10093" dataDxfId="6296"/>
    <tableColumn id="10117" xr3:uid="{8B87BF88-B639-8647-BA4D-371EA5B929E3}" name="Coluna10094" dataDxfId="6295"/>
    <tableColumn id="10118" xr3:uid="{5952E5F7-1F23-E443-BDE2-E9002CAA8857}" name="Coluna10095" dataDxfId="6294"/>
    <tableColumn id="10119" xr3:uid="{77EB1A7B-3F95-4445-9F70-8ABBD5271C81}" name="Coluna10096" dataDxfId="6293"/>
    <tableColumn id="10120" xr3:uid="{86FD339B-30D9-E646-9382-4BAB2A627423}" name="Coluna10097" dataDxfId="6292"/>
    <tableColumn id="10121" xr3:uid="{812EAE1C-AFC7-7347-A5E5-9A9EB75ADB48}" name="Coluna10098" dataDxfId="6291"/>
    <tableColumn id="10122" xr3:uid="{ED3D2A5D-549F-A64B-9D26-FFC3EA11E7F7}" name="Coluna10099" dataDxfId="6290"/>
    <tableColumn id="10123" xr3:uid="{EA5C15DE-DFA6-B841-AD3D-5747E0D72EA4}" name="Coluna10100" dataDxfId="6289"/>
    <tableColumn id="10124" xr3:uid="{E9BCF170-69C7-A840-A3F0-7AF24F565DD7}" name="Coluna10101" dataDxfId="6288"/>
    <tableColumn id="10125" xr3:uid="{B24072DA-6A13-BE4A-A8CC-4B7835D265E4}" name="Coluna10102" dataDxfId="6287"/>
    <tableColumn id="10126" xr3:uid="{AE0D9722-F72C-C443-90BE-1414D500F964}" name="Coluna10103" dataDxfId="6286"/>
    <tableColumn id="10127" xr3:uid="{68952D05-CC5A-1347-B260-8F1C13969905}" name="Coluna10104" dataDxfId="6285"/>
    <tableColumn id="10128" xr3:uid="{460CAAB2-B3E0-A049-9A8E-6E4BE786AF64}" name="Coluna10105" dataDxfId="6284"/>
    <tableColumn id="10129" xr3:uid="{653DBFB9-5FCD-3D4F-9E91-721B27E0C3EA}" name="Coluna10106" dataDxfId="6283"/>
    <tableColumn id="10130" xr3:uid="{308EB32D-C4B4-FD41-8279-A6498D0FA0CC}" name="Coluna10107" dataDxfId="6282"/>
    <tableColumn id="10131" xr3:uid="{609D71C4-3A85-D04A-8A74-6B1765AEF505}" name="Coluna10108" dataDxfId="6281"/>
    <tableColumn id="10132" xr3:uid="{21268B5C-C3F9-C54B-8B3D-601B4ADBB456}" name="Coluna10109" dataDxfId="6280"/>
    <tableColumn id="10133" xr3:uid="{2E339BC3-0DEF-9147-9FD8-9E047DD12984}" name="Coluna10110" dataDxfId="6279"/>
    <tableColumn id="10134" xr3:uid="{BD7AD023-443C-F443-B378-9F15ED1582C2}" name="Coluna10111" dataDxfId="6278"/>
    <tableColumn id="10135" xr3:uid="{518A1582-3C4F-8943-85E0-80478C79E234}" name="Coluna10112" dataDxfId="6277"/>
    <tableColumn id="10136" xr3:uid="{7C168F1D-BF54-124C-935D-459CD6667983}" name="Coluna10113" dataDxfId="6276"/>
    <tableColumn id="10137" xr3:uid="{628C60F2-28C4-CE47-996D-DDAE272CCD2B}" name="Coluna10114" dataDxfId="6275"/>
    <tableColumn id="10138" xr3:uid="{31E5EB53-BCFA-B841-9FE6-2E51044D43E5}" name="Coluna10115" dataDxfId="6274"/>
    <tableColumn id="10139" xr3:uid="{36320C56-2F1C-904A-A371-8DA0B5B3B55E}" name="Coluna10116" dataDxfId="6273"/>
    <tableColumn id="10140" xr3:uid="{247C166B-3F6D-5048-A616-BF0DA953EB6D}" name="Coluna10117" dataDxfId="6272"/>
    <tableColumn id="10141" xr3:uid="{99782FB7-B51A-1449-9E6A-4252EB24082F}" name="Coluna10118" dataDxfId="6271"/>
    <tableColumn id="10142" xr3:uid="{FA45FA4C-906C-F44B-8585-FE3EC3DD691A}" name="Coluna10119" dataDxfId="6270"/>
    <tableColumn id="10143" xr3:uid="{669911D8-BF26-6A48-8941-D0F98A6BA2B4}" name="Coluna10120" dataDxfId="6269"/>
    <tableColumn id="10144" xr3:uid="{945437B5-3BFA-914B-8239-BF055D8753E7}" name="Coluna10121" dataDxfId="6268"/>
    <tableColumn id="10145" xr3:uid="{31DC75F3-A82A-A747-836C-730DE966BEBE}" name="Coluna10122" dataDxfId="6267"/>
    <tableColumn id="10146" xr3:uid="{CC70F7B4-8193-EF46-A54C-B9C417E25389}" name="Coluna10123" dataDxfId="6266"/>
    <tableColumn id="10147" xr3:uid="{542CB721-F064-C247-A409-DDEC3881AC48}" name="Coluna10124" dataDxfId="6265"/>
    <tableColumn id="10148" xr3:uid="{6DC19574-2452-9741-97F8-263319BC50F2}" name="Coluna10125" dataDxfId="6264"/>
    <tableColumn id="10149" xr3:uid="{6BFEBBB0-6E3C-5542-A1C2-D40EEBD813BB}" name="Coluna10126" dataDxfId="6263"/>
    <tableColumn id="10150" xr3:uid="{9CB13379-51FC-2D4D-8543-E3DAEBDA822C}" name="Coluna10127" dataDxfId="6262"/>
    <tableColumn id="10151" xr3:uid="{6BD4AAA5-5797-0645-97E2-B841FF8003E2}" name="Coluna10128" dataDxfId="6261"/>
    <tableColumn id="10152" xr3:uid="{22BA8A0F-339F-8549-AD81-5ACB17F56441}" name="Coluna10129" dataDxfId="6260"/>
    <tableColumn id="10153" xr3:uid="{2A77DC6A-7B03-AC4B-8212-A0181125D2D7}" name="Coluna10130" dataDxfId="6259"/>
    <tableColumn id="10154" xr3:uid="{E10B5BFD-FEA4-EF48-A089-125A5098D728}" name="Coluna10131" dataDxfId="6258"/>
    <tableColumn id="10155" xr3:uid="{0815FEAD-2858-4E45-9D03-D88160DB2128}" name="Coluna10132" dataDxfId="6257"/>
    <tableColumn id="10156" xr3:uid="{11546B67-F1E1-1740-90E2-2008948DDCE2}" name="Coluna10133" dataDxfId="6256"/>
    <tableColumn id="10157" xr3:uid="{F6733C8C-0BFD-BF42-9F57-4D769A505195}" name="Coluna10134" dataDxfId="6255"/>
    <tableColumn id="10158" xr3:uid="{4E7A8DA5-59D7-9646-826C-100B37499D55}" name="Coluna10135" dataDxfId="6254"/>
    <tableColumn id="10159" xr3:uid="{90EC5962-925A-014A-9BC6-963809F3F9EF}" name="Coluna10136" dataDxfId="6253"/>
    <tableColumn id="10160" xr3:uid="{834BC15C-2E4B-1240-90E7-148AC80A1FA9}" name="Coluna10137" dataDxfId="6252"/>
    <tableColumn id="10161" xr3:uid="{818A3A17-DA55-504E-93EF-907AED9E1D18}" name="Coluna10138" dataDxfId="6251"/>
    <tableColumn id="10162" xr3:uid="{94D5325D-27D5-174C-A4C8-2D0C656C6318}" name="Coluna10139" dataDxfId="6250"/>
    <tableColumn id="10163" xr3:uid="{4D153B66-6FEE-F249-B4A9-AA8B3740F8C1}" name="Coluna10140" dataDxfId="6249"/>
    <tableColumn id="10164" xr3:uid="{E60E4D12-A52C-4B4A-8A7D-2C786CBDE462}" name="Coluna10141" dataDxfId="6248"/>
    <tableColumn id="10165" xr3:uid="{776C30F3-D14E-234C-B3CE-97237E8A8C37}" name="Coluna10142" dataDxfId="6247"/>
    <tableColumn id="10166" xr3:uid="{B9EDF9F2-A6EB-B04D-8A16-336C3ED3B652}" name="Coluna10143" dataDxfId="6246"/>
    <tableColumn id="10167" xr3:uid="{F9EC8E23-8ED9-1043-9674-F4786792C1A6}" name="Coluna10144" dataDxfId="6245"/>
    <tableColumn id="10168" xr3:uid="{04C51A7C-E9E5-CD43-A208-C8E36A07770E}" name="Coluna10145" dataDxfId="6244"/>
    <tableColumn id="10169" xr3:uid="{4F1DE081-67CB-FD44-ADAF-DBCFA7C51EF9}" name="Coluna10146" dataDxfId="6243"/>
    <tableColumn id="10170" xr3:uid="{B3E7F904-1231-C044-A3CF-8C8E9524145F}" name="Coluna10147" dataDxfId="6242"/>
    <tableColumn id="10171" xr3:uid="{0C3D1C6E-E3E4-6144-897F-603E3E4BEE47}" name="Coluna10148" dataDxfId="6241"/>
    <tableColumn id="10172" xr3:uid="{AB03673E-51D8-7A4A-8EED-CFD912B5AF20}" name="Coluna10149" dataDxfId="6240"/>
    <tableColumn id="10173" xr3:uid="{4A1A88DF-275E-3E41-AC8F-FB6083BD40F4}" name="Coluna10150" dataDxfId="6239"/>
    <tableColumn id="10174" xr3:uid="{826FB500-21C6-FB4B-AAB3-837F8197E38D}" name="Coluna10151" dataDxfId="6238"/>
    <tableColumn id="10175" xr3:uid="{47AC582B-8E1C-FB4F-B379-78BE78C4AF57}" name="Coluna10152" dataDxfId="6237"/>
    <tableColumn id="10176" xr3:uid="{44BA173E-2B2B-A844-8101-2FA848C24E33}" name="Coluna10153" dataDxfId="6236"/>
    <tableColumn id="10177" xr3:uid="{2F13C799-699A-BC44-8272-92F6F01D3E00}" name="Coluna10154" dataDxfId="6235"/>
    <tableColumn id="10178" xr3:uid="{389DF7AE-34BC-1D4A-9EAD-D3668CE91F86}" name="Coluna10155" dataDxfId="6234"/>
    <tableColumn id="10179" xr3:uid="{C3D46F64-416F-6A41-9C53-55D3C41E668A}" name="Coluna10156" dataDxfId="6233"/>
    <tableColumn id="10180" xr3:uid="{3CFD34C3-264D-694F-AF77-029B8313B4B6}" name="Coluna10157" dataDxfId="6232"/>
    <tableColumn id="10181" xr3:uid="{063C3E8F-7DE5-A943-865A-D670C771C840}" name="Coluna10158" dataDxfId="6231"/>
    <tableColumn id="10182" xr3:uid="{97455B22-3542-654F-ABD2-7C042FE314E7}" name="Coluna10159" dataDxfId="6230"/>
    <tableColumn id="10183" xr3:uid="{9BD04644-E1CD-1346-A282-EF3AB9AE713E}" name="Coluna10160" dataDxfId="6229"/>
    <tableColumn id="10184" xr3:uid="{9AA90A95-9228-1C48-A409-278749D4051E}" name="Coluna10161" dataDxfId="6228"/>
    <tableColumn id="10185" xr3:uid="{A10190C9-A57A-044E-89A0-725565C4F0A7}" name="Coluna10162" dataDxfId="6227"/>
    <tableColumn id="10186" xr3:uid="{58688759-AF5B-044F-989D-60E6B07CD2F4}" name="Coluna10163" dataDxfId="6226"/>
    <tableColumn id="10187" xr3:uid="{9FFB7284-60B3-2D42-938A-034E7F9DE1A3}" name="Coluna10164" dataDxfId="6225"/>
    <tableColumn id="10188" xr3:uid="{B45BBB05-4623-5045-8163-4A5FC63B3F59}" name="Coluna10165" dataDxfId="6224"/>
    <tableColumn id="10189" xr3:uid="{6525D42B-1DC0-D049-B109-5690D2A5CEF4}" name="Coluna10166" dataDxfId="6223"/>
    <tableColumn id="10190" xr3:uid="{AEEDEF96-2792-2B4B-8389-297056A3ECAE}" name="Coluna10167" dataDxfId="6222"/>
    <tableColumn id="10191" xr3:uid="{29951273-DBC3-FD4A-8C30-D8234074C40E}" name="Coluna10168" dataDxfId="6221"/>
    <tableColumn id="10192" xr3:uid="{DA0E911E-4E97-D849-B954-2507CBD3489F}" name="Coluna10169" dataDxfId="6220"/>
    <tableColumn id="10193" xr3:uid="{A30E064E-6A09-C24E-B8B4-8D2D8FB5668B}" name="Coluna10170" dataDxfId="6219"/>
    <tableColumn id="10194" xr3:uid="{DDB620B4-C5E3-C04F-9EC4-A144A24136BA}" name="Coluna10171" dataDxfId="6218"/>
    <tableColumn id="10195" xr3:uid="{A2DD1B1C-0F13-D742-B4BE-56AF8BDE0D23}" name="Coluna10172" dataDxfId="6217"/>
    <tableColumn id="10196" xr3:uid="{508AF8D8-3F8B-8A4C-9528-B915B0CEB85B}" name="Coluna10173" dataDxfId="6216"/>
    <tableColumn id="10197" xr3:uid="{EB011D6A-854C-034D-ADC9-BCB1A2CDD959}" name="Coluna10174" dataDxfId="6215"/>
    <tableColumn id="10198" xr3:uid="{B684C4F5-D7DC-764C-89D3-0A09F13A0FA5}" name="Coluna10175" dataDxfId="6214"/>
    <tableColumn id="10199" xr3:uid="{060A0D28-F4C4-D441-9CA5-451E3169C5D7}" name="Coluna10176" dataDxfId="6213"/>
    <tableColumn id="10200" xr3:uid="{E936506D-9968-B749-BB6F-9749EAC594DF}" name="Coluna10177" dataDxfId="6212"/>
    <tableColumn id="10201" xr3:uid="{67B8A2A7-BF9D-EC4A-B53F-BBEEBD1D11AB}" name="Coluna10178" dataDxfId="6211"/>
    <tableColumn id="10202" xr3:uid="{90FE8B7C-6226-FB49-94D2-4868BD33C526}" name="Coluna10179" dataDxfId="6210"/>
    <tableColumn id="10203" xr3:uid="{0E683895-694F-6747-AF8F-A70D472897AF}" name="Coluna10180" dataDxfId="6209"/>
    <tableColumn id="10204" xr3:uid="{215A925B-EB30-4A46-8798-BFCA4C3D7D20}" name="Coluna10181" dataDxfId="6208"/>
    <tableColumn id="10205" xr3:uid="{D7F3162A-4C72-2444-9EE5-C1B0D2A59828}" name="Coluna10182" dataDxfId="6207"/>
    <tableColumn id="10206" xr3:uid="{842C59B4-C81B-D24A-B0E8-B10BE0AA1899}" name="Coluna10183" dataDxfId="6206"/>
    <tableColumn id="10207" xr3:uid="{9A60BE25-864E-224B-A840-51F277E6B0A6}" name="Coluna10184" dataDxfId="6205"/>
    <tableColumn id="10208" xr3:uid="{F2C0CA1D-BB51-644A-BD69-6B50299133B5}" name="Coluna10185" dataDxfId="6204"/>
    <tableColumn id="10209" xr3:uid="{8868D460-7681-6842-A595-29C7DC9D8E95}" name="Coluna10186" dataDxfId="6203"/>
    <tableColumn id="10210" xr3:uid="{500ED2D9-EC2E-154F-B4DA-DAAA42843255}" name="Coluna10187" dataDxfId="6202"/>
    <tableColumn id="10211" xr3:uid="{F95AD35E-B31F-3B4F-8204-3C8467CD0F18}" name="Coluna10188" dataDxfId="6201"/>
    <tableColumn id="10212" xr3:uid="{3BF56CF0-D293-1F41-B3EB-45C6E64C48F5}" name="Coluna10189" dataDxfId="6200"/>
    <tableColumn id="10213" xr3:uid="{1BA7F9AB-741F-0E4C-BDCC-CDD8ADFB61D3}" name="Coluna10190" dataDxfId="6199"/>
    <tableColumn id="10214" xr3:uid="{C5B64A46-2696-4B4B-980A-8254213B7BC4}" name="Coluna10191" dataDxfId="6198"/>
    <tableColumn id="10215" xr3:uid="{90B9F650-3D93-D348-871C-EC0B9DDEF212}" name="Coluna10192" dataDxfId="6197"/>
    <tableColumn id="10216" xr3:uid="{07147191-C6F6-AD46-AAD9-A8F13981B386}" name="Coluna10193" dataDxfId="6196"/>
    <tableColumn id="10217" xr3:uid="{BA3A1470-E2A1-8842-99F6-E873343B0C84}" name="Coluna10194" dataDxfId="6195"/>
    <tableColumn id="10218" xr3:uid="{82C91760-FE6B-E24C-9D3E-40BCEA7FA7BD}" name="Coluna10195" dataDxfId="6194"/>
    <tableColumn id="10219" xr3:uid="{43053FC2-823F-BC40-957A-8BBD15B6D0B7}" name="Coluna10196" dataDxfId="6193"/>
    <tableColumn id="10220" xr3:uid="{D13C19D4-4F32-5441-987B-06A8811F3FA2}" name="Coluna10197" dataDxfId="6192"/>
    <tableColumn id="10221" xr3:uid="{62D5F713-DA0A-F040-8B16-4AF195FB692D}" name="Coluna10198" dataDxfId="6191"/>
    <tableColumn id="10222" xr3:uid="{5250E3E9-514D-8349-A3F2-11F61700116B}" name="Coluna10199" dataDxfId="6190"/>
    <tableColumn id="10223" xr3:uid="{BAB4E676-51C7-2346-A7D8-896B6C63C2BD}" name="Coluna10200" dataDxfId="6189"/>
    <tableColumn id="10224" xr3:uid="{AE27FC34-5E1C-3344-B6BC-A07B5A3EF2BE}" name="Coluna10201" dataDxfId="6188"/>
    <tableColumn id="10225" xr3:uid="{1D92207E-F0C9-D445-B91D-864209AA79CA}" name="Coluna10202" dataDxfId="6187"/>
    <tableColumn id="10226" xr3:uid="{92ED6C05-B7AA-5C4F-91AA-21F4BC0C22B2}" name="Coluna10203" dataDxfId="6186"/>
    <tableColumn id="10227" xr3:uid="{16E92E0B-C47C-1044-8BD5-A4E07AB5504F}" name="Coluna10204" dataDxfId="6185"/>
    <tableColumn id="10228" xr3:uid="{9AA7EA50-7945-5C4A-B525-05E71F008BD3}" name="Coluna10205" dataDxfId="6184"/>
    <tableColumn id="10229" xr3:uid="{1CD085C8-C03A-4C46-BAF4-54217EBAD001}" name="Coluna10206" dataDxfId="6183"/>
    <tableColumn id="10230" xr3:uid="{B2295DC0-0C73-BE48-8021-5760F6AB475B}" name="Coluna10207" dataDxfId="6182"/>
    <tableColumn id="10231" xr3:uid="{4A28222F-057A-554C-BC81-903258D4B25A}" name="Coluna10208" dataDxfId="6181"/>
    <tableColumn id="10232" xr3:uid="{A3D98459-C7A7-864C-AF9D-16EDA10F05BD}" name="Coluna10209" dataDxfId="6180"/>
    <tableColumn id="10233" xr3:uid="{E675C28E-4799-1C48-8ED8-56C6F6301C8B}" name="Coluna10210" dataDxfId="6179"/>
    <tableColumn id="10234" xr3:uid="{7CF07AD0-56B0-8C49-91F8-046920995EE5}" name="Coluna10211" dataDxfId="6178"/>
    <tableColumn id="10235" xr3:uid="{ACE6185D-3474-0940-825D-101712717217}" name="Coluna10212" dataDxfId="6177"/>
    <tableColumn id="10236" xr3:uid="{F94E5897-7746-F14B-A3A8-6C65FFB1639D}" name="Coluna10213" dataDxfId="6176"/>
    <tableColumn id="10237" xr3:uid="{DAA1CC67-A9F9-2F45-AD1A-E716A001F00A}" name="Coluna10214" dataDxfId="6175"/>
    <tableColumn id="10238" xr3:uid="{6EE815BB-692D-834B-9D8E-755F8D775F48}" name="Coluna10215" dataDxfId="6174"/>
    <tableColumn id="10239" xr3:uid="{F620DAC7-B8D5-5148-8742-345F9C158A9C}" name="Coluna10216" dataDxfId="6173"/>
    <tableColumn id="10240" xr3:uid="{5773991D-C7B1-0A48-BEC5-16D6867558AD}" name="Coluna10217" dataDxfId="6172"/>
    <tableColumn id="10241" xr3:uid="{822B24B5-8AE8-3E4C-856E-3A85E34124FB}" name="Coluna10218" dataDxfId="6171"/>
    <tableColumn id="10242" xr3:uid="{AA3A1885-0D81-1E46-9D20-1D6D353B7C2D}" name="Coluna10219" dataDxfId="6170"/>
    <tableColumn id="10243" xr3:uid="{00A6378B-7052-DE4E-A86B-3458F8CB46B0}" name="Coluna10220" dataDxfId="6169"/>
    <tableColumn id="10244" xr3:uid="{18B1E423-ACA7-754C-A802-862F74C6ED29}" name="Coluna10221" dataDxfId="6168"/>
    <tableColumn id="10245" xr3:uid="{33FF8AED-0F40-9C41-9BC9-CB43EC0826E3}" name="Coluna10222" dataDxfId="6167"/>
    <tableColumn id="10246" xr3:uid="{64D6F55E-1C48-8243-93E1-291039822EBA}" name="Coluna10223" dataDxfId="6166"/>
    <tableColumn id="10247" xr3:uid="{36BFFEEE-B00E-1347-B33F-C19A5D992F7D}" name="Coluna10224" dataDxfId="6165"/>
    <tableColumn id="10248" xr3:uid="{EDB64381-9475-E445-BF83-6CE4C67DABB8}" name="Coluna10225" dataDxfId="6164"/>
    <tableColumn id="10249" xr3:uid="{99484080-9F4A-C74D-BE4A-5470EF19410B}" name="Coluna10226" dataDxfId="6163"/>
    <tableColumn id="10250" xr3:uid="{03656F49-FCFC-A943-9FC4-8B45C95B4965}" name="Coluna10227" dataDxfId="6162"/>
    <tableColumn id="10251" xr3:uid="{3882DE1A-41BF-5C45-9AF8-6EBB7EF57DC8}" name="Coluna10228" dataDxfId="6161"/>
    <tableColumn id="10252" xr3:uid="{CA88B8A6-D128-CE40-B441-6C6943470C46}" name="Coluna10229" dataDxfId="6160"/>
    <tableColumn id="10253" xr3:uid="{99CC3119-A9DC-9B42-A309-E255209E2640}" name="Coluna10230" dataDxfId="6159"/>
    <tableColumn id="10254" xr3:uid="{D358C0A4-787B-394C-9C42-AEC5720F0B02}" name="Coluna10231" dataDxfId="6158"/>
    <tableColumn id="10255" xr3:uid="{773BABE5-E15E-334D-8B44-56FB9B728E5B}" name="Coluna10232" dataDxfId="6157"/>
    <tableColumn id="10256" xr3:uid="{51A2FA09-CE76-CC40-B306-8C487BB6C51A}" name="Coluna10233" dataDxfId="6156"/>
    <tableColumn id="10257" xr3:uid="{68169B81-3FC5-E34E-924F-4B7CBF491B91}" name="Coluna10234" dataDxfId="6155"/>
    <tableColumn id="10258" xr3:uid="{1BBD85A0-68FD-C94B-BA80-722457532A9D}" name="Coluna10235" dataDxfId="6154"/>
    <tableColumn id="10259" xr3:uid="{C1C71FCE-A525-9A4E-9622-A4FDE839E030}" name="Coluna10236" dataDxfId="6153"/>
    <tableColumn id="10260" xr3:uid="{63582683-B3A1-8B4D-9E42-DC1DC7483232}" name="Coluna10237" dataDxfId="6152"/>
    <tableColumn id="10261" xr3:uid="{59963475-1257-B643-8A6D-6538F4DA48CF}" name="Coluna10238" dataDxfId="6151"/>
    <tableColumn id="10262" xr3:uid="{A8D1CAE8-1CA3-F349-A5E9-E372E4BD48B5}" name="Coluna10239" dataDxfId="6150"/>
    <tableColumn id="10263" xr3:uid="{C73FBD1A-10FC-A244-ABB1-18FC4E559C2B}" name="Coluna10240" dataDxfId="6149"/>
    <tableColumn id="10264" xr3:uid="{2CF9187F-E504-D44D-93CC-B76AA349DAC0}" name="Coluna10241" dataDxfId="6148"/>
    <tableColumn id="10265" xr3:uid="{144AB0FD-2893-3E4F-8FEA-A82F7129A5FF}" name="Coluna10242" dataDxfId="6147"/>
    <tableColumn id="10266" xr3:uid="{FD56F2FE-8F29-184F-BB6F-265A34885C16}" name="Coluna10243" dataDxfId="6146"/>
    <tableColumn id="10267" xr3:uid="{BA85B843-1609-9B43-8793-DAB68940BBD9}" name="Coluna10244" dataDxfId="6145"/>
    <tableColumn id="10268" xr3:uid="{E9C454E8-6D3B-FB44-BA3F-BAA3D4E6237A}" name="Coluna10245" dataDxfId="6144"/>
    <tableColumn id="10269" xr3:uid="{45054956-C8DF-2A47-9D5F-DB8282274B66}" name="Coluna10246" dataDxfId="6143"/>
    <tableColumn id="10270" xr3:uid="{F17412DC-15C2-924E-8528-3DC7E4EBCFB6}" name="Coluna10247" dataDxfId="6142"/>
    <tableColumn id="10271" xr3:uid="{209DAF19-DC5D-974F-84CE-336C1993DC1C}" name="Coluna10248" dataDxfId="6141"/>
    <tableColumn id="10272" xr3:uid="{B2327B84-4D81-FC4A-89E5-C7D2CF7C6E0C}" name="Coluna10249" dataDxfId="6140"/>
    <tableColumn id="10273" xr3:uid="{8D5F0034-0F87-024A-9A3C-A27D3A917375}" name="Coluna10250" dataDxfId="6139"/>
    <tableColumn id="10274" xr3:uid="{23EF2380-A01C-0147-B272-305945F9E587}" name="Coluna10251" dataDxfId="6138"/>
    <tableColumn id="10275" xr3:uid="{6331023D-F8FD-834D-97D2-D3E5DE33CD4D}" name="Coluna10252" dataDxfId="6137"/>
    <tableColumn id="10276" xr3:uid="{D588FF14-BD77-3F43-963E-94DB8EF84C56}" name="Coluna10253" dataDxfId="6136"/>
    <tableColumn id="10277" xr3:uid="{BD12E68A-850B-164D-AF32-8FA99C96291F}" name="Coluna10254" dataDxfId="6135"/>
    <tableColumn id="10278" xr3:uid="{1E414688-DCB8-CF40-AADE-25EC06CDC5F5}" name="Coluna10255" dataDxfId="6134"/>
    <tableColumn id="10279" xr3:uid="{D3C060B6-3877-E542-B769-F85EF0EC53E1}" name="Coluna10256" dataDxfId="6133"/>
    <tableColumn id="10280" xr3:uid="{CA902498-AB98-C24D-B59F-0EF1ECC5FA58}" name="Coluna10257" dataDxfId="6132"/>
    <tableColumn id="10281" xr3:uid="{1DD86DDB-0D61-8D44-A53C-C58DE9A309FF}" name="Coluna10258" dataDxfId="6131"/>
    <tableColumn id="10282" xr3:uid="{AC8EC4AA-E761-CB44-921F-443E11273503}" name="Coluna10259" dataDxfId="6130"/>
    <tableColumn id="10283" xr3:uid="{D6CD3B97-BC4D-3949-8A1C-751B01807706}" name="Coluna10260" dataDxfId="6129"/>
    <tableColumn id="10284" xr3:uid="{7718B10D-6893-FB4A-9D7D-C78D80F72C89}" name="Coluna10261" dataDxfId="6128"/>
    <tableColumn id="10285" xr3:uid="{1B7EFA53-D0A7-BD41-8611-49246C93401C}" name="Coluna10262" dataDxfId="6127"/>
    <tableColumn id="10286" xr3:uid="{FBB222F6-B694-914A-86CA-58506C7B315F}" name="Coluna10263" dataDxfId="6126"/>
    <tableColumn id="10287" xr3:uid="{0BDD18CC-E701-D84F-B1F6-90D8C490C20A}" name="Coluna10264" dataDxfId="6125"/>
    <tableColumn id="10288" xr3:uid="{A51D1566-B0F9-B745-A39B-6053C168B6DF}" name="Coluna10265" dataDxfId="6124"/>
    <tableColumn id="10289" xr3:uid="{A80C9005-6191-AE42-BBB2-0A1D1DF8A9C6}" name="Coluna10266" dataDxfId="6123"/>
    <tableColumn id="10290" xr3:uid="{46DA86F5-6172-6C48-BD5E-C2B2650969FC}" name="Coluna10267" dataDxfId="6122"/>
    <tableColumn id="10291" xr3:uid="{0315961F-B3DF-624B-909B-96C744950A5B}" name="Coluna10268" dataDxfId="6121"/>
    <tableColumn id="10292" xr3:uid="{5D955DCA-95BF-C544-BF9A-0A0D5E62D59F}" name="Coluna10269" dataDxfId="6120"/>
    <tableColumn id="10293" xr3:uid="{BF2DC599-3457-BD42-BA64-EC6C73944731}" name="Coluna10270" dataDxfId="6119"/>
    <tableColumn id="10294" xr3:uid="{8CF688DF-385C-044E-B0ED-3B65E94FA71B}" name="Coluna10271" dataDxfId="6118"/>
    <tableColumn id="10295" xr3:uid="{C909D3BE-C01C-CE47-BD43-2D644CE3A126}" name="Coluna10272" dataDxfId="6117"/>
    <tableColumn id="10296" xr3:uid="{03ADF9FE-5997-F64B-B9FF-ACFD84B86E7E}" name="Coluna10273" dataDxfId="6116"/>
    <tableColumn id="10297" xr3:uid="{36E63B2E-21A3-4D40-B5AD-7944663BE9D0}" name="Coluna10274" dataDxfId="6115"/>
    <tableColumn id="10298" xr3:uid="{9571C3D1-6D24-4948-AEA4-9551DD33AFCD}" name="Coluna10275" dataDxfId="6114"/>
    <tableColumn id="10299" xr3:uid="{0ACE7378-B504-2140-9D7D-A1BAF1BF75FC}" name="Coluna10276" dataDxfId="6113"/>
    <tableColumn id="10300" xr3:uid="{7934E896-DAD3-3945-BA85-32C984E0766A}" name="Coluna10277" dataDxfId="6112"/>
    <tableColumn id="10301" xr3:uid="{77DF09D7-C599-274E-8EAF-1AB21F2BA502}" name="Coluna10278" dataDxfId="6111"/>
    <tableColumn id="10302" xr3:uid="{63F121A7-C5FD-2B4E-96EC-335C5B5E2139}" name="Coluna10279" dataDxfId="6110"/>
    <tableColumn id="10303" xr3:uid="{A1B97ED3-42D4-194A-99DB-94566460BA26}" name="Coluna10280" dataDxfId="6109"/>
    <tableColumn id="10304" xr3:uid="{153DB05B-A540-4E4A-83ED-38E0BA742814}" name="Coluna10281" dataDxfId="6108"/>
    <tableColumn id="10305" xr3:uid="{28E46026-F3F4-9045-B10B-00DC73C7DDD7}" name="Coluna10282" dataDxfId="6107"/>
    <tableColumn id="10306" xr3:uid="{317885D1-8E1C-544B-9F9A-FA2254D70E43}" name="Coluna10283" dataDxfId="6106"/>
    <tableColumn id="10307" xr3:uid="{0B1EA8ED-3AD3-C442-9C97-F344482BDE7A}" name="Coluna10284" dataDxfId="6105"/>
    <tableColumn id="10308" xr3:uid="{FCC5A3A2-7E36-8944-A5F7-084FED7B5F20}" name="Coluna10285" dataDxfId="6104"/>
    <tableColumn id="10309" xr3:uid="{DCA3FD23-31F5-B842-BAFA-BEC655B90FD2}" name="Coluna10286" dataDxfId="6103"/>
    <tableColumn id="10310" xr3:uid="{07DEEFE1-04CB-FC4C-9C45-6EACCB54EBF7}" name="Coluna10287" dataDxfId="6102"/>
    <tableColumn id="10311" xr3:uid="{1D49FE5B-F659-6448-A156-E07540AC5AEC}" name="Coluna10288" dataDxfId="6101"/>
    <tableColumn id="10312" xr3:uid="{4BCE6F66-B040-FF4E-8EFF-B1E055C1ADF7}" name="Coluna10289" dataDxfId="6100"/>
    <tableColumn id="10313" xr3:uid="{62EC5F4C-E780-B54A-ACB2-B3EAE3BB8E22}" name="Coluna10290" dataDxfId="6099"/>
    <tableColumn id="10314" xr3:uid="{1349B61E-721D-C948-B0E4-8D9DCD400A3D}" name="Coluna10291" dataDxfId="6098"/>
    <tableColumn id="10315" xr3:uid="{41B013FF-CEA0-2140-839C-162BA41FA38B}" name="Coluna10292" dataDxfId="6097"/>
    <tableColumn id="10316" xr3:uid="{EA93D0D5-7824-6D40-931B-E4099BC8E643}" name="Coluna10293" dataDxfId="6096"/>
    <tableColumn id="10317" xr3:uid="{BD64ED92-FF4D-1E45-AFF7-2221A48B026C}" name="Coluna10294" dataDxfId="6095"/>
    <tableColumn id="10318" xr3:uid="{32C32BC1-CF15-8A4D-B93D-932D76D0C448}" name="Coluna10295" dataDxfId="6094"/>
    <tableColumn id="10319" xr3:uid="{A8FF2796-2BCF-C44E-A39F-63FAE64B37D7}" name="Coluna10296" dataDxfId="6093"/>
    <tableColumn id="10320" xr3:uid="{3D95BABE-956F-1749-83D6-4FE5E97BAA48}" name="Coluna10297" dataDxfId="6092"/>
    <tableColumn id="10321" xr3:uid="{332FF1F8-A5AD-954F-BD9D-CA389038FD23}" name="Coluna10298" dataDxfId="6091"/>
    <tableColumn id="10322" xr3:uid="{19718582-EC30-BD4A-A680-D1FE15DA7314}" name="Coluna10299" dataDxfId="6090"/>
    <tableColumn id="10323" xr3:uid="{F6331822-098D-5A42-8CFE-CC92B0B69468}" name="Coluna10300" dataDxfId="6089"/>
    <tableColumn id="10324" xr3:uid="{A4ACFD1A-5AE2-4848-A0F6-D67F16242450}" name="Coluna10301" dataDxfId="6088"/>
    <tableColumn id="10325" xr3:uid="{A736C4A5-D2CD-8848-9E1F-2B06CEE3A575}" name="Coluna10302" dataDxfId="6087"/>
    <tableColumn id="10326" xr3:uid="{27FFCDF5-384F-E14D-9F44-30AD74602E42}" name="Coluna10303" dataDxfId="6086"/>
    <tableColumn id="10327" xr3:uid="{81E5E3F4-AAA3-614E-91FD-C46B1D6F1563}" name="Coluna10304" dataDxfId="6085"/>
    <tableColumn id="10328" xr3:uid="{B31F72B8-A090-0240-B82D-EA76D284D678}" name="Coluna10305" dataDxfId="6084"/>
    <tableColumn id="10329" xr3:uid="{1B70CDE5-7F27-B442-A838-59D72EA3EBFD}" name="Coluna10306" dataDxfId="6083"/>
    <tableColumn id="10330" xr3:uid="{70F1CE9D-0A7F-D640-B215-F27417B7C6E0}" name="Coluna10307" dataDxfId="6082"/>
    <tableColumn id="10331" xr3:uid="{82C191E9-571E-DA4A-BFB4-E87E672260D9}" name="Coluna10308" dataDxfId="6081"/>
    <tableColumn id="10332" xr3:uid="{F142603C-03B0-2D47-B59E-1B451D15CCDD}" name="Coluna10309" dataDxfId="6080"/>
    <tableColumn id="10333" xr3:uid="{12365441-E1D4-B344-A5DE-DFAF9DBD6104}" name="Coluna10310" dataDxfId="6079"/>
    <tableColumn id="10334" xr3:uid="{EFB39199-E390-A44D-B18B-E7BDBE5576F3}" name="Coluna10311" dataDxfId="6078"/>
    <tableColumn id="10335" xr3:uid="{289EFC46-30CB-B24F-9469-1FD23C760AE2}" name="Coluna10312" dataDxfId="6077"/>
    <tableColumn id="10336" xr3:uid="{E46C7817-FEDD-EC4A-ACB9-B6740A048380}" name="Coluna10313" dataDxfId="6076"/>
    <tableColumn id="10337" xr3:uid="{94EBE332-98FE-5C4F-81D3-4D5E3869F574}" name="Coluna10314" dataDxfId="6075"/>
    <tableColumn id="10338" xr3:uid="{A4FC48CF-9433-9C44-A6E8-83A89608A6DA}" name="Coluna10315" dataDxfId="6074"/>
    <tableColumn id="10339" xr3:uid="{F5B3D161-8BF5-AA4F-A483-B95C01AA255F}" name="Coluna10316" dataDxfId="6073"/>
    <tableColumn id="10340" xr3:uid="{CA535231-99A6-5D46-AD80-12BA2BDF9389}" name="Coluna10317" dataDxfId="6072"/>
    <tableColumn id="10341" xr3:uid="{B14D56B1-F96A-5A45-BAD1-CDB386635E03}" name="Coluna10318" dataDxfId="6071"/>
    <tableColumn id="10342" xr3:uid="{38A22BED-1806-7347-91AC-C95DC54718F0}" name="Coluna10319" dataDxfId="6070"/>
    <tableColumn id="10343" xr3:uid="{1E8A7984-02E0-FB43-A62F-478413106638}" name="Coluna10320" dataDxfId="6069"/>
    <tableColumn id="10344" xr3:uid="{1EE8E2C8-4B7A-7B41-995E-1E533988D808}" name="Coluna10321" dataDxfId="6068"/>
    <tableColumn id="10345" xr3:uid="{CAEE3B90-CD40-C74D-9F94-16FA1128DAC8}" name="Coluna10322" dataDxfId="6067"/>
    <tableColumn id="10346" xr3:uid="{6FC0070D-15A2-2D4E-A9D7-DEAB6DC7D142}" name="Coluna10323" dataDxfId="6066"/>
    <tableColumn id="10347" xr3:uid="{50DF4F26-310D-EB47-89F6-00B9DF0D13BD}" name="Coluna10324" dataDxfId="6065"/>
    <tableColumn id="10348" xr3:uid="{B03E7E77-4C13-E642-A7F0-E346D10EB51A}" name="Coluna10325" dataDxfId="6064"/>
    <tableColumn id="10349" xr3:uid="{3F818C55-F507-194A-BDF6-EF90E1056DF0}" name="Coluna10326" dataDxfId="6063"/>
    <tableColumn id="10350" xr3:uid="{F9F8E0D4-4087-3D4E-A743-DB69E42B13C9}" name="Coluna10327" dataDxfId="6062"/>
    <tableColumn id="10351" xr3:uid="{10F08FCD-9850-E34F-8C09-B025A329435F}" name="Coluna10328" dataDxfId="6061"/>
    <tableColumn id="10352" xr3:uid="{2E8A7937-919C-3444-8980-3405835EF558}" name="Coluna10329" dataDxfId="6060"/>
    <tableColumn id="10353" xr3:uid="{BAA51C32-C8C3-1E43-8AE5-53CECCB8EBA0}" name="Coluna10330" dataDxfId="6059"/>
    <tableColumn id="10354" xr3:uid="{C78A9B07-229F-3C42-BF4D-85552F063BDE}" name="Coluna10331" dataDxfId="6058"/>
    <tableColumn id="10355" xr3:uid="{56F67E6D-C399-D64C-8A79-4E473399013C}" name="Coluna10332" dataDxfId="6057"/>
    <tableColumn id="10356" xr3:uid="{9E8DF0A9-82DF-F14C-B8B3-CE99CBA24247}" name="Coluna10333" dataDxfId="6056"/>
    <tableColumn id="10357" xr3:uid="{12C31BDB-959E-3F47-89FA-A72DED3AE726}" name="Coluna10334" dataDxfId="6055"/>
    <tableColumn id="10358" xr3:uid="{B872D5BF-2448-CA4E-8091-AEC622DBC5B3}" name="Coluna10335" dataDxfId="6054"/>
    <tableColumn id="10359" xr3:uid="{0446703B-647C-FF4A-AE61-9B1C5DB912FD}" name="Coluna10336" dataDxfId="6053"/>
    <tableColumn id="10360" xr3:uid="{7AF49AAD-6CC8-9043-BCD4-9ACD29D383D8}" name="Coluna10337" dataDxfId="6052"/>
    <tableColumn id="10361" xr3:uid="{B123A044-18C0-FD44-A597-BE80BBAA9740}" name="Coluna10338" dataDxfId="6051"/>
    <tableColumn id="10362" xr3:uid="{96D78EB1-0A82-0C4D-8F9E-108D73C36218}" name="Coluna10339" dataDxfId="6050"/>
    <tableColumn id="10363" xr3:uid="{ECB89637-5870-F249-A8B7-8065B6A0E55B}" name="Coluna10340" dataDxfId="6049"/>
    <tableColumn id="10364" xr3:uid="{BB184D36-B4A8-E44F-B13F-FB878778F134}" name="Coluna10341" dataDxfId="6048"/>
    <tableColumn id="10365" xr3:uid="{4196AF01-C85B-7E47-97DD-0A23089489E2}" name="Coluna10342" dataDxfId="6047"/>
    <tableColumn id="10366" xr3:uid="{952183AE-1806-1641-A959-894A21B30A49}" name="Coluna10343" dataDxfId="6046"/>
    <tableColumn id="10367" xr3:uid="{7C7F43EC-5EAE-9343-898E-8C2705539AA4}" name="Coluna10344" dataDxfId="6045"/>
    <tableColumn id="10368" xr3:uid="{79D1B5A5-E24E-314A-A112-0C74639FF412}" name="Coluna10345" dataDxfId="6044"/>
    <tableColumn id="10369" xr3:uid="{FDBECA02-F63A-124D-B93D-F55AD2ECB12B}" name="Coluna10346" dataDxfId="6043"/>
    <tableColumn id="10370" xr3:uid="{DDDB4B1A-9CD1-6148-9E3D-FC16D9F27677}" name="Coluna10347" dataDxfId="6042"/>
    <tableColumn id="10371" xr3:uid="{D59FCC28-C28A-C842-850C-3C8DEA7EFDD3}" name="Coluna10348" dataDxfId="6041"/>
    <tableColumn id="10372" xr3:uid="{70BA1A97-783D-EE47-93EA-D4CF326F5192}" name="Coluna10349" dataDxfId="6040"/>
    <tableColumn id="10373" xr3:uid="{FB0BC42F-7FC2-0247-A554-FBD8FB3E2BD7}" name="Coluna10350" dataDxfId="6039"/>
    <tableColumn id="10374" xr3:uid="{E9A82A76-8F4F-7145-AB19-1FBA4CFA3A1E}" name="Coluna10351" dataDxfId="6038"/>
    <tableColumn id="10375" xr3:uid="{77C42248-C4AA-E345-9B0C-90FC90530A71}" name="Coluna10352" dataDxfId="6037"/>
    <tableColumn id="10376" xr3:uid="{7FE6D3BF-74BA-9546-8C1C-1E479E6F58B9}" name="Coluna10353" dataDxfId="6036"/>
    <tableColumn id="10377" xr3:uid="{A55068D5-008E-A040-89B8-7480BDECA205}" name="Coluna10354" dataDxfId="6035"/>
    <tableColumn id="10378" xr3:uid="{C05EE707-7C4F-4542-80C1-89DEFFE71C7C}" name="Coluna10355" dataDxfId="6034"/>
    <tableColumn id="10379" xr3:uid="{4D9D27FE-EB4A-A345-9DDE-FC11865AB250}" name="Coluna10356" dataDxfId="6033"/>
    <tableColumn id="10380" xr3:uid="{971AD756-464D-8A4E-A107-B65C3DB34D16}" name="Coluna10357" dataDxfId="6032"/>
    <tableColumn id="10381" xr3:uid="{8EDBE824-DDBD-4343-82EA-494C4B2C1634}" name="Coluna10358" dataDxfId="6031"/>
    <tableColumn id="10382" xr3:uid="{86202013-2B44-4540-A270-D7045E619506}" name="Coluna10359" dataDxfId="6030"/>
    <tableColumn id="10383" xr3:uid="{D88B29CE-2D70-4443-BDBE-2E5406C13110}" name="Coluna10360" dataDxfId="6029"/>
    <tableColumn id="10384" xr3:uid="{46540CE8-B5CA-0245-B0D8-5E8F48B55E03}" name="Coluna10361" dataDxfId="6028"/>
    <tableColumn id="10385" xr3:uid="{7B45EB40-65BF-3945-869A-5E6495202B5F}" name="Coluna10362" dataDxfId="6027"/>
    <tableColumn id="10386" xr3:uid="{2C176258-2D4D-B84C-A256-49171B0329E5}" name="Coluna10363" dataDxfId="6026"/>
    <tableColumn id="10387" xr3:uid="{43DBD64A-5D78-6149-918C-552CAA48D316}" name="Coluna10364" dataDxfId="6025"/>
    <tableColumn id="10388" xr3:uid="{90EB41C8-A0D2-BE4F-9942-5C55331F381B}" name="Coluna10365" dataDxfId="6024"/>
    <tableColumn id="10389" xr3:uid="{3C6A9663-F218-D34A-9C6F-929C49513C6E}" name="Coluna10366" dataDxfId="6023"/>
    <tableColumn id="10390" xr3:uid="{49251C16-1CE6-6346-92CA-CF16454D8632}" name="Coluna10367" dataDxfId="6022"/>
    <tableColumn id="10391" xr3:uid="{9F87AAE5-65CF-2847-AC94-2539166DC6BE}" name="Coluna10368" dataDxfId="6021"/>
    <tableColumn id="10392" xr3:uid="{57AA1E1D-6030-7E42-BD5A-BA682BAB3AE5}" name="Coluna10369" dataDxfId="6020"/>
    <tableColumn id="10393" xr3:uid="{102F637D-9EAB-D647-B48B-E68B742309CF}" name="Coluna10370" dataDxfId="6019"/>
    <tableColumn id="10394" xr3:uid="{3E0280B4-46AC-6640-947F-83D714F9BCAB}" name="Coluna10371" dataDxfId="6018"/>
    <tableColumn id="10395" xr3:uid="{21942605-4272-D34E-9495-E18E29B6DD02}" name="Coluna10372" dataDxfId="6017"/>
    <tableColumn id="10396" xr3:uid="{9AFB29EA-5A30-FD4F-A4FC-87A6AE7FC820}" name="Coluna10373" dataDxfId="6016"/>
    <tableColumn id="10397" xr3:uid="{C7B22C4D-0D8B-6D4B-8D87-ADCBC8F65BF1}" name="Coluna10374" dataDxfId="6015"/>
    <tableColumn id="10398" xr3:uid="{EF589685-588E-D144-92DD-CB253839D669}" name="Coluna10375" dataDxfId="6014"/>
    <tableColumn id="10399" xr3:uid="{44FDECAF-58F4-5640-BAE1-BDA893C7D640}" name="Coluna10376" dataDxfId="6013"/>
    <tableColumn id="10400" xr3:uid="{613A7135-2861-5342-8136-3201B07078CB}" name="Coluna10377" dataDxfId="6012"/>
    <tableColumn id="10401" xr3:uid="{F423363E-9A71-BE46-BAFC-AF9AFADABD96}" name="Coluna10378" dataDxfId="6011"/>
    <tableColumn id="10402" xr3:uid="{9513477F-195F-9848-A6CB-BAEA79F2CF16}" name="Coluna10379" dataDxfId="6010"/>
    <tableColumn id="10403" xr3:uid="{D411F996-DEC5-D74A-BC7A-802365EF38F9}" name="Coluna10380" dataDxfId="6009"/>
    <tableColumn id="10404" xr3:uid="{FE49167C-4487-6A43-8F99-B21AE6AB17FA}" name="Coluna10381" dataDxfId="6008"/>
    <tableColumn id="10405" xr3:uid="{25A2618F-8F9A-C547-8172-850D92F1EED7}" name="Coluna10382" dataDxfId="6007"/>
    <tableColumn id="10406" xr3:uid="{AFE4E7FB-2335-7445-89C1-9032CFD55F90}" name="Coluna10383" dataDxfId="6006"/>
    <tableColumn id="10407" xr3:uid="{91219046-4862-724C-A037-CAE28D173666}" name="Coluna10384" dataDxfId="6005"/>
    <tableColumn id="10408" xr3:uid="{86EDB134-E0E1-274A-931F-6DA442FA4A45}" name="Coluna10385" dataDxfId="6004"/>
    <tableColumn id="10409" xr3:uid="{FFF42093-51FD-E543-89D9-684A8FCAB5AC}" name="Coluna10386" dataDxfId="6003"/>
    <tableColumn id="10410" xr3:uid="{4C919A64-2856-C34E-931D-473697FFEE60}" name="Coluna10387" dataDxfId="6002"/>
    <tableColumn id="10411" xr3:uid="{4FB148B4-9FAF-0840-BBC8-CE21F56EE8C3}" name="Coluna10388" dataDxfId="6001"/>
    <tableColumn id="10412" xr3:uid="{9F2EE1DB-C797-D84E-94F7-F2166493DFFF}" name="Coluna10389" dataDxfId="6000"/>
    <tableColumn id="10413" xr3:uid="{33F58316-91E1-754D-BD8C-FA6E77506231}" name="Coluna10390" dataDxfId="5999"/>
    <tableColumn id="10414" xr3:uid="{DA22713A-87E5-D44A-8B7B-8A0515D6B977}" name="Coluna10391" dataDxfId="5998"/>
    <tableColumn id="10415" xr3:uid="{CD49B99E-1BEE-D84C-9751-70C5FA31B0D9}" name="Coluna10392" dataDxfId="5997"/>
    <tableColumn id="10416" xr3:uid="{8B1293FA-744B-964A-AC73-CD5BDD0A6FF4}" name="Coluna10393" dataDxfId="5996"/>
    <tableColumn id="10417" xr3:uid="{63FB3128-3BA2-AD4B-B383-C70CC8731ABA}" name="Coluna10394" dataDxfId="5995"/>
    <tableColumn id="10418" xr3:uid="{06EE6D92-CA53-8443-BD44-4DA7FB8CF8BA}" name="Coluna10395" dataDxfId="5994"/>
    <tableColumn id="10419" xr3:uid="{D385E5B4-7129-7340-A1E3-8C54D59B3431}" name="Coluna10396" dataDxfId="5993"/>
    <tableColumn id="10420" xr3:uid="{3A952D18-F839-104D-9D2E-4F68369128B1}" name="Coluna10397" dataDxfId="5992"/>
    <tableColumn id="10421" xr3:uid="{4C249505-1E25-F44B-831D-9006A36B6D34}" name="Coluna10398" dataDxfId="5991"/>
    <tableColumn id="10422" xr3:uid="{F8CDDEF5-D942-4548-9D30-CA5B641AFD65}" name="Coluna10399" dataDxfId="5990"/>
    <tableColumn id="10423" xr3:uid="{91EE2F28-05C1-B04C-8A36-B3B5A207C6FE}" name="Coluna10400" dataDxfId="5989"/>
    <tableColumn id="10424" xr3:uid="{97404A77-CE32-0243-80CC-1B5317328FA3}" name="Coluna10401" dataDxfId="5988"/>
    <tableColumn id="10425" xr3:uid="{BE6DA838-841B-7B43-9796-BDC9C3C8DEDF}" name="Coluna10402" dataDxfId="5987"/>
    <tableColumn id="10426" xr3:uid="{AE124CA0-71BF-5544-8E02-E8BD049662F1}" name="Coluna10403" dataDxfId="5986"/>
    <tableColumn id="10427" xr3:uid="{D90B0DA4-55CF-8846-9E91-B32EC12B1C9A}" name="Coluna10404" dataDxfId="5985"/>
    <tableColumn id="10428" xr3:uid="{9F1BD69A-846E-064F-8C24-540E6398D06D}" name="Coluna10405" dataDxfId="5984"/>
    <tableColumn id="10429" xr3:uid="{6A64EA53-D4EA-EF49-B1AF-D30F84D39C90}" name="Coluna10406" dataDxfId="5983"/>
    <tableColumn id="10430" xr3:uid="{BEC31567-FFEF-7649-B9ED-6A327C6376B5}" name="Coluna10407" dataDxfId="5982"/>
    <tableColumn id="10431" xr3:uid="{1470FBE9-8780-544B-B390-079337981929}" name="Coluna10408" dataDxfId="5981"/>
    <tableColumn id="10432" xr3:uid="{EEA6CEFA-1973-6B44-88F7-E84DEAFF79F4}" name="Coluna10409" dataDxfId="5980"/>
    <tableColumn id="10433" xr3:uid="{5A8234A6-93B0-2A4B-8E6C-033295F12F12}" name="Coluna10410" dataDxfId="5979"/>
    <tableColumn id="10434" xr3:uid="{9DD762D7-5517-FA43-AAC1-2CF7F0B1BB65}" name="Coluna10411" dataDxfId="5978"/>
    <tableColumn id="10435" xr3:uid="{994DA194-9BD7-2E4A-A65D-54CEDEB03C6F}" name="Coluna10412" dataDxfId="5977"/>
    <tableColumn id="10436" xr3:uid="{5F53BB81-CD44-6C4C-8FEC-8D297D3918E6}" name="Coluna10413" dataDxfId="5976"/>
    <tableColumn id="10437" xr3:uid="{5F61A448-E43F-714C-BBD6-5ABFA643A4C3}" name="Coluna10414" dataDxfId="5975"/>
    <tableColumn id="10438" xr3:uid="{1BFE467A-9102-A245-932C-F19884EAD4EF}" name="Coluna10415" dataDxfId="5974"/>
    <tableColumn id="10439" xr3:uid="{DF7377E9-DB11-6E45-95A0-FEDA0953BA9E}" name="Coluna10416" dataDxfId="5973"/>
    <tableColumn id="10440" xr3:uid="{2275914C-2B33-E048-B911-C619D4D22EF2}" name="Coluna10417" dataDxfId="5972"/>
    <tableColumn id="10441" xr3:uid="{1BCE705F-5435-8849-A699-1D02BBA532F6}" name="Coluna10418" dataDxfId="5971"/>
    <tableColumn id="10442" xr3:uid="{860DC0BA-F58F-D945-99AF-02F266AFE391}" name="Coluna10419" dataDxfId="5970"/>
    <tableColumn id="10443" xr3:uid="{FE19C961-336A-5142-8371-9E4DF5B58C15}" name="Coluna10420" dataDxfId="5969"/>
    <tableColumn id="10444" xr3:uid="{3EB49E6C-8CAE-8C4D-A9DA-BCA2E267835E}" name="Coluna10421" dataDxfId="5968"/>
    <tableColumn id="10445" xr3:uid="{AC3EF7D5-90A6-1144-A73B-1C59303C9675}" name="Coluna10422" dataDxfId="5967"/>
    <tableColumn id="10446" xr3:uid="{41685F6C-75F1-4A42-837A-762AE1A794DE}" name="Coluna10423" dataDxfId="5966"/>
    <tableColumn id="10447" xr3:uid="{D2F677A0-12C5-0E46-BABA-E20B7A6D0FC1}" name="Coluna10424" dataDxfId="5965"/>
    <tableColumn id="10448" xr3:uid="{A9E2AA5F-7145-CE47-B793-63EC1098924E}" name="Coluna10425" dataDxfId="5964"/>
    <tableColumn id="10449" xr3:uid="{B33C480B-DC7A-594E-84B9-25EBE9CA711C}" name="Coluna10426" dataDxfId="5963"/>
    <tableColumn id="10450" xr3:uid="{0E97788B-7B02-B445-87A6-009E07729651}" name="Coluna10427" dataDxfId="5962"/>
    <tableColumn id="10451" xr3:uid="{9722799E-82E2-F644-9151-315FA1694A8D}" name="Coluna10428" dataDxfId="5961"/>
    <tableColumn id="10452" xr3:uid="{01DD76B3-61B4-8144-A94A-D509F5B696BC}" name="Coluna10429" dataDxfId="5960"/>
    <tableColumn id="10453" xr3:uid="{2D6EE919-3898-CE47-9B4D-4E54084475B1}" name="Coluna10430" dataDxfId="5959"/>
    <tableColumn id="10454" xr3:uid="{06137693-E6A1-3C43-8AC4-197FD55BE291}" name="Coluna10431" dataDxfId="5958"/>
    <tableColumn id="10455" xr3:uid="{411831E1-3204-B34A-94EA-5352D165D1F8}" name="Coluna10432" dataDxfId="5957"/>
    <tableColumn id="10456" xr3:uid="{07F8E42E-4D9A-5C41-A87E-1E04CC5F9563}" name="Coluna10433" dataDxfId="5956"/>
    <tableColumn id="10457" xr3:uid="{8EA5D3C2-3F21-A246-841D-8C31C043C5D1}" name="Coluna10434" dataDxfId="5955"/>
    <tableColumn id="10458" xr3:uid="{5BE066FB-0CE6-8D4A-9433-E03FCD07A0B8}" name="Coluna10435" dataDxfId="5954"/>
    <tableColumn id="10459" xr3:uid="{A5D2BC84-4E95-FB42-B8D6-A8A7F59D0278}" name="Coluna10436" dataDxfId="5953"/>
    <tableColumn id="10460" xr3:uid="{8994B3B9-1942-0F47-9C66-16999CE3057C}" name="Coluna10437" dataDxfId="5952"/>
    <tableColumn id="10461" xr3:uid="{09686081-9134-A14A-8EB7-85D009B407C7}" name="Coluna10438" dataDxfId="5951"/>
    <tableColumn id="10462" xr3:uid="{3067E8FF-C1B1-244E-A80D-682299B99622}" name="Coluna10439" dataDxfId="5950"/>
    <tableColumn id="10463" xr3:uid="{3ABF19F9-AB48-3344-964E-C05BBB52B51E}" name="Coluna10440" dataDxfId="5949"/>
    <tableColumn id="10464" xr3:uid="{5E20DB32-5ACA-2248-BB63-9AACC5586989}" name="Coluna10441" dataDxfId="5948"/>
    <tableColumn id="10465" xr3:uid="{D8AF3269-CD20-264C-948F-63FBF305F164}" name="Coluna10442" dataDxfId="5947"/>
    <tableColumn id="10466" xr3:uid="{8E7F330A-71B9-DB45-8087-3E06441DA42A}" name="Coluna10443" dataDxfId="5946"/>
    <tableColumn id="10467" xr3:uid="{26AF183D-702D-5E48-B6B9-1FCF71B2F7AC}" name="Coluna10444" dataDxfId="5945"/>
    <tableColumn id="10468" xr3:uid="{CC79B133-157A-A842-938E-CD080D2F3C3E}" name="Coluna10445" dataDxfId="5944"/>
    <tableColumn id="10469" xr3:uid="{7CCF55BE-A141-0A42-96E3-C83DC30E8B12}" name="Coluna10446" dataDxfId="5943"/>
    <tableColumn id="10470" xr3:uid="{D0A837A8-E076-D84E-AD10-020662356441}" name="Coluna10447" dataDxfId="5942"/>
    <tableColumn id="10471" xr3:uid="{CEA9784B-8061-7040-B778-637017AD45EB}" name="Coluna10448" dataDxfId="5941"/>
    <tableColumn id="10472" xr3:uid="{CAB69985-F671-8F48-9DC7-B7F2643DA6B7}" name="Coluna10449" dataDxfId="5940"/>
    <tableColumn id="10473" xr3:uid="{4FF8D506-EACB-1446-ACD6-733BA5737216}" name="Coluna10450" dataDxfId="5939"/>
    <tableColumn id="10474" xr3:uid="{6A52A73F-F5AB-5544-8841-EE1C9938EF0A}" name="Coluna10451" dataDxfId="5938"/>
    <tableColumn id="10475" xr3:uid="{8FFF24FD-C394-E543-B1C3-DECCC34D7380}" name="Coluna10452" dataDxfId="5937"/>
    <tableColumn id="10476" xr3:uid="{01B7DCCE-867B-554F-801B-A9E7C10232DE}" name="Coluna10453" dataDxfId="5936"/>
    <tableColumn id="10477" xr3:uid="{F41F80C0-4713-3F4E-892D-1AD2B673FBE4}" name="Coluna10454" dataDxfId="5935"/>
    <tableColumn id="10478" xr3:uid="{59785B41-B8C3-F744-A37F-17463279C759}" name="Coluna10455" dataDxfId="5934"/>
    <tableColumn id="10479" xr3:uid="{BCE2B639-D42E-ED47-BDDE-6A593C6B1127}" name="Coluna10456" dataDxfId="5933"/>
    <tableColumn id="10480" xr3:uid="{2E3DB2A3-2FCD-0D4A-BA11-9ED973D465A6}" name="Coluna10457" dataDxfId="5932"/>
    <tableColumn id="10481" xr3:uid="{F134690B-0D36-EA49-8A29-6F2B18F70EC1}" name="Coluna10458" dataDxfId="5931"/>
    <tableColumn id="10482" xr3:uid="{A539532A-CBBA-E240-904D-7BE2A76E418C}" name="Coluna10459" dataDxfId="5930"/>
    <tableColumn id="10483" xr3:uid="{04793C2F-5490-9F42-8F3A-0C1279F3377E}" name="Coluna10460" dataDxfId="5929"/>
    <tableColumn id="10484" xr3:uid="{8DAE4719-81CB-A144-811F-0D8BBA72FD97}" name="Coluna10461" dataDxfId="5928"/>
    <tableColumn id="10485" xr3:uid="{DDDC7C12-1C5A-094A-B2A5-D40F0FEE0270}" name="Coluna10462" dataDxfId="5927"/>
    <tableColumn id="10486" xr3:uid="{28A56B22-E4FB-DD44-A7BA-C18FE855015B}" name="Coluna10463" dataDxfId="5926"/>
    <tableColumn id="10487" xr3:uid="{82D86151-4136-6844-9F3F-A9F4E83259DC}" name="Coluna10464" dataDxfId="5925"/>
    <tableColumn id="10488" xr3:uid="{7A93F425-4DCF-994E-A60E-A2BA6DD0256E}" name="Coluna10465" dataDxfId="5924"/>
    <tableColumn id="10489" xr3:uid="{401812C1-A339-5B45-9EF2-FA40D8BB6E72}" name="Coluna10466" dataDxfId="5923"/>
    <tableColumn id="10490" xr3:uid="{4C29F3AC-EEB3-5044-B1F8-DB2F7DA8F300}" name="Coluna10467" dataDxfId="5922"/>
    <tableColumn id="10491" xr3:uid="{DFBF3B99-54E5-1D43-BA00-ACF2009D1D56}" name="Coluna10468" dataDxfId="5921"/>
    <tableColumn id="10492" xr3:uid="{6D40DC71-FA47-B844-A44C-FBAAF0690443}" name="Coluna10469" dataDxfId="5920"/>
    <tableColumn id="10493" xr3:uid="{BE681EB4-8A77-FD4A-8C7F-EE5EDB950F4B}" name="Coluna10470" dataDxfId="5919"/>
    <tableColumn id="10494" xr3:uid="{DE53A6CB-B920-6149-AC5C-AB35F935EC42}" name="Coluna10471" dataDxfId="5918"/>
    <tableColumn id="10495" xr3:uid="{1381401D-7757-884A-BA20-7CCB8BAE8F2A}" name="Coluna10472" dataDxfId="5917"/>
    <tableColumn id="10496" xr3:uid="{2536B808-90C6-6D40-852E-1E82A8F39F9B}" name="Coluna10473" dataDxfId="5916"/>
    <tableColumn id="10497" xr3:uid="{067758B5-DCC3-8841-841B-363D41BC03A2}" name="Coluna10474" dataDxfId="5915"/>
    <tableColumn id="10498" xr3:uid="{632C2A07-65A0-4B4D-B0AE-B88BDE3C5026}" name="Coluna10475" dataDxfId="5914"/>
    <tableColumn id="10499" xr3:uid="{9F3E252B-6377-C64A-8B27-5FEA4BBEA503}" name="Coluna10476" dataDxfId="5913"/>
    <tableColumn id="10500" xr3:uid="{3210BF6D-121D-3D4A-ADC3-5B510B42DB19}" name="Coluna10477" dataDxfId="5912"/>
    <tableColumn id="10501" xr3:uid="{2B136920-7E8B-5E44-9299-73F9A90FEED1}" name="Coluna10478" dataDxfId="5911"/>
    <tableColumn id="10502" xr3:uid="{F2A2CD99-2973-9941-983C-6DE29D19E0E1}" name="Coluna10479" dataDxfId="5910"/>
    <tableColumn id="10503" xr3:uid="{C023BBEE-E179-384D-B6E4-ADEA19A15321}" name="Coluna10480" dataDxfId="5909"/>
    <tableColumn id="10504" xr3:uid="{CAC99891-B0CF-1546-A40B-DD5137D7DBB9}" name="Coluna10481" dataDxfId="5908"/>
    <tableColumn id="10505" xr3:uid="{6D2F7720-A3B7-2445-AA20-DCB171A38DBA}" name="Coluna10482" dataDxfId="5907"/>
    <tableColumn id="10506" xr3:uid="{E1BD56A8-137C-EA45-998D-2969D43D4CEC}" name="Coluna10483" dataDxfId="5906"/>
    <tableColumn id="10507" xr3:uid="{EEFE2F76-DD46-F945-86D1-AC0258ED986E}" name="Coluna10484" dataDxfId="5905"/>
    <tableColumn id="10508" xr3:uid="{0A97BA55-32F8-6E49-AE3C-6F6C223565BF}" name="Coluna10485" dataDxfId="5904"/>
    <tableColumn id="10509" xr3:uid="{0C6756FF-69AB-A04B-BC7D-C50384CB4FE5}" name="Coluna10486" dataDxfId="5903"/>
    <tableColumn id="10510" xr3:uid="{C0D31D14-6689-9A4C-A408-1F15BD3453AB}" name="Coluna10487" dataDxfId="5902"/>
    <tableColumn id="10511" xr3:uid="{C46F4BE5-887F-5B40-8E60-4FCF2DCC111D}" name="Coluna10488" dataDxfId="5901"/>
    <tableColumn id="10512" xr3:uid="{BFD1F571-026E-294F-B3C2-2D9F7048F09A}" name="Coluna10489" dataDxfId="5900"/>
    <tableColumn id="10513" xr3:uid="{5FD95AEF-A43B-5744-8256-13C031CB891C}" name="Coluna10490" dataDxfId="5899"/>
    <tableColumn id="10514" xr3:uid="{ED3BC129-33B5-4741-B29A-746283814A33}" name="Coluna10491" dataDxfId="5898"/>
    <tableColumn id="10515" xr3:uid="{A119D02B-3246-334B-8AE2-0EE7287ACB5D}" name="Coluna10492" dataDxfId="5897"/>
    <tableColumn id="10516" xr3:uid="{138AE29D-2596-9545-B1F7-DA6A49D64271}" name="Coluna10493" dataDxfId="5896"/>
    <tableColumn id="10517" xr3:uid="{876C4807-A64E-A44B-8315-F59D3B8DCE81}" name="Coluna10494" dataDxfId="5895"/>
    <tableColumn id="10518" xr3:uid="{86E371B8-A179-C846-928E-957B16379617}" name="Coluna10495" dataDxfId="5894"/>
    <tableColumn id="10519" xr3:uid="{3D06EC23-2BF9-A247-983D-1263BCA4E68A}" name="Coluna10496" dataDxfId="5893"/>
    <tableColumn id="10520" xr3:uid="{346098C6-9EF9-2D4D-9D1F-F4D2BB017A22}" name="Coluna10497" dataDxfId="5892"/>
    <tableColumn id="10521" xr3:uid="{5CFCFD40-049C-974D-87E7-BF782947B3B1}" name="Coluna10498" dataDxfId="5891"/>
    <tableColumn id="10522" xr3:uid="{C165E6FD-9A86-B847-AF69-5605EF65D28E}" name="Coluna10499" dataDxfId="5890"/>
    <tableColumn id="10523" xr3:uid="{2673C854-9892-1F49-A484-F9E89B90677E}" name="Coluna10500" dataDxfId="5889"/>
    <tableColumn id="10524" xr3:uid="{1FACBEEB-1082-AE46-859F-EAB8EB2E7B38}" name="Coluna10501" dataDxfId="5888"/>
    <tableColumn id="10525" xr3:uid="{F119008C-2C6D-E045-ACAA-6D73687C4571}" name="Coluna10502" dataDxfId="5887"/>
    <tableColumn id="10526" xr3:uid="{04724F50-CD4B-444B-BC84-815028D6A2A4}" name="Coluna10503" dataDxfId="5886"/>
    <tableColumn id="10527" xr3:uid="{56578FB8-3CC1-2847-9BF8-3C412944329B}" name="Coluna10504" dataDxfId="5885"/>
    <tableColumn id="10528" xr3:uid="{E8593D1C-14DF-0149-A98D-1E96F8174740}" name="Coluna10505" dataDxfId="5884"/>
    <tableColumn id="10529" xr3:uid="{C76F58BF-EB6A-4D41-9920-0584EC025F80}" name="Coluna10506" dataDxfId="5883"/>
    <tableColumn id="10530" xr3:uid="{F70BF04F-682A-3944-81EE-0AF4E6121E49}" name="Coluna10507" dataDxfId="5882"/>
    <tableColumn id="10531" xr3:uid="{B48AADA2-C5B5-2843-8515-CB2710064415}" name="Coluna10508" dataDxfId="5881"/>
    <tableColumn id="10532" xr3:uid="{D91DE32E-3E0F-CD4C-9AC5-2AA6D1710724}" name="Coluna10509" dataDxfId="5880"/>
    <tableColumn id="10533" xr3:uid="{302924F7-48BF-A24C-84E1-D0087907C4E2}" name="Coluna10510" dataDxfId="5879"/>
    <tableColumn id="10534" xr3:uid="{9D86BFF0-5F82-E644-B389-70C7BE6B8176}" name="Coluna10511" dataDxfId="5878"/>
    <tableColumn id="10535" xr3:uid="{BFDFF8F8-F42E-E64E-A753-A3118D027224}" name="Coluna10512" dataDxfId="5877"/>
    <tableColumn id="10536" xr3:uid="{9C5BF7FF-6951-584B-9664-805D95A8B802}" name="Coluna10513" dataDxfId="5876"/>
    <tableColumn id="10537" xr3:uid="{CE77AB30-8100-134A-8663-230495BE80F2}" name="Coluna10514" dataDxfId="5875"/>
    <tableColumn id="10538" xr3:uid="{0EF235D8-1037-694B-8919-8562ACAAD847}" name="Coluna10515" dataDxfId="5874"/>
    <tableColumn id="10539" xr3:uid="{A130815F-50E9-3B4B-BC3B-412FCBED7A61}" name="Coluna10516" dataDxfId="5873"/>
    <tableColumn id="10540" xr3:uid="{4A50EE9D-0660-D846-A3B1-53700A1085A4}" name="Coluna10517" dataDxfId="5872"/>
    <tableColumn id="10541" xr3:uid="{1A5BABB1-7010-5B40-98D5-B00EC5FC5C2C}" name="Coluna10518" dataDxfId="5871"/>
    <tableColumn id="10542" xr3:uid="{D29724F9-CAA9-784E-8833-CFED7EBDC92A}" name="Coluna10519" dataDxfId="5870"/>
    <tableColumn id="10543" xr3:uid="{737D0601-7CCF-4640-BDB2-8A22B1BF9AF1}" name="Coluna10520" dataDxfId="5869"/>
    <tableColumn id="10544" xr3:uid="{5B674F25-D653-B645-8026-80831FB138F1}" name="Coluna10521" dataDxfId="5868"/>
    <tableColumn id="10545" xr3:uid="{46859F44-C748-FF41-8EC5-F366A33B098D}" name="Coluna10522" dataDxfId="5867"/>
    <tableColumn id="10546" xr3:uid="{0434889A-F5A4-5A4E-9CEF-7AF92ABD86BB}" name="Coluna10523" dataDxfId="5866"/>
    <tableColumn id="10547" xr3:uid="{699DACE4-F430-0340-AFF9-1706476C3F3E}" name="Coluna10524" dataDxfId="5865"/>
    <tableColumn id="10548" xr3:uid="{F008FAA1-100A-3449-9181-E77F0A08CBAE}" name="Coluna10525" dataDxfId="5864"/>
    <tableColumn id="10549" xr3:uid="{7424A6AC-57F8-834A-BE1C-8D4A5F62601E}" name="Coluna10526" dataDxfId="5863"/>
    <tableColumn id="10550" xr3:uid="{CECB79C5-A657-8242-A07A-CE7146231BF5}" name="Coluna10527" dataDxfId="5862"/>
    <tableColumn id="10551" xr3:uid="{FD1649F9-856D-014A-974D-B1C6E9237078}" name="Coluna10528" dataDxfId="5861"/>
    <tableColumn id="10552" xr3:uid="{7907E45F-DDFB-D94D-88DD-EA1DE724F47B}" name="Coluna10529" dataDxfId="5860"/>
    <tableColumn id="10553" xr3:uid="{8C07DE9B-8827-174F-835F-18409CE097A0}" name="Coluna10530" dataDxfId="5859"/>
    <tableColumn id="10554" xr3:uid="{080C8017-C8C7-B841-A9B2-A09974B5EF89}" name="Coluna10531" dataDxfId="5858"/>
    <tableColumn id="10555" xr3:uid="{BDF12B70-B0B3-5C48-978F-728AB8BECD04}" name="Coluna10532" dataDxfId="5857"/>
    <tableColumn id="10556" xr3:uid="{F069F1CA-7012-2140-80FD-18FCDF2A7A16}" name="Coluna10533" dataDxfId="5856"/>
    <tableColumn id="10557" xr3:uid="{CE92DA83-7EA8-C34F-9E52-070717004032}" name="Coluna10534" dataDxfId="5855"/>
    <tableColumn id="10558" xr3:uid="{73D90D39-2F7E-F34C-800C-DE52D8924E88}" name="Coluna10535" dataDxfId="5854"/>
    <tableColumn id="10559" xr3:uid="{8D497918-F187-804F-A829-933122619088}" name="Coluna10536" dataDxfId="5853"/>
    <tableColumn id="10560" xr3:uid="{91F64555-C8A6-BE4B-B42D-339AD83E35B2}" name="Coluna10537" dataDxfId="5852"/>
    <tableColumn id="10561" xr3:uid="{B29EAF95-F0B0-CD40-AD35-6E44E23DBDC3}" name="Coluna10538" dataDxfId="5851"/>
    <tableColumn id="10562" xr3:uid="{E0D592A6-557A-1A45-BFB4-4AEE17433EAA}" name="Coluna10539" dataDxfId="5850"/>
    <tableColumn id="10563" xr3:uid="{B3E8B9C6-7DD6-2D4F-88B9-4F6F43D59561}" name="Coluna10540" dataDxfId="5849"/>
    <tableColumn id="10564" xr3:uid="{1FD4D558-741A-B74C-9621-EC47ED2DC54F}" name="Coluna10541" dataDxfId="5848"/>
    <tableColumn id="10565" xr3:uid="{8EC7914A-F58B-B44F-82EF-116A206F4A23}" name="Coluna10542" dataDxfId="5847"/>
    <tableColumn id="10566" xr3:uid="{F7A2E7A1-9662-9448-A2E1-A834B914F045}" name="Coluna10543" dataDxfId="5846"/>
    <tableColumn id="10567" xr3:uid="{BAB35F13-1A07-2947-B0CA-8349B7965D69}" name="Coluna10544" dataDxfId="5845"/>
    <tableColumn id="10568" xr3:uid="{00B097FA-4517-AE43-9DC7-3AF1653E7B51}" name="Coluna10545" dataDxfId="5844"/>
    <tableColumn id="10569" xr3:uid="{A88A0B20-451D-0F43-B517-B677E24BAFF0}" name="Coluna10546" dataDxfId="5843"/>
    <tableColumn id="10570" xr3:uid="{83A620BD-CB75-A94A-9806-54A49A7686A2}" name="Coluna10547" dataDxfId="5842"/>
    <tableColumn id="10571" xr3:uid="{C7E83732-7EE9-D44C-BFEC-921B2AEB4366}" name="Coluna10548" dataDxfId="5841"/>
    <tableColumn id="10572" xr3:uid="{C2C12336-48EC-1048-AC9B-32BBF2397C31}" name="Coluna10549" dataDxfId="5840"/>
    <tableColumn id="10573" xr3:uid="{ADB27DA2-D41F-DB41-8700-883F39EC4B72}" name="Coluna10550" dataDxfId="5839"/>
    <tableColumn id="10574" xr3:uid="{115342D8-CD65-DD49-B2E4-D9F45A80B240}" name="Coluna10551" dataDxfId="5838"/>
    <tableColumn id="10575" xr3:uid="{A8207ADA-CA17-4D4A-9C68-B19EA3EB1386}" name="Coluna10552" dataDxfId="5837"/>
    <tableColumn id="10576" xr3:uid="{2847BA68-2ADD-E140-BE3E-CD2E43FE6CD1}" name="Coluna10553" dataDxfId="5836"/>
    <tableColumn id="10577" xr3:uid="{31160C16-ECF4-3148-B3D4-0B6A50587989}" name="Coluna10554" dataDxfId="5835"/>
    <tableColumn id="10578" xr3:uid="{A27C5FCA-BE8C-AE44-8BD8-1E8911DA4F61}" name="Coluna10555" dataDxfId="5834"/>
    <tableColumn id="10579" xr3:uid="{DBF9EB70-94D7-504F-ACF3-2BF598C4D1B9}" name="Coluna10556" dataDxfId="5833"/>
    <tableColumn id="10580" xr3:uid="{8C7A753F-E0FF-B346-861A-89E773DDD9B0}" name="Coluna10557" dataDxfId="5832"/>
    <tableColumn id="10581" xr3:uid="{DAB29C35-92FD-B747-9681-BBEC7678CC25}" name="Coluna10558" dataDxfId="5831"/>
    <tableColumn id="10582" xr3:uid="{2DB911D8-6A19-614D-9866-A70C34246AFF}" name="Coluna10559" dataDxfId="5830"/>
    <tableColumn id="10583" xr3:uid="{D0106649-9EDF-254C-8BFC-3D4062E19FA3}" name="Coluna10560" dataDxfId="5829"/>
    <tableColumn id="10584" xr3:uid="{2EE2F49F-6E0D-AF4E-A659-E4B37EE95C1B}" name="Coluna10561" dataDxfId="5828"/>
    <tableColumn id="10585" xr3:uid="{37232CD6-37BF-1245-8EAC-9FAC56EFFDB0}" name="Coluna10562" dataDxfId="5827"/>
    <tableColumn id="10586" xr3:uid="{6AAE8298-AD67-8148-AD85-39126976238C}" name="Coluna10563" dataDxfId="5826"/>
    <tableColumn id="10587" xr3:uid="{8EF1F4CD-3155-5947-A662-FB435C96483F}" name="Coluna10564" dataDxfId="5825"/>
    <tableColumn id="10588" xr3:uid="{FC3411FD-1677-A941-857C-5BBC2B449875}" name="Coluna10565" dataDxfId="5824"/>
    <tableColumn id="10589" xr3:uid="{9783DEAB-54BF-AA4F-8696-E47980D775EA}" name="Coluna10566" dataDxfId="5823"/>
    <tableColumn id="10590" xr3:uid="{46CF4538-BA6F-7045-B10A-AA87AA2EEF9F}" name="Coluna10567" dataDxfId="5822"/>
    <tableColumn id="10591" xr3:uid="{877F8CC6-A877-894A-A0D0-2A8EFB188952}" name="Coluna10568" dataDxfId="5821"/>
    <tableColumn id="10592" xr3:uid="{3E7365E3-48B0-1740-87C1-2FCE3F3B7E85}" name="Coluna10569" dataDxfId="5820"/>
    <tableColumn id="10593" xr3:uid="{B24EE001-7EAA-9742-BB4A-A54E4B13E47E}" name="Coluna10570" dataDxfId="5819"/>
    <tableColumn id="10594" xr3:uid="{069F27BB-D250-0F4B-B416-8AF4758FB6E1}" name="Coluna10571" dataDxfId="5818"/>
    <tableColumn id="10595" xr3:uid="{F8492535-EEB4-CB44-BB47-124AE2C356A8}" name="Coluna10572" dataDxfId="5817"/>
    <tableColumn id="10596" xr3:uid="{6BD55C12-E00D-6E4A-8A59-6FAE437BF6BB}" name="Coluna10573" dataDxfId="5816"/>
    <tableColumn id="10597" xr3:uid="{AD410E43-F56F-034A-A53A-439D34E23B43}" name="Coluna10574" dataDxfId="5815"/>
    <tableColumn id="10598" xr3:uid="{BF046B18-0BEF-2149-8684-FB7545E6CAD5}" name="Coluna10575" dataDxfId="5814"/>
    <tableColumn id="10599" xr3:uid="{244956DA-70D1-AB47-B4C7-40FF0D7A9800}" name="Coluna10576" dataDxfId="5813"/>
    <tableColumn id="10600" xr3:uid="{C65E0BCB-0B46-FF40-BC83-C8503A97C88D}" name="Coluna10577" dataDxfId="5812"/>
    <tableColumn id="10601" xr3:uid="{34ECC564-9D4E-044F-AFF4-4827E02B10CF}" name="Coluna10578" dataDxfId="5811"/>
    <tableColumn id="10602" xr3:uid="{06B5CFF8-04A1-8A49-904D-6E6ABCFD7A5C}" name="Coluna10579" dataDxfId="5810"/>
    <tableColumn id="10603" xr3:uid="{83E71EE1-C1AE-2B43-9E9E-4F7A3B24AD0D}" name="Coluna10580" dataDxfId="5809"/>
    <tableColumn id="10604" xr3:uid="{1D8E4C86-4770-F941-8793-6200D954BAC4}" name="Coluna10581" dataDxfId="5808"/>
    <tableColumn id="10605" xr3:uid="{B066ABF1-14FE-694A-B8AF-8AAEA4B97E43}" name="Coluna10582" dataDxfId="5807"/>
    <tableColumn id="10606" xr3:uid="{9BA8A02C-3969-F148-BA76-6D8CB2CE1DE9}" name="Coluna10583" dataDxfId="5806"/>
    <tableColumn id="10607" xr3:uid="{38FD3959-2492-5846-83A7-79546A6DA049}" name="Coluna10584" dataDxfId="5805"/>
    <tableColumn id="10608" xr3:uid="{C65C3E86-6C90-F245-99DE-991E54979364}" name="Coluna10585" dataDxfId="5804"/>
    <tableColumn id="10609" xr3:uid="{C1BB30FD-BB86-0848-8AB1-00979281594D}" name="Coluna10586" dataDxfId="5803"/>
    <tableColumn id="10610" xr3:uid="{47C43FC1-FA56-054F-9F90-5EB75CD2D8EF}" name="Coluna10587" dataDxfId="5802"/>
    <tableColumn id="10611" xr3:uid="{8BBA3C2C-7CA2-B946-8CD7-A16315211640}" name="Coluna10588" dataDxfId="5801"/>
    <tableColumn id="10612" xr3:uid="{61A1286D-3000-B944-8F6A-C0B82890970D}" name="Coluna10589" dataDxfId="5800"/>
    <tableColumn id="10613" xr3:uid="{611799F2-C486-484C-BDFC-F96EDC4F9354}" name="Coluna10590" dataDxfId="5799"/>
    <tableColumn id="10614" xr3:uid="{201CBB15-8021-7B42-A84E-E4E8723CF250}" name="Coluna10591" dataDxfId="5798"/>
    <tableColumn id="10615" xr3:uid="{1A5C3B51-4760-4040-9E6F-005252056610}" name="Coluna10592" dataDxfId="5797"/>
    <tableColumn id="10616" xr3:uid="{F6809D1F-0B0A-6549-AE41-405D0F9FEFF8}" name="Coluna10593" dataDxfId="5796"/>
    <tableColumn id="10617" xr3:uid="{5A73D6A8-2FA0-A546-9F7F-1B00D4D30780}" name="Coluna10594" dataDxfId="5795"/>
    <tableColumn id="10618" xr3:uid="{0547C982-B266-8C40-A2CB-64A7F958A055}" name="Coluna10595" dataDxfId="5794"/>
    <tableColumn id="10619" xr3:uid="{7E0F2DC0-D766-F749-929F-2EFC3BF17985}" name="Coluna10596" dataDxfId="5793"/>
    <tableColumn id="10620" xr3:uid="{4A8DC4B3-D7AD-6748-B085-1E73DF66383F}" name="Coluna10597" dataDxfId="5792"/>
    <tableColumn id="10621" xr3:uid="{9CB2B02A-E750-5C4A-BE2E-5F8EA86517C1}" name="Coluna10598" dataDxfId="5791"/>
    <tableColumn id="10622" xr3:uid="{1C671B57-8180-D948-99AD-EF5483889ABC}" name="Coluna10599" dataDxfId="5790"/>
    <tableColumn id="10623" xr3:uid="{31A7F4DE-F782-4A4A-A184-1C3F00813EB3}" name="Coluna10600" dataDxfId="5789"/>
    <tableColumn id="10624" xr3:uid="{D61DDF6B-6182-344C-BEAA-5E57B10FFAD4}" name="Coluna10601" dataDxfId="5788"/>
    <tableColumn id="10625" xr3:uid="{E5F0A606-2687-2F43-9D01-EF2342EE0390}" name="Coluna10602" dataDxfId="5787"/>
    <tableColumn id="10626" xr3:uid="{F52A8372-6832-7840-88A4-A62546650F10}" name="Coluna10603" dataDxfId="5786"/>
    <tableColumn id="10627" xr3:uid="{52F2D9E7-70E4-2F49-AB47-76F384FD263C}" name="Coluna10604" dataDxfId="5785"/>
    <tableColumn id="10628" xr3:uid="{7CCEF048-51A9-7146-8C7C-E7A5609DD57A}" name="Coluna10605" dataDxfId="5784"/>
    <tableColumn id="10629" xr3:uid="{472E8EF1-352B-E447-9D67-179263A317C6}" name="Coluna10606" dataDxfId="5783"/>
    <tableColumn id="10630" xr3:uid="{9E633A16-C6C3-814D-AFE8-A3E0E01E6B30}" name="Coluna10607" dataDxfId="5782"/>
    <tableColumn id="10631" xr3:uid="{70D4F25B-807E-1A48-8C39-7EB60787DE65}" name="Coluna10608" dataDxfId="5781"/>
    <tableColumn id="10632" xr3:uid="{4E36BD49-D0B9-C84C-94E3-F662341A33E2}" name="Coluna10609" dataDxfId="5780"/>
    <tableColumn id="10633" xr3:uid="{FDC45605-BB42-144A-BF50-BF49DA6CEFE0}" name="Coluna10610" dataDxfId="5779"/>
    <tableColumn id="10634" xr3:uid="{7DB793D6-5D7E-D94B-8F9B-D4D82F43214D}" name="Coluna10611" dataDxfId="5778"/>
    <tableColumn id="10635" xr3:uid="{8316E0A0-EF67-944F-A09B-7C8E3A362913}" name="Coluna10612" dataDxfId="5777"/>
    <tableColumn id="10636" xr3:uid="{A4E0F9C4-FBB1-8044-BBF4-A72A4AC04023}" name="Coluna10613" dataDxfId="5776"/>
    <tableColumn id="10637" xr3:uid="{FDE0698F-DC05-BD46-B516-404D37E67189}" name="Coluna10614" dataDxfId="5775"/>
    <tableColumn id="10638" xr3:uid="{FCFF4131-C3AA-6F4F-9619-5C17188E0A22}" name="Coluna10615" dataDxfId="5774"/>
    <tableColumn id="10639" xr3:uid="{3B3509D2-3D1F-224B-A9D2-BECE809ACCEE}" name="Coluna10616" dataDxfId="5773"/>
    <tableColumn id="10640" xr3:uid="{6AC30814-D1B0-C94F-BFCB-D887726BB9E5}" name="Coluna10617" dataDxfId="5772"/>
    <tableColumn id="10641" xr3:uid="{A803C327-FC76-4E4A-8986-2B8FC7140734}" name="Coluna10618" dataDxfId="5771"/>
    <tableColumn id="10642" xr3:uid="{4388BD6B-45D6-E14B-9AB4-A461AEE1A832}" name="Coluna10619" dataDxfId="5770"/>
    <tableColumn id="10643" xr3:uid="{6348AA9F-735F-CD4E-9700-7A93CC81C9FA}" name="Coluna10620" dataDxfId="5769"/>
    <tableColumn id="10644" xr3:uid="{CBF27BEA-67CF-0642-9078-36380463AC9F}" name="Coluna10621" dataDxfId="5768"/>
    <tableColumn id="10645" xr3:uid="{2A133482-8682-7449-A9CF-9721E53FD801}" name="Coluna10622" dataDxfId="5767"/>
    <tableColumn id="10646" xr3:uid="{B3DC428D-D8A0-A243-ABAE-C8F245E8E29F}" name="Coluna10623" dataDxfId="5766"/>
    <tableColumn id="10647" xr3:uid="{098BB08D-4309-A54A-8329-DACBD9EAF709}" name="Coluna10624" dataDxfId="5765"/>
    <tableColumn id="10648" xr3:uid="{BE8A0005-1892-1A40-ACDD-698C28C0140E}" name="Coluna10625" dataDxfId="5764"/>
    <tableColumn id="10649" xr3:uid="{6D7993A6-87FE-694A-A1F7-E05BC1415D84}" name="Coluna10626" dataDxfId="5763"/>
    <tableColumn id="10650" xr3:uid="{A8138A71-09E9-4C48-8D05-6355B3655A04}" name="Coluna10627" dataDxfId="5762"/>
    <tableColumn id="10651" xr3:uid="{FAD7DE0B-6893-6E49-921A-CA7CCE4E9EA8}" name="Coluna10628" dataDxfId="5761"/>
    <tableColumn id="10652" xr3:uid="{6B4E497C-CCEF-6D4C-B789-9B5E3C380943}" name="Coluna10629" dataDxfId="5760"/>
    <tableColumn id="10653" xr3:uid="{7DB8625D-E87F-DC47-89D0-B39769A93B9E}" name="Coluna10630" dataDxfId="5759"/>
    <tableColumn id="10654" xr3:uid="{6365A382-F2A9-D04D-A64F-7E989A85A947}" name="Coluna10631" dataDxfId="5758"/>
    <tableColumn id="10655" xr3:uid="{A0079E83-E9C2-0B40-A398-59EC5BF6505D}" name="Coluna10632" dataDxfId="5757"/>
    <tableColumn id="10656" xr3:uid="{CB9EB9B0-15E6-7F40-997A-FFDBAA5C5928}" name="Coluna10633" dataDxfId="5756"/>
    <tableColumn id="10657" xr3:uid="{4BAF73EB-E8BF-B941-BBD8-FCCA712FD67E}" name="Coluna10634" dataDxfId="5755"/>
    <tableColumn id="10658" xr3:uid="{8EAED3B0-4FAC-E641-874C-15623E8E7627}" name="Coluna10635" dataDxfId="5754"/>
    <tableColumn id="10659" xr3:uid="{8B2DB2A2-C571-0944-BC86-6FF4002CDBFC}" name="Coluna10636" dataDxfId="5753"/>
    <tableColumn id="10660" xr3:uid="{1BEDB50B-0EDC-EF44-A13B-8699B2EB5FFF}" name="Coluna10637" dataDxfId="5752"/>
    <tableColumn id="10661" xr3:uid="{0F7A953C-B67E-DA4B-AD85-5D00825095C5}" name="Coluna10638" dataDxfId="5751"/>
    <tableColumn id="10662" xr3:uid="{59FE6B0D-F61C-034B-BE93-B3CF8BD0E8B6}" name="Coluna10639" dataDxfId="5750"/>
    <tableColumn id="10663" xr3:uid="{63DAA283-4410-1542-9290-6D8F04D5A190}" name="Coluna10640" dataDxfId="5749"/>
    <tableColumn id="10664" xr3:uid="{BBAD7A28-3249-6846-A9FA-CFF07D1CC3E9}" name="Coluna10641" dataDxfId="5748"/>
    <tableColumn id="10665" xr3:uid="{F1016F02-0A6D-E347-AA23-18FEE5C8FA8A}" name="Coluna10642" dataDxfId="5747"/>
    <tableColumn id="10666" xr3:uid="{2E6BD266-1EBA-E449-B0EB-97C278DA94BB}" name="Coluna10643" dataDxfId="5746"/>
    <tableColumn id="10667" xr3:uid="{22A94974-49EA-5A42-A984-A967AF6623CB}" name="Coluna10644" dataDxfId="5745"/>
    <tableColumn id="10668" xr3:uid="{EA730BB6-F95E-3540-ABFF-CC203EF9713C}" name="Coluna10645" dataDxfId="5744"/>
    <tableColumn id="10669" xr3:uid="{974DC761-A046-8542-A92B-7D2AC151D1C5}" name="Coluna10646" dataDxfId="5743"/>
    <tableColumn id="10670" xr3:uid="{0145FB05-619F-2A4B-950B-B0301991E46F}" name="Coluna10647" dataDxfId="5742"/>
    <tableColumn id="10671" xr3:uid="{463EAC10-679D-F648-ADC7-CBA73C282A3C}" name="Coluna10648" dataDxfId="5741"/>
    <tableColumn id="10672" xr3:uid="{D477EF01-A005-354F-AB5C-0FFE8DC92A09}" name="Coluna10649" dataDxfId="5740"/>
    <tableColumn id="10673" xr3:uid="{1549FD10-9C6F-AE47-BBF3-6FF70199AB08}" name="Coluna10650" dataDxfId="5739"/>
    <tableColumn id="10674" xr3:uid="{058F833D-42F2-014C-85F0-C08A2890394A}" name="Coluna10651" dataDxfId="5738"/>
    <tableColumn id="10675" xr3:uid="{43E0B4B7-4D3C-194D-8342-611A12CD94C1}" name="Coluna10652" dataDxfId="5737"/>
    <tableColumn id="10676" xr3:uid="{130CB797-287C-5349-841C-9C131EE9B677}" name="Coluna10653" dataDxfId="5736"/>
    <tableColumn id="10677" xr3:uid="{521EC7C9-4DF8-A24B-8312-878358DEE59F}" name="Coluna10654" dataDxfId="5735"/>
    <tableColumn id="10678" xr3:uid="{ABC16DAB-51F4-A942-9D2D-E5642EE32917}" name="Coluna10655" dataDxfId="5734"/>
    <tableColumn id="10679" xr3:uid="{2A6C01A1-BE33-7740-B2AE-FC811C2D6713}" name="Coluna10656" dataDxfId="5733"/>
    <tableColumn id="10680" xr3:uid="{C198DD7E-18F0-3F4F-9E31-43F80CDC2CF1}" name="Coluna10657" dataDxfId="5732"/>
    <tableColumn id="10681" xr3:uid="{C17DD65B-26EB-AF46-BBD5-8B9087B139CC}" name="Coluna10658" dataDxfId="5731"/>
    <tableColumn id="10682" xr3:uid="{42DDBD02-24EF-E64E-ACAB-AE2B4EDDBE5F}" name="Coluna10659" dataDxfId="5730"/>
    <tableColumn id="10683" xr3:uid="{72D6DFA3-4674-9A44-86B5-4CF36A3A72E8}" name="Coluna10660" dataDxfId="5729"/>
    <tableColumn id="10684" xr3:uid="{567129B0-C99E-1C48-9FCA-1C173581FC4D}" name="Coluna10661" dataDxfId="5728"/>
    <tableColumn id="10685" xr3:uid="{44EA847F-3A57-0540-A6E2-1652512F9AF1}" name="Coluna10662" dataDxfId="5727"/>
    <tableColumn id="10686" xr3:uid="{33A03683-8F49-5A4D-A86D-4563BD2D71E9}" name="Coluna10663" dataDxfId="5726"/>
    <tableColumn id="10687" xr3:uid="{7036A159-3DE5-3F4E-B60B-E6F337F45B78}" name="Coluna10664" dataDxfId="5725"/>
    <tableColumn id="10688" xr3:uid="{A3892204-072A-CF43-9C71-D07CD3748902}" name="Coluna10665" dataDxfId="5724"/>
    <tableColumn id="10689" xr3:uid="{2CC83D02-F4B5-7748-BFC9-4AEA9E932883}" name="Coluna10666" dataDxfId="5723"/>
    <tableColumn id="10690" xr3:uid="{8E1D3CA5-A1C4-BF4F-9415-2D9950FF3857}" name="Coluna10667" dataDxfId="5722"/>
    <tableColumn id="10691" xr3:uid="{1F5CD6A6-778A-B74A-B596-AB49FCFB8606}" name="Coluna10668" dataDxfId="5721"/>
    <tableColumn id="10692" xr3:uid="{8AB86459-86A5-2346-93A0-6687BB7B6AE8}" name="Coluna10669" dataDxfId="5720"/>
    <tableColumn id="10693" xr3:uid="{60781340-3928-8B48-9177-175251DCFE55}" name="Coluna10670" dataDxfId="5719"/>
    <tableColumn id="10694" xr3:uid="{5C50A3CE-92D0-324E-8251-82FD974C978A}" name="Coluna10671" dataDxfId="5718"/>
    <tableColumn id="10695" xr3:uid="{92C0075D-E74A-8841-9731-61B4656474B2}" name="Coluna10672" dataDxfId="5717"/>
    <tableColumn id="10696" xr3:uid="{F5AA7E12-ECF3-2842-97CA-56FA6BABDC66}" name="Coluna10673" dataDxfId="5716"/>
    <tableColumn id="10697" xr3:uid="{6280E49E-2E5A-F347-B2B4-2BC30C5A4E26}" name="Coluna10674" dataDxfId="5715"/>
    <tableColumn id="10698" xr3:uid="{22B258D6-3F43-F04C-95BF-C0D609B0B64A}" name="Coluna10675" dataDxfId="5714"/>
    <tableColumn id="10699" xr3:uid="{EA1B9274-0E6E-7D43-90D7-06425EE149FF}" name="Coluna10676" dataDxfId="5713"/>
    <tableColumn id="10700" xr3:uid="{9E2A123F-9E4F-D04D-86E3-CBBBF405F0F2}" name="Coluna10677" dataDxfId="5712"/>
    <tableColumn id="10701" xr3:uid="{10A021A1-13DD-B344-B8AF-BF06B1CC4682}" name="Coluna10678" dataDxfId="5711"/>
    <tableColumn id="10702" xr3:uid="{D0540146-CB2B-F847-80D5-B36DE22CADE0}" name="Coluna10679" dataDxfId="5710"/>
    <tableColumn id="10703" xr3:uid="{AC2D9737-6269-B647-A210-4A35BFE491ED}" name="Coluna10680" dataDxfId="5709"/>
    <tableColumn id="10704" xr3:uid="{8BF4B7A9-FBDF-5A4A-9D81-F609E9D3980D}" name="Coluna10681" dataDxfId="5708"/>
    <tableColumn id="10705" xr3:uid="{864D2DDC-003B-E942-ABA5-C53E79FD8EE2}" name="Coluna10682" dataDxfId="5707"/>
    <tableColumn id="10706" xr3:uid="{140F7978-8A1C-E943-9B96-95A5DC7722F4}" name="Coluna10683" dataDxfId="5706"/>
    <tableColumn id="10707" xr3:uid="{94B1767F-EE1B-DA45-B5E0-C7210A6B220D}" name="Coluna10684" dataDxfId="5705"/>
    <tableColumn id="10708" xr3:uid="{93666F7E-13BB-484D-AC4A-235C01E825A6}" name="Coluna10685" dataDxfId="5704"/>
    <tableColumn id="10709" xr3:uid="{7F61A299-C33B-F542-BC26-0E6045DD25C7}" name="Coluna10686" dataDxfId="5703"/>
    <tableColumn id="10710" xr3:uid="{14DF3BDE-14D5-404B-9B9D-527C04DECCB2}" name="Coluna10687" dataDxfId="5702"/>
    <tableColumn id="10711" xr3:uid="{2CB17B4D-1612-6441-AE5A-79D0014130F5}" name="Coluna10688" dataDxfId="5701"/>
    <tableColumn id="10712" xr3:uid="{29E4499B-604B-9F49-913E-BD026A84012E}" name="Coluna10689" dataDxfId="5700"/>
    <tableColumn id="10713" xr3:uid="{AE4CD6C4-0743-864B-A5BB-6B123BC9DFD8}" name="Coluna10690" dataDxfId="5699"/>
    <tableColumn id="10714" xr3:uid="{F32B5B2B-8F1C-8B47-A597-1FBA886AF6DB}" name="Coluna10691" dataDxfId="5698"/>
    <tableColumn id="10715" xr3:uid="{58777727-8E20-4A4A-A735-ADC76FFF68C6}" name="Coluna10692" dataDxfId="5697"/>
    <tableColumn id="10716" xr3:uid="{77683AB8-EE7F-E841-9B82-698423DC309A}" name="Coluna10693" dataDxfId="5696"/>
    <tableColumn id="10717" xr3:uid="{F0107B4E-EEC6-1C4E-B666-9FAABE1540B5}" name="Coluna10694" dataDxfId="5695"/>
    <tableColumn id="10718" xr3:uid="{F62339A6-5F19-E94C-B818-013CC2DE071D}" name="Coluna10695" dataDxfId="5694"/>
    <tableColumn id="10719" xr3:uid="{40D59315-8681-0949-B63B-65CB148869D7}" name="Coluna10696" dataDxfId="5693"/>
    <tableColumn id="10720" xr3:uid="{F2B84BFD-FF5F-2D48-BDE1-E72EC441CD70}" name="Coluna10697" dataDxfId="5692"/>
    <tableColumn id="10721" xr3:uid="{83639E6B-CA1E-6348-83D7-B61958D4FB16}" name="Coluna10698" dataDxfId="5691"/>
    <tableColumn id="10722" xr3:uid="{1EE75C14-4157-DF44-A758-3A8D14A78783}" name="Coluna10699" dataDxfId="5690"/>
    <tableColumn id="10723" xr3:uid="{4414DA68-8A09-984B-ADE0-1ECC38A0B9E4}" name="Coluna10700" dataDxfId="5689"/>
    <tableColumn id="10724" xr3:uid="{9F8045D4-139A-C940-A873-426B85EB3935}" name="Coluna10701" dataDxfId="5688"/>
    <tableColumn id="10725" xr3:uid="{B08ABDFC-F0C2-834F-AD1F-26F6081BF170}" name="Coluna10702" dataDxfId="5687"/>
    <tableColumn id="10726" xr3:uid="{037B5C36-B764-3C43-AE8D-F79BA81D219E}" name="Coluna10703" dataDxfId="5686"/>
    <tableColumn id="10727" xr3:uid="{A6D645E2-4E40-5546-B884-8C889C7164BB}" name="Coluna10704" dataDxfId="5685"/>
    <tableColumn id="10728" xr3:uid="{B00624A8-3476-954B-8F1C-17E43C3ABDF8}" name="Coluna10705" dataDxfId="5684"/>
    <tableColumn id="10729" xr3:uid="{7112B2ED-DD30-204B-B193-0746FD581AF0}" name="Coluna10706" dataDxfId="5683"/>
    <tableColumn id="10730" xr3:uid="{0E45FC83-E487-5244-83E2-55D46F1D1226}" name="Coluna10707" dataDxfId="5682"/>
    <tableColumn id="10731" xr3:uid="{78D6439E-3AE8-4044-886E-688C09EEF5EA}" name="Coluna10708" dataDxfId="5681"/>
    <tableColumn id="10732" xr3:uid="{5AFC923C-EA91-184A-A7D0-38D6E1677898}" name="Coluna10709" dataDxfId="5680"/>
    <tableColumn id="10733" xr3:uid="{D631A90C-05AC-F547-A2A4-56C99B84AD8C}" name="Coluna10710" dataDxfId="5679"/>
    <tableColumn id="10734" xr3:uid="{F412AAA1-0441-0D4A-AC5D-E9738EEADCB5}" name="Coluna10711" dataDxfId="5678"/>
    <tableColumn id="10735" xr3:uid="{88C3CC86-750C-1F48-834D-D36703399DCC}" name="Coluna10712" dataDxfId="5677"/>
    <tableColumn id="10736" xr3:uid="{8DD96938-E7D8-E949-B014-DE40961A1751}" name="Coluna10713" dataDxfId="5676"/>
    <tableColumn id="10737" xr3:uid="{FFE9D094-865B-9946-8FA4-B1BEC115D589}" name="Coluna10714" dataDxfId="5675"/>
    <tableColumn id="10738" xr3:uid="{28C37518-02D3-E34A-9699-C821CF5CBF0F}" name="Coluna10715" dataDxfId="5674"/>
    <tableColumn id="10739" xr3:uid="{F980D4FE-F688-F74E-9B63-38F64DBCB04D}" name="Coluna10716" dataDxfId="5673"/>
    <tableColumn id="10740" xr3:uid="{BBBA571E-C4A8-824A-97EC-873E7DD4DBF0}" name="Coluna10717" dataDxfId="5672"/>
    <tableColumn id="10741" xr3:uid="{243530CD-90F7-9449-9C6A-0378D46FE227}" name="Coluna10718" dataDxfId="5671"/>
    <tableColumn id="10742" xr3:uid="{A13F207C-79DD-3343-AB5B-568486CFDD8A}" name="Coluna10719" dataDxfId="5670"/>
    <tableColumn id="10743" xr3:uid="{FCEF978C-3E27-8542-826F-8843473290C2}" name="Coluna10720" dataDxfId="5669"/>
    <tableColumn id="10744" xr3:uid="{1E0C680A-4BD4-1443-B767-F39964D284D6}" name="Coluna10721" dataDxfId="5668"/>
    <tableColumn id="10745" xr3:uid="{29913978-FDB9-2648-AED2-0285CC05E110}" name="Coluna10722" dataDxfId="5667"/>
    <tableColumn id="10746" xr3:uid="{6CB1D8AC-CBCC-EC49-BA61-9C5B7E6C5DFA}" name="Coluna10723" dataDxfId="5666"/>
    <tableColumn id="10747" xr3:uid="{351957AC-4A90-1A4B-A4EF-DE318D7BB3FC}" name="Coluna10724" dataDxfId="5665"/>
    <tableColumn id="10748" xr3:uid="{2CA2050C-79BF-454C-AA8A-CBEC123B0CFD}" name="Coluna10725" dataDxfId="5664"/>
    <tableColumn id="10749" xr3:uid="{EEF04558-D0CC-DB40-B197-33D0885C47FE}" name="Coluna10726" dataDxfId="5663"/>
    <tableColumn id="10750" xr3:uid="{F86FE11C-75AD-E446-BB66-C67507DD0667}" name="Coluna10727" dataDxfId="5662"/>
    <tableColumn id="10751" xr3:uid="{FCCBD753-34C2-DE42-9AAD-92A9E6C79F26}" name="Coluna10728" dataDxfId="5661"/>
    <tableColumn id="10752" xr3:uid="{42FFA5A4-82EA-FE4A-B391-DA0A6C54798A}" name="Coluna10729" dataDxfId="5660"/>
    <tableColumn id="10753" xr3:uid="{CA27380B-61C0-A544-A89D-679252584FB4}" name="Coluna10730" dataDxfId="5659"/>
    <tableColumn id="10754" xr3:uid="{19CA7B97-6FCF-0C4E-B767-5FC22928561D}" name="Coluna10731" dataDxfId="5658"/>
    <tableColumn id="10755" xr3:uid="{F00D5305-876D-3441-BF1F-AD5A91FD268D}" name="Coluna10732" dataDxfId="5657"/>
    <tableColumn id="10756" xr3:uid="{7A2F0E03-299A-EF4C-AAD1-B3A4994D9118}" name="Coluna10733" dataDxfId="5656"/>
    <tableColumn id="10757" xr3:uid="{926541BE-9B46-C24F-A9F8-E2600F02E3AC}" name="Coluna10734" dataDxfId="5655"/>
    <tableColumn id="10758" xr3:uid="{0AFCED7A-4077-9240-B697-5115586060F6}" name="Coluna10735" dataDxfId="5654"/>
    <tableColumn id="10759" xr3:uid="{CDA908DD-3B6F-0B41-900B-3BFF81D4F0C6}" name="Coluna10736" dataDxfId="5653"/>
    <tableColumn id="10760" xr3:uid="{C0C59523-8344-C746-B957-B699606E3FBC}" name="Coluna10737" dataDxfId="5652"/>
    <tableColumn id="10761" xr3:uid="{6641AF13-444A-1A44-A4AB-11AC08DA235F}" name="Coluna10738" dataDxfId="5651"/>
    <tableColumn id="10762" xr3:uid="{DA5A84A6-FF6F-5847-A8EA-8B6AA388C2F9}" name="Coluna10739" dataDxfId="5650"/>
    <tableColumn id="10763" xr3:uid="{FE098595-EDDD-4640-9988-BBEBC8542A42}" name="Coluna10740" dataDxfId="5649"/>
    <tableColumn id="10764" xr3:uid="{41D21234-FD66-0F49-973A-0444BF0BDEC6}" name="Coluna10741" dataDxfId="5648"/>
    <tableColumn id="10765" xr3:uid="{BA8CB3B9-BC11-394F-8C0B-970CC1903016}" name="Coluna10742" dataDxfId="5647"/>
    <tableColumn id="10766" xr3:uid="{3580D524-F1BC-D347-8F41-6AAB9725864D}" name="Coluna10743" dataDxfId="5646"/>
    <tableColumn id="10767" xr3:uid="{F5C93ECC-4DB9-6446-B8DA-F511CDB74CA9}" name="Coluna10744" dataDxfId="5645"/>
    <tableColumn id="10768" xr3:uid="{85C221F4-76CA-064A-BD2A-27DBB3044003}" name="Coluna10745" dataDxfId="5644"/>
    <tableColumn id="10769" xr3:uid="{8D6FF923-89C0-6943-A8C8-30C01D6F6094}" name="Coluna10746" dataDxfId="5643"/>
    <tableColumn id="10770" xr3:uid="{A0FD7EFE-ED3C-0643-8A59-1C6664B16DE4}" name="Coluna10747" dataDxfId="5642"/>
    <tableColumn id="10771" xr3:uid="{40ECD47A-1B27-0649-8F23-CCF90D29AE19}" name="Coluna10748" dataDxfId="5641"/>
    <tableColumn id="10772" xr3:uid="{B248F6E4-E33A-304E-9C57-090EFADDA164}" name="Coluna10749" dataDxfId="5640"/>
    <tableColumn id="10773" xr3:uid="{22D1275E-A9A7-8640-85F2-EA6D7E3423E0}" name="Coluna10750" dataDxfId="5639"/>
    <tableColumn id="10774" xr3:uid="{049DD0AB-EA50-FB4D-BFFF-E3D6ABC26E2C}" name="Coluna10751" dataDxfId="5638"/>
    <tableColumn id="10775" xr3:uid="{158C1EA5-4457-5A43-8EFC-BF73DAE0EC88}" name="Coluna10752" dataDxfId="5637"/>
    <tableColumn id="10776" xr3:uid="{FF5378E9-7F99-E34A-8201-2DB9ECE6C35E}" name="Coluna10753" dataDxfId="5636"/>
    <tableColumn id="10777" xr3:uid="{8CAE3ABF-F4AA-3D45-96F1-CAC0ADD511E2}" name="Coluna10754" dataDxfId="5635"/>
    <tableColumn id="10778" xr3:uid="{AB64639C-7AF1-0149-B424-BCCE608DA25E}" name="Coluna10755" dataDxfId="5634"/>
    <tableColumn id="10779" xr3:uid="{06FE3634-66D9-C941-87F0-1CC25B7A6284}" name="Coluna10756" dataDxfId="5633"/>
    <tableColumn id="10780" xr3:uid="{FC34303F-1457-8A43-8630-A4FD448DCFE1}" name="Coluna10757" dataDxfId="5632"/>
    <tableColumn id="10781" xr3:uid="{60B87C73-C1F9-764E-8BDB-F83753CBE970}" name="Coluna10758" dataDxfId="5631"/>
    <tableColumn id="10782" xr3:uid="{2FA5FCC4-FFB3-F04A-82E9-E58B62193CFB}" name="Coluna10759" dataDxfId="5630"/>
    <tableColumn id="10783" xr3:uid="{D7D6B82F-7472-EE43-843B-84A2CC07B53C}" name="Coluna10760" dataDxfId="5629"/>
    <tableColumn id="10784" xr3:uid="{70C97CD7-4E69-FA42-BFBC-824FB55FC818}" name="Coluna10761" dataDxfId="5628"/>
    <tableColumn id="10785" xr3:uid="{BB881CA3-1B0B-364E-B210-071FB7A08986}" name="Coluna10762" dataDxfId="5627"/>
    <tableColumn id="10786" xr3:uid="{C2A4E722-7732-9440-BD76-19BDA498E65F}" name="Coluna10763" dataDxfId="5626"/>
    <tableColumn id="10787" xr3:uid="{E10FCB47-2BC9-CE4E-9E49-F2060E7B5506}" name="Coluna10764" dataDxfId="5625"/>
    <tableColumn id="10788" xr3:uid="{B8080F38-2D14-EE4A-8F14-8B7D8E62024A}" name="Coluna10765" dataDxfId="5624"/>
    <tableColumn id="10789" xr3:uid="{AC4B82A4-89F7-A940-83DC-515CB4A936C5}" name="Coluna10766" dataDxfId="5623"/>
    <tableColumn id="10790" xr3:uid="{0849B77A-C70D-F34F-A13D-1767D0547C8C}" name="Coluna10767" dataDxfId="5622"/>
    <tableColumn id="10791" xr3:uid="{B24776B0-2E22-6E49-A5DB-39510F5AF3B1}" name="Coluna10768" dataDxfId="5621"/>
    <tableColumn id="10792" xr3:uid="{50375230-0ED5-AB41-BDFF-E4586FBE64F4}" name="Coluna10769" dataDxfId="5620"/>
    <tableColumn id="10793" xr3:uid="{163D7B63-4CD7-9E4D-844A-9C2DD198D001}" name="Coluna10770" dataDxfId="5619"/>
    <tableColumn id="10794" xr3:uid="{DEE65135-7BF7-CE48-BA44-089A06888C90}" name="Coluna10771" dataDxfId="5618"/>
    <tableColumn id="10795" xr3:uid="{7CCC6A43-B7A0-394B-990A-E4C61567D618}" name="Coluna10772" dataDxfId="5617"/>
    <tableColumn id="10796" xr3:uid="{7A3D76B4-F4D7-6C41-AC72-62836A5521EF}" name="Coluna10773" dataDxfId="5616"/>
    <tableColumn id="10797" xr3:uid="{11FC412F-C84D-5046-B509-BD392204FC28}" name="Coluna10774" dataDxfId="5615"/>
    <tableColumn id="10798" xr3:uid="{06E07029-323C-E347-849C-4C73C8EE8455}" name="Coluna10775" dataDxfId="5614"/>
    <tableColumn id="10799" xr3:uid="{4F8AD01E-F204-AE40-A933-0D3105FDC713}" name="Coluna10776" dataDxfId="5613"/>
    <tableColumn id="10800" xr3:uid="{90CE14EB-B76D-B848-84D0-FA4B479AC3F8}" name="Coluna10777" dataDxfId="5612"/>
    <tableColumn id="10801" xr3:uid="{672F8DB5-5B7A-2143-9DD2-F5A3653F66EA}" name="Coluna10778" dataDxfId="5611"/>
    <tableColumn id="10802" xr3:uid="{08F5743D-D3E3-2345-B4F5-3E59A07DFBF4}" name="Coluna10779" dataDxfId="5610"/>
    <tableColumn id="10803" xr3:uid="{F820D1C6-8182-FB4D-B5E5-982978A6350A}" name="Coluna10780" dataDxfId="5609"/>
    <tableColumn id="10804" xr3:uid="{0D0D5198-B7FB-FE4B-8EE9-E3591A90D174}" name="Coluna10781" dataDxfId="5608"/>
    <tableColumn id="10805" xr3:uid="{0CAF7C65-5B09-C74E-A783-71DD21A85EE4}" name="Coluna10782" dataDxfId="5607"/>
    <tableColumn id="10806" xr3:uid="{2BBFF2D0-EAC6-7B41-948B-68BB094B396F}" name="Coluna10783" dataDxfId="5606"/>
    <tableColumn id="10807" xr3:uid="{2E558576-B4B0-654B-9C08-8F5ABDCCCF6B}" name="Coluna10784" dataDxfId="5605"/>
    <tableColumn id="10808" xr3:uid="{1704BB18-5541-A84C-A90C-620E6B6646EE}" name="Coluna10785" dataDxfId="5604"/>
    <tableColumn id="10809" xr3:uid="{2F154651-7D49-4F4C-9E2F-95F2F366CA0A}" name="Coluna10786" dataDxfId="5603"/>
    <tableColumn id="10810" xr3:uid="{A39A0C7C-4F98-C946-9D46-081C86E73121}" name="Coluna10787" dataDxfId="5602"/>
    <tableColumn id="10811" xr3:uid="{026BFFDF-000E-C343-B0A2-AE93EFEE991F}" name="Coluna10788" dataDxfId="5601"/>
    <tableColumn id="10812" xr3:uid="{5EB36693-0E69-1340-9679-75DFEFBD03D1}" name="Coluna10789" dataDxfId="5600"/>
    <tableColumn id="10813" xr3:uid="{BDF43566-BB41-4A4F-A4EE-62961F465589}" name="Coluna10790" dataDxfId="5599"/>
    <tableColumn id="10814" xr3:uid="{D614BBDD-9804-7A48-987A-CD4ABC90B561}" name="Coluna10791" dataDxfId="5598"/>
    <tableColumn id="10815" xr3:uid="{57448A37-D977-3548-AF0A-1BEC65B2A031}" name="Coluna10792" dataDxfId="5597"/>
    <tableColumn id="10816" xr3:uid="{D7A74DAD-EA5E-644D-B1B6-EC1483777439}" name="Coluna10793" dataDxfId="5596"/>
    <tableColumn id="10817" xr3:uid="{6D71CB64-354E-7848-AC40-32065EBCC0E5}" name="Coluna10794" dataDxfId="5595"/>
    <tableColumn id="10818" xr3:uid="{0F47673D-9FF6-574A-A7AF-06D3BF0B1BA0}" name="Coluna10795" dataDxfId="5594"/>
    <tableColumn id="10819" xr3:uid="{1A970ACF-AA8E-C342-AC0C-272898AD8FC7}" name="Coluna10796" dataDxfId="5593"/>
    <tableColumn id="10820" xr3:uid="{D0C12CCE-2293-4743-8AEA-95A6AEBA87F2}" name="Coluna10797" dataDxfId="5592"/>
    <tableColumn id="10821" xr3:uid="{D144B9F3-D80C-E447-8365-159A62BB7114}" name="Coluna10798" dataDxfId="5591"/>
    <tableColumn id="10822" xr3:uid="{0B70354C-A2A8-E646-BC36-30E275D5A310}" name="Coluna10799" dataDxfId="5590"/>
    <tableColumn id="10823" xr3:uid="{D3EB975D-4411-5741-AF26-9571B0BFC9B8}" name="Coluna10800" dataDxfId="5589"/>
    <tableColumn id="10824" xr3:uid="{06BBDBFE-69FE-2D4E-A4C3-AFF2A7986BB1}" name="Coluna10801" dataDxfId="5588"/>
    <tableColumn id="10825" xr3:uid="{271FDA1A-FD6E-614A-B916-6BCCF9E4F27D}" name="Coluna10802" dataDxfId="5587"/>
    <tableColumn id="10826" xr3:uid="{EF309E6C-F3A7-9345-B712-18332B9F4C73}" name="Coluna10803" dataDxfId="5586"/>
    <tableColumn id="10827" xr3:uid="{1084B092-AED0-F54F-947B-38B09E5EA2E5}" name="Coluna10804" dataDxfId="5585"/>
    <tableColumn id="10828" xr3:uid="{C52FE03E-AFF8-4E42-A0F3-950F678CE4AF}" name="Coluna10805" dataDxfId="5584"/>
    <tableColumn id="10829" xr3:uid="{6C5ADE35-F58F-3C4E-9C54-E4255C3EE775}" name="Coluna10806" dataDxfId="5583"/>
    <tableColumn id="10830" xr3:uid="{1F06B1B0-27D1-6644-BEDC-4119CF1E560A}" name="Coluna10807" dataDxfId="5582"/>
    <tableColumn id="10831" xr3:uid="{58F367CF-25A6-6546-BE85-73F53C0B8A80}" name="Coluna10808" dataDxfId="5581"/>
    <tableColumn id="10832" xr3:uid="{50A478E6-90B2-E64C-B7E5-E232B3D8109C}" name="Coluna10809" dataDxfId="5580"/>
    <tableColumn id="10833" xr3:uid="{863A75BB-43D5-B44C-9546-ECD24846D4A3}" name="Coluna10810" dataDxfId="5579"/>
    <tableColumn id="10834" xr3:uid="{C76A87AB-47ED-B740-8B57-419818C601B6}" name="Coluna10811" dataDxfId="5578"/>
    <tableColumn id="10835" xr3:uid="{6B152F0F-3FAE-1D4E-A301-AE6C2B7BAEC5}" name="Coluna10812" dataDxfId="5577"/>
    <tableColumn id="10836" xr3:uid="{ED555EF0-3C34-464B-B420-18C2A1D7B09A}" name="Coluna10813" dataDxfId="5576"/>
    <tableColumn id="10837" xr3:uid="{7308421A-F257-7044-86EF-49067AE6F043}" name="Coluna10814" dataDxfId="5575"/>
    <tableColumn id="10838" xr3:uid="{E0877656-8FBD-6745-8364-FDE2A647654F}" name="Coluna10815" dataDxfId="5574"/>
    <tableColumn id="10839" xr3:uid="{3BA3964D-90B0-624D-AE75-E8F8A8CD3423}" name="Coluna10816" dataDxfId="5573"/>
    <tableColumn id="10840" xr3:uid="{1E38B8FC-7F77-B84E-A61B-E48CEA588574}" name="Coluna10817" dataDxfId="5572"/>
    <tableColumn id="10841" xr3:uid="{0F0A54D1-B22E-9748-9969-14ACAAE57016}" name="Coluna10818" dataDxfId="5571"/>
    <tableColumn id="10842" xr3:uid="{63ADA36B-399E-5F40-8FC8-D2DD3A202358}" name="Coluna10819" dataDxfId="5570"/>
    <tableColumn id="10843" xr3:uid="{EE7BC6C1-014B-7A42-BA5C-91EDCA644606}" name="Coluna10820" dataDxfId="5569"/>
    <tableColumn id="10844" xr3:uid="{E1136CFE-1507-D941-AC49-ABD999D391AE}" name="Coluna10821" dataDxfId="5568"/>
    <tableColumn id="10845" xr3:uid="{E676C14F-B005-4C49-B0DC-EF03A01B9902}" name="Coluna10822" dataDxfId="5567"/>
    <tableColumn id="10846" xr3:uid="{E56DEB87-2DC6-7742-81C7-27E11349E356}" name="Coluna10823" dataDxfId="5566"/>
    <tableColumn id="10847" xr3:uid="{48A6C098-CB71-4642-A895-F6A71257C3AD}" name="Coluna10824" dataDxfId="5565"/>
    <tableColumn id="10848" xr3:uid="{5C0BDC07-FD38-0344-8814-AA4C66BB9C13}" name="Coluna10825" dataDxfId="5564"/>
    <tableColumn id="10849" xr3:uid="{4ABF6676-7507-B149-9F38-DD8094D8E875}" name="Coluna10826" dataDxfId="5563"/>
    <tableColumn id="10850" xr3:uid="{65DCA16D-4807-294F-9EA0-727AE90FC64E}" name="Coluna10827" dataDxfId="5562"/>
    <tableColumn id="10851" xr3:uid="{37A1B36F-DA89-364B-B74D-7D4B1447F99E}" name="Coluna10828" dataDxfId="5561"/>
    <tableColumn id="10852" xr3:uid="{2535109E-A738-9347-BEAB-D5BE92C9F99B}" name="Coluna10829" dataDxfId="5560"/>
    <tableColumn id="10853" xr3:uid="{EF080674-F46D-9146-84E5-88BE419F510C}" name="Coluna10830" dataDxfId="5559"/>
    <tableColumn id="10854" xr3:uid="{A3B27DF5-4B28-F74F-A287-60F49851605A}" name="Coluna10831" dataDxfId="5558"/>
    <tableColumn id="10855" xr3:uid="{38982A1C-C120-0049-9B3D-F3C9635DBE0E}" name="Coluna10832" dataDxfId="5557"/>
    <tableColumn id="10856" xr3:uid="{4CD9B211-3B2F-B345-9835-6C8A973642A6}" name="Coluna10833" dataDxfId="5556"/>
    <tableColumn id="10857" xr3:uid="{3BF6369E-35DA-6E4C-957E-3809A6B20FD9}" name="Coluna10834" dataDxfId="5555"/>
    <tableColumn id="10858" xr3:uid="{2C26EBCA-B4B5-2047-B21A-1243710A4783}" name="Coluna10835" dataDxfId="5554"/>
    <tableColumn id="10859" xr3:uid="{DBAF0886-E06F-2043-BF78-4A7830A41B86}" name="Coluna10836" dataDxfId="5553"/>
    <tableColumn id="10860" xr3:uid="{4E5B5405-9B17-584C-A766-4633BF8E82F5}" name="Coluna10837" dataDxfId="5552"/>
    <tableColumn id="10861" xr3:uid="{64EBD84E-AC40-FC46-8445-4FFBE4A76CCA}" name="Coluna10838" dataDxfId="5551"/>
    <tableColumn id="10862" xr3:uid="{89E66059-5958-3E4D-A4CC-94F818AF3BA1}" name="Coluna10839" dataDxfId="5550"/>
    <tableColumn id="10863" xr3:uid="{A5238DB6-D131-734E-A15B-14C35DC771A1}" name="Coluna10840" dataDxfId="5549"/>
    <tableColumn id="10864" xr3:uid="{0697ED02-B1FA-FD44-B169-D8502BB723C5}" name="Coluna10841" dataDxfId="5548"/>
    <tableColumn id="10865" xr3:uid="{3F866E8B-0A7F-F34D-B1A8-5734087CEBF3}" name="Coluna10842" dataDxfId="5547"/>
    <tableColumn id="10866" xr3:uid="{36B4B014-A96C-EE41-8B3F-8B02E7C1F6F5}" name="Coluna10843" dataDxfId="5546"/>
    <tableColumn id="10867" xr3:uid="{B192309D-E4A8-9C4E-A0B9-55C1AD3C0175}" name="Coluna10844" dataDxfId="5545"/>
    <tableColumn id="10868" xr3:uid="{BA8B4136-DD14-AD44-911C-7766E2BF27CA}" name="Coluna10845" dataDxfId="5544"/>
    <tableColumn id="10869" xr3:uid="{962A27B9-4A87-0C49-B4CF-BCE003037A77}" name="Coluna10846" dataDxfId="5543"/>
    <tableColumn id="10870" xr3:uid="{DCA40FE0-9934-C64D-BF78-0CB253AF72F2}" name="Coluna10847" dataDxfId="5542"/>
    <tableColumn id="10871" xr3:uid="{231950C8-1813-2945-AB00-D40E154DFC5F}" name="Coluna10848" dataDxfId="5541"/>
    <tableColumn id="10872" xr3:uid="{BBA63425-5859-2948-9A97-6F1DD8DAB4EB}" name="Coluna10849" dataDxfId="5540"/>
    <tableColumn id="10873" xr3:uid="{E9588B02-16AA-B648-9722-22EF16F602FF}" name="Coluna10850" dataDxfId="5539"/>
    <tableColumn id="10874" xr3:uid="{89F17C09-B525-FE49-8F38-ED1F5F34AE9D}" name="Coluna10851" dataDxfId="5538"/>
    <tableColumn id="10875" xr3:uid="{97256D1C-4553-8B4B-93DF-50B320601FAA}" name="Coluna10852" dataDxfId="5537"/>
    <tableColumn id="10876" xr3:uid="{4D7010C5-657C-1B48-8355-7A5CF0766F3F}" name="Coluna10853" dataDxfId="5536"/>
    <tableColumn id="10877" xr3:uid="{6D21A64B-B2DB-ED4C-A510-AA2538D4E3D9}" name="Coluna10854" dataDxfId="5535"/>
    <tableColumn id="10878" xr3:uid="{8658C0AE-BB2B-AE4C-98BB-90AD33904CE1}" name="Coluna10855" dataDxfId="5534"/>
    <tableColumn id="10879" xr3:uid="{1005EE1B-BF50-094A-A750-92DF55086532}" name="Coluna10856" dataDxfId="5533"/>
    <tableColumn id="10880" xr3:uid="{49E29072-157D-3C4C-B6EC-5C491DD6A89A}" name="Coluna10857" dataDxfId="5532"/>
    <tableColumn id="10881" xr3:uid="{E2DB8DB9-9B97-F048-A87C-59BED67D686F}" name="Coluna10858" dataDxfId="5531"/>
    <tableColumn id="10882" xr3:uid="{D121A052-54C0-8D42-A224-1326F3B29C78}" name="Coluna10859" dataDxfId="5530"/>
    <tableColumn id="10883" xr3:uid="{CDF79B49-68DC-AC41-9B5A-083A4F9745C4}" name="Coluna10860" dataDxfId="5529"/>
    <tableColumn id="10884" xr3:uid="{1220F48B-7E2B-6C42-A577-42292D7316D5}" name="Coluna10861" dataDxfId="5528"/>
    <tableColumn id="10885" xr3:uid="{29A13966-5907-8B4B-B39C-330ECEF43328}" name="Coluna10862" dataDxfId="5527"/>
    <tableColumn id="10886" xr3:uid="{E3ED96C9-43F5-8444-84FF-B8B8E205FC80}" name="Coluna10863" dataDxfId="5526"/>
    <tableColumn id="10887" xr3:uid="{61DB8B64-E976-4747-A4CB-C310A7271C7A}" name="Coluna10864" dataDxfId="5525"/>
    <tableColumn id="10888" xr3:uid="{1F9120EC-0F90-D243-8D8F-CF0EE45811AE}" name="Coluna10865" dataDxfId="5524"/>
    <tableColumn id="10889" xr3:uid="{F2BCC004-D29E-0343-9043-D0781A2F1623}" name="Coluna10866" dataDxfId="5523"/>
    <tableColumn id="10890" xr3:uid="{6BFB2EDE-5F95-1447-B350-741DB7067091}" name="Coluna10867" dataDxfId="5522"/>
    <tableColumn id="10891" xr3:uid="{48A37A0C-8634-0041-AEF0-232B05AD62CC}" name="Coluna10868" dataDxfId="5521"/>
    <tableColumn id="10892" xr3:uid="{02076E24-48CA-4445-8256-67ABD103D706}" name="Coluna10869" dataDxfId="5520"/>
    <tableColumn id="10893" xr3:uid="{43C81C13-2785-4A46-9906-6B9940FB5279}" name="Coluna10870" dataDxfId="5519"/>
    <tableColumn id="10894" xr3:uid="{BA06C059-3DAC-BE4A-81EA-C40315555B26}" name="Coluna10871" dataDxfId="5518"/>
    <tableColumn id="10895" xr3:uid="{91014021-8E96-7E4A-A46F-5B60CD5D1F32}" name="Coluna10872" dataDxfId="5517"/>
    <tableColumn id="10896" xr3:uid="{0746CD9C-8E27-6848-809B-7598E5AF773F}" name="Coluna10873" dataDxfId="5516"/>
    <tableColumn id="10897" xr3:uid="{7B6A1DF4-83DC-EF4B-931A-83D77124EAD3}" name="Coluna10874" dataDxfId="5515"/>
    <tableColumn id="10898" xr3:uid="{BA40E7B5-7A57-1A4D-9BF5-692F9687F5FE}" name="Coluna10875" dataDxfId="5514"/>
    <tableColumn id="10899" xr3:uid="{424FCE7A-4F47-B843-8B3B-E52AF832B8C4}" name="Coluna10876" dataDxfId="5513"/>
    <tableColumn id="10900" xr3:uid="{C45F5ABD-AD7A-CA40-BC38-17D99CF226C4}" name="Coluna10877" dataDxfId="5512"/>
    <tableColumn id="10901" xr3:uid="{FC60575C-885F-DD43-ADC0-A1F98107C466}" name="Coluna10878" dataDxfId="5511"/>
    <tableColumn id="10902" xr3:uid="{F7D06A4E-3D3C-2740-8EBA-A5F5AC71069F}" name="Coluna10879" dataDxfId="5510"/>
    <tableColumn id="10903" xr3:uid="{E86BD64B-C9E8-0B4C-9EDE-D8E29B1F3FEB}" name="Coluna10880" dataDxfId="5509"/>
    <tableColumn id="10904" xr3:uid="{93E83D27-3A58-E24F-9C83-13C21467E57F}" name="Coluna10881" dataDxfId="5508"/>
    <tableColumn id="10905" xr3:uid="{17081ACC-AB46-424B-B721-DB4CA8EF5729}" name="Coluna10882" dataDxfId="5507"/>
    <tableColumn id="10906" xr3:uid="{74818477-36AB-884C-8947-1A6526CEDB66}" name="Coluna10883" dataDxfId="5506"/>
    <tableColumn id="10907" xr3:uid="{AA3E62F3-86FF-4F47-9684-1B4B341A678F}" name="Coluna10884" dataDxfId="5505"/>
    <tableColumn id="10908" xr3:uid="{8606E469-FE31-3549-8DAC-6AF0D9584887}" name="Coluna10885" dataDxfId="5504"/>
    <tableColumn id="10909" xr3:uid="{CAD46D5B-2A2E-6446-AFBD-0466CC7444C9}" name="Coluna10886" dataDxfId="5503"/>
    <tableColumn id="10910" xr3:uid="{F622B636-5395-4E48-BAB6-ADAAD6D18ADB}" name="Coluna10887" dataDxfId="5502"/>
    <tableColumn id="10911" xr3:uid="{2CA9D745-B5DB-C242-AB01-DAC75B0C72D2}" name="Coluna10888" dataDxfId="5501"/>
    <tableColumn id="10912" xr3:uid="{AC43566A-E352-6142-A048-6F2C30844E90}" name="Coluna10889" dataDxfId="5500"/>
    <tableColumn id="10913" xr3:uid="{165773B1-3E3A-C14A-9659-6B6C59B6C69B}" name="Coluna10890" dataDxfId="5499"/>
    <tableColumn id="10914" xr3:uid="{EAAE67B6-66A9-394C-828E-8F5A002D6CEF}" name="Coluna10891" dataDxfId="5498"/>
    <tableColumn id="10915" xr3:uid="{ECD1B384-D21A-254D-AC8C-73147B8B4C43}" name="Coluna10892" dataDxfId="5497"/>
    <tableColumn id="10916" xr3:uid="{5EC2B5B6-E9CE-F74D-A826-AEB0A5F6B124}" name="Coluna10893" dataDxfId="5496"/>
    <tableColumn id="10917" xr3:uid="{4FDAE4C9-1DE0-134D-B818-C8C0CB27E3C7}" name="Coluna10894" dataDxfId="5495"/>
    <tableColumn id="10918" xr3:uid="{D6CC3783-793D-004B-91F3-A82124161958}" name="Coluna10895" dataDxfId="5494"/>
    <tableColumn id="10919" xr3:uid="{0768F811-BF18-7940-A61A-F6D426B51E1E}" name="Coluna10896" dataDxfId="5493"/>
    <tableColumn id="10920" xr3:uid="{2769153C-EE85-3143-8ABA-AE5C7D000935}" name="Coluna10897" dataDxfId="5492"/>
    <tableColumn id="10921" xr3:uid="{77ADB7A7-0D87-6444-8E2A-8A8E9DF12904}" name="Coluna10898" dataDxfId="5491"/>
    <tableColumn id="10922" xr3:uid="{76D6885E-1ACD-2C46-8BDD-0307D3D57237}" name="Coluna10899" dataDxfId="5490"/>
    <tableColumn id="10923" xr3:uid="{5CA661AB-1529-D245-9CB7-7944DCCA8877}" name="Coluna10900" dataDxfId="5489"/>
    <tableColumn id="10924" xr3:uid="{1AE1F40A-67D8-AA46-8330-16CE20102A13}" name="Coluna10901" dataDxfId="5488"/>
    <tableColumn id="10925" xr3:uid="{8C513118-CAB2-5C4C-A62E-7A8592450F8C}" name="Coluna10902" dataDxfId="5487"/>
    <tableColumn id="10926" xr3:uid="{4203B92D-599C-B546-8B05-F022D78D81BA}" name="Coluna10903" dataDxfId="5486"/>
    <tableColumn id="10927" xr3:uid="{9466C91B-CAA7-3C47-B684-46C18B3F08B1}" name="Coluna10904" dataDxfId="5485"/>
    <tableColumn id="10928" xr3:uid="{650465DC-8EA1-A347-9072-DDE84C513B93}" name="Coluna10905" dataDxfId="5484"/>
    <tableColumn id="10929" xr3:uid="{98A7303B-DDFA-8941-939E-360B782A1E85}" name="Coluna10906" dataDxfId="5483"/>
    <tableColumn id="10930" xr3:uid="{D9DB8430-5803-0B41-9ABB-492EF9BB6503}" name="Coluna10907" dataDxfId="5482"/>
    <tableColumn id="10931" xr3:uid="{2855EA3F-6400-7447-BE4D-CEF08100C35D}" name="Coluna10908" dataDxfId="5481"/>
    <tableColumn id="10932" xr3:uid="{2579F3D2-A6A2-3148-A1A9-ADFC74225525}" name="Coluna10909" dataDxfId="5480"/>
    <tableColumn id="10933" xr3:uid="{C75B2F70-6172-7347-96EA-F9231243A778}" name="Coluna10910" dataDxfId="5479"/>
    <tableColumn id="10934" xr3:uid="{91E9DD15-A583-F744-ADB9-D44B92BD164F}" name="Coluna10911" dataDxfId="5478"/>
    <tableColumn id="10935" xr3:uid="{316A1069-AD6A-1942-B32B-B2A8CCE8CC78}" name="Coluna10912" dataDxfId="5477"/>
    <tableColumn id="10936" xr3:uid="{25E758DC-021F-604B-B778-BAEB9043E3AA}" name="Coluna10913" dataDxfId="5476"/>
    <tableColumn id="10937" xr3:uid="{388A8677-6755-E247-8EFF-2E704215A93D}" name="Coluna10914" dataDxfId="5475"/>
    <tableColumn id="10938" xr3:uid="{DFECE195-6EBF-0A46-B116-F467CB4375BB}" name="Coluna10915" dataDxfId="5474"/>
    <tableColumn id="10939" xr3:uid="{248005DF-BBCF-E046-9F73-2925797A143D}" name="Coluna10916" dataDxfId="5473"/>
    <tableColumn id="10940" xr3:uid="{60F02D47-3FF1-574E-ADAE-661E0E84B92D}" name="Coluna10917" dataDxfId="5472"/>
    <tableColumn id="10941" xr3:uid="{634BB28A-75D3-A74B-B908-EA2AF0E3D098}" name="Coluna10918" dataDxfId="5471"/>
    <tableColumn id="10942" xr3:uid="{722A591A-2CA2-ED44-AAD1-84B532E72BFC}" name="Coluna10919" dataDxfId="5470"/>
    <tableColumn id="10943" xr3:uid="{62FCE5AB-62A4-7847-8987-0B2C8CAA9915}" name="Coluna10920" dataDxfId="5469"/>
    <tableColumn id="10944" xr3:uid="{B180FEA4-C46A-B04E-9E24-06BE22A5803D}" name="Coluna10921" dataDxfId="5468"/>
    <tableColumn id="10945" xr3:uid="{C8891F7B-30B0-A641-A8DA-238ED6EDE80A}" name="Coluna10922" dataDxfId="5467"/>
    <tableColumn id="10946" xr3:uid="{C138016D-07A8-6B4C-849C-A31600F88D75}" name="Coluna10923" dataDxfId="5466"/>
    <tableColumn id="10947" xr3:uid="{AED7A9F7-823F-D849-9EBE-3665F680AE02}" name="Coluna10924" dataDxfId="5465"/>
    <tableColumn id="10948" xr3:uid="{8BB292B7-8032-2E4C-9295-CCD2760F4856}" name="Coluna10925" dataDxfId="5464"/>
    <tableColumn id="10949" xr3:uid="{94076B61-11F2-354F-B2D3-4C382F4EBFB5}" name="Coluna10926" dataDxfId="5463"/>
    <tableColumn id="10950" xr3:uid="{CF19D6D7-4239-CB49-B7A8-5660DDE43C9F}" name="Coluna10927" dataDxfId="5462"/>
    <tableColumn id="10951" xr3:uid="{9D16CB90-AB9E-0B4B-B2B4-3B0C83A5F682}" name="Coluna10928" dataDxfId="5461"/>
    <tableColumn id="10952" xr3:uid="{1B7AF882-6329-E64C-85E9-79022C780624}" name="Coluna10929" dataDxfId="5460"/>
    <tableColumn id="10953" xr3:uid="{6AF58D1E-D1C8-7B4B-8776-EE377DA71E65}" name="Coluna10930" dataDxfId="5459"/>
    <tableColumn id="10954" xr3:uid="{B5765592-5DB9-CE4D-920F-38E4F93E25B7}" name="Coluna10931" dataDxfId="5458"/>
    <tableColumn id="10955" xr3:uid="{B2FC6DEE-644B-E044-B15A-13AB282A4D92}" name="Coluna10932" dataDxfId="5457"/>
    <tableColumn id="10956" xr3:uid="{D9C6A441-7A64-5842-80F5-A573D229F7AC}" name="Coluna10933" dataDxfId="5456"/>
    <tableColumn id="10957" xr3:uid="{13ED9A09-D4DA-CB45-B272-7E60957B36BE}" name="Coluna10934" dataDxfId="5455"/>
    <tableColumn id="10958" xr3:uid="{E83D0D7E-5FDA-5C4E-BB50-B06AD57C3017}" name="Coluna10935" dataDxfId="5454"/>
    <tableColumn id="10959" xr3:uid="{86543F77-F66F-1F42-8756-F77CA10296A8}" name="Coluna10936" dataDxfId="5453"/>
    <tableColumn id="10960" xr3:uid="{FE9C95B4-F99D-3C45-BB76-839CD47D8B34}" name="Coluna10937" dataDxfId="5452"/>
    <tableColumn id="10961" xr3:uid="{60882974-5EEA-A54C-BA5E-986490CEB345}" name="Coluna10938" dataDxfId="5451"/>
    <tableColumn id="10962" xr3:uid="{913E3F45-77C0-8A43-B8C2-665112D6C17F}" name="Coluna10939" dataDxfId="5450"/>
    <tableColumn id="10963" xr3:uid="{7BE9A501-A573-0049-A552-9B24049A2B0C}" name="Coluna10940" dataDxfId="5449"/>
    <tableColumn id="10964" xr3:uid="{E2AC2191-CB23-F848-A449-2FE9D6F83914}" name="Coluna10941" dataDxfId="5448"/>
    <tableColumn id="10965" xr3:uid="{79BF714B-4C07-0349-ACDD-91A8453DEA54}" name="Coluna10942" dataDxfId="5447"/>
    <tableColumn id="10966" xr3:uid="{63C67E60-FA65-FD47-80AD-55EDECB8B13B}" name="Coluna10943" dataDxfId="5446"/>
    <tableColumn id="10967" xr3:uid="{DEF5BD28-1F85-B849-B177-5586ACC8A030}" name="Coluna10944" dataDxfId="5445"/>
    <tableColumn id="10968" xr3:uid="{27BCAD0B-F97F-2E41-B945-AC8B1654FFC0}" name="Coluna10945" dataDxfId="5444"/>
    <tableColumn id="10969" xr3:uid="{F113457F-5C8C-ED4B-A5C9-7C78559DCF88}" name="Coluna10946" dataDxfId="5443"/>
    <tableColumn id="10970" xr3:uid="{123EA2AF-6BB2-074C-9878-1FA307079EF2}" name="Coluna10947" dataDxfId="5442"/>
    <tableColumn id="10971" xr3:uid="{5E708BDF-E5DD-5C4F-BA42-040512460651}" name="Coluna10948" dataDxfId="5441"/>
    <tableColumn id="10972" xr3:uid="{94C1FFA8-C3FC-FB4D-8442-BBF8DAB64EAD}" name="Coluna10949" dataDxfId="5440"/>
    <tableColumn id="10973" xr3:uid="{25FD5822-1BA7-DC43-A122-F48C22461F32}" name="Coluna10950" dataDxfId="5439"/>
    <tableColumn id="10974" xr3:uid="{DF86D3A7-BB9D-1642-98F7-119889D2C5AF}" name="Coluna10951" dataDxfId="5438"/>
    <tableColumn id="10975" xr3:uid="{4F51DBAA-2A99-6B43-8B26-67DB35A4FDFC}" name="Coluna10952" dataDxfId="5437"/>
    <tableColumn id="10976" xr3:uid="{8CA954A7-F102-C641-BC64-8F20E8623779}" name="Coluna10953" dataDxfId="5436"/>
    <tableColumn id="10977" xr3:uid="{5B211BEB-11A6-BF4C-A54B-0DE527E8684D}" name="Coluna10954" dataDxfId="5435"/>
    <tableColumn id="10978" xr3:uid="{F8405F70-3A1F-0845-ACB9-03A9B1009ACC}" name="Coluna10955" dataDxfId="5434"/>
    <tableColumn id="10979" xr3:uid="{63BCB28A-88CC-5245-BADF-218815972ECB}" name="Coluna10956" dataDxfId="5433"/>
    <tableColumn id="10980" xr3:uid="{6C2D1AFF-7762-E442-8791-FFEF7956C3C7}" name="Coluna10957" dataDxfId="5432"/>
    <tableColumn id="10981" xr3:uid="{4DE423F4-1924-6547-8D1B-8E676513FFC4}" name="Coluna10958" dataDxfId="5431"/>
    <tableColumn id="10982" xr3:uid="{F1AD0655-C771-7D46-84C8-2B08E0A90FF7}" name="Coluna10959" dataDxfId="5430"/>
    <tableColumn id="10983" xr3:uid="{9FCAC7EC-D37D-1F40-A8DC-AC72110F4C4A}" name="Coluna10960" dataDxfId="5429"/>
    <tableColumn id="10984" xr3:uid="{32089899-2522-9A42-92A7-89CB40FF7610}" name="Coluna10961" dataDxfId="5428"/>
    <tableColumn id="10985" xr3:uid="{420B48C9-0D9E-FB44-9BDD-ABA9796A3DC8}" name="Coluna10962" dataDxfId="5427"/>
    <tableColumn id="10986" xr3:uid="{D2C12D06-B784-E34F-A343-849DC93EF397}" name="Coluna10963" dataDxfId="5426"/>
    <tableColumn id="10987" xr3:uid="{7F0C3228-8F4A-C94C-8098-445299648E32}" name="Coluna10964" dataDxfId="5425"/>
    <tableColumn id="10988" xr3:uid="{E025CDC3-79CF-EA47-98AE-FE32FB397E1F}" name="Coluna10965" dataDxfId="5424"/>
    <tableColumn id="10989" xr3:uid="{F9FC0EF1-278D-764D-8496-1B700BB89DFE}" name="Coluna10966" dataDxfId="5423"/>
    <tableColumn id="10990" xr3:uid="{D391C33E-1B35-C746-A00E-3DB84D44901D}" name="Coluna10967" dataDxfId="5422"/>
    <tableColumn id="10991" xr3:uid="{FB1AD56D-092B-FF48-ACFA-A2C8546E2572}" name="Coluna10968" dataDxfId="5421"/>
    <tableColumn id="10992" xr3:uid="{467353B3-4344-FB47-A8BD-1DA7D442C56C}" name="Coluna10969" dataDxfId="5420"/>
    <tableColumn id="10993" xr3:uid="{CC82EA0D-7440-3F4D-8061-70D95768099B}" name="Coluna10970" dataDxfId="5419"/>
    <tableColumn id="10994" xr3:uid="{DD1BFE81-C0AC-0E42-A604-FFDA6F1E7E23}" name="Coluna10971" dataDxfId="5418"/>
    <tableColumn id="10995" xr3:uid="{93B49172-3DEF-E84C-B9D9-580EE039A56D}" name="Coluna10972" dataDxfId="5417"/>
    <tableColumn id="10996" xr3:uid="{E20C6AF1-6A12-0341-9AAE-986C85D2AA33}" name="Coluna10973" dataDxfId="5416"/>
    <tableColumn id="10997" xr3:uid="{1880B56A-0C9B-1646-B332-9FF2043484D0}" name="Coluna10974" dataDxfId="5415"/>
    <tableColumn id="10998" xr3:uid="{3DA302A0-FCBD-DC41-8CA1-FAE285532891}" name="Coluna10975" dataDxfId="5414"/>
    <tableColumn id="10999" xr3:uid="{C2E7BA31-5991-3B47-9E82-B8A7D5988431}" name="Coluna10976" dataDxfId="5413"/>
    <tableColumn id="11000" xr3:uid="{5F34DCC2-DCCD-AB48-9FE4-50414FFECCA3}" name="Coluna10977" dataDxfId="5412"/>
    <tableColumn id="11001" xr3:uid="{B27EA1BA-74A5-434D-AE9D-3F8584FF8682}" name="Coluna10978" dataDxfId="5411"/>
    <tableColumn id="11002" xr3:uid="{34FA786F-2C7E-0249-A8FE-B03C5233A52E}" name="Coluna10979" dataDxfId="5410"/>
    <tableColumn id="11003" xr3:uid="{A26CE562-B22A-4543-B4BC-DA784193CF96}" name="Coluna10980" dataDxfId="5409"/>
    <tableColumn id="11004" xr3:uid="{EDBA140C-EFD2-E549-AD92-48DC4695DA4E}" name="Coluna10981" dataDxfId="5408"/>
    <tableColumn id="11005" xr3:uid="{09D9B566-317F-1C48-A859-5B9608565A20}" name="Coluna10982" dataDxfId="5407"/>
    <tableColumn id="11006" xr3:uid="{FA8CA2EF-DBB5-4243-80BF-BC9E3F3FA563}" name="Coluna10983" dataDxfId="5406"/>
    <tableColumn id="11007" xr3:uid="{E5602574-7EE9-C447-8C97-DF3B0650B50B}" name="Coluna10984" dataDxfId="5405"/>
    <tableColumn id="11008" xr3:uid="{42333F12-EF55-3A42-801A-731A34F1EA73}" name="Coluna10985" dataDxfId="5404"/>
    <tableColumn id="11009" xr3:uid="{4AAADEAE-7645-1A4F-A23F-EC74F1E336AF}" name="Coluna10986" dataDxfId="5403"/>
    <tableColumn id="11010" xr3:uid="{CF903144-4469-8D49-A4E7-573E006C3D7C}" name="Coluna10987" dataDxfId="5402"/>
    <tableColumn id="11011" xr3:uid="{4197CE54-6163-C84F-8462-8851E3C32C85}" name="Coluna10988" dataDxfId="5401"/>
    <tableColumn id="11012" xr3:uid="{3588B559-9304-2043-99FF-B450D4706243}" name="Coluna10989" dataDxfId="5400"/>
    <tableColumn id="11013" xr3:uid="{54B8851C-B822-D047-92DC-A52361C1A35A}" name="Coluna10990" dataDxfId="5399"/>
    <tableColumn id="11014" xr3:uid="{5E916036-9318-3045-918C-265572A7E2A7}" name="Coluna10991" dataDxfId="5398"/>
    <tableColumn id="11015" xr3:uid="{451987BB-B102-3843-A0C8-301A2D9550D3}" name="Coluna10992" dataDxfId="5397"/>
    <tableColumn id="11016" xr3:uid="{870FFCE2-43FA-BC4E-814B-10630A0A872E}" name="Coluna10993" dataDxfId="5396"/>
    <tableColumn id="11017" xr3:uid="{6C3C65BA-177E-9449-B270-04C6871B8F47}" name="Coluna10994" dataDxfId="5395"/>
    <tableColumn id="11018" xr3:uid="{2173D127-9786-6446-9480-D43A17CD6471}" name="Coluna10995" dataDxfId="5394"/>
    <tableColumn id="11019" xr3:uid="{505B82E9-E28C-7544-8735-0348E2A5C944}" name="Coluna10996" dataDxfId="5393"/>
    <tableColumn id="11020" xr3:uid="{3778C68C-2748-F046-BDFD-B12598E315A8}" name="Coluna10997" dataDxfId="5392"/>
    <tableColumn id="11021" xr3:uid="{2481B4C3-55BD-1D4D-A5E2-48C8E98AE378}" name="Coluna10998" dataDxfId="5391"/>
    <tableColumn id="11022" xr3:uid="{C98F62AC-DBE9-324B-B07B-C7D421EACA0A}" name="Coluna10999" dataDxfId="5390"/>
    <tableColumn id="11023" xr3:uid="{A64A3D0A-5452-CE4B-95F6-21ABEE862E72}" name="Coluna11000" dataDxfId="5389"/>
    <tableColumn id="11024" xr3:uid="{5228E225-F89D-DE44-A5B2-935013E8C10A}" name="Coluna11001" dataDxfId="5388"/>
    <tableColumn id="11025" xr3:uid="{6712B0E5-43EB-CA47-8E6E-9060FBD75C78}" name="Coluna11002" dataDxfId="5387"/>
    <tableColumn id="11026" xr3:uid="{682ABC3D-39D5-714D-A483-A1A3A61592E8}" name="Coluna11003" dataDxfId="5386"/>
    <tableColumn id="11027" xr3:uid="{3877B24A-2B92-1C45-A0FE-55CEC56E582E}" name="Coluna11004" dataDxfId="5385"/>
    <tableColumn id="11028" xr3:uid="{148D6E89-5819-AC45-92D7-F78C2E79421E}" name="Coluna11005" dataDxfId="5384"/>
    <tableColumn id="11029" xr3:uid="{C78B481F-098E-094E-BBA8-CC4296C9C144}" name="Coluna11006" dataDxfId="5383"/>
    <tableColumn id="11030" xr3:uid="{98DECEBC-9592-0A4E-AFB4-3C677B80630D}" name="Coluna11007" dataDxfId="5382"/>
    <tableColumn id="11031" xr3:uid="{37694377-2E26-0549-A581-5802B701C0C2}" name="Coluna11008" dataDxfId="5381"/>
    <tableColumn id="11032" xr3:uid="{0472C319-23BC-BF4F-8AA6-622BBC9FD83F}" name="Coluna11009" dataDxfId="5380"/>
    <tableColumn id="11033" xr3:uid="{B9EDA58E-1DB6-A94E-8240-2B34466CEB41}" name="Coluna11010" dataDxfId="5379"/>
    <tableColumn id="11034" xr3:uid="{6A7B0DAC-4800-D44D-B689-5186D8F7830F}" name="Coluna11011" dataDxfId="5378"/>
    <tableColumn id="11035" xr3:uid="{F1BFBEB7-27B1-2641-A6A1-1B658A2796E9}" name="Coluna11012" dataDxfId="5377"/>
    <tableColumn id="11036" xr3:uid="{1DCB4FBC-6DFE-D146-A85E-58076C2C4CD3}" name="Coluna11013" dataDxfId="5376"/>
    <tableColumn id="11037" xr3:uid="{1E31777C-EDA0-CD4A-B968-F3C4A4934A88}" name="Coluna11014" dataDxfId="5375"/>
    <tableColumn id="11038" xr3:uid="{DF098048-A694-9D45-9081-ACD48F587F53}" name="Coluna11015" dataDxfId="5374"/>
    <tableColumn id="11039" xr3:uid="{56D4E3A8-15FB-744E-9F4F-DD45B5CA2221}" name="Coluna11016" dataDxfId="5373"/>
    <tableColumn id="11040" xr3:uid="{BE0E583E-EF9E-9C41-8EDF-6DB9DC15F176}" name="Coluna11017" dataDxfId="5372"/>
    <tableColumn id="11041" xr3:uid="{10305E51-AE20-7D4F-A839-B9C9192B6A5A}" name="Coluna11018" dataDxfId="5371"/>
    <tableColumn id="11042" xr3:uid="{E6BDD8EA-D0B5-3C44-9692-21697377D51A}" name="Coluna11019" dataDxfId="5370"/>
    <tableColumn id="11043" xr3:uid="{42728834-34D1-2341-BF53-7541C88EF317}" name="Coluna11020" dataDxfId="5369"/>
    <tableColumn id="11044" xr3:uid="{BB4FE55B-C803-294B-B004-A05B516D1270}" name="Coluna11021" dataDxfId="5368"/>
    <tableColumn id="11045" xr3:uid="{293A487B-1277-204D-9258-CADCE30CF8AB}" name="Coluna11022" dataDxfId="5367"/>
    <tableColumn id="11046" xr3:uid="{54E965AA-B8A2-7F4F-BAE7-7F9C09E8E6AA}" name="Coluna11023" dataDxfId="5366"/>
    <tableColumn id="11047" xr3:uid="{0CA7D25F-C8F2-6946-9878-6FEA1203C251}" name="Coluna11024" dataDxfId="5365"/>
    <tableColumn id="11048" xr3:uid="{88F895D9-42D8-0249-B74B-2B61D82449E5}" name="Coluna11025" dataDxfId="5364"/>
    <tableColumn id="11049" xr3:uid="{3C918166-45B4-A748-83FD-D230257A2EF1}" name="Coluna11026" dataDxfId="5363"/>
    <tableColumn id="11050" xr3:uid="{66FC6C39-BE47-9246-ACC3-9B1E142F78CD}" name="Coluna11027" dataDxfId="5362"/>
    <tableColumn id="11051" xr3:uid="{09011EA5-B34E-E242-90B3-87E1956B702B}" name="Coluna11028" dataDxfId="5361"/>
    <tableColumn id="11052" xr3:uid="{94C1E617-B1A9-A543-9084-5D8B633C9455}" name="Coluna11029" dataDxfId="5360"/>
    <tableColumn id="11053" xr3:uid="{55C61CC7-01C1-3242-B3D9-EBB88349B410}" name="Coluna11030" dataDxfId="5359"/>
    <tableColumn id="11054" xr3:uid="{2F721BFA-C8CA-7848-8E6E-477886C88995}" name="Coluna11031" dataDxfId="5358"/>
    <tableColumn id="11055" xr3:uid="{181986E9-71EB-214A-BF80-85B4EE0C192E}" name="Coluna11032" dataDxfId="5357"/>
    <tableColumn id="11056" xr3:uid="{B5BD08B5-28AD-8148-984C-4F10DB556261}" name="Coluna11033" dataDxfId="5356"/>
    <tableColumn id="11057" xr3:uid="{190C4A37-2E5E-A24E-B4BE-BA3D5C77EF4B}" name="Coluna11034" dataDxfId="5355"/>
    <tableColumn id="11058" xr3:uid="{84F3F740-BAE1-224F-BA16-84CA555507FE}" name="Coluna11035" dataDxfId="5354"/>
    <tableColumn id="11059" xr3:uid="{6C78898E-B21C-824A-B1E6-3A4C3EA981CD}" name="Coluna11036" dataDxfId="5353"/>
    <tableColumn id="11060" xr3:uid="{685A2CBA-23C1-314E-B3F7-88882305EF8D}" name="Coluna11037" dataDxfId="5352"/>
    <tableColumn id="11061" xr3:uid="{81A71F91-4B59-DF42-9EC8-FD2D394C475E}" name="Coluna11038" dataDxfId="5351"/>
    <tableColumn id="11062" xr3:uid="{14A6A01E-4F1F-8E40-8876-C501FB89E481}" name="Coluna11039" dataDxfId="5350"/>
    <tableColumn id="11063" xr3:uid="{DD046CD8-83C7-2F4C-AE62-1AF4CE7BA7F1}" name="Coluna11040" dataDxfId="5349"/>
    <tableColumn id="11064" xr3:uid="{2B11A0EF-011C-1F43-B888-147F8EF74804}" name="Coluna11041" dataDxfId="5348"/>
    <tableColumn id="11065" xr3:uid="{CC9007E2-4148-0942-AC6C-07621545B08F}" name="Coluna11042" dataDxfId="5347"/>
    <tableColumn id="11066" xr3:uid="{AA7FE5E1-E22B-F147-84FA-4509AF0A7CBD}" name="Coluna11043" dataDxfId="5346"/>
    <tableColumn id="11067" xr3:uid="{95B086E4-F96B-794A-9C7F-D9637F2788F8}" name="Coluna11044" dataDxfId="5345"/>
    <tableColumn id="11068" xr3:uid="{EAC542B8-7854-7F48-8475-65152DF4E949}" name="Coluna11045" dataDxfId="5344"/>
    <tableColumn id="11069" xr3:uid="{CBBB6860-EA46-5648-8A39-831DE6884E6E}" name="Coluna11046" dataDxfId="5343"/>
    <tableColumn id="11070" xr3:uid="{62474B3C-C6D4-0943-9AA8-ED45E1E33C7B}" name="Coluna11047" dataDxfId="5342"/>
    <tableColumn id="11071" xr3:uid="{80113EA0-7EFA-5E44-A576-84EE4EC1E5B6}" name="Coluna11048" dataDxfId="5341"/>
    <tableColumn id="11072" xr3:uid="{6472E75E-D928-1447-9A44-FF2A18A4C998}" name="Coluna11049" dataDxfId="5340"/>
    <tableColumn id="11073" xr3:uid="{9515852E-71FD-F348-A22B-5C98B4714393}" name="Coluna11050" dataDxfId="5339"/>
    <tableColumn id="11074" xr3:uid="{9239DADF-3582-6A4C-B780-E4BF7084464F}" name="Coluna11051" dataDxfId="5338"/>
    <tableColumn id="11075" xr3:uid="{77280072-55FB-634F-9A0C-2F75F2E2FC7C}" name="Coluna11052" dataDxfId="5337"/>
    <tableColumn id="11076" xr3:uid="{34ABB32B-82E9-7C4D-8A22-42DA4335002D}" name="Coluna11053" dataDxfId="5336"/>
    <tableColumn id="11077" xr3:uid="{192AD57A-203B-1545-B52A-1F2583854293}" name="Coluna11054" dataDxfId="5335"/>
    <tableColumn id="11078" xr3:uid="{AE915EF1-DBDB-ED46-8C7E-7851D3029EAA}" name="Coluna11055" dataDxfId="5334"/>
    <tableColumn id="11079" xr3:uid="{10BDEDCF-F174-B14B-BC9E-923F81D94FF4}" name="Coluna11056" dataDxfId="5333"/>
    <tableColumn id="11080" xr3:uid="{AA76E07D-B5ED-EF4D-A15A-55B9AA003BEC}" name="Coluna11057" dataDxfId="5332"/>
    <tableColumn id="11081" xr3:uid="{250F214A-5090-7F4A-AECF-2C7A0396C2F4}" name="Coluna11058" dataDxfId="5331"/>
    <tableColumn id="11082" xr3:uid="{988E8C1F-9CA1-1B4B-9D20-C8268BCD8C5A}" name="Coluna11059" dataDxfId="5330"/>
    <tableColumn id="11083" xr3:uid="{9C53330B-E246-8D46-8D5A-49CA246D3415}" name="Coluna11060" dataDxfId="5329"/>
    <tableColumn id="11084" xr3:uid="{912177CD-E8BA-4040-BA24-F603FFD10C76}" name="Coluna11061" dataDxfId="5328"/>
    <tableColumn id="11085" xr3:uid="{12D10AD5-1DF9-E24F-9839-9A4510DE8DAF}" name="Coluna11062" dataDxfId="5327"/>
    <tableColumn id="11086" xr3:uid="{3069BE29-2D2E-3949-ACBA-186C8155685F}" name="Coluna11063" dataDxfId="5326"/>
    <tableColumn id="11087" xr3:uid="{6303321A-8F83-2D46-A9A7-7B1D167A49AF}" name="Coluna11064" dataDxfId="5325"/>
    <tableColumn id="11088" xr3:uid="{EFB33F3B-762C-1948-97FE-65BD3DA8D08C}" name="Coluna11065" dataDxfId="5324"/>
    <tableColumn id="11089" xr3:uid="{41C585EF-36D9-2645-9F5A-0E305500DF6F}" name="Coluna11066" dataDxfId="5323"/>
    <tableColumn id="11090" xr3:uid="{AF0DD927-E95D-C94D-9ECE-BD1335D1B418}" name="Coluna11067" dataDxfId="5322"/>
    <tableColumn id="11091" xr3:uid="{95ABE377-C40D-3149-BB4C-C09AC4D69BAE}" name="Coluna11068" dataDxfId="5321"/>
    <tableColumn id="11092" xr3:uid="{05F4AA4E-5148-AD49-837D-E06FF5175D6F}" name="Coluna11069" dataDxfId="5320"/>
    <tableColumn id="11093" xr3:uid="{55A2997E-3CF8-E74B-B098-2E6FA77564EC}" name="Coluna11070" dataDxfId="5319"/>
    <tableColumn id="11094" xr3:uid="{E3FC916C-0E40-6B48-A25E-E0681DF5672C}" name="Coluna11071" dataDxfId="5318"/>
    <tableColumn id="11095" xr3:uid="{8CAD26C8-6398-974B-9502-B4E390AFC464}" name="Coluna11072" dataDxfId="5317"/>
    <tableColumn id="11096" xr3:uid="{403A3EF8-E679-0E41-93B1-0BD657E1387D}" name="Coluna11073" dataDxfId="5316"/>
    <tableColumn id="11097" xr3:uid="{72B57A63-EFC7-EF4D-8BB4-B831FDC849F6}" name="Coluna11074" dataDxfId="5315"/>
    <tableColumn id="11098" xr3:uid="{541767C1-020C-9748-B82B-A6DE0C678856}" name="Coluna11075" dataDxfId="5314"/>
    <tableColumn id="11099" xr3:uid="{5CA52261-08AD-2A4D-BF65-D8886324D816}" name="Coluna11076" dataDxfId="5313"/>
    <tableColumn id="11100" xr3:uid="{1F661C16-2CD9-2F4F-9FAC-BEFE192F25D7}" name="Coluna11077" dataDxfId="5312"/>
    <tableColumn id="11101" xr3:uid="{78F4F696-709A-3448-A03D-59385048F5BC}" name="Coluna11078" dataDxfId="5311"/>
    <tableColumn id="11102" xr3:uid="{6E438E51-DF86-594E-8608-7B18FD0DADDD}" name="Coluna11079" dataDxfId="5310"/>
    <tableColumn id="11103" xr3:uid="{CB9DFECE-987B-DC4D-B843-CF97C81CCAA2}" name="Coluna11080" dataDxfId="5309"/>
    <tableColumn id="11104" xr3:uid="{677F15A4-B0C7-B84A-BC22-6011A3C2736A}" name="Coluna11081" dataDxfId="5308"/>
    <tableColumn id="11105" xr3:uid="{7A804869-E09B-E248-9A4D-D03521851B3E}" name="Coluna11082" dataDxfId="5307"/>
    <tableColumn id="11106" xr3:uid="{C5E404B2-7EC5-0B43-8A07-85A1034E50F5}" name="Coluna11083" dataDxfId="5306"/>
    <tableColumn id="11107" xr3:uid="{3457990D-0F6C-694A-9FB0-E583FE3EC4F9}" name="Coluna11084" dataDxfId="5305"/>
    <tableColumn id="11108" xr3:uid="{9B484D45-4F9A-5140-B080-846C6F09C95B}" name="Coluna11085" dataDxfId="5304"/>
    <tableColumn id="11109" xr3:uid="{74D8C4CD-4FC8-2E4F-8110-BBE0ADF23085}" name="Coluna11086" dataDxfId="5303"/>
    <tableColumn id="11110" xr3:uid="{AD3E2567-4EF8-374D-9C8A-4CA2F8D41108}" name="Coluna11087" dataDxfId="5302"/>
    <tableColumn id="11111" xr3:uid="{EDB2A30C-7163-D14E-B4B1-8D2C722C439A}" name="Coluna11088" dataDxfId="5301"/>
    <tableColumn id="11112" xr3:uid="{E9254662-A4A9-9741-B134-6C97AC0CEC2F}" name="Coluna11089" dataDxfId="5300"/>
    <tableColumn id="11113" xr3:uid="{72F04216-73E9-854D-BA9F-AA9125F68B2E}" name="Coluna11090" dataDxfId="5299"/>
    <tableColumn id="11114" xr3:uid="{74D55921-7201-D241-A0F4-19E10212D498}" name="Coluna11091" dataDxfId="5298"/>
    <tableColumn id="11115" xr3:uid="{1EAC29BF-091F-6545-A6E9-1F505B42D1AA}" name="Coluna11092" dataDxfId="5297"/>
    <tableColumn id="11116" xr3:uid="{ABECA82C-E76D-404E-951A-18B5D98CA0F0}" name="Coluna11093" dataDxfId="5296"/>
    <tableColumn id="11117" xr3:uid="{0BC7B8C3-9558-C84C-9806-BB9D113898FF}" name="Coluna11094" dataDxfId="5295"/>
    <tableColumn id="11118" xr3:uid="{BA12BA87-5458-1141-9BFF-7710F7980D86}" name="Coluna11095" dataDxfId="5294"/>
    <tableColumn id="11119" xr3:uid="{25D0543F-39C7-D149-B1C2-98DAA5391C48}" name="Coluna11096" dataDxfId="5293"/>
    <tableColumn id="11120" xr3:uid="{0A4A3581-75CA-1B40-BCED-E836B505F74A}" name="Coluna11097" dataDxfId="5292"/>
    <tableColumn id="11121" xr3:uid="{87B3F5EB-B6C3-2A4F-A1B3-2637A3F24215}" name="Coluna11098" dataDxfId="5291"/>
    <tableColumn id="11122" xr3:uid="{34228423-5F63-CA43-A035-C477EF12EABA}" name="Coluna11099" dataDxfId="5290"/>
    <tableColumn id="11123" xr3:uid="{2BC6EF1E-AC64-624C-B8FE-882E0D4B67CC}" name="Coluna11100" dataDxfId="5289"/>
    <tableColumn id="11124" xr3:uid="{696079E7-EF3A-6C40-BF42-4A843101371C}" name="Coluna11101" dataDxfId="5288"/>
    <tableColumn id="11125" xr3:uid="{E4890EDD-A8B8-5842-BBFD-8263D87279FD}" name="Coluna11102" dataDxfId="5287"/>
    <tableColumn id="11126" xr3:uid="{7B371DBC-5E8F-3B47-A055-70696BD35B1E}" name="Coluna11103" dataDxfId="5286"/>
    <tableColumn id="11127" xr3:uid="{B6177BFE-9D0A-B74B-B6B6-6645ED81F516}" name="Coluna11104" dataDxfId="5285"/>
    <tableColumn id="11128" xr3:uid="{CFE5517A-5E14-B44E-9313-91475357A51A}" name="Coluna11105" dataDxfId="5284"/>
    <tableColumn id="11129" xr3:uid="{ACFFF254-F5FB-7341-B715-8592FE6FCC74}" name="Coluna11106" dataDxfId="5283"/>
    <tableColumn id="11130" xr3:uid="{EE3CD0A6-7C6B-934D-88F7-0F0FA13A6254}" name="Coluna11107" dataDxfId="5282"/>
    <tableColumn id="11131" xr3:uid="{A5D8258B-FC8D-1F47-9C40-67B40B73C186}" name="Coluna11108" dataDxfId="5281"/>
    <tableColumn id="11132" xr3:uid="{A8300755-09D2-8F42-8A7A-632365DEF67D}" name="Coluna11109" dataDxfId="5280"/>
    <tableColumn id="11133" xr3:uid="{147B77AA-11D1-EB4F-8958-18C8B66C75FC}" name="Coluna11110" dataDxfId="5279"/>
    <tableColumn id="11134" xr3:uid="{0B75B9B4-7A62-5142-B211-32964CA2C37D}" name="Coluna11111" dataDxfId="5278"/>
    <tableColumn id="11135" xr3:uid="{B6D2022D-939A-2047-B1AC-404A2C7E8624}" name="Coluna11112" dataDxfId="5277"/>
    <tableColumn id="11136" xr3:uid="{0526FBD8-9E4E-8944-A6BA-EB60DA56CF2C}" name="Coluna11113" dataDxfId="5276"/>
    <tableColumn id="11137" xr3:uid="{5D5A8487-BD2E-4445-8F2B-902F80DED3F6}" name="Coluna11114" dataDxfId="5275"/>
    <tableColumn id="11138" xr3:uid="{314FBB15-8FEA-7248-9E77-6A3F2EDEED2D}" name="Coluna11115" dataDxfId="5274"/>
    <tableColumn id="11139" xr3:uid="{6D94995B-6150-C140-9208-6A3559B397C4}" name="Coluna11116" dataDxfId="5273"/>
    <tableColumn id="11140" xr3:uid="{18602AD6-F094-E54B-A9C5-44B5DA90F14D}" name="Coluna11117" dataDxfId="5272"/>
    <tableColumn id="11141" xr3:uid="{7C970F3B-9165-D642-BDEA-241720828369}" name="Coluna11118" dataDxfId="5271"/>
    <tableColumn id="11142" xr3:uid="{8EDD78B9-6DBD-D640-AC70-715298FA449A}" name="Coluna11119" dataDxfId="5270"/>
    <tableColumn id="11143" xr3:uid="{607CBD00-BA16-8346-B6BF-FD63145C71B9}" name="Coluna11120" dataDxfId="5269"/>
    <tableColumn id="11144" xr3:uid="{0D980257-4ED2-3745-93B3-CF74D79FCEC8}" name="Coluna11121" dataDxfId="5268"/>
    <tableColumn id="11145" xr3:uid="{4E5D8DCE-08CD-054C-94D0-B5C34D6FAF88}" name="Coluna11122" dataDxfId="5267"/>
    <tableColumn id="11146" xr3:uid="{78309CC7-920D-F24D-A027-E6E428DBBA15}" name="Coluna11123" dataDxfId="5266"/>
    <tableColumn id="11147" xr3:uid="{6D3E08A1-E862-7A4A-8B9D-AFD55E78FD07}" name="Coluna11124" dataDxfId="5265"/>
    <tableColumn id="11148" xr3:uid="{A61CB651-0DE4-7F43-AE03-6C236A81AF27}" name="Coluna11125" dataDxfId="5264"/>
    <tableColumn id="11149" xr3:uid="{43A7AE5D-5651-784E-922F-B9B179580914}" name="Coluna11126" dataDxfId="5263"/>
    <tableColumn id="11150" xr3:uid="{999DC19F-1524-3D4C-98A4-260A5B26BD56}" name="Coluna11127" dataDxfId="5262"/>
    <tableColumn id="11151" xr3:uid="{16DB10B4-1FA4-DA43-B8A4-4D99E6A3E1E9}" name="Coluna11128" dataDxfId="5261"/>
    <tableColumn id="11152" xr3:uid="{627AEA94-8129-C843-B6E9-149FDA3E42C9}" name="Coluna11129" dataDxfId="5260"/>
    <tableColumn id="11153" xr3:uid="{A04CD786-67D4-C649-96FD-9E1D07750269}" name="Coluna11130" dataDxfId="5259"/>
    <tableColumn id="11154" xr3:uid="{6E712081-F1A5-644F-B13D-90EBA92A29FB}" name="Coluna11131" dataDxfId="5258"/>
    <tableColumn id="11155" xr3:uid="{B996EF74-0A92-1E4D-9C79-48054A463D16}" name="Coluna11132" dataDxfId="5257"/>
    <tableColumn id="11156" xr3:uid="{A721F738-15B4-8941-AC18-10C110E805C2}" name="Coluna11133" dataDxfId="5256"/>
    <tableColumn id="11157" xr3:uid="{514B7036-70E7-2B4E-983A-2A4B4C8B3128}" name="Coluna11134" dataDxfId="5255"/>
    <tableColumn id="11158" xr3:uid="{BC4DFAD5-5741-6B4A-AD00-456CEDF920C8}" name="Coluna11135" dataDxfId="5254"/>
    <tableColumn id="11159" xr3:uid="{2214542F-816E-4246-80CC-C86B71B4FE62}" name="Coluna11136" dataDxfId="5253"/>
    <tableColumn id="11160" xr3:uid="{D1013D1D-A548-9048-8FC5-8B72017C7DBC}" name="Coluna11137" dataDxfId="5252"/>
    <tableColumn id="11161" xr3:uid="{618C7926-9A6A-9D40-822D-FC37CA956173}" name="Coluna11138" dataDxfId="5251"/>
    <tableColumn id="11162" xr3:uid="{3BEB35EE-E3FE-384A-800E-1EEC51A3EAB1}" name="Coluna11139" dataDxfId="5250"/>
    <tableColumn id="11163" xr3:uid="{7F375189-4A78-644E-8D45-07247B73A934}" name="Coluna11140" dataDxfId="5249"/>
    <tableColumn id="11164" xr3:uid="{76A0E921-309F-6948-BD8A-F9E8A310703C}" name="Coluna11141" dataDxfId="5248"/>
    <tableColumn id="11165" xr3:uid="{F6CD3DC8-7376-ED4B-B194-33C313AFFFD7}" name="Coluna11142" dataDxfId="5247"/>
    <tableColumn id="11166" xr3:uid="{514495BC-E9EA-9A47-B1CF-5C0AF44D23E4}" name="Coluna11143" dataDxfId="5246"/>
    <tableColumn id="11167" xr3:uid="{DCCB481C-9562-434F-89BC-557B58B28435}" name="Coluna11144" dataDxfId="5245"/>
    <tableColumn id="11168" xr3:uid="{3CE3BC24-8843-3D4F-8522-47A1E3C92F3C}" name="Coluna11145" dataDxfId="5244"/>
    <tableColumn id="11169" xr3:uid="{9CF2F4B8-E720-134B-A875-DF66AD4D63A2}" name="Coluna11146" dataDxfId="5243"/>
    <tableColumn id="11170" xr3:uid="{3CB81501-B5E8-BD4F-B7BE-5135738E68A9}" name="Coluna11147" dataDxfId="5242"/>
    <tableColumn id="11171" xr3:uid="{D1DF4DC2-43A3-B94A-A387-85F99BD1ECC5}" name="Coluna11148" dataDxfId="5241"/>
    <tableColumn id="11172" xr3:uid="{5194D169-22A3-AA44-8C32-B1ED09228E12}" name="Coluna11149" dataDxfId="5240"/>
    <tableColumn id="11173" xr3:uid="{DEDD050B-17C2-B448-8358-035C6A4A9FC6}" name="Coluna11150" dataDxfId="5239"/>
    <tableColumn id="11174" xr3:uid="{C471109C-3E54-4F41-BE4B-094E44A9B3E2}" name="Coluna11151" dataDxfId="5238"/>
    <tableColumn id="11175" xr3:uid="{784970E1-824A-8F43-B8FE-78225F1AA93C}" name="Coluna11152" dataDxfId="5237"/>
    <tableColumn id="11176" xr3:uid="{D55116EF-A1DE-DF44-82D3-CD4E2B2B6A4E}" name="Coluna11153" dataDxfId="5236"/>
    <tableColumn id="11177" xr3:uid="{A4E6B1CB-A28F-F443-9F0E-7831029AC6AF}" name="Coluna11154" dataDxfId="5235"/>
    <tableColumn id="11178" xr3:uid="{011A44F7-C3BD-EA44-BDDC-2B92F307D5A7}" name="Coluna11155" dataDxfId="5234"/>
    <tableColumn id="11179" xr3:uid="{E39E25A9-7F45-BE46-B4C4-C2B5A04166A6}" name="Coluna11156" dataDxfId="5233"/>
    <tableColumn id="11180" xr3:uid="{453C4249-E742-D344-8CB1-23B238F88E29}" name="Coluna11157" dataDxfId="5232"/>
    <tableColumn id="11181" xr3:uid="{4F48C051-85CD-E84B-B894-99C4AF1C6EE1}" name="Coluna11158" dataDxfId="5231"/>
    <tableColumn id="11182" xr3:uid="{51446585-16C4-B146-BD5A-58B8A9B4223F}" name="Coluna11159" dataDxfId="5230"/>
    <tableColumn id="11183" xr3:uid="{30890EAD-E3B4-E048-A659-42E3CD46EB90}" name="Coluna11160" dataDxfId="5229"/>
    <tableColumn id="11184" xr3:uid="{905C49F3-6956-634F-BCE8-199A8FF3263D}" name="Coluna11161" dataDxfId="5228"/>
    <tableColumn id="11185" xr3:uid="{38BFB56D-C814-BC43-BBD4-9EAFF1D4B655}" name="Coluna11162" dataDxfId="5227"/>
    <tableColumn id="11186" xr3:uid="{A81D7A73-F491-E149-BF74-66B6411B069F}" name="Coluna11163" dataDxfId="5226"/>
    <tableColumn id="11187" xr3:uid="{B38BCA86-406B-C443-AEFD-3534412E6B13}" name="Coluna11164" dataDxfId="5225"/>
    <tableColumn id="11188" xr3:uid="{5A8A430B-4B82-9B4D-AD88-02880C022FFB}" name="Coluna11165" dataDxfId="5224"/>
    <tableColumn id="11189" xr3:uid="{BD1421E2-C68D-A345-B483-6E91D4AAEE8D}" name="Coluna11166" dataDxfId="5223"/>
    <tableColumn id="11190" xr3:uid="{157013F1-EEEB-A844-B117-74645B42058A}" name="Coluna11167" dataDxfId="5222"/>
    <tableColumn id="11191" xr3:uid="{C881FFBA-4246-5248-B608-BD96EC27AE6C}" name="Coluna11168" dataDxfId="5221"/>
    <tableColumn id="11192" xr3:uid="{BF4CBDAC-D29B-FD45-93F0-6A91EC8C235E}" name="Coluna11169" dataDxfId="5220"/>
    <tableColumn id="11193" xr3:uid="{6495A1F5-9388-AE47-AC08-36C6A312C39F}" name="Coluna11170" dataDxfId="5219"/>
    <tableColumn id="11194" xr3:uid="{917943C6-9597-9043-805A-1E0412F81C9C}" name="Coluna11171" dataDxfId="5218"/>
    <tableColumn id="11195" xr3:uid="{8967B249-89B8-E94E-A577-79B3376F9028}" name="Coluna11172" dataDxfId="5217"/>
    <tableColumn id="11196" xr3:uid="{F05CC0B0-ECE3-1845-8FCF-E21FF0F87820}" name="Coluna11173" dataDxfId="5216"/>
    <tableColumn id="11197" xr3:uid="{0AEB175E-1254-D340-A2B6-7699C5E77197}" name="Coluna11174" dataDxfId="5215"/>
    <tableColumn id="11198" xr3:uid="{AD99AD96-C419-544C-822A-9F51578D8E4A}" name="Coluna11175" dataDxfId="5214"/>
    <tableColumn id="11199" xr3:uid="{FB229373-25D8-A34C-992D-4208B0E94895}" name="Coluna11176" dataDxfId="5213"/>
    <tableColumn id="11200" xr3:uid="{7E6EE98D-58AC-4F4F-A4A6-861166F1E001}" name="Coluna11177" dataDxfId="5212"/>
    <tableColumn id="11201" xr3:uid="{1BAB0139-0C42-4A46-9C24-FAD578228BF2}" name="Coluna11178" dataDxfId="5211"/>
    <tableColumn id="11202" xr3:uid="{3CB3532B-9AB6-8940-8717-61720B37A505}" name="Coluna11179" dataDxfId="5210"/>
    <tableColumn id="11203" xr3:uid="{D9580B90-85D4-DF4B-A1C5-BD3B23E6BFB6}" name="Coluna11180" dataDxfId="5209"/>
    <tableColumn id="11204" xr3:uid="{49AC27FF-52D4-CB48-846F-CCC98C24D0E0}" name="Coluna11181" dataDxfId="5208"/>
    <tableColumn id="11205" xr3:uid="{E9CC1A5D-9520-F140-B7E4-4FDFAF6FA842}" name="Coluna11182" dataDxfId="5207"/>
    <tableColumn id="11206" xr3:uid="{53A972DB-2051-6A40-96C4-840E75EF01F3}" name="Coluna11183" dataDxfId="5206"/>
    <tableColumn id="11207" xr3:uid="{F6B8152D-D8C7-A748-8565-69DCE282242B}" name="Coluna11184" dataDxfId="5205"/>
    <tableColumn id="11208" xr3:uid="{C9B37DF2-0B3E-3942-83FA-8E1212943E6B}" name="Coluna11185" dataDxfId="5204"/>
    <tableColumn id="11209" xr3:uid="{C9C788C2-AF0E-B841-8DBC-25705F6C9CD0}" name="Coluna11186" dataDxfId="5203"/>
    <tableColumn id="11210" xr3:uid="{DDA45E7C-29A1-C342-8099-20230E461970}" name="Coluna11187" dataDxfId="5202"/>
    <tableColumn id="11211" xr3:uid="{9444BCCA-537D-A645-8AF8-D34781E89922}" name="Coluna11188" dataDxfId="5201"/>
    <tableColumn id="11212" xr3:uid="{D9C87F18-6B04-CB47-844D-F35251096819}" name="Coluna11189" dataDxfId="5200"/>
    <tableColumn id="11213" xr3:uid="{EF70580F-2098-B947-BC03-8B93E429B023}" name="Coluna11190" dataDxfId="5199"/>
    <tableColumn id="11214" xr3:uid="{7312DD96-14BA-FD4F-A11C-13E221781F1E}" name="Coluna11191" dataDxfId="5198"/>
    <tableColumn id="11215" xr3:uid="{2D532564-0ED8-AE41-A62E-96AA70821407}" name="Coluna11192" dataDxfId="5197"/>
    <tableColumn id="11216" xr3:uid="{31B8D10E-B838-2B43-9525-31FA7A6581F9}" name="Coluna11193" dataDxfId="5196"/>
    <tableColumn id="11217" xr3:uid="{97198763-C40C-3446-B483-6A208B1FCDBF}" name="Coluna11194" dataDxfId="5195"/>
    <tableColumn id="11218" xr3:uid="{91DAE355-DB30-1C4F-B09C-3CDE9083B2BC}" name="Coluna11195" dataDxfId="5194"/>
    <tableColumn id="11219" xr3:uid="{DA693988-2830-2445-BC82-3E0C048665C3}" name="Coluna11196" dataDxfId="5193"/>
    <tableColumn id="11220" xr3:uid="{877448BC-AE76-3849-8F8F-F0603EAFAFDD}" name="Coluna11197" dataDxfId="5192"/>
    <tableColumn id="11221" xr3:uid="{585760C3-839A-FF4E-80D4-B3B7050CC8DB}" name="Coluna11198" dataDxfId="5191"/>
    <tableColumn id="11222" xr3:uid="{C139602E-F182-C04B-847E-095010B3A298}" name="Coluna11199" dataDxfId="5190"/>
    <tableColumn id="11223" xr3:uid="{3F1C7176-3AAE-744C-B71C-35FB451DFC1F}" name="Coluna11200" dataDxfId="5189"/>
    <tableColumn id="11224" xr3:uid="{E89A4934-4106-C141-962A-D98C96ED4A0C}" name="Coluna11201" dataDxfId="5188"/>
    <tableColumn id="11225" xr3:uid="{4DAD70B1-59DE-2046-B252-D19630B5B22C}" name="Coluna11202" dataDxfId="5187"/>
    <tableColumn id="11226" xr3:uid="{2301DAE6-ECEB-CD4A-80B0-B05C377EC713}" name="Coluna11203" dataDxfId="5186"/>
    <tableColumn id="11227" xr3:uid="{463BE75D-56CC-B346-B11C-6BF75AA6ED64}" name="Coluna11204" dataDxfId="5185"/>
    <tableColumn id="11228" xr3:uid="{64EE62D6-22E8-4D44-944B-0133B288026A}" name="Coluna11205" dataDxfId="5184"/>
    <tableColumn id="11229" xr3:uid="{AD221B69-9649-FD46-9BBE-68EE805BED32}" name="Coluna11206" dataDxfId="5183"/>
    <tableColumn id="11230" xr3:uid="{FAAC06FA-9280-AF49-BCB4-68F3A7FE449E}" name="Coluna11207" dataDxfId="5182"/>
    <tableColumn id="11231" xr3:uid="{84E87DA9-DB31-1940-9753-FD99039FBF90}" name="Coluna11208" dataDxfId="5181"/>
    <tableColumn id="11232" xr3:uid="{8A6F36CA-128C-9649-A792-F8B612EDF32B}" name="Coluna11209" dataDxfId="5180"/>
    <tableColumn id="11233" xr3:uid="{53A6F1B0-2775-4348-9C35-F262FE4F7C12}" name="Coluna11210" dataDxfId="5179"/>
    <tableColumn id="11234" xr3:uid="{6BADA87A-9322-7F44-B531-8296EDB0430B}" name="Coluna11211" dataDxfId="5178"/>
    <tableColumn id="11235" xr3:uid="{7BB8AE9A-EBA3-2F4D-B90D-2F3DDA182DDE}" name="Coluna11212" dataDxfId="5177"/>
    <tableColumn id="11236" xr3:uid="{CEC8F721-1CDE-B244-A2BF-D4D0A7B16E0A}" name="Coluna11213" dataDxfId="5176"/>
    <tableColumn id="11237" xr3:uid="{94E73302-BC6F-6144-A8BD-290119E3FFBE}" name="Coluna11214" dataDxfId="5175"/>
    <tableColumn id="11238" xr3:uid="{AEE60023-1157-0646-A403-65A97CC181BB}" name="Coluna11215" dataDxfId="5174"/>
    <tableColumn id="11239" xr3:uid="{3B5531E7-B75A-9149-80C2-D0F2D52CA7AE}" name="Coluna11216" dataDxfId="5173"/>
    <tableColumn id="11240" xr3:uid="{C1B8A509-B945-4F45-AF95-0B60318227AC}" name="Coluna11217" dataDxfId="5172"/>
    <tableColumn id="11241" xr3:uid="{EA699D7E-3179-654A-91C5-523BA335362D}" name="Coluna11218" dataDxfId="5171"/>
    <tableColumn id="11242" xr3:uid="{B57ED266-6DFB-2C47-AC05-1BFA8F594500}" name="Coluna11219" dataDxfId="5170"/>
    <tableColumn id="11243" xr3:uid="{63423A6C-E097-B84D-B892-8BA3D28EC982}" name="Coluna11220" dataDxfId="5169"/>
    <tableColumn id="11244" xr3:uid="{EF0C714E-E1C1-2E45-A228-95D541E12B22}" name="Coluna11221" dataDxfId="5168"/>
    <tableColumn id="11245" xr3:uid="{A6A4BCB1-734A-6545-8861-217F48AF9BA6}" name="Coluna11222" dataDxfId="5167"/>
    <tableColumn id="11246" xr3:uid="{CEE801B9-8D72-A34C-8E24-F96F4D78B6FD}" name="Coluna11223" dataDxfId="5166"/>
    <tableColumn id="11247" xr3:uid="{8BB38D71-1BEA-224A-93F1-59B7B92A7788}" name="Coluna11224" dataDxfId="5165"/>
    <tableColumn id="11248" xr3:uid="{812F0586-03B9-DB44-B2B1-C5A43EB2653C}" name="Coluna11225" dataDxfId="5164"/>
    <tableColumn id="11249" xr3:uid="{CA85A312-BE8C-7740-B6E1-A25F26AA459E}" name="Coluna11226" dataDxfId="5163"/>
    <tableColumn id="11250" xr3:uid="{A52E9A71-91CE-724F-826C-19F4DE27D717}" name="Coluna11227" dataDxfId="5162"/>
    <tableColumn id="11251" xr3:uid="{FFC251C1-2F22-9842-8FA6-2DB047ABFB6D}" name="Coluna11228" dataDxfId="5161"/>
    <tableColumn id="11252" xr3:uid="{B3AA167A-B8FF-6642-B069-F43A93826218}" name="Coluna11229" dataDxfId="5160"/>
    <tableColumn id="11253" xr3:uid="{F8AA3DE4-C915-A342-A009-37FE1EFCB215}" name="Coluna11230" dataDxfId="5159"/>
    <tableColumn id="11254" xr3:uid="{0C53E2FF-BF0E-8A44-94C0-4604907F2F9D}" name="Coluna11231" dataDxfId="5158"/>
    <tableColumn id="11255" xr3:uid="{D98A2CDD-BC4E-DF41-A772-4CD14CD4A715}" name="Coluna11232" dataDxfId="5157"/>
    <tableColumn id="11256" xr3:uid="{23319402-8E25-A449-93E3-7E57C96A34E4}" name="Coluna11233" dataDxfId="5156"/>
    <tableColumn id="11257" xr3:uid="{FCDA9E69-B32A-0E4A-BD4E-CD67974F7BEC}" name="Coluna11234" dataDxfId="5155"/>
    <tableColumn id="11258" xr3:uid="{DFFADC76-1432-8D4B-AEF6-97F1431B3095}" name="Coluna11235" dataDxfId="5154"/>
    <tableColumn id="11259" xr3:uid="{B6DEEA23-D033-3A49-B995-7A275EC7EF9D}" name="Coluna11236" dataDxfId="5153"/>
    <tableColumn id="11260" xr3:uid="{CBFE3615-588A-AA49-A832-151E4D585BB7}" name="Coluna11237" dataDxfId="5152"/>
    <tableColumn id="11261" xr3:uid="{8CA0AE17-A3DB-4B41-9C4C-CE43D700DD58}" name="Coluna11238" dataDxfId="5151"/>
    <tableColumn id="11262" xr3:uid="{362089AD-11C5-5C4F-8402-A61A933E0E61}" name="Coluna11239" dataDxfId="5150"/>
    <tableColumn id="11263" xr3:uid="{8814E844-573E-C040-B528-1928651FA70F}" name="Coluna11240" dataDxfId="5149"/>
    <tableColumn id="11264" xr3:uid="{F553AE16-B755-2341-8B8B-FFEA76051EE3}" name="Coluna11241" dataDxfId="5148"/>
    <tableColumn id="11265" xr3:uid="{933FCFFA-68F0-AD44-9F6C-6E308B4E18CD}" name="Coluna11242" dataDxfId="5147"/>
    <tableColumn id="11266" xr3:uid="{3E14D1C0-D260-864A-929F-D17B7BA7E67E}" name="Coluna11243" dataDxfId="5146"/>
    <tableColumn id="11267" xr3:uid="{C0BB0240-C7AA-2249-93B4-19F7AB98E5E9}" name="Coluna11244" dataDxfId="5145"/>
    <tableColumn id="11268" xr3:uid="{2A5F9C6A-FB9B-3843-A0FE-85928B78805A}" name="Coluna11245" dataDxfId="5144"/>
    <tableColumn id="11269" xr3:uid="{58FC07E1-F00D-0346-91DD-A16C1ECCE9DD}" name="Coluna11246" dataDxfId="5143"/>
    <tableColumn id="11270" xr3:uid="{B4F55A38-F892-DC4A-B89D-09D897C1693E}" name="Coluna11247" dataDxfId="5142"/>
    <tableColumn id="11271" xr3:uid="{6C2395FC-897E-B441-B22B-389F4489CC13}" name="Coluna11248" dataDxfId="5141"/>
    <tableColumn id="11272" xr3:uid="{5805397E-ECC8-2446-A1A6-5E3D29367687}" name="Coluna11249" dataDxfId="5140"/>
    <tableColumn id="11273" xr3:uid="{F200AE59-55FB-8841-90D1-9AD6120341EB}" name="Coluna11250" dataDxfId="5139"/>
    <tableColumn id="11274" xr3:uid="{BF6487C6-B752-8544-ADE0-8C967B014134}" name="Coluna11251" dataDxfId="5138"/>
    <tableColumn id="11275" xr3:uid="{5B8015C1-670F-5843-A9FC-97E4CBFEFA1B}" name="Coluna11252" dataDxfId="5137"/>
    <tableColumn id="11276" xr3:uid="{B253F0C7-EA14-8747-94FC-5BDEAA1716AC}" name="Coluna11253" dataDxfId="5136"/>
    <tableColumn id="11277" xr3:uid="{419981EF-1B09-7E4E-BFA7-30A617CEFB4C}" name="Coluna11254" dataDxfId="5135"/>
    <tableColumn id="11278" xr3:uid="{54F83483-7D12-B54E-B000-019670FE4209}" name="Coluna11255" dataDxfId="5134"/>
    <tableColumn id="11279" xr3:uid="{AAEF209E-D13C-7541-9945-CEBA750AC2CF}" name="Coluna11256" dataDxfId="5133"/>
    <tableColumn id="11280" xr3:uid="{932A049E-5EB2-6E42-960B-D3A4952B2124}" name="Coluna11257" dataDxfId="5132"/>
    <tableColumn id="11281" xr3:uid="{A699DA5C-DCD3-DA41-987D-623777E5465D}" name="Coluna11258" dataDxfId="5131"/>
    <tableColumn id="11282" xr3:uid="{1E9CDA66-6817-1245-BE02-ED4B68B640F3}" name="Coluna11259" dataDxfId="5130"/>
    <tableColumn id="11283" xr3:uid="{A1F2F914-F9E8-E74A-B4EB-AA7542D0FC50}" name="Coluna11260" dataDxfId="5129"/>
    <tableColumn id="11284" xr3:uid="{17518EFA-580D-8C42-BECC-20902520D8C8}" name="Coluna11261" dataDxfId="5128"/>
    <tableColumn id="11285" xr3:uid="{1489E06D-96EB-9040-B298-8D5B10C446B9}" name="Coluna11262" dataDxfId="5127"/>
    <tableColumn id="11286" xr3:uid="{B6D73AAB-B13F-BF4F-AAC3-C0D6271FEBBA}" name="Coluna11263" dataDxfId="5126"/>
    <tableColumn id="11287" xr3:uid="{215F0D37-8C8D-3E44-922C-842DF1A5760B}" name="Coluna11264" dataDxfId="5125"/>
    <tableColumn id="11288" xr3:uid="{9FD55566-FEE7-4840-A779-6C8916962321}" name="Coluna11265" dataDxfId="5124"/>
    <tableColumn id="11289" xr3:uid="{869CC4F7-53B8-C447-8770-E424F0746C18}" name="Coluna11266" dataDxfId="5123"/>
    <tableColumn id="11290" xr3:uid="{EE2F3808-527A-2B42-835E-C2541903BA09}" name="Coluna11267" dataDxfId="5122"/>
    <tableColumn id="11291" xr3:uid="{28739932-1794-7246-B644-6F342F73ADAB}" name="Coluna11268" dataDxfId="5121"/>
    <tableColumn id="11292" xr3:uid="{136A92DA-9472-3B4D-B456-D734C8AD8AB8}" name="Coluna11269" dataDxfId="5120"/>
    <tableColumn id="11293" xr3:uid="{9939D733-38EE-BC4C-944A-218BED15FA9B}" name="Coluna11270" dataDxfId="5119"/>
    <tableColumn id="11294" xr3:uid="{237B4C0B-A7D3-4D43-A8B4-57F66AE11BE7}" name="Coluna11271" dataDxfId="5118"/>
    <tableColumn id="11295" xr3:uid="{F8A96270-D7C1-264B-BC48-4B71F09B3AB1}" name="Coluna11272" dataDxfId="5117"/>
    <tableColumn id="11296" xr3:uid="{34272531-92E5-9B46-84D9-9AEB2DE0EB0F}" name="Coluna11273" dataDxfId="5116"/>
    <tableColumn id="11297" xr3:uid="{7BA07E0F-A8D4-CB41-8964-FD4A87535892}" name="Coluna11274" dataDxfId="5115"/>
    <tableColumn id="11298" xr3:uid="{737302F6-3727-6344-8821-832997E73B9C}" name="Coluna11275" dataDxfId="5114"/>
    <tableColumn id="11299" xr3:uid="{065F3853-EB67-CA4A-9ADE-4E03DBB17E38}" name="Coluna11276" dataDxfId="5113"/>
    <tableColumn id="11300" xr3:uid="{8F8672D5-96A5-F442-AEB4-28AE2B710CBB}" name="Coluna11277" dataDxfId="5112"/>
    <tableColumn id="11301" xr3:uid="{B95BD3BC-D4B4-804C-8F29-E086712846FE}" name="Coluna11278" dataDxfId="5111"/>
    <tableColumn id="11302" xr3:uid="{00C4FBB3-A32E-D541-AA87-9F3F1FE78AF9}" name="Coluna11279" dataDxfId="5110"/>
    <tableColumn id="11303" xr3:uid="{360243F5-36A6-4247-99F0-D8DBA55182A7}" name="Coluna11280" dataDxfId="5109"/>
    <tableColumn id="11304" xr3:uid="{B132EADE-95D3-1D49-B783-BBFE87983CE9}" name="Coluna11281" dataDxfId="5108"/>
    <tableColumn id="11305" xr3:uid="{70C11379-6BA5-F847-9B57-2FB660B60F46}" name="Coluna11282" dataDxfId="5107"/>
    <tableColumn id="11306" xr3:uid="{F6FE45EF-6A40-034D-99C4-3D97E629B61A}" name="Coluna11283" dataDxfId="5106"/>
    <tableColumn id="11307" xr3:uid="{1412EC89-D319-4043-AF87-4D96488A9216}" name="Coluna11284" dataDxfId="5105"/>
    <tableColumn id="11308" xr3:uid="{022226F6-89B8-B043-9C32-EE5D4AF0655A}" name="Coluna11285" dataDxfId="5104"/>
    <tableColumn id="11309" xr3:uid="{1741968D-C0EC-C74E-AD60-053569C76966}" name="Coluna11286" dataDxfId="5103"/>
    <tableColumn id="11310" xr3:uid="{2097AD3A-51EB-9E4B-97DD-C46A8E24928E}" name="Coluna11287" dataDxfId="5102"/>
    <tableColumn id="11311" xr3:uid="{F07457E9-DC8E-9444-89AC-941337D8778B}" name="Coluna11288" dataDxfId="5101"/>
    <tableColumn id="11312" xr3:uid="{AB4A867D-26DA-BA42-85CB-9F0964EC7A70}" name="Coluna11289" dataDxfId="5100"/>
    <tableColumn id="11313" xr3:uid="{DCA7F747-3EAF-F040-B6E2-5962429F99CA}" name="Coluna11290" dataDxfId="5099"/>
    <tableColumn id="11314" xr3:uid="{43889B3A-5FBE-7B44-ABB9-6DA20DEAE475}" name="Coluna11291" dataDxfId="5098"/>
    <tableColumn id="11315" xr3:uid="{CCA5DA2B-13D5-9141-AE23-1831AF98C3B0}" name="Coluna11292" dataDxfId="5097"/>
    <tableColumn id="11316" xr3:uid="{3E8D0CFA-4261-254B-80E3-2EC7031BA083}" name="Coluna11293" dataDxfId="5096"/>
    <tableColumn id="11317" xr3:uid="{61E91666-FE2A-8E49-AC00-AD0581A95FEA}" name="Coluna11294" dataDxfId="5095"/>
    <tableColumn id="11318" xr3:uid="{83238D35-88C1-6C4A-B4CC-F0E5E17784A0}" name="Coluna11295" dataDxfId="5094"/>
    <tableColumn id="11319" xr3:uid="{54D21B21-9087-2A42-A1C0-B300333FF7CD}" name="Coluna11296" dataDxfId="5093"/>
    <tableColumn id="11320" xr3:uid="{DB6BBB28-2CAC-9E41-A6CD-9DD304EB71F4}" name="Coluna11297" dataDxfId="5092"/>
    <tableColumn id="11321" xr3:uid="{E85193A2-4116-AD4F-83A7-3285E859775C}" name="Coluna11298" dataDxfId="5091"/>
    <tableColumn id="11322" xr3:uid="{3AE32F23-7CD7-344B-A769-CD8545612CBF}" name="Coluna11299" dataDxfId="5090"/>
    <tableColumn id="11323" xr3:uid="{7A18656F-5960-0D4E-8B06-C6071DF905BC}" name="Coluna11300" dataDxfId="5089"/>
    <tableColumn id="11324" xr3:uid="{7359116F-CE5B-424F-B1E0-0CE464288D04}" name="Coluna11301" dataDxfId="5088"/>
    <tableColumn id="11325" xr3:uid="{AFC783CF-36BD-9A41-AD94-825A1156BCCA}" name="Coluna11302" dataDxfId="5087"/>
    <tableColumn id="11326" xr3:uid="{99432987-44CA-8843-883B-61E0A6EC5551}" name="Coluna11303" dataDxfId="5086"/>
    <tableColumn id="11327" xr3:uid="{E054413E-7F6D-D247-91E0-8AAA3EACF9FA}" name="Coluna11304" dataDxfId="5085"/>
    <tableColumn id="11328" xr3:uid="{7D80B43E-40C8-624A-A2D2-65FE41022FF5}" name="Coluna11305" dataDxfId="5084"/>
    <tableColumn id="11329" xr3:uid="{F032E234-449E-AF42-BF4B-7BE920BF71FA}" name="Coluna11306" dataDxfId="5083"/>
    <tableColumn id="11330" xr3:uid="{0639B8E5-67CC-7341-B0B5-E926EAC04ED8}" name="Coluna11307" dataDxfId="5082"/>
    <tableColumn id="11331" xr3:uid="{8AF5712F-6941-F14D-893D-88C12103FB3B}" name="Coluna11308" dataDxfId="5081"/>
    <tableColumn id="11332" xr3:uid="{4A618635-7F45-9F4D-8049-B25E28D6D0E7}" name="Coluna11309" dataDxfId="5080"/>
    <tableColumn id="11333" xr3:uid="{4B64A307-3487-0141-9AA4-67EF02168C6F}" name="Coluna11310" dataDxfId="5079"/>
    <tableColumn id="11334" xr3:uid="{AB4830EE-703B-B148-9D3B-7F9EFB8AE5F7}" name="Coluna11311" dataDxfId="5078"/>
    <tableColumn id="11335" xr3:uid="{3067C900-C91F-114A-BD87-39A712A08973}" name="Coluna11312" dataDxfId="5077"/>
    <tableColumn id="11336" xr3:uid="{AC1F1302-148B-8C46-8AD7-B668963F13E7}" name="Coluna11313" dataDxfId="5076"/>
    <tableColumn id="11337" xr3:uid="{6AEB0A96-6227-1247-A23C-8943CF48C08E}" name="Coluna11314" dataDxfId="5075"/>
    <tableColumn id="11338" xr3:uid="{8436CC33-057C-A648-B0A6-2637A201A871}" name="Coluna11315" dataDxfId="5074"/>
    <tableColumn id="11339" xr3:uid="{3D0FAB02-07BC-F545-977E-CC1EDF4B5798}" name="Coluna11316" dataDxfId="5073"/>
    <tableColumn id="11340" xr3:uid="{E4E1C5FB-6534-ED44-8695-E7F4399C30DF}" name="Coluna11317" dataDxfId="5072"/>
    <tableColumn id="11341" xr3:uid="{FA017878-4848-C247-8C13-4DEB9AEB871B}" name="Coluna11318" dataDxfId="5071"/>
    <tableColumn id="11342" xr3:uid="{369D0383-1CD1-464E-B0FA-51E3E21D40B1}" name="Coluna11319" dataDxfId="5070"/>
    <tableColumn id="11343" xr3:uid="{109813E2-16FB-7645-B18F-1D6E35590F38}" name="Coluna11320" dataDxfId="5069"/>
    <tableColumn id="11344" xr3:uid="{C02C8952-14E4-3E45-BBF7-5D4E5717AF62}" name="Coluna11321" dataDxfId="5068"/>
    <tableColumn id="11345" xr3:uid="{E4C7D400-10F0-FC4A-BF17-289E388976B2}" name="Coluna11322" dataDxfId="5067"/>
    <tableColumn id="11346" xr3:uid="{8270A642-5592-8C41-9528-31886960208C}" name="Coluna11323" dataDxfId="5066"/>
    <tableColumn id="11347" xr3:uid="{85083D32-486E-B941-A1CB-F10A1F1ACB3F}" name="Coluna11324" dataDxfId="5065"/>
    <tableColumn id="11348" xr3:uid="{47AE2BAD-AB46-6342-80FE-DA5648D08692}" name="Coluna11325" dataDxfId="5064"/>
    <tableColumn id="11349" xr3:uid="{F1F9A46B-FB4D-B448-BB9A-8997E20CA565}" name="Coluna11326" dataDxfId="5063"/>
    <tableColumn id="11350" xr3:uid="{440AC1DE-BDA1-474A-854D-2234939F2335}" name="Coluna11327" dataDxfId="5062"/>
    <tableColumn id="11351" xr3:uid="{183235BA-11BA-3242-AB06-C8C813778A32}" name="Coluna11328" dataDxfId="5061"/>
    <tableColumn id="11352" xr3:uid="{2C6F45F2-DB13-CB43-BA48-55B504219731}" name="Coluna11329" dataDxfId="5060"/>
    <tableColumn id="11353" xr3:uid="{EE471701-5980-6244-8C00-0BCE846AE164}" name="Coluna11330" dataDxfId="5059"/>
    <tableColumn id="11354" xr3:uid="{8B14399D-4063-B64D-8E2E-7BB9B683DC55}" name="Coluna11331" dataDxfId="5058"/>
    <tableColumn id="11355" xr3:uid="{7AD639CD-8C30-E242-AEEF-2E33C143D490}" name="Coluna11332" dataDxfId="5057"/>
    <tableColumn id="11356" xr3:uid="{80F7F304-F9D4-324E-A300-874ECFF24F0A}" name="Coluna11333" dataDxfId="5056"/>
    <tableColumn id="11357" xr3:uid="{BC49FC39-09E4-5D48-A3B9-3B65642231C1}" name="Coluna11334" dataDxfId="5055"/>
    <tableColumn id="11358" xr3:uid="{3BA91DC4-0B3D-D846-BB51-8DC4D4426469}" name="Coluna11335" dataDxfId="5054"/>
    <tableColumn id="11359" xr3:uid="{2375F8E7-0FD0-E747-9C32-BE30EEFCD1A7}" name="Coluna11336" dataDxfId="5053"/>
    <tableColumn id="11360" xr3:uid="{7E1C4C32-A715-E440-B49E-08EE1F402E54}" name="Coluna11337" dataDxfId="5052"/>
    <tableColumn id="11361" xr3:uid="{A79AF36E-1C5F-914C-978B-8F96990A922B}" name="Coluna11338" dataDxfId="5051"/>
    <tableColumn id="11362" xr3:uid="{FF7D339F-797B-1247-93DC-372975880AEC}" name="Coluna11339" dataDxfId="5050"/>
    <tableColumn id="11363" xr3:uid="{5FD146B1-C5C1-9A48-BC20-E59E5E265465}" name="Coluna11340" dataDxfId="5049"/>
    <tableColumn id="11364" xr3:uid="{A8AFAA63-755A-5F43-96FE-6198AB172070}" name="Coluna11341" dataDxfId="5048"/>
    <tableColumn id="11365" xr3:uid="{676DFE04-CD9D-B54E-AF6A-71C477A5DA34}" name="Coluna11342" dataDxfId="5047"/>
    <tableColumn id="11366" xr3:uid="{491A8220-E449-804D-9F8B-5F6018E45E60}" name="Coluna11343" dataDxfId="5046"/>
    <tableColumn id="11367" xr3:uid="{F0947F3B-E0CE-8D45-92BE-2912F415CA28}" name="Coluna11344" dataDxfId="5045"/>
    <tableColumn id="11368" xr3:uid="{A9CA3CDA-DEAB-E64B-99E2-88B1DE352623}" name="Coluna11345" dataDxfId="5044"/>
    <tableColumn id="11369" xr3:uid="{F5460A45-7460-F84E-9599-47C5844BEB41}" name="Coluna11346" dataDxfId="5043"/>
    <tableColumn id="11370" xr3:uid="{3E52CDCE-7C76-8449-8FB5-D49E3964B942}" name="Coluna11347" dataDxfId="5042"/>
    <tableColumn id="11371" xr3:uid="{A40A18BC-9564-B242-9E1A-176F094F3D3E}" name="Coluna11348" dataDxfId="5041"/>
    <tableColumn id="11372" xr3:uid="{AE0236F6-2AD2-264B-9774-F8BB2E548DD8}" name="Coluna11349" dataDxfId="5040"/>
    <tableColumn id="11373" xr3:uid="{9E7777D9-7FDE-4F4F-8582-D59B5ED19D8F}" name="Coluna11350" dataDxfId="5039"/>
    <tableColumn id="11374" xr3:uid="{FF13FD9B-BA2A-7544-8283-DC22CCB571CE}" name="Coluna11351" dataDxfId="5038"/>
    <tableColumn id="11375" xr3:uid="{6CFEB084-2838-C34A-AB47-A62D42054077}" name="Coluna11352" dataDxfId="5037"/>
    <tableColumn id="11376" xr3:uid="{D2435C37-40D3-864E-B1CA-7F2AD20A965B}" name="Coluna11353" dataDxfId="5036"/>
    <tableColumn id="11377" xr3:uid="{3D338373-C79B-0F41-B115-7384444D2FFB}" name="Coluna11354" dataDxfId="5035"/>
    <tableColumn id="11378" xr3:uid="{B19BB1DC-E2F6-5242-8EBC-BDF891DB777C}" name="Coluna11355" dataDxfId="5034"/>
    <tableColumn id="11379" xr3:uid="{5908F4C7-7596-E346-902A-2CC00C349950}" name="Coluna11356" dataDxfId="5033"/>
    <tableColumn id="11380" xr3:uid="{D8D58F35-9D8C-7A49-90FA-91DA9B4DE2AC}" name="Coluna11357" dataDxfId="5032"/>
    <tableColumn id="11381" xr3:uid="{D3E44D1D-38B0-5F4C-95CF-FC07B6E2FC33}" name="Coluna11358" dataDxfId="5031"/>
    <tableColumn id="11382" xr3:uid="{5CF02CF3-8BC4-0F4B-95E8-E3F856E299DF}" name="Coluna11359" dataDxfId="5030"/>
    <tableColumn id="11383" xr3:uid="{3086A642-FD6F-584B-8CD3-24D07DFE6D26}" name="Coluna11360" dataDxfId="5029"/>
    <tableColumn id="11384" xr3:uid="{9D7F9220-3162-C547-9759-EACD7204A484}" name="Coluna11361" dataDxfId="5028"/>
    <tableColumn id="11385" xr3:uid="{5060E88D-47DD-9040-A052-E80F3B70DD39}" name="Coluna11362" dataDxfId="5027"/>
    <tableColumn id="11386" xr3:uid="{69397F0B-AC88-3C4F-BE8B-347D5C285315}" name="Coluna11363" dataDxfId="5026"/>
    <tableColumn id="11387" xr3:uid="{3668C1A4-410D-BB4D-82EF-7019C20BB7B8}" name="Coluna11364" dataDxfId="5025"/>
    <tableColumn id="11388" xr3:uid="{0B0A0737-CD2F-0F43-A607-9213F261499A}" name="Coluna11365" dataDxfId="5024"/>
    <tableColumn id="11389" xr3:uid="{DA54F9EF-B5A2-814E-A578-13C216FF9CB7}" name="Coluna11366" dataDxfId="5023"/>
    <tableColumn id="11390" xr3:uid="{501BD58A-4062-9D42-8E57-D5CE8D7A1612}" name="Coluna11367" dataDxfId="5022"/>
    <tableColumn id="11391" xr3:uid="{D550FA4E-69C9-8148-B5E4-5A7DFB2458DA}" name="Coluna11368" dataDxfId="5021"/>
    <tableColumn id="11392" xr3:uid="{D8F664E4-784B-0249-994E-24A2263A1FBD}" name="Coluna11369" dataDxfId="5020"/>
    <tableColumn id="11393" xr3:uid="{DA3A7264-464F-6746-BF98-0A673C27A17E}" name="Coluna11370" dataDxfId="5019"/>
    <tableColumn id="11394" xr3:uid="{5876E1C3-FB07-E141-BF2E-0BFFBE0BF909}" name="Coluna11371" dataDxfId="5018"/>
    <tableColumn id="11395" xr3:uid="{9A270C0B-8C78-874E-8FA9-F7FB29B5E53D}" name="Coluna11372" dataDxfId="5017"/>
    <tableColumn id="11396" xr3:uid="{4C03C31D-9B73-F84E-A857-AE980465746B}" name="Coluna11373" dataDxfId="5016"/>
    <tableColumn id="11397" xr3:uid="{C85C2496-1B96-6C4A-BC37-3DF74C58C97E}" name="Coluna11374" dataDxfId="5015"/>
    <tableColumn id="11398" xr3:uid="{2EF5CF55-3BEA-7240-8EE4-A391D1033AF8}" name="Coluna11375" dataDxfId="5014"/>
    <tableColumn id="11399" xr3:uid="{640A5A29-C408-D740-9E0B-46D12EAA62F8}" name="Coluna11376" dataDxfId="5013"/>
    <tableColumn id="11400" xr3:uid="{6190C73C-3E52-444B-BDBD-6494AF9B0F78}" name="Coluna11377" dataDxfId="5012"/>
    <tableColumn id="11401" xr3:uid="{8C8C4151-13E8-C448-9D6E-C7511ADF1AE1}" name="Coluna11378" dataDxfId="5011"/>
    <tableColumn id="11402" xr3:uid="{9900FA21-EC29-B547-A61A-B0E4686D58DF}" name="Coluna11379" dataDxfId="5010"/>
    <tableColumn id="11403" xr3:uid="{BEEFE379-4E16-9945-8C27-4220574E737F}" name="Coluna11380" dataDxfId="5009"/>
    <tableColumn id="11404" xr3:uid="{1002D71A-8127-E642-8E9D-79323C6DE8DA}" name="Coluna11381" dataDxfId="5008"/>
    <tableColumn id="11405" xr3:uid="{1643DE91-C52C-AB4B-B8A8-7972BCC5EBEB}" name="Coluna11382" dataDxfId="5007"/>
    <tableColumn id="11406" xr3:uid="{69720596-DBBC-DA4B-9B74-D0780840719D}" name="Coluna11383" dataDxfId="5006"/>
    <tableColumn id="11407" xr3:uid="{D7E3C588-D905-B947-B71D-2269D3CE588D}" name="Coluna11384" dataDxfId="5005"/>
    <tableColumn id="11408" xr3:uid="{28D3BB04-0FBB-9E44-81E4-9616CE94B9FC}" name="Coluna11385" dataDxfId="5004"/>
    <tableColumn id="11409" xr3:uid="{F4146FF4-EB84-1E47-AF75-1D5906345160}" name="Coluna11386" dataDxfId="5003"/>
    <tableColumn id="11410" xr3:uid="{42186FAC-A784-C044-8954-F0AAA0662CD9}" name="Coluna11387" dataDxfId="5002"/>
    <tableColumn id="11411" xr3:uid="{A10B2705-4859-184B-BE53-B6EE4E52FF1B}" name="Coluna11388" dataDxfId="5001"/>
    <tableColumn id="11412" xr3:uid="{760000BB-1815-3B4D-8B25-9E85FFCFC79F}" name="Coluna11389" dataDxfId="5000"/>
    <tableColumn id="11413" xr3:uid="{70E6A560-8374-E84B-89E9-1C28DCD3CC72}" name="Coluna11390" dataDxfId="4999"/>
    <tableColumn id="11414" xr3:uid="{D26EA772-A41C-5E49-8B90-C5108C06B3B4}" name="Coluna11391" dataDxfId="4998"/>
    <tableColumn id="11415" xr3:uid="{069E7847-71F5-1348-98C5-FB1B18671FE4}" name="Coluna11392" dataDxfId="4997"/>
    <tableColumn id="11416" xr3:uid="{71A41034-F8EC-F44F-8C06-843BC8059CAF}" name="Coluna11393" dataDxfId="4996"/>
    <tableColumn id="11417" xr3:uid="{8E73547A-18A2-A24F-86B3-A5667BF4A726}" name="Coluna11394" dataDxfId="4995"/>
    <tableColumn id="11418" xr3:uid="{CFB00A3C-8F4C-474F-87BE-568D32C76025}" name="Coluna11395" dataDxfId="4994"/>
    <tableColumn id="11419" xr3:uid="{68CA91C1-B3EA-C144-9875-ED6F3AE54DCD}" name="Coluna11396" dataDxfId="4993"/>
    <tableColumn id="11420" xr3:uid="{582B1FC1-32A0-524D-B32B-67E0A4C44980}" name="Coluna11397" dataDxfId="4992"/>
    <tableColumn id="11421" xr3:uid="{CBA8D7FE-914F-C548-B163-0F60C4D9AA76}" name="Coluna11398" dataDxfId="4991"/>
    <tableColumn id="11422" xr3:uid="{478D4036-3EE5-8B43-ACA4-A33D7DEA22E7}" name="Coluna11399" dataDxfId="4990"/>
    <tableColumn id="11423" xr3:uid="{62F21A4B-380C-CA41-BF1F-24E0C61136DF}" name="Coluna11400" dataDxfId="4989"/>
    <tableColumn id="11424" xr3:uid="{1E7D12F5-1C59-7843-AAFA-0413EDA14F1D}" name="Coluna11401" dataDxfId="4988"/>
    <tableColumn id="11425" xr3:uid="{E20B7150-B9A6-694B-8E5C-56FB2824CCEA}" name="Coluna11402" dataDxfId="4987"/>
    <tableColumn id="11426" xr3:uid="{E4F77FD1-D9A7-D241-BE71-1FDA790FA507}" name="Coluna11403" dataDxfId="4986"/>
    <tableColumn id="11427" xr3:uid="{3168F534-624E-2E46-998A-3663281AA7C7}" name="Coluna11404" dataDxfId="4985"/>
    <tableColumn id="11428" xr3:uid="{46CB157E-837E-F14A-8E90-25D17E0D505C}" name="Coluna11405" dataDxfId="4984"/>
    <tableColumn id="11429" xr3:uid="{A202AE4F-57C6-ED47-B9C8-954F0E28F455}" name="Coluna11406" dataDxfId="4983"/>
    <tableColumn id="11430" xr3:uid="{54B925CF-D04A-E647-A080-31CC990E3754}" name="Coluna11407" dataDxfId="4982"/>
    <tableColumn id="11431" xr3:uid="{51F3B67F-8EA8-D249-A023-A63C0A5DD3AF}" name="Coluna11408" dataDxfId="4981"/>
    <tableColumn id="11432" xr3:uid="{317CD59E-B845-F34E-854A-306BB30252F4}" name="Coluna11409" dataDxfId="4980"/>
    <tableColumn id="11433" xr3:uid="{477C3B72-DC26-9946-8D23-7FB4EDB44055}" name="Coluna11410" dataDxfId="4979"/>
    <tableColumn id="11434" xr3:uid="{B1AD2C0E-CF7E-A64A-8FBA-E6527303A61F}" name="Coluna11411" dataDxfId="4978"/>
    <tableColumn id="11435" xr3:uid="{D2C5EB57-E484-124F-B553-31410EF83FC3}" name="Coluna11412" dataDxfId="4977"/>
    <tableColumn id="11436" xr3:uid="{F004AB1C-149E-0348-A0E0-4C9B214A914E}" name="Coluna11413" dataDxfId="4976"/>
    <tableColumn id="11437" xr3:uid="{4EDF81D1-A75B-1946-A747-9E0E6899C19F}" name="Coluna11414" dataDxfId="4975"/>
    <tableColumn id="11438" xr3:uid="{DAE3160D-9377-DE43-9512-49013931EDB9}" name="Coluna11415" dataDxfId="4974"/>
    <tableColumn id="11439" xr3:uid="{4AC4E42D-99AE-F149-9FD2-08ED2E57E806}" name="Coluna11416" dataDxfId="4973"/>
    <tableColumn id="11440" xr3:uid="{0D1B197F-CA04-D446-BBEA-BCEB54FE7D07}" name="Coluna11417" dataDxfId="4972"/>
    <tableColumn id="11441" xr3:uid="{A7AEFC9D-E28A-0A45-9156-A45FE2FB15BC}" name="Coluna11418" dataDxfId="4971"/>
    <tableColumn id="11442" xr3:uid="{4BB559CD-0531-E241-BB79-F057DB0359B1}" name="Coluna11419" dataDxfId="4970"/>
    <tableColumn id="11443" xr3:uid="{5A600D24-E3BB-7A4E-B7C0-95C4A08798D8}" name="Coluna11420" dataDxfId="4969"/>
    <tableColumn id="11444" xr3:uid="{0C1C3B6C-0401-6645-A71D-E471FF63FE3A}" name="Coluna11421" dataDxfId="4968"/>
    <tableColumn id="11445" xr3:uid="{B1CC9429-EEC0-7C48-8FFA-95B9176325C2}" name="Coluna11422" dataDxfId="4967"/>
    <tableColumn id="11446" xr3:uid="{06F2B922-A0A8-2B4D-824A-B40EF78842D3}" name="Coluna11423" dataDxfId="4966"/>
    <tableColumn id="11447" xr3:uid="{B93D94E1-F326-8949-A05C-70B642F847D8}" name="Coluna11424" dataDxfId="4965"/>
    <tableColumn id="11448" xr3:uid="{65F4C20C-FBE2-5541-B24C-D07357024DC7}" name="Coluna11425" dataDxfId="4964"/>
    <tableColumn id="11449" xr3:uid="{F6BC98B2-11E7-7747-A9F8-BA98CF83254C}" name="Coluna11426" dataDxfId="4963"/>
    <tableColumn id="11450" xr3:uid="{F9F9FBEA-375D-5649-96FA-0F2654710931}" name="Coluna11427" dataDxfId="4962"/>
    <tableColumn id="11451" xr3:uid="{3226033F-2129-1448-B4CC-47CF8132A9E1}" name="Coluna11428" dataDxfId="4961"/>
    <tableColumn id="11452" xr3:uid="{EB1C1B0D-7698-284C-862D-2D1BCA0EDE9A}" name="Coluna11429" dataDxfId="4960"/>
    <tableColumn id="11453" xr3:uid="{D159B1F9-7AE8-E841-AA80-13F49F68DC0A}" name="Coluna11430" dataDxfId="4959"/>
    <tableColumn id="11454" xr3:uid="{7C05D5C8-87FE-A349-8642-BA9FCAF10220}" name="Coluna11431" dataDxfId="4958"/>
    <tableColumn id="11455" xr3:uid="{3D37578A-8E9F-5B44-97A4-12D5ACF92493}" name="Coluna11432" dataDxfId="4957"/>
    <tableColumn id="11456" xr3:uid="{6BC7019E-A0BA-B248-8D31-E546B887BFAF}" name="Coluna11433" dataDxfId="4956"/>
    <tableColumn id="11457" xr3:uid="{F7D1C24B-7BF3-F846-9C86-5D251D60D97A}" name="Coluna11434" dataDxfId="4955"/>
    <tableColumn id="11458" xr3:uid="{76000AD4-B88C-E34E-8730-32A9EBC0A65E}" name="Coluna11435" dataDxfId="4954"/>
    <tableColumn id="11459" xr3:uid="{E796D837-963A-7044-B6CA-E4B16533391D}" name="Coluna11436" dataDxfId="4953"/>
    <tableColumn id="11460" xr3:uid="{9403E9D9-5BEC-1042-9D07-8D5936448B8C}" name="Coluna11437" dataDxfId="4952"/>
    <tableColumn id="11461" xr3:uid="{C767D7CC-C876-A74A-8009-3F59DBDF2F78}" name="Coluna11438" dataDxfId="4951"/>
    <tableColumn id="11462" xr3:uid="{1616A15C-11B8-CB46-8D35-DB3AE5932F15}" name="Coluna11439" dataDxfId="4950"/>
    <tableColumn id="11463" xr3:uid="{B599D4AF-5CFE-1140-BB79-65101E927846}" name="Coluna11440" dataDxfId="4949"/>
    <tableColumn id="11464" xr3:uid="{824D2D23-6A32-F646-BA71-AE4E61E7386A}" name="Coluna11441" dataDxfId="4948"/>
    <tableColumn id="11465" xr3:uid="{744EC6D0-4895-B847-920F-50864C270F0D}" name="Coluna11442" dataDxfId="4947"/>
    <tableColumn id="11466" xr3:uid="{E1B840AF-5C8D-574C-8453-730DC2DAF3E5}" name="Coluna11443" dataDxfId="4946"/>
    <tableColumn id="11467" xr3:uid="{A362B6E5-61D1-AD48-8D91-C4C483FA35B6}" name="Coluna11444" dataDxfId="4945"/>
    <tableColumn id="11468" xr3:uid="{0FF449DB-F016-7D40-A6F0-C7BB2D17E862}" name="Coluna11445" dataDxfId="4944"/>
    <tableColumn id="11469" xr3:uid="{A7ED7412-81DA-344C-BFF8-860CDCEE666D}" name="Coluna11446" dataDxfId="4943"/>
    <tableColumn id="11470" xr3:uid="{02EBD4E9-D8F0-E843-9FFC-2A758F3ACFCF}" name="Coluna11447" dataDxfId="4942"/>
    <tableColumn id="11471" xr3:uid="{88885D16-4C86-A941-B916-EF739FA41EF6}" name="Coluna11448" dataDxfId="4941"/>
    <tableColumn id="11472" xr3:uid="{62F19D82-6383-D64B-8263-4D6A8E8E7F53}" name="Coluna11449" dataDxfId="4940"/>
    <tableColumn id="11473" xr3:uid="{8DD750B9-7CA6-8E44-BF64-6AD06F10A0BC}" name="Coluna11450" dataDxfId="4939"/>
    <tableColumn id="11474" xr3:uid="{11C053D5-6C17-1746-A44C-90C3399B4071}" name="Coluna11451" dataDxfId="4938"/>
    <tableColumn id="11475" xr3:uid="{36293DA4-FE45-9348-90CB-46C8C408F28A}" name="Coluna11452" dataDxfId="4937"/>
    <tableColumn id="11476" xr3:uid="{4B80EDBE-5B87-3640-A0D6-3D1FE6ADECB2}" name="Coluna11453" dataDxfId="4936"/>
    <tableColumn id="11477" xr3:uid="{EC9302B1-635E-634A-9DD6-2289BAA691CD}" name="Coluna11454" dataDxfId="4935"/>
    <tableColumn id="11478" xr3:uid="{F50C7B4F-700B-8547-9FFF-1955269B2068}" name="Coluna11455" dataDxfId="4934"/>
    <tableColumn id="11479" xr3:uid="{75096149-E8CA-904E-9C20-7079059FD73B}" name="Coluna11456" dataDxfId="4933"/>
    <tableColumn id="11480" xr3:uid="{3665F972-152A-E642-BEC4-9F84B1389B15}" name="Coluna11457" dataDxfId="4932"/>
    <tableColumn id="11481" xr3:uid="{284DD9A8-377A-5B44-BEC3-C53622AF0DE6}" name="Coluna11458" dataDxfId="4931"/>
    <tableColumn id="11482" xr3:uid="{8758310B-FACC-714E-BD56-0E6F9E624787}" name="Coluna11459" dataDxfId="4930"/>
    <tableColumn id="11483" xr3:uid="{BE6750FE-7337-1148-AAD2-AC04074C2BA8}" name="Coluna11460" dataDxfId="4929"/>
    <tableColumn id="11484" xr3:uid="{063C8C3C-C477-424C-8545-5B89C915ECAE}" name="Coluna11461" dataDxfId="4928"/>
    <tableColumn id="11485" xr3:uid="{79E2E983-73D3-2C40-9E20-3FA676B5D23C}" name="Coluna11462" dataDxfId="4927"/>
    <tableColumn id="11486" xr3:uid="{E4A4BF85-164E-F84A-9F6B-DF9223E63973}" name="Coluna11463" dataDxfId="4926"/>
    <tableColumn id="11487" xr3:uid="{D8ADC87F-1169-2E4C-8EB2-4908C37E67D4}" name="Coluna11464" dataDxfId="4925"/>
    <tableColumn id="11488" xr3:uid="{1F2E7AF4-BE5D-F14E-935F-F00DCD739CD7}" name="Coluna11465" dataDxfId="4924"/>
    <tableColumn id="11489" xr3:uid="{CB51EEBB-02E7-B847-B866-3876302128FD}" name="Coluna11466" dataDxfId="4923"/>
    <tableColumn id="11490" xr3:uid="{CB1E8D2E-33D7-E248-BFFB-CACFC6AFA424}" name="Coluna11467" dataDxfId="4922"/>
    <tableColumn id="11491" xr3:uid="{E92ECF8A-C9D9-AE43-BBA0-79B4BC2E70DB}" name="Coluna11468" dataDxfId="4921"/>
    <tableColumn id="11492" xr3:uid="{A2F9463D-BD63-7D4F-9B34-05148F58EDE9}" name="Coluna11469" dataDxfId="4920"/>
    <tableColumn id="11493" xr3:uid="{0770A187-CF85-5E43-B058-588204DF2467}" name="Coluna11470" dataDxfId="4919"/>
    <tableColumn id="11494" xr3:uid="{323BC4B7-E211-4A41-96D8-F72C23B6C5E4}" name="Coluna11471" dataDxfId="4918"/>
    <tableColumn id="11495" xr3:uid="{1DC6D5B7-BC1C-EE4C-B93C-A9D0FE3175B3}" name="Coluna11472" dataDxfId="4917"/>
    <tableColumn id="11496" xr3:uid="{949FA6C5-7744-074F-A165-E429E24A021E}" name="Coluna11473" dataDxfId="4916"/>
    <tableColumn id="11497" xr3:uid="{08663585-3992-9342-BCA8-CE97B276EF0C}" name="Coluna11474" dataDxfId="4915"/>
    <tableColumn id="11498" xr3:uid="{3291EB1A-7B68-084B-98E4-7A322EA1C02A}" name="Coluna11475" dataDxfId="4914"/>
    <tableColumn id="11499" xr3:uid="{5AA20581-084B-C84D-BAB7-FF0981A61A19}" name="Coluna11476" dataDxfId="4913"/>
    <tableColumn id="11500" xr3:uid="{40AE08F9-0111-F74F-B590-789D831C759E}" name="Coluna11477" dataDxfId="4912"/>
    <tableColumn id="11501" xr3:uid="{A268FC45-64A3-3B47-ACF1-4656C7646274}" name="Coluna11478" dataDxfId="4911"/>
    <tableColumn id="11502" xr3:uid="{28BAF72A-5ADC-2844-A19E-A8FF3EA0899E}" name="Coluna11479" dataDxfId="4910"/>
    <tableColumn id="11503" xr3:uid="{E2D3B056-E207-DC40-9BDA-28ACBA027935}" name="Coluna11480" dataDxfId="4909"/>
    <tableColumn id="11504" xr3:uid="{A2D335BB-112D-0141-A7BF-5EB5A410DEEC}" name="Coluna11481" dataDxfId="4908"/>
    <tableColumn id="11505" xr3:uid="{7001EEEE-3664-2F4A-A3AF-EA52F564E1AD}" name="Coluna11482" dataDxfId="4907"/>
    <tableColumn id="11506" xr3:uid="{FCA6364F-8B7D-C640-B2A1-C63D9228DDA7}" name="Coluna11483" dataDxfId="4906"/>
    <tableColumn id="11507" xr3:uid="{B1E62432-EA98-3B4F-BA76-E23A23951895}" name="Coluna11484" dataDxfId="4905"/>
    <tableColumn id="11508" xr3:uid="{6E45ACF1-F8B7-CF4C-9941-DA522EB3892C}" name="Coluna11485" dataDxfId="4904"/>
    <tableColumn id="11509" xr3:uid="{2E5E37F0-03AE-5A49-A132-229966394E26}" name="Coluna11486" dataDxfId="4903"/>
    <tableColumn id="11510" xr3:uid="{0E7550E4-1234-3E4D-BB12-C790B12E42C4}" name="Coluna11487" dataDxfId="4902"/>
    <tableColumn id="11511" xr3:uid="{2A79076F-B8D1-864A-85F6-227A2F0DCB1D}" name="Coluna11488" dataDxfId="4901"/>
    <tableColumn id="11512" xr3:uid="{17F3826C-1158-1545-8F8F-949E460D961B}" name="Coluna11489" dataDxfId="4900"/>
    <tableColumn id="11513" xr3:uid="{A0A781BF-556F-8646-AD96-5DC4EE8C3088}" name="Coluna11490" dataDxfId="4899"/>
    <tableColumn id="11514" xr3:uid="{E9ADD43E-DE5A-B440-9DBF-415DCF1C3A71}" name="Coluna11491" dataDxfId="4898"/>
    <tableColumn id="11515" xr3:uid="{07803D8C-E47F-B54C-9620-736F7816ED12}" name="Coluna11492" dataDxfId="4897"/>
    <tableColumn id="11516" xr3:uid="{39B42D3C-766A-264A-9082-A14F569035EF}" name="Coluna11493" dataDxfId="4896"/>
    <tableColumn id="11517" xr3:uid="{4EDF98B7-D32F-D244-AD6B-8B154CDBFBC4}" name="Coluna11494" dataDxfId="4895"/>
    <tableColumn id="11518" xr3:uid="{4E2C7ED1-FE0D-E24D-8C33-36979064F982}" name="Coluna11495" dataDxfId="4894"/>
    <tableColumn id="11519" xr3:uid="{C156DCE5-7EEF-CE4B-B340-769DB73F9B51}" name="Coluna11496" dataDxfId="4893"/>
    <tableColumn id="11520" xr3:uid="{FDA05768-8567-D142-9559-BB9821B79F4A}" name="Coluna11497" dataDxfId="4892"/>
    <tableColumn id="11521" xr3:uid="{F9987470-1C68-FC4C-A120-0B9DC29DA317}" name="Coluna11498" dataDxfId="4891"/>
    <tableColumn id="11522" xr3:uid="{A30FDE9A-F2F0-CD44-A205-FC3929E04A64}" name="Coluna11499" dataDxfId="4890"/>
    <tableColumn id="11523" xr3:uid="{48F6260B-E35A-D14A-9731-A747AC10370C}" name="Coluna11500" dataDxfId="4889"/>
    <tableColumn id="11524" xr3:uid="{B5E83DC2-8062-4846-8B95-8B73270ED0BD}" name="Coluna11501" dataDxfId="4888"/>
    <tableColumn id="11525" xr3:uid="{F0A6C832-B262-FA42-9460-AE685ADBFA59}" name="Coluna11502" dataDxfId="4887"/>
    <tableColumn id="11526" xr3:uid="{CC02DE50-8DB0-BC46-A760-72B850ED1683}" name="Coluna11503" dataDxfId="4886"/>
    <tableColumn id="11527" xr3:uid="{1B21ABFA-B570-6543-9DF2-D8030247B14F}" name="Coluna11504" dataDxfId="4885"/>
    <tableColumn id="11528" xr3:uid="{ED4EA89E-BB88-B14D-A3AB-6A00EF8FD76C}" name="Coluna11505" dataDxfId="4884"/>
    <tableColumn id="11529" xr3:uid="{13B3F838-8141-864E-93B6-061E71111829}" name="Coluna11506" dataDxfId="4883"/>
    <tableColumn id="11530" xr3:uid="{45A2A6A5-AADA-3148-BEA9-BE7B5B51B690}" name="Coluna11507" dataDxfId="4882"/>
    <tableColumn id="11531" xr3:uid="{EB9E4A5F-E0DD-9947-B24D-57B4D292C66F}" name="Coluna11508" dataDxfId="4881"/>
    <tableColumn id="11532" xr3:uid="{83A6E755-1E40-564F-A9F4-1E5893CE2BEB}" name="Coluna11509" dataDxfId="4880"/>
    <tableColumn id="11533" xr3:uid="{25E5B3F7-4F78-CD43-A190-6D0D38677EAF}" name="Coluna11510" dataDxfId="4879"/>
    <tableColumn id="11534" xr3:uid="{115F5E0A-EF76-7740-9BA8-E1ACF5BC15A0}" name="Coluna11511" dataDxfId="4878"/>
    <tableColumn id="11535" xr3:uid="{B7334DF9-9F91-AD43-8266-3A54B1AD5CE5}" name="Coluna11512" dataDxfId="4877"/>
    <tableColumn id="11536" xr3:uid="{827BC887-D131-F546-8F50-B513EEB2A703}" name="Coluna11513" dataDxfId="4876"/>
    <tableColumn id="11537" xr3:uid="{15DE6CE5-DAA2-EB46-AADD-7B7FDD37C4C9}" name="Coluna11514" dataDxfId="4875"/>
    <tableColumn id="11538" xr3:uid="{0714F565-7EDF-9240-A7DE-4AA4F73CF0F8}" name="Coluna11515" dataDxfId="4874"/>
    <tableColumn id="11539" xr3:uid="{2133863E-10DE-D041-8757-1110AF5ED963}" name="Coluna11516" dataDxfId="4873"/>
    <tableColumn id="11540" xr3:uid="{F2A531C9-0FF6-6746-8796-0446ED41E82D}" name="Coluna11517" dataDxfId="4872"/>
    <tableColumn id="11541" xr3:uid="{22317389-3EDA-3646-B328-0792D90BC61B}" name="Coluna11518" dataDxfId="4871"/>
    <tableColumn id="11542" xr3:uid="{5084D44B-D082-AE4A-B934-22A0AC7FE8C9}" name="Coluna11519" dataDxfId="4870"/>
    <tableColumn id="11543" xr3:uid="{8B5D1EA4-035B-5844-B84A-6BA8B65DA27C}" name="Coluna11520" dataDxfId="4869"/>
    <tableColumn id="11544" xr3:uid="{12388CF0-ADC2-774F-B11F-6A46709A5B9C}" name="Coluna11521" dataDxfId="4868"/>
    <tableColumn id="11545" xr3:uid="{6E06AAC8-1032-EA4E-AB0A-E7237ADC9932}" name="Coluna11522" dataDxfId="4867"/>
    <tableColumn id="11546" xr3:uid="{48CAFF0C-6F7B-5A47-9F71-00D317F61FD5}" name="Coluna11523" dataDxfId="4866"/>
    <tableColumn id="11547" xr3:uid="{879D3967-85A6-1540-88E1-32035EC200FC}" name="Coluna11524" dataDxfId="4865"/>
    <tableColumn id="11548" xr3:uid="{B95E3F93-82F0-C741-91B7-4085FD4421D8}" name="Coluna11525" dataDxfId="4864"/>
    <tableColumn id="11549" xr3:uid="{3EC61D1B-73D7-3947-A3DD-6B8022512189}" name="Coluna11526" dataDxfId="4863"/>
    <tableColumn id="11550" xr3:uid="{F8198877-EBF6-7548-A5B1-032FF494D0A1}" name="Coluna11527" dataDxfId="4862"/>
    <tableColumn id="11551" xr3:uid="{40D2BEA1-7E39-3748-9A71-D4CFF7AC0137}" name="Coluna11528" dataDxfId="4861"/>
    <tableColumn id="11552" xr3:uid="{822307AC-CE62-1144-AF18-F38B86BBB092}" name="Coluna11529" dataDxfId="4860"/>
    <tableColumn id="11553" xr3:uid="{44C3310A-2C01-7B45-9A0A-BFE18EAC3551}" name="Coluna11530" dataDxfId="4859"/>
    <tableColumn id="11554" xr3:uid="{21B6C56E-DE27-0D4C-BBCA-569CD60012F1}" name="Coluna11531" dataDxfId="4858"/>
    <tableColumn id="11555" xr3:uid="{01DBCD5B-72D2-E747-AB30-17C6EB22D5D1}" name="Coluna11532" dataDxfId="4857"/>
    <tableColumn id="11556" xr3:uid="{DA7DAD58-73B7-CB48-817E-6AD4DC4D55B2}" name="Coluna11533" dataDxfId="4856"/>
    <tableColumn id="11557" xr3:uid="{9BCE1C63-4CAA-8446-9236-614BE91A166F}" name="Coluna11534" dataDxfId="4855"/>
    <tableColumn id="11558" xr3:uid="{26E08849-E4DC-2A44-8F89-12551538FCB0}" name="Coluna11535" dataDxfId="4854"/>
    <tableColumn id="11559" xr3:uid="{963A49F8-33B9-1D47-91AB-585239C71ACA}" name="Coluna11536" dataDxfId="4853"/>
    <tableColumn id="11560" xr3:uid="{0D4AEB29-A4BB-1047-86F7-AD2377E72346}" name="Coluna11537" dataDxfId="4852"/>
    <tableColumn id="11561" xr3:uid="{DB4E980A-8A0A-4443-ADC2-E6FE3063692F}" name="Coluna11538" dataDxfId="4851"/>
    <tableColumn id="11562" xr3:uid="{B489B4C9-9767-8541-9AD1-2C83F40B1F41}" name="Coluna11539" dataDxfId="4850"/>
    <tableColumn id="11563" xr3:uid="{DAD2A29E-CE2E-ED41-A602-940C4EE6750C}" name="Coluna11540" dataDxfId="4849"/>
    <tableColumn id="11564" xr3:uid="{767AC71B-8079-474B-B85A-63A84768CCD1}" name="Coluna11541" dataDxfId="4848"/>
    <tableColumn id="11565" xr3:uid="{1DC61127-BFB3-CB4F-97CE-7B5033204889}" name="Coluna11542" dataDxfId="4847"/>
    <tableColumn id="11566" xr3:uid="{3FC0EDDE-0098-DB40-8AA1-373BE4E7C09C}" name="Coluna11543" dataDxfId="4846"/>
    <tableColumn id="11567" xr3:uid="{B47A744B-C53F-5A4D-B50B-3F125AE8B1E8}" name="Coluna11544" dataDxfId="4845"/>
    <tableColumn id="11568" xr3:uid="{554E4587-4040-9244-BBEA-5FA1C9723FC5}" name="Coluna11545" dataDxfId="4844"/>
    <tableColumn id="11569" xr3:uid="{2A73C532-57FC-1F45-887E-C34D0811F01B}" name="Coluna11546" dataDxfId="4843"/>
    <tableColumn id="11570" xr3:uid="{4376E8CE-1281-F044-A7AF-DAB11689139D}" name="Coluna11547" dataDxfId="4842"/>
    <tableColumn id="11571" xr3:uid="{9C90AB53-FF55-3440-B1BC-721C18B9D8FA}" name="Coluna11548" dataDxfId="4841"/>
    <tableColumn id="11572" xr3:uid="{97EAE0FE-313B-6D47-B118-2E96821DD8A0}" name="Coluna11549" dataDxfId="4840"/>
    <tableColumn id="11573" xr3:uid="{93292573-16B8-F649-B540-BADE67C46414}" name="Coluna11550" dataDxfId="4839"/>
    <tableColumn id="11574" xr3:uid="{7242C0F3-6CE1-1D4E-BFB2-B1D4F7CE4D4B}" name="Coluna11551" dataDxfId="4838"/>
    <tableColumn id="11575" xr3:uid="{07A91881-E744-3846-854A-CC85B90B8F58}" name="Coluna11552" dataDxfId="4837"/>
    <tableColumn id="11576" xr3:uid="{6B903C20-B467-734B-B3F2-B7EBAE854784}" name="Coluna11553" dataDxfId="4836"/>
    <tableColumn id="11577" xr3:uid="{B587854F-3D0C-0A43-8B87-3D156F341669}" name="Coluna11554" dataDxfId="4835"/>
    <tableColumn id="11578" xr3:uid="{737FA871-33BD-7945-896B-01AA6C3B2848}" name="Coluna11555" dataDxfId="4834"/>
    <tableColumn id="11579" xr3:uid="{5F835874-AC0C-554E-A15C-8893CFE43B77}" name="Coluna11556" dataDxfId="4833"/>
    <tableColumn id="11580" xr3:uid="{C6022B6F-32C5-E24E-82EC-D98344FC77CF}" name="Coluna11557" dataDxfId="4832"/>
    <tableColumn id="11581" xr3:uid="{38638E0D-C27C-194F-85DB-F367F1A75AB8}" name="Coluna11558" dataDxfId="4831"/>
    <tableColumn id="11582" xr3:uid="{80627DAA-3393-4C41-A3AF-6A3640545D4A}" name="Coluna11559" dataDxfId="4830"/>
    <tableColumn id="11583" xr3:uid="{482BD6C8-48B4-5A49-AE55-C980F424D8DB}" name="Coluna11560" dataDxfId="4829"/>
    <tableColumn id="11584" xr3:uid="{05C61B82-DF2D-9A49-93ED-340B746A6CCA}" name="Coluna11561" dataDxfId="4828"/>
    <tableColumn id="11585" xr3:uid="{D2E724F9-47E0-1141-BBCC-150BC3C7CE0F}" name="Coluna11562" dataDxfId="4827"/>
    <tableColumn id="11586" xr3:uid="{C0952E56-9EB4-A747-B6F0-0BBB351CA0BE}" name="Coluna11563" dataDxfId="4826"/>
    <tableColumn id="11587" xr3:uid="{7AAF6990-1DC4-664B-9594-E5271A1FC213}" name="Coluna11564" dataDxfId="4825"/>
    <tableColumn id="11588" xr3:uid="{55E41A6E-F5D6-8041-96A4-3DB95810340D}" name="Coluna11565" dataDxfId="4824"/>
    <tableColumn id="11589" xr3:uid="{B9292333-CD56-6144-8CE1-38A4CF608906}" name="Coluna11566" dataDxfId="4823"/>
    <tableColumn id="11590" xr3:uid="{2E34889E-C3CE-C14B-A4F0-303B7D2BDFE6}" name="Coluna11567" dataDxfId="4822"/>
    <tableColumn id="11591" xr3:uid="{1FEB28E7-DA7C-7A48-B901-2CBD9191EE77}" name="Coluna11568" dataDxfId="4821"/>
    <tableColumn id="11592" xr3:uid="{A71135FF-99CF-BC43-8C5B-353267500DD1}" name="Coluna11569" dataDxfId="4820"/>
    <tableColumn id="11593" xr3:uid="{9CE69474-5CF5-FA43-BF4C-580AB95DCEA1}" name="Coluna11570" dataDxfId="4819"/>
    <tableColumn id="11594" xr3:uid="{FA118731-E583-4247-AF36-74B4CDBBB16E}" name="Coluna11571" dataDxfId="4818"/>
    <tableColumn id="11595" xr3:uid="{2A57C801-993D-6B4D-8050-DE49757E404C}" name="Coluna11572" dataDxfId="4817"/>
    <tableColumn id="11596" xr3:uid="{738F3C65-A6A7-124E-B1FB-0A058CB371B6}" name="Coluna11573" dataDxfId="4816"/>
    <tableColumn id="11597" xr3:uid="{380E421D-6E6C-EC42-A602-CC8294DDBB51}" name="Coluna11574" dataDxfId="4815"/>
    <tableColumn id="11598" xr3:uid="{E60F27A8-9AF0-6543-93B5-2B4C7EDC58A4}" name="Coluna11575" dataDxfId="4814"/>
    <tableColumn id="11599" xr3:uid="{7727EA91-0E03-E74E-8D5F-68E0BE7DAECE}" name="Coluna11576" dataDxfId="4813"/>
    <tableColumn id="11600" xr3:uid="{512A6E93-E062-DC48-960C-6950FA2ECE33}" name="Coluna11577" dataDxfId="4812"/>
    <tableColumn id="11601" xr3:uid="{D9BDACEF-FDED-0740-B058-26BF9355AE54}" name="Coluna11578" dataDxfId="4811"/>
    <tableColumn id="11602" xr3:uid="{3EE3617D-A380-2848-90BE-B71923A890FF}" name="Coluna11579" dataDxfId="4810"/>
    <tableColumn id="11603" xr3:uid="{73BF40B6-CE53-B645-A351-5F25254F0018}" name="Coluna11580" dataDxfId="4809"/>
    <tableColumn id="11604" xr3:uid="{466CA0B2-34D9-BA4D-99BE-DADC9B51E22B}" name="Coluna11581" dataDxfId="4808"/>
    <tableColumn id="11605" xr3:uid="{70450B76-434C-074B-A5BF-A5F977D8F5A9}" name="Coluna11582" dataDxfId="4807"/>
    <tableColumn id="11606" xr3:uid="{5B258759-41C4-C841-A114-2FB3BC2D3C4F}" name="Coluna11583" dataDxfId="4806"/>
    <tableColumn id="11607" xr3:uid="{B21907FE-A3D1-0643-8B21-CE5B5F6A7515}" name="Coluna11584" dataDxfId="4805"/>
    <tableColumn id="11608" xr3:uid="{ED670EF5-9D66-3040-A6FA-B9A95FFCF242}" name="Coluna11585" dataDxfId="4804"/>
    <tableColumn id="11609" xr3:uid="{2D9BF4AE-5179-B54B-899C-A0AD10B2AB18}" name="Coluna11586" dataDxfId="4803"/>
    <tableColumn id="11610" xr3:uid="{5C4545A9-873A-F647-85FC-3EEBAF1F1673}" name="Coluna11587" dataDxfId="4802"/>
    <tableColumn id="11611" xr3:uid="{07B7EB6A-4426-F64D-AAC2-775676B4AEC3}" name="Coluna11588" dataDxfId="4801"/>
    <tableColumn id="11612" xr3:uid="{9D3446B3-B0A6-1A4E-87D5-12AFF2F7116A}" name="Coluna11589" dataDxfId="4800"/>
    <tableColumn id="11613" xr3:uid="{EFB24E76-9CF0-9847-BB16-24940EE12284}" name="Coluna11590" dataDxfId="4799"/>
    <tableColumn id="11614" xr3:uid="{A5EA0577-0E13-4746-9F47-C1626BA3BCDC}" name="Coluna11591" dataDxfId="4798"/>
    <tableColumn id="11615" xr3:uid="{4543E462-9BAB-1543-A98B-E093836C2EDE}" name="Coluna11592" dataDxfId="4797"/>
    <tableColumn id="11616" xr3:uid="{CE0CDAB1-6961-3C48-A1AD-8679FD397FAF}" name="Coluna11593" dataDxfId="4796"/>
    <tableColumn id="11617" xr3:uid="{F6D17C16-B63F-F24E-ADAB-9035FFC25FA1}" name="Coluna11594" dataDxfId="4795"/>
    <tableColumn id="11618" xr3:uid="{57FC0174-5FC0-6E4C-BF7A-71BEB8FF1487}" name="Coluna11595" dataDxfId="4794"/>
    <tableColumn id="11619" xr3:uid="{0AA4F5DD-2E89-5D4A-8063-49C1C14F6CDD}" name="Coluna11596" dataDxfId="4793"/>
    <tableColumn id="11620" xr3:uid="{26E2BDE3-F7C9-5C40-B2D1-5A9FC999121F}" name="Coluna11597" dataDxfId="4792"/>
    <tableColumn id="11621" xr3:uid="{06449E10-5925-E747-818C-E700B2D1852A}" name="Coluna11598" dataDxfId="4791"/>
    <tableColumn id="11622" xr3:uid="{BDEDBDAB-FB9A-2B44-8EE1-1D538EDD77B0}" name="Coluna11599" dataDxfId="4790"/>
    <tableColumn id="11623" xr3:uid="{5FE20F93-EAF4-CA4D-9D9C-6E0C68A26D3B}" name="Coluna11600" dataDxfId="4789"/>
    <tableColumn id="11624" xr3:uid="{172445BC-DFCA-5A49-BF36-B5F80922A65B}" name="Coluna11601" dataDxfId="4788"/>
    <tableColumn id="11625" xr3:uid="{7C8529AE-2D65-CF40-933B-4EC7B6497882}" name="Coluna11602" dataDxfId="4787"/>
    <tableColumn id="11626" xr3:uid="{41EE5E19-42DD-C645-917F-60EFD94824ED}" name="Coluna11603" dataDxfId="4786"/>
    <tableColumn id="11627" xr3:uid="{E9C9C2BA-8E52-884D-BE96-445F061BE015}" name="Coluna11604" dataDxfId="4785"/>
    <tableColumn id="11628" xr3:uid="{A2DA038E-0859-0E47-B40D-A1E87603E6DF}" name="Coluna11605" dataDxfId="4784"/>
    <tableColumn id="11629" xr3:uid="{D48CD18F-46AC-F347-BD83-3CEB2B406679}" name="Coluna11606" dataDxfId="4783"/>
    <tableColumn id="11630" xr3:uid="{0EB350F5-2634-F445-845F-12EFE4322B5A}" name="Coluna11607" dataDxfId="4782"/>
    <tableColumn id="11631" xr3:uid="{653A7EB6-7DF6-0949-A5C0-E7F7651A74D0}" name="Coluna11608" dataDxfId="4781"/>
    <tableColumn id="11632" xr3:uid="{8D6B937D-47A4-1043-A388-6FF109B3560A}" name="Coluna11609" dataDxfId="4780"/>
    <tableColumn id="11633" xr3:uid="{D832057A-8D3C-374F-B933-69E70FB0A29C}" name="Coluna11610" dataDxfId="4779"/>
    <tableColumn id="11634" xr3:uid="{04B256B4-8A44-9F44-A4C5-AB3C5E11031B}" name="Coluna11611" dataDxfId="4778"/>
    <tableColumn id="11635" xr3:uid="{7EC5D810-FDD8-B343-81F1-33AC63AA105D}" name="Coluna11612" dataDxfId="4777"/>
    <tableColumn id="11636" xr3:uid="{A4ADDF9B-A877-C746-9CFF-263BAC277314}" name="Coluna11613" dataDxfId="4776"/>
    <tableColumn id="11637" xr3:uid="{5509D737-3410-F345-A948-2A73D2A80C14}" name="Coluna11614" dataDxfId="4775"/>
    <tableColumn id="11638" xr3:uid="{C854277E-492E-B049-928B-53EC5855EB20}" name="Coluna11615" dataDxfId="4774"/>
    <tableColumn id="11639" xr3:uid="{C8965C91-AF35-4E47-8FA8-BCC3629FC5BC}" name="Coluna11616" dataDxfId="4773"/>
    <tableColumn id="11640" xr3:uid="{6D77519E-71B0-FF4A-B87A-535B49B9AECC}" name="Coluna11617" dataDxfId="4772"/>
    <tableColumn id="11641" xr3:uid="{0E9CB2B7-E1BA-C84A-93F9-936B50C88014}" name="Coluna11618" dataDxfId="4771"/>
    <tableColumn id="11642" xr3:uid="{8051417F-8E84-9845-8B0E-D1587F8DE47E}" name="Coluna11619" dataDxfId="4770"/>
    <tableColumn id="11643" xr3:uid="{43BF290A-F129-F34F-96E7-945BB06AD9F5}" name="Coluna11620" dataDxfId="4769"/>
    <tableColumn id="11644" xr3:uid="{D8CE0EB3-751B-214B-9A21-34D4B59B1A0F}" name="Coluna11621" dataDxfId="4768"/>
    <tableColumn id="11645" xr3:uid="{CE0E0ECC-CA21-244C-B20D-7460C503937D}" name="Coluna11622" dataDxfId="4767"/>
    <tableColumn id="11646" xr3:uid="{312064D8-F219-FB48-B808-56A375C332DD}" name="Coluna11623" dataDxfId="4766"/>
    <tableColumn id="11647" xr3:uid="{D0EF0E93-AE63-F647-BF32-5DA40F6579DA}" name="Coluna11624" dataDxfId="4765"/>
    <tableColumn id="11648" xr3:uid="{CBE2FD47-942E-4746-AF65-B63BC1EBA398}" name="Coluna11625" dataDxfId="4764"/>
    <tableColumn id="11649" xr3:uid="{24E24A69-2F44-0D4B-8D0F-D109182DBFB6}" name="Coluna11626" dataDxfId="4763"/>
    <tableColumn id="11650" xr3:uid="{B499DEAF-7213-2A41-A7F3-285C0FB41164}" name="Coluna11627" dataDxfId="4762"/>
    <tableColumn id="11651" xr3:uid="{1A4BF809-8499-A84C-9B14-16C990F7C24C}" name="Coluna11628" dataDxfId="4761"/>
    <tableColumn id="11652" xr3:uid="{3547C137-769F-7641-AB80-2E7E86D269AF}" name="Coluna11629" dataDxfId="4760"/>
    <tableColumn id="11653" xr3:uid="{2C04F64F-3CF2-DE45-9F16-05ED02A28E08}" name="Coluna11630" dataDxfId="4759"/>
    <tableColumn id="11654" xr3:uid="{7DB0736D-B408-9A48-9B2B-734EBE9BF404}" name="Coluna11631" dataDxfId="4758"/>
    <tableColumn id="11655" xr3:uid="{60026B5F-96EF-2344-A6E6-56099444C735}" name="Coluna11632" dataDxfId="4757"/>
    <tableColumn id="11656" xr3:uid="{A28BC722-ABE1-8C43-A53B-9E2DAB1CEFAC}" name="Coluna11633" dataDxfId="4756"/>
    <tableColumn id="11657" xr3:uid="{F6B8E010-D16A-9F49-97E2-8240DE34B37E}" name="Coluna11634" dataDxfId="4755"/>
    <tableColumn id="11658" xr3:uid="{8E143CBE-7B89-5B42-9742-E06EAFB34DD7}" name="Coluna11635" dataDxfId="4754"/>
    <tableColumn id="11659" xr3:uid="{B6AB93FE-556D-434A-9F92-14CE04684E3F}" name="Coluna11636" dataDxfId="4753"/>
    <tableColumn id="11660" xr3:uid="{C91439E1-AF23-EA46-B89C-E4B8FD090962}" name="Coluna11637" dataDxfId="4752"/>
    <tableColumn id="11661" xr3:uid="{040C4031-0782-484C-9A2F-3C8232628AF7}" name="Coluna11638" dataDxfId="4751"/>
    <tableColumn id="11662" xr3:uid="{ACD0DD21-C2FD-4E48-9C98-D92927701E67}" name="Coluna11639" dataDxfId="4750"/>
    <tableColumn id="11663" xr3:uid="{BA9E710F-2C1E-AB4B-BEE2-0B7C40E02896}" name="Coluna11640" dataDxfId="4749"/>
    <tableColumn id="11664" xr3:uid="{65000B53-0C72-9C40-9827-8D471191A408}" name="Coluna11641" dataDxfId="4748"/>
    <tableColumn id="11665" xr3:uid="{56F12B92-D7ED-B347-8CBE-C8A5B4B48E9A}" name="Coluna11642" dataDxfId="4747"/>
    <tableColumn id="11666" xr3:uid="{18D60FCA-1936-8A43-934F-FB7AD0F60A98}" name="Coluna11643" dataDxfId="4746"/>
    <tableColumn id="11667" xr3:uid="{23623881-11C3-374D-844A-E60FA811AB76}" name="Coluna11644" dataDxfId="4745"/>
    <tableColumn id="11668" xr3:uid="{421DEB5D-10E6-BD4B-86A4-4A7ACFFE416C}" name="Coluna11645" dataDxfId="4744"/>
    <tableColumn id="11669" xr3:uid="{2E5189B1-FF47-EF48-9DBA-0F19DA57B7B9}" name="Coluna11646" dataDxfId="4743"/>
    <tableColumn id="11670" xr3:uid="{C81F1611-C06E-DD48-A41D-3E0E471A6120}" name="Coluna11647" dataDxfId="4742"/>
    <tableColumn id="11671" xr3:uid="{996E95F8-8A65-404E-B866-A2FAC4CFC2E9}" name="Coluna11648" dataDxfId="4741"/>
    <tableColumn id="11672" xr3:uid="{A06B7A5C-45BC-7A4C-9E3C-404C0AF29B08}" name="Coluna11649" dataDxfId="4740"/>
    <tableColumn id="11673" xr3:uid="{DC4A2A33-E295-0040-ACF8-881879757E77}" name="Coluna11650" dataDxfId="4739"/>
    <tableColumn id="11674" xr3:uid="{F3784589-2AE5-3C4A-A6B1-12CEC4FD43AB}" name="Coluna11651" dataDxfId="4738"/>
    <tableColumn id="11675" xr3:uid="{4A397240-243F-EA4A-B535-C097BF4ED752}" name="Coluna11652" dataDxfId="4737"/>
    <tableColumn id="11676" xr3:uid="{B4CD03AF-5241-D544-8ECD-F60C93428449}" name="Coluna11653" dataDxfId="4736"/>
    <tableColumn id="11677" xr3:uid="{B0F25429-4AD7-7549-AC8E-9C3750E91170}" name="Coluna11654" dataDxfId="4735"/>
    <tableColumn id="11678" xr3:uid="{0B0BE36A-0C21-044D-8DD5-9301A593887C}" name="Coluna11655" dataDxfId="4734"/>
    <tableColumn id="11679" xr3:uid="{40A2AC6F-17EE-484A-BDA2-690950D8C1A0}" name="Coluna11656" dataDxfId="4733"/>
    <tableColumn id="11680" xr3:uid="{81868529-7BB6-7948-A5B0-6A923593E334}" name="Coluna11657" dataDxfId="4732"/>
    <tableColumn id="11681" xr3:uid="{56371863-47B9-6C4C-8ED1-02B4B99155C4}" name="Coluna11658" dataDxfId="4731"/>
    <tableColumn id="11682" xr3:uid="{70F9050B-577E-2548-9A55-8E5D575B169F}" name="Coluna11659" dataDxfId="4730"/>
    <tableColumn id="11683" xr3:uid="{B425A15F-3785-9844-8C68-60C68391F221}" name="Coluna11660" dataDxfId="4729"/>
    <tableColumn id="11684" xr3:uid="{AA6C124A-E4C0-0E4A-A415-E6EB5961D2B0}" name="Coluna11661" dataDxfId="4728"/>
    <tableColumn id="11685" xr3:uid="{C1EB767A-366D-104A-9398-BF98D2527604}" name="Coluna11662" dataDxfId="4727"/>
    <tableColumn id="11686" xr3:uid="{C1374185-150D-BB48-A188-8EBB56F93D95}" name="Coluna11663" dataDxfId="4726"/>
    <tableColumn id="11687" xr3:uid="{E7B01213-0602-AF4C-8F8B-41E770625944}" name="Coluna11664" dataDxfId="4725"/>
    <tableColumn id="11688" xr3:uid="{A0FD9A9F-8FD6-7641-8A4D-C3D16A47A4B5}" name="Coluna11665" dataDxfId="4724"/>
    <tableColumn id="11689" xr3:uid="{25FE5002-4E2C-8E41-B7CC-5D4944032157}" name="Coluna11666" dataDxfId="4723"/>
    <tableColumn id="11690" xr3:uid="{5CA5F954-6644-5C44-9328-795223080BA3}" name="Coluna11667" dataDxfId="4722"/>
    <tableColumn id="11691" xr3:uid="{5FA81393-575E-F84F-8EF2-DF9393BEB439}" name="Coluna11668" dataDxfId="4721"/>
    <tableColumn id="11692" xr3:uid="{DC904E86-DDF3-9E4A-8775-6EE0423D8BFC}" name="Coluna11669" dataDxfId="4720"/>
    <tableColumn id="11693" xr3:uid="{4F3929A3-F9C4-C343-80C0-2675E1F070A2}" name="Coluna11670" dataDxfId="4719"/>
    <tableColumn id="11694" xr3:uid="{CC572342-60C5-7346-9571-4EDEED9C4F55}" name="Coluna11671" dataDxfId="4718"/>
    <tableColumn id="11695" xr3:uid="{E8A83B52-CCE4-6848-AB9B-49D5816DC14B}" name="Coluna11672" dataDxfId="4717"/>
    <tableColumn id="11696" xr3:uid="{29B9366B-4E14-A24E-B2B0-D1D79BC8FAE3}" name="Coluna11673" dataDxfId="4716"/>
    <tableColumn id="11697" xr3:uid="{F1F6C5E1-E214-3049-971D-4E23E1A15BD9}" name="Coluna11674" dataDxfId="4715"/>
    <tableColumn id="11698" xr3:uid="{2A6EA2CE-AE9C-CE43-A013-5C8F4F0D52F8}" name="Coluna11675" dataDxfId="4714"/>
    <tableColumn id="11699" xr3:uid="{0948B58C-9F81-AE40-A0CE-506D754D3EC2}" name="Coluna11676" dataDxfId="4713"/>
    <tableColumn id="11700" xr3:uid="{22B53EF9-71C3-F448-894C-41FC9D47D14D}" name="Coluna11677" dataDxfId="4712"/>
    <tableColumn id="11701" xr3:uid="{6D0693A5-DF9D-0A4A-82E5-026E592372EB}" name="Coluna11678" dataDxfId="4711"/>
    <tableColumn id="11702" xr3:uid="{FE539D1E-0B7B-1B43-85B1-7559D381800D}" name="Coluna11679" dataDxfId="4710"/>
    <tableColumn id="11703" xr3:uid="{209DEFF6-50FD-A847-8970-DE30CD54EE83}" name="Coluna11680" dataDxfId="4709"/>
    <tableColumn id="11704" xr3:uid="{9ED0D3F3-9A40-424F-8BE8-7AF6B0EC2127}" name="Coluna11681" dataDxfId="4708"/>
    <tableColumn id="11705" xr3:uid="{A0994744-E52B-F540-B343-32C6E4FF992B}" name="Coluna11682" dataDxfId="4707"/>
    <tableColumn id="11706" xr3:uid="{27C6810A-FBE9-CB45-963B-87477108DA1E}" name="Coluna11683" dataDxfId="4706"/>
    <tableColumn id="11707" xr3:uid="{8F213F07-CB27-1F4B-9B8D-7B86BD9BFA7C}" name="Coluna11684" dataDxfId="4705"/>
    <tableColumn id="11708" xr3:uid="{E34F8508-B8FA-0442-B63B-26450105AE64}" name="Coluna11685" dataDxfId="4704"/>
    <tableColumn id="11709" xr3:uid="{27C2BE65-D89D-9A4F-9341-26C4C9F44BB3}" name="Coluna11686" dataDxfId="4703"/>
    <tableColumn id="11710" xr3:uid="{88683222-5431-6C4D-B581-1AAD8B79B42E}" name="Coluna11687" dataDxfId="4702"/>
    <tableColumn id="11711" xr3:uid="{22C78BB6-3CCC-7D47-933D-721926C4EF56}" name="Coluna11688" dataDxfId="4701"/>
    <tableColumn id="11712" xr3:uid="{B7D6105F-906C-6C48-BE01-17D656B97E8B}" name="Coluna11689" dataDxfId="4700"/>
    <tableColumn id="11713" xr3:uid="{E63CCBEA-ECDA-1847-B945-642AF6A1E8D4}" name="Coluna11690" dataDxfId="4699"/>
    <tableColumn id="11714" xr3:uid="{D5821682-513F-674B-808E-F6BE5542F89E}" name="Coluna11691" dataDxfId="4698"/>
    <tableColumn id="11715" xr3:uid="{DBB7271B-A381-9943-A4BF-93CC453625BD}" name="Coluna11692" dataDxfId="4697"/>
    <tableColumn id="11716" xr3:uid="{B73C9B55-7B29-DD44-8F62-3308687D3A3C}" name="Coluna11693" dataDxfId="4696"/>
    <tableColumn id="11717" xr3:uid="{1575DF76-D972-8348-A4B8-72740288FF68}" name="Coluna11694" dataDxfId="4695"/>
    <tableColumn id="11718" xr3:uid="{3EACAF9D-CC08-944A-845A-44C3DDA4395E}" name="Coluna11695" dataDxfId="4694"/>
    <tableColumn id="11719" xr3:uid="{BE4DD31B-FBAB-0A45-84C4-8092FAC600FC}" name="Coluna11696" dataDxfId="4693"/>
    <tableColumn id="11720" xr3:uid="{EB7AF7EA-A7CB-954E-BA23-00CDBA016499}" name="Coluna11697" dataDxfId="4692"/>
    <tableColumn id="11721" xr3:uid="{231D3BAC-AD4A-6343-878F-76F42DB9FF66}" name="Coluna11698" dataDxfId="4691"/>
    <tableColumn id="11722" xr3:uid="{7510E18F-FC32-8641-867C-56B7DB736D25}" name="Coluna11699" dataDxfId="4690"/>
    <tableColumn id="11723" xr3:uid="{88BD164C-CF5B-5C4F-A1D4-C2B20B4385B4}" name="Coluna11700" dataDxfId="4689"/>
    <tableColumn id="11724" xr3:uid="{66EC7CB8-C1F9-1C4D-8E5F-9BD10B1FC1F8}" name="Coluna11701" dataDxfId="4688"/>
    <tableColumn id="11725" xr3:uid="{53497E84-0412-844D-BCF1-F9665775BB95}" name="Coluna11702" dataDxfId="4687"/>
    <tableColumn id="11726" xr3:uid="{4A59ED5C-F9FE-0047-8375-F3D538B11AD1}" name="Coluna11703" dataDxfId="4686"/>
    <tableColumn id="11727" xr3:uid="{B878AC48-CC86-8647-80EC-BD33519870AF}" name="Coluna11704" dataDxfId="4685"/>
    <tableColumn id="11728" xr3:uid="{469E2FDE-AA77-A844-A029-5E3F399A6628}" name="Coluna11705" dataDxfId="4684"/>
    <tableColumn id="11729" xr3:uid="{B2910CD9-1C7F-5547-8237-2AA70AC50D7C}" name="Coluna11706" dataDxfId="4683"/>
    <tableColumn id="11730" xr3:uid="{1ADF4C9B-46A2-6A41-94CF-51D3EA9062C1}" name="Coluna11707" dataDxfId="4682"/>
    <tableColumn id="11731" xr3:uid="{781C0B4F-0C56-364D-BB60-786AD6A846CF}" name="Coluna11708" dataDxfId="4681"/>
    <tableColumn id="11732" xr3:uid="{755C60EC-B167-6D4F-9840-90158CDF393A}" name="Coluna11709" dataDxfId="4680"/>
    <tableColumn id="11733" xr3:uid="{6C26019C-09FD-CE43-8FC3-E0DF06F2C1B5}" name="Coluna11710" dataDxfId="4679"/>
    <tableColumn id="11734" xr3:uid="{93908865-1323-3743-B67B-6B9AF06A09AF}" name="Coluna11711" dataDxfId="4678"/>
    <tableColumn id="11735" xr3:uid="{2633365C-9330-D74E-BC83-6CDD2DA698A5}" name="Coluna11712" dataDxfId="4677"/>
    <tableColumn id="11736" xr3:uid="{39F2C925-96A4-C54F-9745-DCFD649D64B0}" name="Coluna11713" dataDxfId="4676"/>
    <tableColumn id="11737" xr3:uid="{2429A244-2F87-9045-89FA-1263E265B203}" name="Coluna11714" dataDxfId="4675"/>
    <tableColumn id="11738" xr3:uid="{71593D6C-D3BB-9D4C-9809-ADEA7E2B2CA5}" name="Coluna11715" dataDxfId="4674"/>
    <tableColumn id="11739" xr3:uid="{767450EA-4356-BC4A-A9C6-8F7BE03AFB9B}" name="Coluna11716" dataDxfId="4673"/>
    <tableColumn id="11740" xr3:uid="{673B9291-000B-CD41-B27C-1B629013B9B9}" name="Coluna11717" dataDxfId="4672"/>
    <tableColumn id="11741" xr3:uid="{BBD39B8A-8F7D-CA47-B5D3-C63E9A98B2CE}" name="Coluna11718" dataDxfId="4671"/>
    <tableColumn id="11742" xr3:uid="{9A77FB76-F6E2-BA48-94A6-E43009E2726F}" name="Coluna11719" dataDxfId="4670"/>
    <tableColumn id="11743" xr3:uid="{1357933C-6C1E-EA41-9B92-436D188A0184}" name="Coluna11720" dataDxfId="4669"/>
    <tableColumn id="11744" xr3:uid="{CAB96058-A1FD-554D-93B7-1FCB6E9D8A7B}" name="Coluna11721" dataDxfId="4668"/>
    <tableColumn id="11745" xr3:uid="{A89B3D11-A2AB-1F4B-A089-F1CA747C52C5}" name="Coluna11722" dataDxfId="4667"/>
    <tableColumn id="11746" xr3:uid="{12B35750-DC57-DF49-B402-4243B7C1D637}" name="Coluna11723" dataDxfId="4666"/>
    <tableColumn id="11747" xr3:uid="{98939AE1-D136-754B-9A97-5C1DE5D04623}" name="Coluna11724" dataDxfId="4665"/>
    <tableColumn id="11748" xr3:uid="{8B411202-2D98-6F48-A46B-E6A37039A2F8}" name="Coluna11725" dataDxfId="4664"/>
    <tableColumn id="11749" xr3:uid="{080C8185-45B6-2546-8622-22A32C6812BC}" name="Coluna11726" dataDxfId="4663"/>
    <tableColumn id="11750" xr3:uid="{074B32B9-40FD-7240-9C66-08D695DDCF06}" name="Coluna11727" dataDxfId="4662"/>
    <tableColumn id="11751" xr3:uid="{3913FD7D-D23B-2644-B935-AEA477156F5E}" name="Coluna11728" dataDxfId="4661"/>
    <tableColumn id="11752" xr3:uid="{AAFDD135-D5E2-6847-A92C-61E752B2E98F}" name="Coluna11729" dataDxfId="4660"/>
    <tableColumn id="11753" xr3:uid="{382B8132-0735-3E4D-BCCD-A810814E56E8}" name="Coluna11730" dataDxfId="4659"/>
    <tableColumn id="11754" xr3:uid="{DA65E46F-D799-5A4D-BFF6-1D7245D8EBFF}" name="Coluna11731" dataDxfId="4658"/>
    <tableColumn id="11755" xr3:uid="{7655E82E-0541-5D4B-A369-79A8A06A5A98}" name="Coluna11732" dataDxfId="4657"/>
    <tableColumn id="11756" xr3:uid="{BF55DA1B-A1A2-254A-8DAB-C6351DBA589A}" name="Coluna11733" dataDxfId="4656"/>
    <tableColumn id="11757" xr3:uid="{89B5CCE2-13D3-3246-94D9-F5CE433F0C3D}" name="Coluna11734" dataDxfId="4655"/>
    <tableColumn id="11758" xr3:uid="{7180C2F9-6225-5648-AD2E-A89FB5E18372}" name="Coluna11735" dataDxfId="4654"/>
    <tableColumn id="11759" xr3:uid="{0E92B024-D1A3-AE43-8AA8-2BF90935E0CA}" name="Coluna11736" dataDxfId="4653"/>
    <tableColumn id="11760" xr3:uid="{93D97F38-C1C3-3046-9E62-1EACA145DEBD}" name="Coluna11737" dataDxfId="4652"/>
    <tableColumn id="11761" xr3:uid="{0312AC45-A4FE-9F41-AC68-6194FA9AF259}" name="Coluna11738" dataDxfId="4651"/>
    <tableColumn id="11762" xr3:uid="{F86CE640-4FCF-3940-8145-54CEFBF3F476}" name="Coluna11739" dataDxfId="4650"/>
    <tableColumn id="11763" xr3:uid="{FCEF3BE3-09B0-2646-AEB3-4F29177FCF73}" name="Coluna11740" dataDxfId="4649"/>
    <tableColumn id="11764" xr3:uid="{AA124DB9-6801-4248-92EA-46FBAB71207D}" name="Coluna11741" dataDxfId="4648"/>
    <tableColumn id="11765" xr3:uid="{89D5EA87-DE47-994B-B23F-FA1F3DA42CE3}" name="Coluna11742" dataDxfId="4647"/>
    <tableColumn id="11766" xr3:uid="{B7368AC4-8F30-654E-9E57-D2AA846A7364}" name="Coluna11743" dataDxfId="4646"/>
    <tableColumn id="11767" xr3:uid="{326A2285-11B0-0D46-BAC8-7AE27085E6FD}" name="Coluna11744" dataDxfId="4645"/>
    <tableColumn id="11768" xr3:uid="{F5A48CE4-13AF-184F-8703-D6BF9155ABA5}" name="Coluna11745" dataDxfId="4644"/>
    <tableColumn id="11769" xr3:uid="{45E8A7F6-F46C-D24A-95A3-33495821F295}" name="Coluna11746" dataDxfId="4643"/>
    <tableColumn id="11770" xr3:uid="{DAEABFC4-B068-B146-AB7B-172A999121B9}" name="Coluna11747" dataDxfId="4642"/>
    <tableColumn id="11771" xr3:uid="{534C3E5C-08DB-3E4E-BB55-58C0E242FDB1}" name="Coluna11748" dataDxfId="4641"/>
    <tableColumn id="11772" xr3:uid="{815418BD-101A-8C4C-9B38-BFD5380C7AF4}" name="Coluna11749" dataDxfId="4640"/>
    <tableColumn id="11773" xr3:uid="{4FEFF92C-0701-C14A-A2F0-A7B8E9E9327F}" name="Coluna11750" dataDxfId="4639"/>
    <tableColumn id="11774" xr3:uid="{AC50DD5C-5402-8640-BC25-2C6D01ECA165}" name="Coluna11751" dataDxfId="4638"/>
    <tableColumn id="11775" xr3:uid="{4A753912-4ABD-6548-B421-46563E305F63}" name="Coluna11752" dataDxfId="4637"/>
    <tableColumn id="11776" xr3:uid="{C4EFEB1B-DB3B-2444-AF71-01EDFB4FE0FA}" name="Coluna11753" dataDxfId="4636"/>
    <tableColumn id="11777" xr3:uid="{7A314134-0976-9948-A7E8-D1E4EF3A350E}" name="Coluna11754" dataDxfId="4635"/>
    <tableColumn id="11778" xr3:uid="{E91E210E-BDD5-9040-813B-0F3208D9BDB6}" name="Coluna11755" dataDxfId="4634"/>
    <tableColumn id="11779" xr3:uid="{FC839643-018A-6844-A37D-FDA6B8F3A153}" name="Coluna11756" dataDxfId="4633"/>
    <tableColumn id="11780" xr3:uid="{F6F2F798-136B-6A47-B9F4-A83C3B768168}" name="Coluna11757" dataDxfId="4632"/>
    <tableColumn id="11781" xr3:uid="{12F930FE-D6CB-C542-A4D3-C4320ABD1F27}" name="Coluna11758" dataDxfId="4631"/>
    <tableColumn id="11782" xr3:uid="{B933A542-544D-8B4B-B9B3-0DEF584632C2}" name="Coluna11759" dataDxfId="4630"/>
    <tableColumn id="11783" xr3:uid="{904F2575-6FD9-AB4E-AB44-7B251DA019CA}" name="Coluna11760" dataDxfId="4629"/>
    <tableColumn id="11784" xr3:uid="{D5399A46-68D0-C74B-BD3C-A702F314A161}" name="Coluna11761" dataDxfId="4628"/>
    <tableColumn id="11785" xr3:uid="{2F29C377-125A-D64A-A641-DE1ED7219B48}" name="Coluna11762" dataDxfId="4627"/>
    <tableColumn id="11786" xr3:uid="{786BF603-2043-B141-9451-8F3BF6CADB8E}" name="Coluna11763" dataDxfId="4626"/>
    <tableColumn id="11787" xr3:uid="{94576994-95E4-FD44-9729-A7A832C487C7}" name="Coluna11764" dataDxfId="4625"/>
    <tableColumn id="11788" xr3:uid="{DC002EA5-0EEE-D446-B212-02A26BA7C31F}" name="Coluna11765" dataDxfId="4624"/>
    <tableColumn id="11789" xr3:uid="{8DCE21FD-212A-9940-9286-C48735F51DEB}" name="Coluna11766" dataDxfId="4623"/>
    <tableColumn id="11790" xr3:uid="{FE6DBE95-265C-D04A-BB84-6E6F683BE478}" name="Coluna11767" dataDxfId="4622"/>
    <tableColumn id="11791" xr3:uid="{E5BB3AF1-C717-A444-A007-ED7FC0BB6FBA}" name="Coluna11768" dataDxfId="4621"/>
    <tableColumn id="11792" xr3:uid="{4EF72F6C-D28B-1844-BA4C-D6D4E364918B}" name="Coluna11769" dataDxfId="4620"/>
    <tableColumn id="11793" xr3:uid="{ED07ECC2-02C0-9647-8433-AE88077CC306}" name="Coluna11770" dataDxfId="4619"/>
    <tableColumn id="11794" xr3:uid="{B1249DFE-CE90-5448-A689-968BB244DB30}" name="Coluna11771" dataDxfId="4618"/>
    <tableColumn id="11795" xr3:uid="{1498CD36-F863-5444-8AE7-CA19B0A4A15C}" name="Coluna11772" dataDxfId="4617"/>
    <tableColumn id="11796" xr3:uid="{93FCF683-CF7C-7B4A-B4F0-FDDB93C99BA0}" name="Coluna11773" dataDxfId="4616"/>
    <tableColumn id="11797" xr3:uid="{91FA6696-37E1-A447-8E25-C3D7C4CE85D1}" name="Coluna11774" dataDxfId="4615"/>
    <tableColumn id="11798" xr3:uid="{7129250D-3E1F-0945-93BC-80E7F557AECE}" name="Coluna11775" dataDxfId="4614"/>
    <tableColumn id="11799" xr3:uid="{BD74539A-4E65-114A-A5BC-919C51F7687B}" name="Coluna11776" dataDxfId="4613"/>
    <tableColumn id="11800" xr3:uid="{1A54BBB6-4318-4E41-AE0A-8837A21AE0C6}" name="Coluna11777" dataDxfId="4612"/>
    <tableColumn id="11801" xr3:uid="{9F693C92-51E8-2140-A30A-298E5A16A928}" name="Coluna11778" dataDxfId="4611"/>
    <tableColumn id="11802" xr3:uid="{A729FD70-2F80-BE4D-83C2-7E7A651CDC93}" name="Coluna11779" dataDxfId="4610"/>
    <tableColumn id="11803" xr3:uid="{DE260020-9609-5141-86CE-AFC1D0F32CDD}" name="Coluna11780" dataDxfId="4609"/>
    <tableColumn id="11804" xr3:uid="{F0620540-CB12-F440-B32C-2D413D0AD99D}" name="Coluna11781" dataDxfId="4608"/>
    <tableColumn id="11805" xr3:uid="{0293DC67-C4E7-264F-8BBD-DDE2AEA0204B}" name="Coluna11782" dataDxfId="4607"/>
    <tableColumn id="11806" xr3:uid="{3E56A349-9F00-5D42-9177-F7180635E562}" name="Coluna11783" dataDxfId="4606"/>
    <tableColumn id="11807" xr3:uid="{F69F6268-78A4-2046-A271-FD18CBFC98BF}" name="Coluna11784" dataDxfId="4605"/>
    <tableColumn id="11808" xr3:uid="{72FF2A4A-33E5-664C-9D21-2E11481FB35C}" name="Coluna11785" dataDxfId="4604"/>
    <tableColumn id="11809" xr3:uid="{2EC0FA7C-9F7F-AA42-80A3-17476CDEDC37}" name="Coluna11786" dataDxfId="4603"/>
    <tableColumn id="11810" xr3:uid="{5BD05279-363F-9B42-95D7-5FEEBB79B8B8}" name="Coluna11787" dataDxfId="4602"/>
    <tableColumn id="11811" xr3:uid="{49E4D0B6-6613-3F4E-8C89-0FF215085EFB}" name="Coluna11788" dataDxfId="4601"/>
    <tableColumn id="11812" xr3:uid="{61734F9A-1CC4-C14A-895A-4662F12C577D}" name="Coluna11789" dataDxfId="4600"/>
    <tableColumn id="11813" xr3:uid="{28F9CF9B-726D-B540-8223-69E8DA9689FB}" name="Coluna11790" dataDxfId="4599"/>
    <tableColumn id="11814" xr3:uid="{88D5F5A7-1070-054A-BA06-24AE75903265}" name="Coluna11791" dataDxfId="4598"/>
    <tableColumn id="11815" xr3:uid="{427694D2-733B-C74D-B391-3D04C7088294}" name="Coluna11792" dataDxfId="4597"/>
    <tableColumn id="11816" xr3:uid="{F4F3BDA4-4F4C-F945-AB09-464956B8D460}" name="Coluna11793" dataDxfId="4596"/>
    <tableColumn id="11817" xr3:uid="{2B1E5229-4019-BB4B-B220-1105371F54D3}" name="Coluna11794" dataDxfId="4595"/>
    <tableColumn id="11818" xr3:uid="{905EF874-C5D0-C340-B7FD-A737656D9E69}" name="Coluna11795" dataDxfId="4594"/>
    <tableColumn id="11819" xr3:uid="{7D70DD48-87B9-DF4F-86FD-059C5C3AAD6D}" name="Coluna11796" dataDxfId="4593"/>
    <tableColumn id="11820" xr3:uid="{495F2AFD-B3EC-D04C-B1D9-CF074C8929FE}" name="Coluna11797" dataDxfId="4592"/>
    <tableColumn id="11821" xr3:uid="{964E9205-C5C3-6641-9253-377D4D5AA758}" name="Coluna11798" dataDxfId="4591"/>
    <tableColumn id="11822" xr3:uid="{F12127BB-9A19-4E47-BD63-12285A6B5863}" name="Coluna11799" dataDxfId="4590"/>
    <tableColumn id="11823" xr3:uid="{33F00AD5-0787-4A4F-84F5-3289E500B1C8}" name="Coluna11800" dataDxfId="4589"/>
    <tableColumn id="11824" xr3:uid="{0DF20D7D-73E1-374D-A358-381A70BF6DFF}" name="Coluna11801" dataDxfId="4588"/>
    <tableColumn id="11825" xr3:uid="{AE3F5BBA-CF54-7A43-966E-73B7B519C79B}" name="Coluna11802" dataDxfId="4587"/>
    <tableColumn id="11826" xr3:uid="{6C552049-36AE-3A4B-9D01-77E66B780AFD}" name="Coluna11803" dataDxfId="4586"/>
    <tableColumn id="11827" xr3:uid="{C039380F-C76B-864F-99C0-C03E359D0681}" name="Coluna11804" dataDxfId="4585"/>
    <tableColumn id="11828" xr3:uid="{891D10C6-6E70-B744-BF41-2E15D0F8FF05}" name="Coluna11805" dataDxfId="4584"/>
    <tableColumn id="11829" xr3:uid="{A625EFB5-4637-DD4D-93E0-FED5BDE1E956}" name="Coluna11806" dataDxfId="4583"/>
    <tableColumn id="11830" xr3:uid="{424B717F-163B-F44C-B9C5-853372A961F0}" name="Coluna11807" dataDxfId="4582"/>
    <tableColumn id="11831" xr3:uid="{1BA5C3C2-5F1A-8244-B2BC-FBFD9B2C4530}" name="Coluna11808" dataDxfId="4581"/>
    <tableColumn id="11832" xr3:uid="{8ECB3524-F7DC-8A40-8CD0-5CB6EB7675F4}" name="Coluna11809" dataDxfId="4580"/>
    <tableColumn id="11833" xr3:uid="{FE5C8AD7-42AF-F346-88A3-191ACAEE5002}" name="Coluna11810" dataDxfId="4579"/>
    <tableColumn id="11834" xr3:uid="{DE0ADECF-591A-0844-A468-CDC307D89AE6}" name="Coluna11811" dataDxfId="4578"/>
    <tableColumn id="11835" xr3:uid="{D0424936-6BE0-7849-AB32-4E22F4B96B20}" name="Coluna11812" dataDxfId="4577"/>
    <tableColumn id="11836" xr3:uid="{70660E7D-5625-0B4A-BEA5-71EA340E1795}" name="Coluna11813" dataDxfId="4576"/>
    <tableColumn id="11837" xr3:uid="{0AF610ED-F668-324B-B990-D43697829B88}" name="Coluna11814" dataDxfId="4575"/>
    <tableColumn id="11838" xr3:uid="{29426A93-2CFB-7041-96E7-66B0BBAF2643}" name="Coluna11815" dataDxfId="4574"/>
    <tableColumn id="11839" xr3:uid="{354E1058-ADA6-7B48-BE19-28331A92F417}" name="Coluna11816" dataDxfId="4573"/>
    <tableColumn id="11840" xr3:uid="{AEC254BD-40E7-504B-87F0-AF844F188866}" name="Coluna11817" dataDxfId="4572"/>
    <tableColumn id="11841" xr3:uid="{432C6F6F-6DD9-A441-BC38-158DBD35C512}" name="Coluna11818" dataDxfId="4571"/>
    <tableColumn id="11842" xr3:uid="{07E9F821-B92A-1E44-A556-D554CC6BD96B}" name="Coluna11819" dataDxfId="4570"/>
    <tableColumn id="11843" xr3:uid="{98F51BFF-2E2A-8F40-A91B-8C79AC50DC88}" name="Coluna11820" dataDxfId="4569"/>
    <tableColumn id="11844" xr3:uid="{A3E4E89F-D331-E144-9192-A74D0324F2E2}" name="Coluna11821" dataDxfId="4568"/>
    <tableColumn id="11845" xr3:uid="{5EC1A088-DECC-3D4C-887A-4937BFE5633C}" name="Coluna11822" dataDxfId="4567"/>
    <tableColumn id="11846" xr3:uid="{34A3A1FE-9437-2C4A-8FC3-FD5B05949BC8}" name="Coluna11823" dataDxfId="4566"/>
    <tableColumn id="11847" xr3:uid="{AE09C6F4-E31B-5A46-BFE0-C30BC5016167}" name="Coluna11824" dataDxfId="4565"/>
    <tableColumn id="11848" xr3:uid="{439F7E01-097B-574E-A220-7A3F14F71563}" name="Coluna11825" dataDxfId="4564"/>
    <tableColumn id="11849" xr3:uid="{8E795729-5559-E84A-A437-5A1522749B0E}" name="Coluna11826" dataDxfId="4563"/>
    <tableColumn id="11850" xr3:uid="{D8BFBB77-328B-3E4A-8129-59294261E8A9}" name="Coluna11827" dataDxfId="4562"/>
    <tableColumn id="11851" xr3:uid="{13AF2AC4-8E09-F541-BB7E-7EBFE586C608}" name="Coluna11828" dataDxfId="4561"/>
    <tableColumn id="11852" xr3:uid="{2C4007EF-5C45-964A-8D0A-90ACC7D107C7}" name="Coluna11829" dataDxfId="4560"/>
    <tableColumn id="11853" xr3:uid="{B543D213-BC26-E947-893C-D211CF509094}" name="Coluna11830" dataDxfId="4559"/>
    <tableColumn id="11854" xr3:uid="{88B58186-17C0-2E4C-839E-7D6167D853FF}" name="Coluna11831" dataDxfId="4558"/>
    <tableColumn id="11855" xr3:uid="{B5ACF796-C35E-EF47-BDF7-C022EE0A6FEA}" name="Coluna11832" dataDxfId="4557"/>
    <tableColumn id="11856" xr3:uid="{B3147305-E320-0B47-AD6E-F9551ADFF49F}" name="Coluna11833" dataDxfId="4556"/>
    <tableColumn id="11857" xr3:uid="{B315F119-D611-3242-8AB3-DA52D6E75C2A}" name="Coluna11834" dataDxfId="4555"/>
    <tableColumn id="11858" xr3:uid="{C01F8984-9106-6F43-BFD6-3D697CF44EDA}" name="Coluna11835" dataDxfId="4554"/>
    <tableColumn id="11859" xr3:uid="{6E5A26DB-4DB2-D341-BE58-C4A470194511}" name="Coluna11836" dataDxfId="4553"/>
    <tableColumn id="11860" xr3:uid="{41257F9F-EA1B-B94E-A907-997686AFE334}" name="Coluna11837" dataDxfId="4552"/>
    <tableColumn id="11861" xr3:uid="{48D0097B-59D7-5A47-8568-69862B06CAF5}" name="Coluna11838" dataDxfId="4551"/>
    <tableColumn id="11862" xr3:uid="{A2EF9396-EE7F-FA4D-8FE9-569D6363EA1E}" name="Coluna11839" dataDxfId="4550"/>
    <tableColumn id="11863" xr3:uid="{7D9CC9E4-E74F-F649-930F-9CD47582A1C0}" name="Coluna11840" dataDxfId="4549"/>
    <tableColumn id="11864" xr3:uid="{7EAF79C0-6070-BC4A-94B1-1C6F6F508CAC}" name="Coluna11841" dataDxfId="4548"/>
    <tableColumn id="11865" xr3:uid="{88D12CBA-C3F6-DA42-8AF8-749B4C4050DA}" name="Coluna11842" dataDxfId="4547"/>
    <tableColumn id="11866" xr3:uid="{5D69B899-F918-0547-AABA-A7C55B2DD386}" name="Coluna11843" dataDxfId="4546"/>
    <tableColumn id="11867" xr3:uid="{35C5A1A4-7E19-CF48-A9DC-AECC63AC217A}" name="Coluna11844" dataDxfId="4545"/>
    <tableColumn id="11868" xr3:uid="{F04162DC-08CF-F24A-976A-30D453C76F02}" name="Coluna11845" dataDxfId="4544"/>
    <tableColumn id="11869" xr3:uid="{0097FDC1-D7E6-5049-AE61-B94E7F085AB4}" name="Coluna11846" dataDxfId="4543"/>
    <tableColumn id="11870" xr3:uid="{7C7B4E07-D48B-8D49-A807-8D7B71398A27}" name="Coluna11847" dataDxfId="4542"/>
    <tableColumn id="11871" xr3:uid="{57E52CF2-47BC-5D4E-898E-41741943E6BD}" name="Coluna11848" dataDxfId="4541"/>
    <tableColumn id="11872" xr3:uid="{A3C68391-F69B-FD45-8705-2969BE8EF402}" name="Coluna11849" dataDxfId="4540"/>
    <tableColumn id="11873" xr3:uid="{A01005E1-6854-2249-B01D-F902563648F1}" name="Coluna11850" dataDxfId="4539"/>
    <tableColumn id="11874" xr3:uid="{5E0D6B85-86C6-3D41-B3E5-6162C17EAD15}" name="Coluna11851" dataDxfId="4538"/>
    <tableColumn id="11875" xr3:uid="{B20314B8-3670-8846-BEBA-C0CC8A0E1840}" name="Coluna11852" dataDxfId="4537"/>
    <tableColumn id="11876" xr3:uid="{510A4A5B-05A7-1D44-9E3F-78D45D4769D5}" name="Coluna11853" dataDxfId="4536"/>
    <tableColumn id="11877" xr3:uid="{FF14DD7C-20CA-0443-8F70-DC1642DD6968}" name="Coluna11854" dataDxfId="4535"/>
    <tableColumn id="11878" xr3:uid="{2D7768DA-5E01-0147-B3B4-4A84D42385AA}" name="Coluna11855" dataDxfId="4534"/>
    <tableColumn id="11879" xr3:uid="{7C465336-7619-3D4F-BC88-7ADB3AD3D886}" name="Coluna11856" dataDxfId="4533"/>
    <tableColumn id="11880" xr3:uid="{A2CFFE52-FCCB-8E42-9841-7BA9D02C0051}" name="Coluna11857" dataDxfId="4532"/>
    <tableColumn id="11881" xr3:uid="{E7D41D05-8D03-3045-8005-D57D1B3F1221}" name="Coluna11858" dataDxfId="4531"/>
    <tableColumn id="11882" xr3:uid="{948A0C2F-1B80-AE4E-A541-07D1ADDC1590}" name="Coluna11859" dataDxfId="4530"/>
    <tableColumn id="11883" xr3:uid="{2492B3BD-173E-E247-B5D4-DA80942182CC}" name="Coluna11860" dataDxfId="4529"/>
    <tableColumn id="11884" xr3:uid="{6B5C25D0-7F3B-9442-83B4-5940D188F9C3}" name="Coluna11861" dataDxfId="4528"/>
    <tableColumn id="11885" xr3:uid="{7776330C-19A6-6E45-9154-694094396A19}" name="Coluna11862" dataDxfId="4527"/>
    <tableColumn id="11886" xr3:uid="{EBFCFFD3-CBD9-274C-B114-72B601B72FD4}" name="Coluna11863" dataDxfId="4526"/>
    <tableColumn id="11887" xr3:uid="{3076D815-A3F3-7A4A-AFF4-591957C4DDA8}" name="Coluna11864" dataDxfId="4525"/>
    <tableColumn id="11888" xr3:uid="{2808FA1F-7D12-304D-9A63-AB154681F11E}" name="Coluna11865" dataDxfId="4524"/>
    <tableColumn id="11889" xr3:uid="{79DBD6A4-BF1A-C446-A0E5-76E5DA87D6DD}" name="Coluna11866" dataDxfId="4523"/>
    <tableColumn id="11890" xr3:uid="{7ACA5389-15B3-B146-9CB5-DF4DE7C3FC73}" name="Coluna11867" dataDxfId="4522"/>
    <tableColumn id="11891" xr3:uid="{CDC47C42-F9BA-4C4A-BD88-0603DD206C80}" name="Coluna11868" dataDxfId="4521"/>
    <tableColumn id="11892" xr3:uid="{0C35A180-6CF4-D34A-8783-87FBBDD538A0}" name="Coluna11869" dataDxfId="4520"/>
    <tableColumn id="11893" xr3:uid="{E69B2358-5755-EE49-9DD1-CF70B7967120}" name="Coluna11870" dataDxfId="4519"/>
    <tableColumn id="11894" xr3:uid="{20E067C0-D685-6341-AD7F-27DAF27080FE}" name="Coluna11871" dataDxfId="4518"/>
    <tableColumn id="11895" xr3:uid="{ACE20DE7-7754-BB4D-B974-D22134BF5D9B}" name="Coluna11872" dataDxfId="4517"/>
    <tableColumn id="11896" xr3:uid="{F25276B6-FA5F-0545-B8E0-D002AA6907F7}" name="Coluna11873" dataDxfId="4516"/>
    <tableColumn id="11897" xr3:uid="{0D13BF0A-4201-C248-9653-F6F780694466}" name="Coluna11874" dataDxfId="4515"/>
    <tableColumn id="11898" xr3:uid="{0BBE8F5B-E4BD-5C41-9568-776F5511B7EE}" name="Coluna11875" dataDxfId="4514"/>
    <tableColumn id="11899" xr3:uid="{A669F039-93F5-6249-B941-DACB8BD678D0}" name="Coluna11876" dataDxfId="4513"/>
    <tableColumn id="11900" xr3:uid="{0EDFE6F8-153A-3E4F-BC9A-DE2E65549A37}" name="Coluna11877" dataDxfId="4512"/>
    <tableColumn id="11901" xr3:uid="{6D1AB24F-701C-7B45-BDD6-93439BEAAF0E}" name="Coluna11878" dataDxfId="4511"/>
    <tableColumn id="11902" xr3:uid="{584169D5-4ED0-2042-9FDB-EE9265A40591}" name="Coluna11879" dataDxfId="4510"/>
    <tableColumn id="11903" xr3:uid="{424817EB-6F8E-9646-AB31-B129D3CB5018}" name="Coluna11880" dataDxfId="4509"/>
    <tableColumn id="11904" xr3:uid="{795BE9F6-7DB5-9D41-8EE7-1D1CCD176EF4}" name="Coluna11881" dataDxfId="4508"/>
    <tableColumn id="11905" xr3:uid="{DEA9A95B-DAA9-D54E-BA91-90CBA959AFF0}" name="Coluna11882" dataDxfId="4507"/>
    <tableColumn id="11906" xr3:uid="{69C60678-89EB-A840-A5A2-03FCFC70EAD3}" name="Coluna11883" dataDxfId="4506"/>
    <tableColumn id="11907" xr3:uid="{7803E69A-EABC-2846-A0E2-487BDC977ED5}" name="Coluna11884" dataDxfId="4505"/>
    <tableColumn id="11908" xr3:uid="{7BAED744-6457-6F4A-92F4-1515FEB5C327}" name="Coluna11885" dataDxfId="4504"/>
    <tableColumn id="11909" xr3:uid="{74A7DCE0-E547-A344-8435-22651235755B}" name="Coluna11886" dataDxfId="4503"/>
    <tableColumn id="11910" xr3:uid="{2DE2357D-E240-0243-93D4-32B10F2E4BB1}" name="Coluna11887" dataDxfId="4502"/>
    <tableColumn id="11911" xr3:uid="{5C008539-EF43-8242-B80A-59DA33920757}" name="Coluna11888" dataDxfId="4501"/>
    <tableColumn id="11912" xr3:uid="{5F72FCB4-66C7-844D-B5BC-9BA3F8EAA4E5}" name="Coluna11889" dataDxfId="4500"/>
    <tableColumn id="11913" xr3:uid="{5FB319E6-0619-B844-8AC8-EBE74323E3A3}" name="Coluna11890" dataDxfId="4499"/>
    <tableColumn id="11914" xr3:uid="{81A6D653-9DD9-804B-9C75-DCFAF2430088}" name="Coluna11891" dataDxfId="4498"/>
    <tableColumn id="11915" xr3:uid="{EA03697D-CD09-3047-9FB6-3744492C129B}" name="Coluna11892" dataDxfId="4497"/>
    <tableColumn id="11916" xr3:uid="{1CA2A26C-478E-7841-B5EC-05202888FA56}" name="Coluna11893" dataDxfId="4496"/>
    <tableColumn id="11917" xr3:uid="{F4D790CB-72E5-D843-B3B9-2BBA4871D0DF}" name="Coluna11894" dataDxfId="4495"/>
    <tableColumn id="11918" xr3:uid="{0F017545-70F3-304F-B32D-B5D4C5797345}" name="Coluna11895" dataDxfId="4494"/>
    <tableColumn id="11919" xr3:uid="{29DFC46F-AF73-C648-926C-B4B27886558B}" name="Coluna11896" dataDxfId="4493"/>
    <tableColumn id="11920" xr3:uid="{806B1683-EC32-134D-99E3-FB13EA823081}" name="Coluna11897" dataDxfId="4492"/>
    <tableColumn id="11921" xr3:uid="{1C50A291-2CE9-3243-ACA4-26B95629CFAB}" name="Coluna11898" dataDxfId="4491"/>
    <tableColumn id="11922" xr3:uid="{DEE5CE8F-C07C-4E46-9C04-1003DBBF88E5}" name="Coluna11899" dataDxfId="4490"/>
    <tableColumn id="11923" xr3:uid="{5CCD4A99-6CD0-0C4A-AA97-991B06B66E6B}" name="Coluna11900" dataDxfId="4489"/>
    <tableColumn id="11924" xr3:uid="{AFFA29A1-81C8-9F46-93F3-5C653846A31B}" name="Coluna11901" dataDxfId="4488"/>
    <tableColumn id="11925" xr3:uid="{26D0C272-3DC9-B843-A4E5-CCA71CC7C653}" name="Coluna11902" dataDxfId="4487"/>
    <tableColumn id="11926" xr3:uid="{FDF3C2A2-6AC2-5749-B313-35DD9F5316E0}" name="Coluna11903" dataDxfId="4486"/>
    <tableColumn id="11927" xr3:uid="{04A214A2-CB4F-F24D-AA20-C760A2115108}" name="Coluna11904" dataDxfId="4485"/>
    <tableColumn id="11928" xr3:uid="{4EC05FF2-CC94-7B4F-9B5B-F2CA5951BFE2}" name="Coluna11905" dataDxfId="4484"/>
    <tableColumn id="11929" xr3:uid="{107AD90F-54BB-0C49-ACDA-8C224C741E9C}" name="Coluna11906" dataDxfId="4483"/>
    <tableColumn id="11930" xr3:uid="{F4FA2A9E-5127-834B-972A-E89E09C3B574}" name="Coluna11907" dataDxfId="4482"/>
    <tableColumn id="11931" xr3:uid="{AFAC8A77-8E97-8B44-912C-BAE2BF5808A0}" name="Coluna11908" dataDxfId="4481"/>
    <tableColumn id="11932" xr3:uid="{2C0F42FC-1038-6B4D-952A-03B34BE7BDC4}" name="Coluna11909" dataDxfId="4480"/>
    <tableColumn id="11933" xr3:uid="{D3F39F3C-01B8-534F-B548-E6A51D6E5E43}" name="Coluna11910" dataDxfId="4479"/>
    <tableColumn id="11934" xr3:uid="{8498A203-5856-674F-B296-872073073CFF}" name="Coluna11911" dataDxfId="4478"/>
    <tableColumn id="11935" xr3:uid="{74EF2B81-6C4F-8943-B2E6-31BE7C79B02F}" name="Coluna11912" dataDxfId="4477"/>
    <tableColumn id="11936" xr3:uid="{D0808CE5-204D-6B49-B991-C3265E65D962}" name="Coluna11913" dataDxfId="4476"/>
    <tableColumn id="11937" xr3:uid="{0EED0EBA-9356-594C-8BC0-2CEEBAA11ED0}" name="Coluna11914" dataDxfId="4475"/>
    <tableColumn id="11938" xr3:uid="{2A1C0D0D-6544-DE40-8098-39E87775895F}" name="Coluna11915" dataDxfId="4474"/>
    <tableColumn id="11939" xr3:uid="{15513E14-A3AA-0C4A-AF15-F04FD13ADD96}" name="Coluna11916" dataDxfId="4473"/>
    <tableColumn id="11940" xr3:uid="{45DA49A7-56D9-104F-A859-5E2CFA6D3113}" name="Coluna11917" dataDxfId="4472"/>
    <tableColumn id="11941" xr3:uid="{BF1939BF-507A-2742-9C4D-B9D8BF7B25D5}" name="Coluna11918" dataDxfId="4471"/>
    <tableColumn id="11942" xr3:uid="{ACA571AA-8917-FB4D-BA4C-5F83D93B91F9}" name="Coluna11919" dataDxfId="4470"/>
    <tableColumn id="11943" xr3:uid="{A400EBD2-8B56-CA46-A0DD-E0D86EA2E3C5}" name="Coluna11920" dataDxfId="4469"/>
    <tableColumn id="11944" xr3:uid="{DA5DFB96-0E2F-C84E-89A1-4F4734F15549}" name="Coluna11921" dataDxfId="4468"/>
    <tableColumn id="11945" xr3:uid="{2744746D-5B9C-EE46-89FB-F92ABD5A71DD}" name="Coluna11922" dataDxfId="4467"/>
    <tableColumn id="11946" xr3:uid="{D1134EDF-4E80-E141-9389-991C5A819AB3}" name="Coluna11923" dataDxfId="4466"/>
    <tableColumn id="11947" xr3:uid="{E9D2C8E5-2925-EB48-99FA-0DEB5FAC866C}" name="Coluna11924" dataDxfId="4465"/>
    <tableColumn id="11948" xr3:uid="{E1931006-77BD-5644-A2AE-B7C2CAB4C1B9}" name="Coluna11925" dataDxfId="4464"/>
    <tableColumn id="11949" xr3:uid="{CC115319-1D2A-ED46-9D9C-AFA9AE05BEC8}" name="Coluna11926" dataDxfId="4463"/>
    <tableColumn id="11950" xr3:uid="{7A917A8D-C5A4-0044-AD17-82D9E67EF8BE}" name="Coluna11927" dataDxfId="4462"/>
    <tableColumn id="11951" xr3:uid="{EE834373-9BE2-2C44-A7FF-B0973970A5EA}" name="Coluna11928" dataDxfId="4461"/>
    <tableColumn id="11952" xr3:uid="{A58CBBC7-FC3F-2F4C-AAD6-7B10528D1148}" name="Coluna11929" dataDxfId="4460"/>
    <tableColumn id="11953" xr3:uid="{09CED916-1AB3-ED41-A214-269B165BBC20}" name="Coluna11930" dataDxfId="4459"/>
    <tableColumn id="11954" xr3:uid="{F7AF2B3D-17ED-AB44-9681-C57D5BFD0B17}" name="Coluna11931" dataDxfId="4458"/>
    <tableColumn id="11955" xr3:uid="{EF05724A-F6B8-DD45-87C8-5B3AA2777CF2}" name="Coluna11932" dataDxfId="4457"/>
    <tableColumn id="11956" xr3:uid="{D41CD4A6-39AB-484B-94C4-3D0EBA409ED7}" name="Coluna11933" dataDxfId="4456"/>
    <tableColumn id="11957" xr3:uid="{5C7D9814-7F9C-134B-B6DB-D7476E3D5A55}" name="Coluna11934" dataDxfId="4455"/>
    <tableColumn id="11958" xr3:uid="{8C8CCC71-8740-6948-95A8-1235C054D741}" name="Coluna11935" dataDxfId="4454"/>
    <tableColumn id="11959" xr3:uid="{69807815-7467-3C49-A7FE-40992C5D3F50}" name="Coluna11936" dataDxfId="4453"/>
    <tableColumn id="11960" xr3:uid="{A5E1F6A6-A707-5143-BA19-7A61E01773A7}" name="Coluna11937" dataDxfId="4452"/>
    <tableColumn id="11961" xr3:uid="{7741FA2C-649C-2748-AF5F-961D984F36ED}" name="Coluna11938" dataDxfId="4451"/>
    <tableColumn id="11962" xr3:uid="{E3A763BA-18D1-BE48-9838-73EBAA74F6F7}" name="Coluna11939" dataDxfId="4450"/>
    <tableColumn id="11963" xr3:uid="{4EC98743-F934-3B4E-AC54-B5D6730663C7}" name="Coluna11940" dataDxfId="4449"/>
    <tableColumn id="11964" xr3:uid="{A3B56D7C-232D-C64E-BE82-B59FA41C0647}" name="Coluna11941" dataDxfId="4448"/>
    <tableColumn id="11965" xr3:uid="{5878F020-9C3F-F84E-9744-83244C2FB834}" name="Coluna11942" dataDxfId="4447"/>
    <tableColumn id="11966" xr3:uid="{4735E342-5998-BA49-81B8-32C636648E52}" name="Coluna11943" dataDxfId="4446"/>
    <tableColumn id="11967" xr3:uid="{77EE480C-9ED2-E540-A070-438B326C7B8E}" name="Coluna11944" dataDxfId="4445"/>
    <tableColumn id="11968" xr3:uid="{BDD7AB85-1E92-C849-AD04-C09E378E257E}" name="Coluna11945" dataDxfId="4444"/>
    <tableColumn id="11969" xr3:uid="{EC5E7F3F-9576-584E-8D11-841F12E5A99B}" name="Coluna11946" dataDxfId="4443"/>
    <tableColumn id="11970" xr3:uid="{78914ED0-5B99-7F48-9C80-32301A6CCA52}" name="Coluna11947" dataDxfId="4442"/>
    <tableColumn id="11971" xr3:uid="{48FE2254-5F09-DF42-8B31-6053744F1330}" name="Coluna11948" dataDxfId="4441"/>
    <tableColumn id="11972" xr3:uid="{36B8668F-C39C-1F4C-905F-A138E580A7BB}" name="Coluna11949" dataDxfId="4440"/>
    <tableColumn id="11973" xr3:uid="{F90C7111-7F94-E449-9A80-243BADA28377}" name="Coluna11950" dataDxfId="4439"/>
    <tableColumn id="11974" xr3:uid="{7DB8DEC1-95E7-3F41-A669-8D183FA343CA}" name="Coluna11951" dataDxfId="4438"/>
    <tableColumn id="11975" xr3:uid="{B117CF69-030B-6C41-ACEA-AD5981F7C5E3}" name="Coluna11952" dataDxfId="4437"/>
    <tableColumn id="11976" xr3:uid="{A81B5A45-CC5A-B342-9E75-527F4260D4A5}" name="Coluna11953" dataDxfId="4436"/>
    <tableColumn id="11977" xr3:uid="{89C218AD-3BE3-014E-93C3-713A4487778E}" name="Coluna11954" dataDxfId="4435"/>
    <tableColumn id="11978" xr3:uid="{744B7760-1BBF-F448-90A0-740E20472398}" name="Coluna11955" dataDxfId="4434"/>
    <tableColumn id="11979" xr3:uid="{C3ED1551-E89C-F047-A3C5-E51073E25D66}" name="Coluna11956" dataDxfId="4433"/>
    <tableColumn id="11980" xr3:uid="{D2CD2A80-7DF7-1147-88CB-ED2CCE86619D}" name="Coluna11957" dataDxfId="4432"/>
    <tableColumn id="11981" xr3:uid="{541A2135-9F36-5B47-A225-289548CED1C1}" name="Coluna11958" dataDxfId="4431"/>
    <tableColumn id="11982" xr3:uid="{FB633CA7-7B96-F741-859B-970692F40BFF}" name="Coluna11959" dataDxfId="4430"/>
    <tableColumn id="11983" xr3:uid="{0746A153-069C-7F4D-A6D8-D45E74096C51}" name="Coluna11960" dataDxfId="4429"/>
    <tableColumn id="11984" xr3:uid="{C337BE91-9BB2-734F-B080-CE64E5C67F94}" name="Coluna11961" dataDxfId="4428"/>
    <tableColumn id="11985" xr3:uid="{6CC8F269-97C5-4E49-BEFE-BBADB38B5498}" name="Coluna11962" dataDxfId="4427"/>
    <tableColumn id="11986" xr3:uid="{55CBD4E9-7286-8C4E-BE78-C57323D2EA06}" name="Coluna11963" dataDxfId="4426"/>
    <tableColumn id="11987" xr3:uid="{837DEF36-3F36-EA47-B920-091A17EF9893}" name="Coluna11964" dataDxfId="4425"/>
    <tableColumn id="11988" xr3:uid="{99BEB511-09D6-214A-90EC-8C41B763092A}" name="Coluna11965" dataDxfId="4424"/>
    <tableColumn id="11989" xr3:uid="{E9C5400B-3629-2C40-AF54-C539204ABDDC}" name="Coluna11966" dataDxfId="4423"/>
    <tableColumn id="11990" xr3:uid="{64643BBB-7976-504C-89BD-1B0B043624CE}" name="Coluna11967" dataDxfId="4422"/>
    <tableColumn id="11991" xr3:uid="{F2B1AACC-7A02-D244-8E6F-8305EAC641DE}" name="Coluna11968" dataDxfId="4421"/>
    <tableColumn id="11992" xr3:uid="{05AD70E4-BEDE-0146-AF44-891B9839E928}" name="Coluna11969" dataDxfId="4420"/>
    <tableColumn id="11993" xr3:uid="{10A63941-5C99-D34F-B203-0B2523C3A363}" name="Coluna11970" dataDxfId="4419"/>
    <tableColumn id="11994" xr3:uid="{225FE682-5E4E-8640-B133-A0037333FC91}" name="Coluna11971" dataDxfId="4418"/>
    <tableColumn id="11995" xr3:uid="{3EECE528-A154-524C-966A-30834C030638}" name="Coluna11972" dataDxfId="4417"/>
    <tableColumn id="11996" xr3:uid="{FF535673-B1EF-DC41-BA70-218F41E1AE88}" name="Coluna11973" dataDxfId="4416"/>
    <tableColumn id="11997" xr3:uid="{22211AA8-6BBF-4B4B-A832-322EFFFE4EB2}" name="Coluna11974" dataDxfId="4415"/>
    <tableColumn id="11998" xr3:uid="{1256DECD-9066-5340-96CB-9762D83D3F5C}" name="Coluna11975" dataDxfId="4414"/>
    <tableColumn id="11999" xr3:uid="{C7401618-8A1E-C04E-A0AA-C6D061950243}" name="Coluna11976" dataDxfId="4413"/>
    <tableColumn id="12000" xr3:uid="{E73DEAA9-B643-5B4B-9635-ED7F4C11FB5D}" name="Coluna11977" dataDxfId="4412"/>
    <tableColumn id="12001" xr3:uid="{182144F8-39BA-6541-BFBD-84D33EF55266}" name="Coluna11978" dataDxfId="4411"/>
    <tableColumn id="12002" xr3:uid="{D9AE3642-17E3-004C-B1DD-79695C3779B1}" name="Coluna11979" dataDxfId="4410"/>
    <tableColumn id="12003" xr3:uid="{3EAC45C7-469C-074E-BB42-BA12CE4A18D5}" name="Coluna11980" dataDxfId="4409"/>
    <tableColumn id="12004" xr3:uid="{A399B599-1A00-5140-A0E3-824695E8F9F1}" name="Coluna11981" dataDxfId="4408"/>
    <tableColumn id="12005" xr3:uid="{E4EA2A0E-864B-6D47-AB12-D5175C7377D0}" name="Coluna11982" dataDxfId="4407"/>
    <tableColumn id="12006" xr3:uid="{556E9E49-6E0C-2140-9BBA-27F28E13BE44}" name="Coluna11983" dataDxfId="4406"/>
    <tableColumn id="12007" xr3:uid="{7A402661-898F-EE43-9309-2F769B10B206}" name="Coluna11984" dataDxfId="4405"/>
    <tableColumn id="12008" xr3:uid="{25126D19-4789-E94B-9349-8D253221A424}" name="Coluna11985" dataDxfId="4404"/>
    <tableColumn id="12009" xr3:uid="{1712E3D6-95DA-ED43-9469-5BD8D36C48D0}" name="Coluna11986" dataDxfId="4403"/>
    <tableColumn id="12010" xr3:uid="{8E3F29CF-2716-F543-8E99-FFF7296994FE}" name="Coluna11987" dataDxfId="4402"/>
    <tableColumn id="12011" xr3:uid="{118C83BD-EA80-4F4C-84E0-D9E7702E200F}" name="Coluna11988" dataDxfId="4401"/>
    <tableColumn id="12012" xr3:uid="{148CCCAC-7668-2246-87BC-549566E73275}" name="Coluna11989" dataDxfId="4400"/>
    <tableColumn id="12013" xr3:uid="{F951D3A5-7D85-384D-8ABB-90AD463C6F66}" name="Coluna11990" dataDxfId="4399"/>
    <tableColumn id="12014" xr3:uid="{902EAB9D-F6FD-2842-98D4-2569EC5ED6EE}" name="Coluna11991" dataDxfId="4398"/>
    <tableColumn id="12015" xr3:uid="{1FA3FADA-0642-6345-8102-7EA6F755E705}" name="Coluna11992" dataDxfId="4397"/>
    <tableColumn id="12016" xr3:uid="{45A2F60D-D272-DA42-B7EA-B8A5A79220FC}" name="Coluna11993" dataDxfId="4396"/>
    <tableColumn id="12017" xr3:uid="{AE646BF1-6AFD-CA43-92BB-6CA63C98491D}" name="Coluna11994" dataDxfId="4395"/>
    <tableColumn id="12018" xr3:uid="{9ABDBA72-D6C5-6740-8834-8D6626E8DAB7}" name="Coluna11995" dataDxfId="4394"/>
    <tableColumn id="12019" xr3:uid="{7A7B36CE-1853-B24B-A50B-D459951AA6CA}" name="Coluna11996" dataDxfId="4393"/>
    <tableColumn id="12020" xr3:uid="{47384AB5-D29E-A645-AC1B-9379CF45845C}" name="Coluna11997" dataDxfId="4392"/>
    <tableColumn id="12021" xr3:uid="{2F99252C-65B0-9F41-9929-8A5F504A323A}" name="Coluna11998" dataDxfId="4391"/>
    <tableColumn id="12022" xr3:uid="{582EC016-A5D4-504E-BEE2-0103C46B3001}" name="Coluna11999" dataDxfId="4390"/>
    <tableColumn id="12023" xr3:uid="{6F5EEF35-E37B-6247-88BE-379D9F1E0907}" name="Coluna12000" dataDxfId="4389"/>
    <tableColumn id="12024" xr3:uid="{69864173-9595-5A4D-97CC-5A7FDFC40E73}" name="Coluna12001" dataDxfId="4388"/>
    <tableColumn id="12025" xr3:uid="{FBD693A1-13AB-3048-B273-CE5591CA9437}" name="Coluna12002" dataDxfId="4387"/>
    <tableColumn id="12026" xr3:uid="{EFC87AB8-D22B-9144-A007-69F9919D28ED}" name="Coluna12003" dataDxfId="4386"/>
    <tableColumn id="12027" xr3:uid="{956BDB99-D7DA-A94E-A26D-6D78CE76B86E}" name="Coluna12004" dataDxfId="4385"/>
    <tableColumn id="12028" xr3:uid="{DF9178A0-54C3-D14A-8D95-C47507AA1075}" name="Coluna12005" dataDxfId="4384"/>
    <tableColumn id="12029" xr3:uid="{DA25E278-C200-3848-85E0-C60B14B30FD9}" name="Coluna12006" dataDxfId="4383"/>
    <tableColumn id="12030" xr3:uid="{D043A57E-0067-CD44-8F1A-B653919E4F28}" name="Coluna12007" dataDxfId="4382"/>
    <tableColumn id="12031" xr3:uid="{0C1AE097-5EBA-8746-884B-51CBC7B3E40C}" name="Coluna12008" dataDxfId="4381"/>
    <tableColumn id="12032" xr3:uid="{51215ABD-EF39-694F-9433-F763579F69E9}" name="Coluna12009" dataDxfId="4380"/>
    <tableColumn id="12033" xr3:uid="{93DB21A5-45F5-414F-9A54-657E9B08DB63}" name="Coluna12010" dataDxfId="4379"/>
    <tableColumn id="12034" xr3:uid="{0900123D-C262-9D4A-BEFC-BF958B484534}" name="Coluna12011" dataDxfId="4378"/>
    <tableColumn id="12035" xr3:uid="{E7B858EB-89E4-1745-9C74-4997DACEF3BC}" name="Coluna12012" dataDxfId="4377"/>
    <tableColumn id="12036" xr3:uid="{36C57AC2-4314-1B41-8A46-440D458F3233}" name="Coluna12013" dataDxfId="4376"/>
    <tableColumn id="12037" xr3:uid="{D4DDBDED-092F-F346-9DC1-2F60B7291B01}" name="Coluna12014" dataDxfId="4375"/>
    <tableColumn id="12038" xr3:uid="{35402550-0B2C-7F44-B4D8-E98DAF63B062}" name="Coluna12015" dataDxfId="4374"/>
    <tableColumn id="12039" xr3:uid="{AF03FDF5-108C-AD46-AD95-4755D1486DA6}" name="Coluna12016" dataDxfId="4373"/>
    <tableColumn id="12040" xr3:uid="{33C9EFB0-4A39-DC47-AB0C-D6E254439D78}" name="Coluna12017" dataDxfId="4372"/>
    <tableColumn id="12041" xr3:uid="{FC58AEE2-886F-3C48-B115-039ED768867B}" name="Coluna12018" dataDxfId="4371"/>
    <tableColumn id="12042" xr3:uid="{934513CE-EE19-584D-8300-B5D10F035531}" name="Coluna12019" dataDxfId="4370"/>
    <tableColumn id="12043" xr3:uid="{62CBFBAD-D104-9644-ADE4-BB2E8360F0E2}" name="Coluna12020" dataDxfId="4369"/>
    <tableColumn id="12044" xr3:uid="{0FFEB084-9DB3-1B4D-91DE-ED7E00110A2A}" name="Coluna12021" dataDxfId="4368"/>
    <tableColumn id="12045" xr3:uid="{ADDFBB08-EB9A-EA4C-AAEC-8DF027E778D2}" name="Coluna12022" dataDxfId="4367"/>
    <tableColumn id="12046" xr3:uid="{1F3FF3A3-79AA-3D46-8B46-A9FACBDACA6B}" name="Coluna12023" dataDxfId="4366"/>
    <tableColumn id="12047" xr3:uid="{11FDD324-7F30-6045-9884-BBCD18FB4165}" name="Coluna12024" dataDxfId="4365"/>
    <tableColumn id="12048" xr3:uid="{0B8AA6C5-A9DD-2E44-9EA6-A980A8EB3E57}" name="Coluna12025" dataDxfId="4364"/>
    <tableColumn id="12049" xr3:uid="{8B22BD6F-89A7-BE4C-BDF2-BCBF8E352806}" name="Coluna12026" dataDxfId="4363"/>
    <tableColumn id="12050" xr3:uid="{54C1ED00-0019-C34C-9F0D-9B5DA330EBF9}" name="Coluna12027" dataDxfId="4362"/>
    <tableColumn id="12051" xr3:uid="{E88D5774-B8DE-0F49-B8F5-14DBD58B1121}" name="Coluna12028" dataDxfId="4361"/>
    <tableColumn id="12052" xr3:uid="{0A1A534E-E674-CF4D-B136-9FE962A10654}" name="Coluna12029" dataDxfId="4360"/>
    <tableColumn id="12053" xr3:uid="{4C2BE136-1B93-E14C-A4BC-ADF54A868FEE}" name="Coluna12030" dataDxfId="4359"/>
    <tableColumn id="12054" xr3:uid="{04D8D769-B82B-0B43-AA47-AA40E06E0815}" name="Coluna12031" dataDxfId="4358"/>
    <tableColumn id="12055" xr3:uid="{20A00169-5E41-8743-A8C0-9F939C5B2102}" name="Coluna12032" dataDxfId="4357"/>
    <tableColumn id="12056" xr3:uid="{965F468F-C774-2246-BDDC-74009A427A6B}" name="Coluna12033" dataDxfId="4356"/>
    <tableColumn id="12057" xr3:uid="{7CDA3F2C-694F-BA4E-A693-DCA064260FBF}" name="Coluna12034" dataDxfId="4355"/>
    <tableColumn id="12058" xr3:uid="{07FA82F8-0462-E042-9157-6FC90BEC084C}" name="Coluna12035" dataDxfId="4354"/>
    <tableColumn id="12059" xr3:uid="{D63B883F-6CEF-DA46-9FD0-75FAF9B8FAA7}" name="Coluna12036" dataDxfId="4353"/>
    <tableColumn id="12060" xr3:uid="{2F5EB2EB-43D3-6448-B392-62E2924F245C}" name="Coluna12037" dataDxfId="4352"/>
    <tableColumn id="12061" xr3:uid="{2CDD422D-5032-D74C-A50F-E8CFEB1A7B9E}" name="Coluna12038" dataDxfId="4351"/>
    <tableColumn id="12062" xr3:uid="{5FC74ED0-B04B-4C45-A983-94FDB3829968}" name="Coluna12039" dataDxfId="4350"/>
    <tableColumn id="12063" xr3:uid="{50899451-73A8-0F4C-BA8A-D2ED6DA73559}" name="Coluna12040" dataDxfId="4349"/>
    <tableColumn id="12064" xr3:uid="{C60F8C63-4C00-A04B-8703-DEE556C6CE5C}" name="Coluna12041" dataDxfId="4348"/>
    <tableColumn id="12065" xr3:uid="{AE15E184-7EFC-5D4C-AB61-D001720D4900}" name="Coluna12042" dataDxfId="4347"/>
    <tableColumn id="12066" xr3:uid="{D9E7F47E-86D8-9F44-AC69-C33678D1FDC7}" name="Coluna12043" dataDxfId="4346"/>
    <tableColumn id="12067" xr3:uid="{BE82C004-60A2-BE4A-8069-F9F2996D27E9}" name="Coluna12044" dataDxfId="4345"/>
    <tableColumn id="12068" xr3:uid="{F67CCE78-618D-6041-AB21-07D8AEC1463F}" name="Coluna12045" dataDxfId="4344"/>
    <tableColumn id="12069" xr3:uid="{B672BF02-DAFA-C445-BF4B-7AE77BF8B1E1}" name="Coluna12046" dataDxfId="4343"/>
    <tableColumn id="12070" xr3:uid="{444DAB40-07BC-CA46-BBD6-65CAB7BA2695}" name="Coluna12047" dataDxfId="4342"/>
    <tableColumn id="12071" xr3:uid="{16BD3F7E-D9C4-3F4B-BA18-51C419CE1CD2}" name="Coluna12048" dataDxfId="4341"/>
    <tableColumn id="12072" xr3:uid="{6A1CD572-8CE7-1D44-8DE4-67C03FB01845}" name="Coluna12049" dataDxfId="4340"/>
    <tableColumn id="12073" xr3:uid="{34445646-CB93-324C-8601-381AB40A8E65}" name="Coluna12050" dataDxfId="4339"/>
    <tableColumn id="12074" xr3:uid="{4AD4652B-D0D4-804E-9F2A-B00A81BA5A18}" name="Coluna12051" dataDxfId="4338"/>
    <tableColumn id="12075" xr3:uid="{7783857C-7244-9341-B52F-29D2C9171BEB}" name="Coluna12052" dataDxfId="4337"/>
    <tableColumn id="12076" xr3:uid="{4C7CF5BF-9637-414D-A341-A23A3C4CDABF}" name="Coluna12053" dataDxfId="4336"/>
    <tableColumn id="12077" xr3:uid="{06EAAF5A-820D-1E4C-BAAF-63F61DF02500}" name="Coluna12054" dataDxfId="4335"/>
    <tableColumn id="12078" xr3:uid="{356A5EAE-D4AF-E64D-B158-37F1DCEF6A53}" name="Coluna12055" dataDxfId="4334"/>
    <tableColumn id="12079" xr3:uid="{661BB971-4D8A-BD41-A05C-D9F9F7EC5271}" name="Coluna12056" dataDxfId="4333"/>
    <tableColumn id="12080" xr3:uid="{2690E30B-1C59-E04C-9738-A886FA56B6B9}" name="Coluna12057" dataDxfId="4332"/>
    <tableColumn id="12081" xr3:uid="{51575B3A-CC40-5B4B-8908-4DC0CACC210C}" name="Coluna12058" dataDxfId="4331"/>
    <tableColumn id="12082" xr3:uid="{BE81E673-A93E-CB41-B1B0-A089B659B1DA}" name="Coluna12059" dataDxfId="4330"/>
    <tableColumn id="12083" xr3:uid="{B45BBE92-938F-C44F-9801-867C7CA096A6}" name="Coluna12060" dataDxfId="4329"/>
    <tableColumn id="12084" xr3:uid="{0A9E6E1D-FFD1-0541-B868-81BB75445E3B}" name="Coluna12061" dataDxfId="4328"/>
    <tableColumn id="12085" xr3:uid="{8569D839-9119-794B-A9FD-3EDBF0D0B05F}" name="Coluna12062" dataDxfId="4327"/>
    <tableColumn id="12086" xr3:uid="{C5AA2A54-5A3B-E54F-908C-49C4A5241B44}" name="Coluna12063" dataDxfId="4326"/>
    <tableColumn id="12087" xr3:uid="{2441F3F4-C956-E743-BB81-EE39C6F6F20B}" name="Coluna12064" dataDxfId="4325"/>
    <tableColumn id="12088" xr3:uid="{FCC71996-333C-1746-87E1-43BB329B7D00}" name="Coluna12065" dataDxfId="4324"/>
    <tableColumn id="12089" xr3:uid="{99AF3EAF-3069-8F43-8F66-29888AEBA71E}" name="Coluna12066" dataDxfId="4323"/>
    <tableColumn id="12090" xr3:uid="{9DA2FA2B-E44E-C545-AE3E-A7FC4B0B46A3}" name="Coluna12067" dataDxfId="4322"/>
    <tableColumn id="12091" xr3:uid="{C576E47D-5701-DB40-AEE7-0605899519E4}" name="Coluna12068" dataDxfId="4321"/>
    <tableColumn id="12092" xr3:uid="{84970EB9-7FAF-6243-A3B9-DC36A60E2434}" name="Coluna12069" dataDxfId="4320"/>
    <tableColumn id="12093" xr3:uid="{78767714-D94C-D842-9631-C5B46DC9E1B8}" name="Coluna12070" dataDxfId="4319"/>
    <tableColumn id="12094" xr3:uid="{2FAFA03D-3EA7-F347-9B69-A3BF3D5F49B2}" name="Coluna12071" dataDxfId="4318"/>
    <tableColumn id="12095" xr3:uid="{A4E09894-24F5-FE44-8FDD-470DB32BD187}" name="Coluna12072" dataDxfId="4317"/>
    <tableColumn id="12096" xr3:uid="{4D2F327D-A92A-BE45-8491-AAE1E61F1FE4}" name="Coluna12073" dataDxfId="4316"/>
    <tableColumn id="12097" xr3:uid="{709B1472-7796-4543-8352-489FDD4F5F99}" name="Coluna12074" dataDxfId="4315"/>
    <tableColumn id="12098" xr3:uid="{4977E242-D404-D64B-801C-3EE4DCE05C87}" name="Coluna12075" dataDxfId="4314"/>
    <tableColumn id="12099" xr3:uid="{6132F80F-49C4-2F4A-82C0-5633BC89237A}" name="Coluna12076" dataDxfId="4313"/>
    <tableColumn id="12100" xr3:uid="{582BA9F3-3B21-7A4B-B6A7-784581352F17}" name="Coluna12077" dataDxfId="4312"/>
    <tableColumn id="12101" xr3:uid="{A72CEE09-23A1-6341-9970-C0497C9F9BC0}" name="Coluna12078" dataDxfId="4311"/>
    <tableColumn id="12102" xr3:uid="{2877D069-03F2-DB40-BEAB-337D245136B3}" name="Coluna12079" dataDxfId="4310"/>
    <tableColumn id="12103" xr3:uid="{01100BB7-DC66-4F46-8ED5-B29411A13D2E}" name="Coluna12080" dataDxfId="4309"/>
    <tableColumn id="12104" xr3:uid="{B6277DAD-F249-9646-B141-36117D952D7D}" name="Coluna12081" dataDxfId="4308"/>
    <tableColumn id="12105" xr3:uid="{F05F89F1-C428-DC42-970F-834B234F112F}" name="Coluna12082" dataDxfId="4307"/>
    <tableColumn id="12106" xr3:uid="{56943FDB-8302-8344-83DE-D0EFB603074D}" name="Coluna12083" dataDxfId="4306"/>
    <tableColumn id="12107" xr3:uid="{10911B2C-24A5-5B48-8F18-A05582343C8A}" name="Coluna12084" dataDxfId="4305"/>
    <tableColumn id="12108" xr3:uid="{312D57A7-BEF3-CB48-8241-CD9BCC82F9EA}" name="Coluna12085" dataDxfId="4304"/>
    <tableColumn id="12109" xr3:uid="{7493247E-4D9C-724D-98FA-063AF7A5AC91}" name="Coluna12086" dataDxfId="4303"/>
    <tableColumn id="12110" xr3:uid="{DFD54051-982D-2248-9D2E-E9FEE140B75E}" name="Coluna12087" dataDxfId="4302"/>
    <tableColumn id="12111" xr3:uid="{034CCDF8-8C0B-044A-B69E-B16031A5E5B6}" name="Coluna12088" dataDxfId="4301"/>
    <tableColumn id="12112" xr3:uid="{45294C47-36A3-AB44-8217-2CBF35F4E13D}" name="Coluna12089" dataDxfId="4300"/>
    <tableColumn id="12113" xr3:uid="{BEF139A5-CD3E-204B-9555-618992A33866}" name="Coluna12090" dataDxfId="4299"/>
    <tableColumn id="12114" xr3:uid="{779B821E-F938-F144-9886-046AD8CB3EFA}" name="Coluna12091" dataDxfId="4298"/>
    <tableColumn id="12115" xr3:uid="{8E53D0BB-4E64-5F45-B418-D8073E5C0B3E}" name="Coluna12092" dataDxfId="4297"/>
    <tableColumn id="12116" xr3:uid="{F344ED8A-3A16-2E45-A984-9E697FCCCE10}" name="Coluna12093" dataDxfId="4296"/>
    <tableColumn id="12117" xr3:uid="{5D2C73D1-8097-7C4F-B5F7-94C48980A3A9}" name="Coluna12094" dataDxfId="4295"/>
    <tableColumn id="12118" xr3:uid="{1B7A05ED-04EE-4F4D-91F3-2C92FAF41050}" name="Coluna12095" dataDxfId="4294"/>
    <tableColumn id="12119" xr3:uid="{9ABB49D1-EB2A-2147-A0BA-97003AE1FCC5}" name="Coluna12096" dataDxfId="4293"/>
    <tableColumn id="12120" xr3:uid="{E24D4001-DB47-004B-9CD5-FFD96E0FF631}" name="Coluna12097" dataDxfId="4292"/>
    <tableColumn id="12121" xr3:uid="{A5B8CE26-02CC-6244-8E39-291FFEF14194}" name="Coluna12098" dataDxfId="4291"/>
    <tableColumn id="12122" xr3:uid="{CA206240-FC7F-6548-839A-8CE7F3CACF61}" name="Coluna12099" dataDxfId="4290"/>
    <tableColumn id="12123" xr3:uid="{AC6A179E-8A7F-D240-9938-DAA2D616899B}" name="Coluna12100" dataDxfId="4289"/>
    <tableColumn id="12124" xr3:uid="{CD339C63-27F2-A14A-AAC6-0F9C6AF1F1D5}" name="Coluna12101" dataDxfId="4288"/>
    <tableColumn id="12125" xr3:uid="{CB145F7E-43A0-E14E-94EF-2B99407C589F}" name="Coluna12102" dataDxfId="4287"/>
    <tableColumn id="12126" xr3:uid="{51640D3D-B588-AF4A-8E97-D571BA3CF643}" name="Coluna12103" dataDxfId="4286"/>
    <tableColumn id="12127" xr3:uid="{F8F2AC23-4094-6242-AE8D-39AFE3E2C94B}" name="Coluna12104" dataDxfId="4285"/>
    <tableColumn id="12128" xr3:uid="{A746A7A8-DBB7-CD4B-AD41-2E211DE97C8B}" name="Coluna12105" dataDxfId="4284"/>
    <tableColumn id="12129" xr3:uid="{4F34666A-A276-2547-B394-C0E2D2F80116}" name="Coluna12106" dataDxfId="4283"/>
    <tableColumn id="12130" xr3:uid="{358692FE-4ADD-834C-B487-5FBB44685390}" name="Coluna12107" dataDxfId="4282"/>
    <tableColumn id="12131" xr3:uid="{8CEBDBDE-F678-2C49-8FF1-2725F4147D98}" name="Coluna12108" dataDxfId="4281"/>
    <tableColumn id="12132" xr3:uid="{8B0052F1-0D81-C848-98C6-0755784366C2}" name="Coluna12109" dataDxfId="4280"/>
    <tableColumn id="12133" xr3:uid="{C3CA347E-B05F-3648-BFB7-A73B2C0AC93C}" name="Coluna12110" dataDxfId="4279"/>
    <tableColumn id="12134" xr3:uid="{86D2FFF5-F800-514B-A6D2-ECC861C3967B}" name="Coluna12111" dataDxfId="4278"/>
    <tableColumn id="12135" xr3:uid="{7FA46AE4-A530-4443-874F-14BE06C9A890}" name="Coluna12112" dataDxfId="4277"/>
    <tableColumn id="12136" xr3:uid="{E30F0C91-2AB6-0F4B-BA85-D0CB4F441DCE}" name="Coluna12113" dataDxfId="4276"/>
    <tableColumn id="12137" xr3:uid="{CE136500-32D9-9340-AF94-204CB9139D61}" name="Coluna12114" dataDxfId="4275"/>
    <tableColumn id="12138" xr3:uid="{C309AE5F-1BED-594A-B31F-8E1BA42DB48A}" name="Coluna12115" dataDxfId="4274"/>
    <tableColumn id="12139" xr3:uid="{43595B8E-B52D-2A4D-9012-295E363F427C}" name="Coluna12116" dataDxfId="4273"/>
    <tableColumn id="12140" xr3:uid="{BCAD62E7-9D0F-BC47-8021-419FB3AE89CB}" name="Coluna12117" dataDxfId="4272"/>
    <tableColumn id="12141" xr3:uid="{CFD7124C-AFB2-0E4C-BE4F-D9A3B9C98487}" name="Coluna12118" dataDxfId="4271"/>
    <tableColumn id="12142" xr3:uid="{A8C7CA45-7884-A648-912E-A5756F4DA409}" name="Coluna12119" dataDxfId="4270"/>
    <tableColumn id="12143" xr3:uid="{0AF4A35E-A70B-4A47-9F56-69E4878DE52D}" name="Coluna12120" dataDxfId="4269"/>
    <tableColumn id="12144" xr3:uid="{CE460930-2E6A-B449-9372-F43E265C5136}" name="Coluna12121" dataDxfId="4268"/>
    <tableColumn id="12145" xr3:uid="{BDD84841-5DCE-644E-B442-55811F4FFF5C}" name="Coluna12122" dataDxfId="4267"/>
    <tableColumn id="12146" xr3:uid="{303E9D05-1248-7647-88B6-F90746BEF98C}" name="Coluna12123" dataDxfId="4266"/>
    <tableColumn id="12147" xr3:uid="{341E3546-B245-5A48-B448-D40174F677A1}" name="Coluna12124" dataDxfId="4265"/>
    <tableColumn id="12148" xr3:uid="{E26B182A-6466-744C-AF87-8A5BD8FF1FCF}" name="Coluna12125" dataDxfId="4264"/>
    <tableColumn id="12149" xr3:uid="{FC742596-9D41-0546-BFFC-DD9D4F9A4358}" name="Coluna12126" dataDxfId="4263"/>
    <tableColumn id="12150" xr3:uid="{1C9D9B44-3113-7B45-BBD0-34584AE56758}" name="Coluna12127" dataDxfId="4262"/>
    <tableColumn id="12151" xr3:uid="{ABDF17EB-AC20-B541-B101-6A0CC2FE20CA}" name="Coluna12128" dataDxfId="4261"/>
    <tableColumn id="12152" xr3:uid="{0BDB3EFA-4D92-A646-B266-1EAC02BB91AD}" name="Coluna12129" dataDxfId="4260"/>
    <tableColumn id="12153" xr3:uid="{5485B42C-9CD7-AD4C-ACFC-C3987A56D8D2}" name="Coluna12130" dataDxfId="4259"/>
    <tableColumn id="12154" xr3:uid="{4B4B7B0B-01D9-BF42-81BF-7FBB3A10AB69}" name="Coluna12131" dataDxfId="4258"/>
    <tableColumn id="12155" xr3:uid="{6DF25D86-E788-344B-8907-DC93DEC69538}" name="Coluna12132" dataDxfId="4257"/>
    <tableColumn id="12156" xr3:uid="{EBDABD57-A6D4-AF42-8CFB-2CBABCAAABAC}" name="Coluna12133" dataDxfId="4256"/>
    <tableColumn id="12157" xr3:uid="{B52A3689-28FF-2E43-B469-E88E03A6DDC7}" name="Coluna12134" dataDxfId="4255"/>
    <tableColumn id="12158" xr3:uid="{5F49F487-BAEB-E142-BECC-3D7748B30088}" name="Coluna12135" dataDxfId="4254"/>
    <tableColumn id="12159" xr3:uid="{79758325-8BD1-D246-A6DC-F838EAD8A292}" name="Coluna12136" dataDxfId="4253"/>
    <tableColumn id="12160" xr3:uid="{217D66E0-27BF-0344-8089-40AF87400056}" name="Coluna12137" dataDxfId="4252"/>
    <tableColumn id="12161" xr3:uid="{3E15487E-7618-D540-95A3-C61C2FF162EB}" name="Coluna12138" dataDxfId="4251"/>
    <tableColumn id="12162" xr3:uid="{4AA03DF7-C914-894D-ACD0-5F7A36698FB2}" name="Coluna12139" dataDxfId="4250"/>
    <tableColumn id="12163" xr3:uid="{D9CC091E-1245-4C47-8953-6F0FE6B7E563}" name="Coluna12140" dataDxfId="4249"/>
    <tableColumn id="12164" xr3:uid="{E2160166-32A5-2A4C-9027-3E83BCA99C91}" name="Coluna12141" dataDxfId="4248"/>
    <tableColumn id="12165" xr3:uid="{FFBAADA9-3750-9946-BA0D-42AA7F49052A}" name="Coluna12142" dataDxfId="4247"/>
    <tableColumn id="12166" xr3:uid="{32779451-1157-9843-A0BE-4E0744235CB4}" name="Coluna12143" dataDxfId="4246"/>
    <tableColumn id="12167" xr3:uid="{518306A2-0977-8746-B113-A1C478F4412B}" name="Coluna12144" dataDxfId="4245"/>
    <tableColumn id="12168" xr3:uid="{803CCD67-B512-0648-87FA-4FC5A08B4DCB}" name="Coluna12145" dataDxfId="4244"/>
    <tableColumn id="12169" xr3:uid="{01D484B1-9909-A84A-84BD-79C694CBA1F6}" name="Coluna12146" dataDxfId="4243"/>
    <tableColumn id="12170" xr3:uid="{72429932-6138-2641-9306-8BA4F75C2824}" name="Coluna12147" dataDxfId="4242"/>
    <tableColumn id="12171" xr3:uid="{BBBDCBA3-53F6-FA4F-81B9-F634F9FB77E6}" name="Coluna12148" dataDxfId="4241"/>
    <tableColumn id="12172" xr3:uid="{8E02A7B1-63AB-D44C-9566-817CAC779281}" name="Coluna12149" dataDxfId="4240"/>
    <tableColumn id="12173" xr3:uid="{295CAF23-2D6A-3A4F-B3A2-15389DE85FDE}" name="Coluna12150" dataDxfId="4239"/>
    <tableColumn id="12174" xr3:uid="{81522917-757E-BF48-8D57-7F5988B909FB}" name="Coluna12151" dataDxfId="4238"/>
    <tableColumn id="12175" xr3:uid="{1D44990C-9FE0-2F47-9629-D3448E689C5A}" name="Coluna12152" dataDxfId="4237"/>
    <tableColumn id="12176" xr3:uid="{B7EAFEE7-44F6-BA4E-BA49-2018E06F91C1}" name="Coluna12153" dataDxfId="4236"/>
    <tableColumn id="12177" xr3:uid="{832C6D82-2FCF-224C-A245-2327A78E672C}" name="Coluna12154" dataDxfId="4235"/>
    <tableColumn id="12178" xr3:uid="{97FF1925-785B-B44C-9CC9-08400B3F9D97}" name="Coluna12155" dataDxfId="4234"/>
    <tableColumn id="12179" xr3:uid="{CCB343CF-4AFE-8343-8A31-5CEB1B3943DC}" name="Coluna12156" dataDxfId="4233"/>
    <tableColumn id="12180" xr3:uid="{D9FAD456-21CB-594C-92E5-DC45EABB43BE}" name="Coluna12157" dataDxfId="4232"/>
    <tableColumn id="12181" xr3:uid="{7F92776B-931D-9E4F-BF80-C7B4676C1967}" name="Coluna12158" dataDxfId="4231"/>
    <tableColumn id="12182" xr3:uid="{6C2EBC5A-B8DF-0446-A5C9-AD1B7F3A18D2}" name="Coluna12159" dataDxfId="4230"/>
    <tableColumn id="12183" xr3:uid="{FCD251CB-5749-D64A-89C7-C128A80BE09A}" name="Coluna12160" dataDxfId="4229"/>
    <tableColumn id="12184" xr3:uid="{A841A8E7-59AB-CF40-8EC4-176167176CDA}" name="Coluna12161" dataDxfId="4228"/>
    <tableColumn id="12185" xr3:uid="{E3CA02B2-4D84-E84F-9B2A-186DA2682B0C}" name="Coluna12162" dataDxfId="4227"/>
    <tableColumn id="12186" xr3:uid="{AA06F2DC-B9D0-4B4D-8A74-ACAEF79015EB}" name="Coluna12163" dataDxfId="4226"/>
    <tableColumn id="12187" xr3:uid="{3E68EA21-6789-5F4D-A9C1-750CF50E05C7}" name="Coluna12164" dataDxfId="4225"/>
    <tableColumn id="12188" xr3:uid="{C9909C47-C113-C842-8B63-DCBEE0F46BA1}" name="Coluna12165" dataDxfId="4224"/>
    <tableColumn id="12189" xr3:uid="{1F9D05E1-0756-D841-8618-3CEB649B4F14}" name="Coluna12166" dataDxfId="4223"/>
    <tableColumn id="12190" xr3:uid="{1EB75163-0D7B-4140-9267-9A866CE56AA2}" name="Coluna12167" dataDxfId="4222"/>
    <tableColumn id="12191" xr3:uid="{8150B231-97DB-1546-BBF7-C934781CFDCA}" name="Coluna12168" dataDxfId="4221"/>
    <tableColumn id="12192" xr3:uid="{8A458BD4-DB8A-604F-8B0E-1E56725A6DFD}" name="Coluna12169" dataDxfId="4220"/>
    <tableColumn id="12193" xr3:uid="{6B441831-1EF5-1B49-BDA9-252E546620FA}" name="Coluna12170" dataDxfId="4219"/>
    <tableColumn id="12194" xr3:uid="{8C834533-F601-F945-9A40-64E87DD2DF04}" name="Coluna12171" dataDxfId="4218"/>
    <tableColumn id="12195" xr3:uid="{B7711C7C-5EC1-D646-BD2F-116669F835F6}" name="Coluna12172" dataDxfId="4217"/>
    <tableColumn id="12196" xr3:uid="{0D7547A4-63EB-4B4D-8EFC-FA6F39ADADB1}" name="Coluna12173" dataDxfId="4216"/>
    <tableColumn id="12197" xr3:uid="{948FC275-CFAB-974D-9355-8F4DBFB51AA5}" name="Coluna12174" dataDxfId="4215"/>
    <tableColumn id="12198" xr3:uid="{9AADACA1-7058-8A4A-8851-549EAD0F3796}" name="Coluna12175" dataDxfId="4214"/>
    <tableColumn id="12199" xr3:uid="{1A88C2A5-98B1-FB4A-A0CC-2C0C6489715B}" name="Coluna12176" dataDxfId="4213"/>
    <tableColumn id="12200" xr3:uid="{600C5C07-E4A4-EB4D-A309-46F422CF6BE5}" name="Coluna12177" dataDxfId="4212"/>
    <tableColumn id="12201" xr3:uid="{597A9177-0761-6A4C-A58C-F5F80D24C727}" name="Coluna12178" dataDxfId="4211"/>
    <tableColumn id="12202" xr3:uid="{6AB375C3-CFEA-1541-9D50-BB227573B3E7}" name="Coluna12179" dataDxfId="4210"/>
    <tableColumn id="12203" xr3:uid="{9C26A837-EA02-494A-B7CB-D8DB90EA90FB}" name="Coluna12180" dataDxfId="4209"/>
    <tableColumn id="12204" xr3:uid="{5E788B48-2B7A-8443-BB87-C1F428CFE4F7}" name="Coluna12181" dataDxfId="4208"/>
    <tableColumn id="12205" xr3:uid="{CABBC7C1-7D22-C044-8B78-2FF15905E106}" name="Coluna12182" dataDxfId="4207"/>
    <tableColumn id="12206" xr3:uid="{86B20361-6751-AB49-8710-DB6501390088}" name="Coluna12183" dataDxfId="4206"/>
    <tableColumn id="12207" xr3:uid="{D875E2D7-A15D-A84A-9BF4-E944DD443320}" name="Coluna12184" dataDxfId="4205"/>
    <tableColumn id="12208" xr3:uid="{06E7E9FF-1E7D-7745-9136-5E35D505DDC7}" name="Coluna12185" dataDxfId="4204"/>
    <tableColumn id="12209" xr3:uid="{860990D9-B207-1641-AFAA-6A9E0F2559B9}" name="Coluna12186" dataDxfId="4203"/>
    <tableColumn id="12210" xr3:uid="{0734DF6F-D68E-FB41-ADB9-9AC3F78DA06D}" name="Coluna12187" dataDxfId="4202"/>
    <tableColumn id="12211" xr3:uid="{55581EFA-ED0C-2B41-8213-676F639A76FB}" name="Coluna12188" dataDxfId="4201"/>
    <tableColumn id="12212" xr3:uid="{04D58FA7-9798-464F-8CA3-72165B8EBF5B}" name="Coluna12189" dataDxfId="4200"/>
    <tableColumn id="12213" xr3:uid="{F52ABCD6-E7CC-854B-9FB8-A408F6F9A618}" name="Coluna12190" dataDxfId="4199"/>
    <tableColumn id="12214" xr3:uid="{B7E3B934-0637-CD46-AFB4-A220342D07C0}" name="Coluna12191" dataDxfId="4198"/>
    <tableColumn id="12215" xr3:uid="{E2B4B782-F40E-0F4F-8CF4-EC2681E2A0E9}" name="Coluna12192" dataDxfId="4197"/>
    <tableColumn id="12216" xr3:uid="{3BDEEADA-9CDA-F247-8DA3-C2351BD74485}" name="Coluna12193" dataDxfId="4196"/>
    <tableColumn id="12217" xr3:uid="{9EDD75D9-0296-3442-B576-71AC51A3FC26}" name="Coluna12194" dataDxfId="4195"/>
    <tableColumn id="12218" xr3:uid="{57551004-6810-D04B-9DEB-A17419B0342F}" name="Coluna12195" dataDxfId="4194"/>
    <tableColumn id="12219" xr3:uid="{D2AB80EA-95CF-5646-BD8A-1A7934232CBB}" name="Coluna12196" dataDxfId="4193"/>
    <tableColumn id="12220" xr3:uid="{C20C4B78-17CC-F442-8DF9-5AF6928B613A}" name="Coluna12197" dataDxfId="4192"/>
    <tableColumn id="12221" xr3:uid="{31235384-8D8E-9C45-A4A4-A3C2176C9800}" name="Coluna12198" dataDxfId="4191"/>
    <tableColumn id="12222" xr3:uid="{5031071E-6CFF-6448-BDCC-FF14AB4FA52E}" name="Coluna12199" dataDxfId="4190"/>
    <tableColumn id="12223" xr3:uid="{F7D502BE-E0B9-0447-8DF2-D2C4AADC2008}" name="Coluna12200" dataDxfId="4189"/>
    <tableColumn id="12224" xr3:uid="{01A59697-5615-024B-A658-E29A4D0C7433}" name="Coluna12201" dataDxfId="4188"/>
    <tableColumn id="12225" xr3:uid="{5764398B-8C0A-3F4D-97E9-765A25A397A4}" name="Coluna12202" dataDxfId="4187"/>
    <tableColumn id="12226" xr3:uid="{06F9E5A7-E561-3040-9100-2C52BA243A77}" name="Coluna12203" dataDxfId="4186"/>
    <tableColumn id="12227" xr3:uid="{B19CF4C9-0CE9-C843-9838-FDB5C48838EA}" name="Coluna12204" dataDxfId="4185"/>
    <tableColumn id="12228" xr3:uid="{B6D01B7F-8B76-AB47-A477-1911F8C20CA4}" name="Coluna12205" dataDxfId="4184"/>
    <tableColumn id="12229" xr3:uid="{FCAA68C9-1469-C64B-8DB7-7D652BA8ED1F}" name="Coluna12206" dataDxfId="4183"/>
    <tableColumn id="12230" xr3:uid="{1C5B3657-225E-5D40-95DE-DBE274F4948E}" name="Coluna12207" dataDxfId="4182"/>
    <tableColumn id="12231" xr3:uid="{22062158-2C32-8148-9366-C49C8272AA23}" name="Coluna12208" dataDxfId="4181"/>
    <tableColumn id="12232" xr3:uid="{4552AC5A-95E3-8D4B-9251-B95B684DD28C}" name="Coluna12209" dataDxfId="4180"/>
    <tableColumn id="12233" xr3:uid="{7487F881-E475-F140-A62E-2BA85CA8377A}" name="Coluna12210" dataDxfId="4179"/>
    <tableColumn id="12234" xr3:uid="{1672850C-0AD8-3746-9804-E3C0C80AF220}" name="Coluna12211" dataDxfId="4178"/>
    <tableColumn id="12235" xr3:uid="{0F80D2AC-882D-974C-BB3F-ABBB0EB958CC}" name="Coluna12212" dataDxfId="4177"/>
    <tableColumn id="12236" xr3:uid="{6DA02B6C-74B6-0E46-9915-20DB3614B603}" name="Coluna12213" dataDxfId="4176"/>
    <tableColumn id="12237" xr3:uid="{09AFA258-8B66-214E-B045-03479B595591}" name="Coluna12214" dataDxfId="4175"/>
    <tableColumn id="12238" xr3:uid="{C65F0A21-97BE-8343-9C49-32E784786D44}" name="Coluna12215" dataDxfId="4174"/>
    <tableColumn id="12239" xr3:uid="{89495FAC-49F5-6546-BFBA-54F0C674ABA1}" name="Coluna12216" dataDxfId="4173"/>
    <tableColumn id="12240" xr3:uid="{181FC7BD-69CE-B040-AA8E-7FF1F599E6AE}" name="Coluna12217" dataDxfId="4172"/>
    <tableColumn id="12241" xr3:uid="{E3D8CF9C-6EF8-5C4B-B7BA-BB82A7CC4B1E}" name="Coluna12218" dataDxfId="4171"/>
    <tableColumn id="12242" xr3:uid="{E26F2027-630D-EA4C-A0AD-5BCA3645317A}" name="Coluna12219" dataDxfId="4170"/>
    <tableColumn id="12243" xr3:uid="{D48BF821-AEF7-5348-AB7B-A414689DC9C8}" name="Coluna12220" dataDxfId="4169"/>
    <tableColumn id="12244" xr3:uid="{202B73FB-CC38-0B4C-9617-2A593FF1B7AC}" name="Coluna12221" dataDxfId="4168"/>
    <tableColumn id="12245" xr3:uid="{6D799F34-D2C5-A841-9A3C-BA0A0C7E68D8}" name="Coluna12222" dataDxfId="4167"/>
    <tableColumn id="12246" xr3:uid="{A37A6296-F18D-6D4A-9D18-C94A25EE86D2}" name="Coluna12223" dataDxfId="4166"/>
    <tableColumn id="12247" xr3:uid="{1AF65CC3-A0CE-AA43-9A7F-04A1ED2D4D37}" name="Coluna12224" dataDxfId="4165"/>
    <tableColumn id="12248" xr3:uid="{E5E7CF83-CB3B-954D-993C-3A7716D4D393}" name="Coluna12225" dataDxfId="4164"/>
    <tableColumn id="12249" xr3:uid="{C36919F2-454C-8841-846D-5F4A83EBDEC8}" name="Coluna12226" dataDxfId="4163"/>
    <tableColumn id="12250" xr3:uid="{08DAFF73-63F3-4F4B-A633-50295041370D}" name="Coluna12227" dataDxfId="4162"/>
    <tableColumn id="12251" xr3:uid="{AF687A83-B012-464B-A7B8-7B2C4D817358}" name="Coluna12228" dataDxfId="4161"/>
    <tableColumn id="12252" xr3:uid="{DF586B71-3A43-D946-8DDC-D7C1B000042A}" name="Coluna12229" dataDxfId="4160"/>
    <tableColumn id="12253" xr3:uid="{B2EA3207-CA00-4E4F-966C-EAC11CCEA9BD}" name="Coluna12230" dataDxfId="4159"/>
    <tableColumn id="12254" xr3:uid="{6599CFE5-002C-7D4D-8F7A-C558A40B7AA4}" name="Coluna12231" dataDxfId="4158"/>
    <tableColumn id="12255" xr3:uid="{2E922FD5-6E3D-904F-B7E5-ACB4CA32BC86}" name="Coluna12232" dataDxfId="4157"/>
    <tableColumn id="12256" xr3:uid="{0F9CD72E-78AE-5F4B-8E31-FA1705E12739}" name="Coluna12233" dataDxfId="4156"/>
    <tableColumn id="12257" xr3:uid="{7A304912-0A1F-A14D-BC0F-1CD288C39962}" name="Coluna12234" dataDxfId="4155"/>
    <tableColumn id="12258" xr3:uid="{FB371A53-8E8A-814F-A4EE-B09F3828CC62}" name="Coluna12235" dataDxfId="4154"/>
    <tableColumn id="12259" xr3:uid="{85E7A7B9-1DD3-A147-B1A0-BEBA67AB2FA4}" name="Coluna12236" dataDxfId="4153"/>
    <tableColumn id="12260" xr3:uid="{F6EED894-C183-9D43-836D-4FC668B0D038}" name="Coluna12237" dataDxfId="4152"/>
    <tableColumn id="12261" xr3:uid="{02BCB1F6-6612-A345-8767-5EA5D0F3B296}" name="Coluna12238" dataDxfId="4151"/>
    <tableColumn id="12262" xr3:uid="{4B7F8189-088E-6D4C-BE59-27D0E3AF642B}" name="Coluna12239" dataDxfId="4150"/>
    <tableColumn id="12263" xr3:uid="{4F6BE9FA-7000-DF48-B030-3D1B92CC6EA1}" name="Coluna12240" dataDxfId="4149"/>
    <tableColumn id="12264" xr3:uid="{EE1DA06D-DCB1-824E-89AE-CE48DC2C0260}" name="Coluna12241" dataDxfId="4148"/>
    <tableColumn id="12265" xr3:uid="{D2480D78-7C78-A84B-AC62-DF42D56DB6AB}" name="Coluna12242" dataDxfId="4147"/>
    <tableColumn id="12266" xr3:uid="{4E87307F-D991-5D41-BDD7-441908BD3207}" name="Coluna12243" dataDxfId="4146"/>
    <tableColumn id="12267" xr3:uid="{E7BEFF30-D14C-4241-B4C8-951FB260EE4A}" name="Coluna12244" dataDxfId="4145"/>
    <tableColumn id="12268" xr3:uid="{0E0781BC-E29B-7645-AAC4-23A8C0EE88EB}" name="Coluna12245" dataDxfId="4144"/>
    <tableColumn id="12269" xr3:uid="{C2590618-460B-CD49-B6B3-5C0B37AE050B}" name="Coluna12246" dataDxfId="4143"/>
    <tableColumn id="12270" xr3:uid="{012816D1-B138-204C-B314-4484688CD26C}" name="Coluna12247" dataDxfId="4142"/>
    <tableColumn id="12271" xr3:uid="{6BCBE36D-A118-FF44-8B73-16F649523925}" name="Coluna12248" dataDxfId="4141"/>
    <tableColumn id="12272" xr3:uid="{949BFA4C-F6E0-F749-91D5-D704248A57FF}" name="Coluna12249" dataDxfId="4140"/>
    <tableColumn id="12273" xr3:uid="{AF1D3F14-FFA2-2D42-922F-F0B998442971}" name="Coluna12250" dataDxfId="4139"/>
    <tableColumn id="12274" xr3:uid="{1F391EA3-A3FF-3949-9384-78EE5FB5D142}" name="Coluna12251" dataDxfId="4138"/>
    <tableColumn id="12275" xr3:uid="{ECBADE85-BF12-1440-911D-6F136B17E30A}" name="Coluna12252" dataDxfId="4137"/>
    <tableColumn id="12276" xr3:uid="{515CE754-691E-EE4E-B72D-4863C33F189A}" name="Coluna12253" dataDxfId="4136"/>
    <tableColumn id="12277" xr3:uid="{A08952EC-F2B1-2E42-B5BC-484434CA5622}" name="Coluna12254" dataDxfId="4135"/>
    <tableColumn id="12278" xr3:uid="{026D485F-B604-3B46-8FC2-8BD45B24F982}" name="Coluna12255" dataDxfId="4134"/>
    <tableColumn id="12279" xr3:uid="{59ADBCFC-6880-D44D-97E2-CCABC23A4A1E}" name="Coluna12256" dataDxfId="4133"/>
    <tableColumn id="12280" xr3:uid="{8C024A4D-5136-4543-8A76-984A541AE90D}" name="Coluna12257" dataDxfId="4132"/>
    <tableColumn id="12281" xr3:uid="{A070D630-A700-4848-A7B0-6A3415F0BC45}" name="Coluna12258" dataDxfId="4131"/>
    <tableColumn id="12282" xr3:uid="{30240A11-975F-B84D-9C30-6F60AC4BF760}" name="Coluna12259" dataDxfId="4130"/>
    <tableColumn id="12283" xr3:uid="{EF54FB62-206B-6F4D-817E-02BA66F3A328}" name="Coluna12260" dataDxfId="4129"/>
    <tableColumn id="12284" xr3:uid="{2DB1BDF4-6695-464A-836E-2583B2F94749}" name="Coluna12261" dataDxfId="4128"/>
    <tableColumn id="12285" xr3:uid="{D30179DD-F096-9F4E-8789-89E7F99DCCFF}" name="Coluna12262" dataDxfId="4127"/>
    <tableColumn id="12286" xr3:uid="{434EA034-F74D-1146-BF90-4672B252657E}" name="Coluna12263" dataDxfId="4126"/>
    <tableColumn id="12287" xr3:uid="{A72C15F3-FA5E-044D-AA47-5A8C98A1E663}" name="Coluna12264" dataDxfId="4125"/>
    <tableColumn id="12288" xr3:uid="{62A8A4AC-AE28-7F48-9CED-3C8292A376E5}" name="Coluna12265" dataDxfId="4124"/>
    <tableColumn id="12289" xr3:uid="{0887A373-7E14-C942-B7C6-9A10C07B8592}" name="Coluna12266" dataDxfId="4123"/>
    <tableColumn id="12290" xr3:uid="{523C746F-EE54-DB4D-900D-AAC7432EFD19}" name="Coluna12267" dataDxfId="4122"/>
    <tableColumn id="12291" xr3:uid="{2DC6DA71-FC97-F24E-A90F-7B9755884FA7}" name="Coluna12268" dataDxfId="4121"/>
    <tableColumn id="12292" xr3:uid="{B424A7B2-157D-6949-A092-92D6193EAFB7}" name="Coluna12269" dataDxfId="4120"/>
    <tableColumn id="12293" xr3:uid="{D67887F9-A8D7-234E-AE4F-47B94AEF72EF}" name="Coluna12270" dataDxfId="4119"/>
    <tableColumn id="12294" xr3:uid="{0CDA4455-F418-CE48-B292-04EC8055E3E4}" name="Coluna12271" dataDxfId="4118"/>
    <tableColumn id="12295" xr3:uid="{67CFD27E-3099-E341-93A9-078CAEB0C2D7}" name="Coluna12272" dataDxfId="4117"/>
    <tableColumn id="12296" xr3:uid="{9EEB9AF8-01EB-D340-B95D-2C99490E5BEF}" name="Coluna12273" dataDxfId="4116"/>
    <tableColumn id="12297" xr3:uid="{874703F2-8440-BE49-8EED-F52231DE3A5C}" name="Coluna12274" dataDxfId="4115"/>
    <tableColumn id="12298" xr3:uid="{87276C42-F53C-F641-8956-F56802BCA709}" name="Coluna12275" dataDxfId="4114"/>
    <tableColumn id="12299" xr3:uid="{6E68DABB-DDD6-B144-8F51-B4025E5BB7FD}" name="Coluna12276" dataDxfId="4113"/>
    <tableColumn id="12300" xr3:uid="{45420B4E-D241-FA41-ADFE-C8FB6A03692D}" name="Coluna12277" dataDxfId="4112"/>
    <tableColumn id="12301" xr3:uid="{CB52FDB6-0AD2-3E40-884C-B23DB896F7B1}" name="Coluna12278" dataDxfId="4111"/>
    <tableColumn id="12302" xr3:uid="{3AAB9440-E581-374F-8EAE-72B402F902CA}" name="Coluna12279" dataDxfId="4110"/>
    <tableColumn id="12303" xr3:uid="{A1B1F2C8-12D7-904D-9507-634834A7EBB4}" name="Coluna12280" dataDxfId="4109"/>
    <tableColumn id="12304" xr3:uid="{794CC099-7578-2F47-99E0-9FE6A1BBFCC8}" name="Coluna12281" dataDxfId="4108"/>
    <tableColumn id="12305" xr3:uid="{A9F36BA1-D91C-E14F-8E35-CA2B80F57482}" name="Coluna12282" dataDxfId="4107"/>
    <tableColumn id="12306" xr3:uid="{70F3397D-DF2F-2C4D-9248-9C849501D70F}" name="Coluna12283" dataDxfId="4106"/>
    <tableColumn id="12307" xr3:uid="{18EC9569-C1A8-8D47-AB02-98D9BDF90AEF}" name="Coluna12284" dataDxfId="4105"/>
    <tableColumn id="12308" xr3:uid="{266A863F-42A7-494C-91C2-96795B1EA572}" name="Coluna12285" dataDxfId="4104"/>
    <tableColumn id="12309" xr3:uid="{9D267EE4-833B-694E-B949-2E4BEA6200F8}" name="Coluna12286" dataDxfId="4103"/>
    <tableColumn id="12310" xr3:uid="{9DA2380C-4741-8E45-ACB7-D537801BE2B3}" name="Coluna12287" dataDxfId="4102"/>
    <tableColumn id="12311" xr3:uid="{2BA7DC77-EF8E-E643-A70B-84D9154254B6}" name="Coluna12288" dataDxfId="4101"/>
    <tableColumn id="12312" xr3:uid="{E3885398-7B58-1141-9AC2-2C7A08C33A2E}" name="Coluna12289" dataDxfId="4100"/>
    <tableColumn id="12313" xr3:uid="{31CD70A5-D02E-D24C-A929-C15DBF77D65A}" name="Coluna12290" dataDxfId="4099"/>
    <tableColumn id="12314" xr3:uid="{0F4DC96B-AD05-B344-A46A-321CA9EE561F}" name="Coluna12291" dataDxfId="4098"/>
    <tableColumn id="12315" xr3:uid="{0AAF0DAE-06B3-5548-9457-65E6FE003330}" name="Coluna12292" dataDxfId="4097"/>
    <tableColumn id="12316" xr3:uid="{79EE1BE5-9465-E548-80DC-04BC778B6CC2}" name="Coluna12293" dataDxfId="4096"/>
    <tableColumn id="12317" xr3:uid="{B5EE1E35-0A1C-734A-A385-598A88601078}" name="Coluna12294" dataDxfId="4095"/>
    <tableColumn id="12318" xr3:uid="{FAA34242-60B1-A148-A9E3-E24A6C648BBD}" name="Coluna12295" dataDxfId="4094"/>
    <tableColumn id="12319" xr3:uid="{1852B737-4B73-5A40-8F48-CE0C86585329}" name="Coluna12296" dataDxfId="4093"/>
    <tableColumn id="12320" xr3:uid="{B67E5330-3376-C149-B8B3-09030107F2B8}" name="Coluna12297" dataDxfId="4092"/>
    <tableColumn id="12321" xr3:uid="{907F2B8A-0701-4F49-A13F-E4F9E5900AFB}" name="Coluna12298" dataDxfId="4091"/>
    <tableColumn id="12322" xr3:uid="{A7D2E0C6-6176-E244-A9D4-0C88249B4195}" name="Coluna12299" dataDxfId="4090"/>
    <tableColumn id="12323" xr3:uid="{97DEC65C-CD0A-0E4D-B815-B4D356BF6E62}" name="Coluna12300" dataDxfId="4089"/>
    <tableColumn id="12324" xr3:uid="{9B2220CF-5B2D-734C-9FF1-BFB216441DA3}" name="Coluna12301" dataDxfId="4088"/>
    <tableColumn id="12325" xr3:uid="{C5470E40-40DF-204A-A138-3178A1754F60}" name="Coluna12302" dataDxfId="4087"/>
    <tableColumn id="12326" xr3:uid="{24DE3299-56B5-5D4D-9887-DFFF8F49DB04}" name="Coluna12303" dataDxfId="4086"/>
    <tableColumn id="12327" xr3:uid="{3985C32F-30BE-2040-B0B2-24DF1BFBDC9D}" name="Coluna12304" dataDxfId="4085"/>
    <tableColumn id="12328" xr3:uid="{41A52FAE-6833-9842-9F82-EB1E4FADF12C}" name="Coluna12305" dataDxfId="4084"/>
    <tableColumn id="12329" xr3:uid="{85ED86D5-99F8-664D-B5AF-1B97AEAAC891}" name="Coluna12306" dataDxfId="4083"/>
    <tableColumn id="12330" xr3:uid="{9E048F92-5F89-9746-9880-65E419E91B81}" name="Coluna12307" dataDxfId="4082"/>
    <tableColumn id="12331" xr3:uid="{174E3285-EC92-574B-B68F-156CF6F57B2C}" name="Coluna12308" dataDxfId="4081"/>
    <tableColumn id="12332" xr3:uid="{58A10E82-C0A0-4E45-8A04-9836742797D3}" name="Coluna12309" dataDxfId="4080"/>
    <tableColumn id="12333" xr3:uid="{E05E562D-BCD8-4449-8FEE-5F4077AE2846}" name="Coluna12310" dataDxfId="4079"/>
    <tableColumn id="12334" xr3:uid="{1B51AE45-6720-CA40-B725-546DBF42712B}" name="Coluna12311" dataDxfId="4078"/>
    <tableColumn id="12335" xr3:uid="{66C3E077-10EF-9648-8ED2-31A752797EDF}" name="Coluna12312" dataDxfId="4077"/>
    <tableColumn id="12336" xr3:uid="{4868A64D-E5E8-4C4E-845A-4378F6ADE889}" name="Coluna12313" dataDxfId="4076"/>
    <tableColumn id="12337" xr3:uid="{552126C3-DAC6-3A42-8683-BEF7613F9308}" name="Coluna12314" dataDxfId="4075"/>
    <tableColumn id="12338" xr3:uid="{0A85B53E-6B81-194A-8936-C12D45998412}" name="Coluna12315" dataDxfId="4074"/>
    <tableColumn id="12339" xr3:uid="{5469404F-F44F-E14B-BA63-B67F1DC1FB49}" name="Coluna12316" dataDxfId="4073"/>
    <tableColumn id="12340" xr3:uid="{6F9E2152-A148-4446-B5B1-FC7DB41C5D31}" name="Coluna12317" dataDxfId="4072"/>
    <tableColumn id="12341" xr3:uid="{B5C27288-823F-4A43-8692-51EFC2E8D419}" name="Coluna12318" dataDxfId="4071"/>
    <tableColumn id="12342" xr3:uid="{E6133FF4-0D98-DA4F-9946-A6D77A480D9B}" name="Coluna12319" dataDxfId="4070"/>
    <tableColumn id="12343" xr3:uid="{2C3FFEE6-8903-5B46-B202-D0220DDAC185}" name="Coluna12320" dataDxfId="4069"/>
    <tableColumn id="12344" xr3:uid="{2BA3830A-E2BC-5148-AD83-7D670FE9930C}" name="Coluna12321" dataDxfId="4068"/>
    <tableColumn id="12345" xr3:uid="{A964D398-7D0C-4049-B601-277D1BA7D684}" name="Coluna12322" dataDxfId="4067"/>
    <tableColumn id="12346" xr3:uid="{D9929230-4CD9-B54F-B29F-52706C6EE01C}" name="Coluna12323" dataDxfId="4066"/>
    <tableColumn id="12347" xr3:uid="{A698A6A3-44F6-F941-8657-0223CB9E3FC8}" name="Coluna12324" dataDxfId="4065"/>
    <tableColumn id="12348" xr3:uid="{7C75F818-1D4F-5949-8395-214EA4844042}" name="Coluna12325" dataDxfId="4064"/>
    <tableColumn id="12349" xr3:uid="{C1331AC6-933A-3543-BCB6-39513ED0AB48}" name="Coluna12326" dataDxfId="4063"/>
    <tableColumn id="12350" xr3:uid="{46D6F34C-E93A-5A43-A24C-542288238735}" name="Coluna12327" dataDxfId="4062"/>
    <tableColumn id="12351" xr3:uid="{51203558-EF9A-EA40-ABB1-A9EC0801A48C}" name="Coluna12328" dataDxfId="4061"/>
    <tableColumn id="12352" xr3:uid="{50052DA2-9EC9-D646-87A8-201B33CFB3C6}" name="Coluna12329" dataDxfId="4060"/>
    <tableColumn id="12353" xr3:uid="{3183CB9A-C4C9-8C41-9E8D-E5B27693C5A1}" name="Coluna12330" dataDxfId="4059"/>
    <tableColumn id="12354" xr3:uid="{97EB18DB-F292-1845-979B-BC08BA52DC84}" name="Coluna12331" dataDxfId="4058"/>
    <tableColumn id="12355" xr3:uid="{AEBB0D4C-589A-A945-A035-8A1AA74D9CD2}" name="Coluna12332" dataDxfId="4057"/>
    <tableColumn id="12356" xr3:uid="{8862F6AD-8924-F444-949B-CA8FBE81767A}" name="Coluna12333" dataDxfId="4056"/>
    <tableColumn id="12357" xr3:uid="{CB6B07F8-6B75-3E4F-BAF4-EB960DEE7372}" name="Coluna12334" dataDxfId="4055"/>
    <tableColumn id="12358" xr3:uid="{9983F73B-40E1-D244-A515-58853E43F84F}" name="Coluna12335" dataDxfId="4054"/>
    <tableColumn id="12359" xr3:uid="{1274B2D5-4E8A-6840-AD7B-34CF383FA85C}" name="Coluna12336" dataDxfId="4053"/>
    <tableColumn id="12360" xr3:uid="{6175A4F2-0029-7844-93F6-D9A8C23950D8}" name="Coluna12337" dataDxfId="4052"/>
    <tableColumn id="12361" xr3:uid="{B65B501C-307B-414D-811D-D78A51B950E5}" name="Coluna12338" dataDxfId="4051"/>
    <tableColumn id="12362" xr3:uid="{2A4600EA-0CDF-B34C-93F6-50902BA301BB}" name="Coluna12339" dataDxfId="4050"/>
    <tableColumn id="12363" xr3:uid="{9CDE6F77-F555-1242-AF17-C61D2921066A}" name="Coluna12340" dataDxfId="4049"/>
    <tableColumn id="12364" xr3:uid="{2948451C-C9AE-2C49-A045-1B22FD089CD0}" name="Coluna12341" dataDxfId="4048"/>
    <tableColumn id="12365" xr3:uid="{9E3ABEBF-F236-7148-A483-6B55E54991AC}" name="Coluna12342" dataDxfId="4047"/>
    <tableColumn id="12366" xr3:uid="{FE184B13-7C53-B041-844A-4556B03D9C9B}" name="Coluna12343" dataDxfId="4046"/>
    <tableColumn id="12367" xr3:uid="{714B011A-3283-6844-A760-F72CC851224E}" name="Coluna12344" dataDxfId="4045"/>
    <tableColumn id="12368" xr3:uid="{F8DA70CB-D301-F34C-94CA-4B8D086EA3E2}" name="Coluna12345" dataDxfId="4044"/>
    <tableColumn id="12369" xr3:uid="{4C0D7A07-BDBC-C943-AD2A-DF71974A9721}" name="Coluna12346" dataDxfId="4043"/>
    <tableColumn id="12370" xr3:uid="{3C30EDDA-2006-404E-A68E-4F959FF040F9}" name="Coluna12347" dataDxfId="4042"/>
    <tableColumn id="12371" xr3:uid="{E7210FA1-3C69-7D4A-80CE-70BEFC361836}" name="Coluna12348" dataDxfId="4041"/>
    <tableColumn id="12372" xr3:uid="{F7C1FB58-A3BF-7B43-BF7B-44691CCFF27E}" name="Coluna12349" dataDxfId="4040"/>
    <tableColumn id="12373" xr3:uid="{EBE45C5A-484E-5F4F-A370-A965D240E064}" name="Coluna12350" dataDxfId="4039"/>
    <tableColumn id="12374" xr3:uid="{856919D8-CEF3-F04A-99F2-0634CCA48A99}" name="Coluna12351" dataDxfId="4038"/>
    <tableColumn id="12375" xr3:uid="{BE968184-AAE9-AF4E-AE3C-2EC97AD6A3BB}" name="Coluna12352" dataDxfId="4037"/>
    <tableColumn id="12376" xr3:uid="{C0F9B1A2-E4A2-EE40-84A8-3D28A4FBA5FC}" name="Coluna12353" dataDxfId="4036"/>
    <tableColumn id="12377" xr3:uid="{CCFAE8DC-D82A-0D45-9063-A235EF800BD7}" name="Coluna12354" dataDxfId="4035"/>
    <tableColumn id="12378" xr3:uid="{FF0E2585-11B9-C941-B37E-9C50F09FC65D}" name="Coluna12355" dataDxfId="4034"/>
    <tableColumn id="12379" xr3:uid="{FBD0F707-D826-E341-9FFC-2C8C7A5B30FD}" name="Coluna12356" dataDxfId="4033"/>
    <tableColumn id="12380" xr3:uid="{ACE9137C-33A3-4943-A3A6-666170C407C4}" name="Coluna12357" dataDxfId="4032"/>
    <tableColumn id="12381" xr3:uid="{872A3F7B-8C0F-3746-AF34-A0336A317B5E}" name="Coluna12358" dataDxfId="4031"/>
    <tableColumn id="12382" xr3:uid="{89D4932E-2AC0-5546-A756-0EBF0FCA272D}" name="Coluna12359" dataDxfId="4030"/>
    <tableColumn id="12383" xr3:uid="{9EDE7417-9D82-E149-9BAF-142546914423}" name="Coluna12360" dataDxfId="4029"/>
    <tableColumn id="12384" xr3:uid="{01D2E81F-96A1-3140-AA40-1D0A3B859375}" name="Coluna12361" dataDxfId="4028"/>
    <tableColumn id="12385" xr3:uid="{8A258432-06D5-F445-A087-F18FD7D93146}" name="Coluna12362" dataDxfId="4027"/>
    <tableColumn id="12386" xr3:uid="{B69F3A46-7381-C145-B238-10FE235D847C}" name="Coluna12363" dataDxfId="4026"/>
    <tableColumn id="12387" xr3:uid="{89CD2217-C0D4-9E4F-8776-EA4C033D481D}" name="Coluna12364" dataDxfId="4025"/>
    <tableColumn id="12388" xr3:uid="{40991771-26E6-3E41-90E4-03D142059819}" name="Coluna12365" dataDxfId="4024"/>
    <tableColumn id="12389" xr3:uid="{8A22B4F5-C24C-D449-9371-28005CB9E8FD}" name="Coluna12366" dataDxfId="4023"/>
    <tableColumn id="12390" xr3:uid="{26242E00-D386-FE40-AE36-EE9C3B2504C7}" name="Coluna12367" dataDxfId="4022"/>
    <tableColumn id="12391" xr3:uid="{B7321961-19D4-AC48-8CE1-CE3DF2DFB5EE}" name="Coluna12368" dataDxfId="4021"/>
    <tableColumn id="12392" xr3:uid="{2881FB7E-FD03-4F46-940D-C1858F988011}" name="Coluna12369" dataDxfId="4020"/>
    <tableColumn id="12393" xr3:uid="{47AD3B1D-2356-8E49-B42C-843A5CEBD0CE}" name="Coluna12370" dataDxfId="4019"/>
    <tableColumn id="12394" xr3:uid="{CAB2F241-053B-9D45-BEBD-BAE49DAEFCB8}" name="Coluna12371" dataDxfId="4018"/>
    <tableColumn id="12395" xr3:uid="{81DD4A3F-3580-8745-A966-C2CEC60FE381}" name="Coluna12372" dataDxfId="4017"/>
    <tableColumn id="12396" xr3:uid="{11BE4DA8-D252-D44D-A3DB-5BE95A82C033}" name="Coluna12373" dataDxfId="4016"/>
    <tableColumn id="12397" xr3:uid="{4E69659E-4AD9-DF4D-9D9C-3803B31B8BBA}" name="Coluna12374" dataDxfId="4015"/>
    <tableColumn id="12398" xr3:uid="{E95A17DA-1AC3-5D42-BA8E-0796E9481E9E}" name="Coluna12375" dataDxfId="4014"/>
    <tableColumn id="12399" xr3:uid="{90AB14D0-DDF0-7440-A2E4-6815C50223C2}" name="Coluna12376" dataDxfId="4013"/>
    <tableColumn id="12400" xr3:uid="{834D243E-54A6-314D-BED5-61D4CD0952C3}" name="Coluna12377" dataDxfId="4012"/>
    <tableColumn id="12401" xr3:uid="{69DD9D53-2AB8-7D4B-B934-C88983EAB611}" name="Coluna12378" dataDxfId="4011"/>
    <tableColumn id="12402" xr3:uid="{1565976B-016C-8741-83B6-EAA21DB85E46}" name="Coluna12379" dataDxfId="4010"/>
    <tableColumn id="12403" xr3:uid="{15E1C95F-FCBC-334E-B1AB-0A7D49383812}" name="Coluna12380" dataDxfId="4009"/>
    <tableColumn id="12404" xr3:uid="{B690263F-6233-F548-901A-91A07C92205D}" name="Coluna12381" dataDxfId="4008"/>
    <tableColumn id="12405" xr3:uid="{EF3C1CDB-75AB-6446-A776-D1DD3BD3CE69}" name="Coluna12382" dataDxfId="4007"/>
    <tableColumn id="12406" xr3:uid="{7D9A4F22-BF79-5A40-8949-66E3F7FDA1A0}" name="Coluna12383" dataDxfId="4006"/>
    <tableColumn id="12407" xr3:uid="{E7728E6B-DEC2-6243-B80D-85138679BD2E}" name="Coluna12384" dataDxfId="4005"/>
    <tableColumn id="12408" xr3:uid="{797B1F27-DA49-604D-ACAA-6D9B1B20A1E7}" name="Coluna12385" dataDxfId="4004"/>
    <tableColumn id="12409" xr3:uid="{08E6899D-DE91-D44C-8F71-D01582E72F1A}" name="Coluna12386" dataDxfId="4003"/>
    <tableColumn id="12410" xr3:uid="{2F891335-F3D2-284E-8013-43922A950811}" name="Coluna12387" dataDxfId="4002"/>
    <tableColumn id="12411" xr3:uid="{ED7784C7-0255-3C47-9560-60D001BD9161}" name="Coluna12388" dataDxfId="4001"/>
    <tableColumn id="12412" xr3:uid="{72CA6BD2-E72B-644A-81C1-ED54E6ED2696}" name="Coluna12389" dataDxfId="4000"/>
    <tableColumn id="12413" xr3:uid="{72FECBFB-FE91-854C-9C2A-E291B24C0DC7}" name="Coluna12390" dataDxfId="3999"/>
    <tableColumn id="12414" xr3:uid="{BA2297C2-AF4F-A14F-93C0-5FEEEE8CE577}" name="Coluna12391" dataDxfId="3998"/>
    <tableColumn id="12415" xr3:uid="{5B91A3E8-59B6-C446-BBE6-12BFDB258EBA}" name="Coluna12392" dataDxfId="3997"/>
    <tableColumn id="12416" xr3:uid="{3A58B9C6-14EE-0A45-A552-FA480A42B837}" name="Coluna12393" dataDxfId="3996"/>
    <tableColumn id="12417" xr3:uid="{FB86969E-8488-9049-BC87-2605DD3E4215}" name="Coluna12394" dataDxfId="3995"/>
    <tableColumn id="12418" xr3:uid="{4A3DC264-344D-5649-BAEB-B74EA0A50180}" name="Coluna12395" dataDxfId="3994"/>
    <tableColumn id="12419" xr3:uid="{45B63713-E91A-344A-B1F6-BD7691035A7A}" name="Coluna12396" dataDxfId="3993"/>
    <tableColumn id="12420" xr3:uid="{F06EA456-1B67-2840-ABA0-5C3F0EAA3728}" name="Coluna12397" dataDxfId="3992"/>
    <tableColumn id="12421" xr3:uid="{421BA5F0-6CDF-724F-9CA8-BB1AC66AA64F}" name="Coluna12398" dataDxfId="3991"/>
    <tableColumn id="12422" xr3:uid="{424D5EDF-D3ED-A34C-A777-54310DC4B12B}" name="Coluna12399" dataDxfId="3990"/>
    <tableColumn id="12423" xr3:uid="{9E4382EF-D352-9D46-8373-FEB2B0B3B610}" name="Coluna12400" dataDxfId="3989"/>
    <tableColumn id="12424" xr3:uid="{C700C607-6C0F-E54D-B426-C5F2D09C1580}" name="Coluna12401" dataDxfId="3988"/>
    <tableColumn id="12425" xr3:uid="{0F71F77B-0DC9-0841-9598-74296A6DE8D3}" name="Coluna12402" dataDxfId="3987"/>
    <tableColumn id="12426" xr3:uid="{D17CDFE9-6CF8-9048-968B-9B795E87E101}" name="Coluna12403" dataDxfId="3986"/>
    <tableColumn id="12427" xr3:uid="{244E647C-5FF2-7249-B726-9F3BE5975676}" name="Coluna12404" dataDxfId="3985"/>
    <tableColumn id="12428" xr3:uid="{AEBB8956-07F8-E049-9ECE-147B9D2D6C46}" name="Coluna12405" dataDxfId="3984"/>
    <tableColumn id="12429" xr3:uid="{9886BA7A-A9D8-0141-BBBD-9DDCF66A28EA}" name="Coluna12406" dataDxfId="3983"/>
    <tableColumn id="12430" xr3:uid="{ECAE4674-B023-FC4F-994F-78D0ED01721C}" name="Coluna12407" dataDxfId="3982"/>
    <tableColumn id="12431" xr3:uid="{71B8C91C-552C-7841-A4D8-EE4F2CAF56CA}" name="Coluna12408" dataDxfId="3981"/>
    <tableColumn id="12432" xr3:uid="{5C60F25B-BB15-0941-BFAC-09BBC7F476BD}" name="Coluna12409" dataDxfId="3980"/>
    <tableColumn id="12433" xr3:uid="{BDF8135B-A621-004B-98AB-BC3D69DDE30B}" name="Coluna12410" dataDxfId="3979"/>
    <tableColumn id="12434" xr3:uid="{530D40A3-8ADF-7748-A790-4068F6A5193C}" name="Coluna12411" dataDxfId="3978"/>
    <tableColumn id="12435" xr3:uid="{4DD457D2-ED72-9847-8197-DDFC277C2642}" name="Coluna12412" dataDxfId="3977"/>
    <tableColumn id="12436" xr3:uid="{67BBC244-9779-F545-B0FD-8BA72FCC07F1}" name="Coluna12413" dataDxfId="3976"/>
    <tableColumn id="12437" xr3:uid="{262D33C0-8030-594F-B0AA-6AEB9F5B0C04}" name="Coluna12414" dataDxfId="3975"/>
    <tableColumn id="12438" xr3:uid="{EFCF1817-9E98-6545-AEA8-0CC782DA2966}" name="Coluna12415" dataDxfId="3974"/>
    <tableColumn id="12439" xr3:uid="{EEF37BBC-08D3-F646-95FE-C0969B942E66}" name="Coluna12416" dataDxfId="3973"/>
    <tableColumn id="12440" xr3:uid="{89D3EE2A-BD2C-F448-B57E-2D95811FE013}" name="Coluna12417" dataDxfId="3972"/>
    <tableColumn id="12441" xr3:uid="{F8732C67-49AA-3C42-8996-9A4F4F0B5E53}" name="Coluna12418" dataDxfId="3971"/>
    <tableColumn id="12442" xr3:uid="{E5365BE6-3A78-E448-94CF-A2DAEAE258C5}" name="Coluna12419" dataDxfId="3970"/>
    <tableColumn id="12443" xr3:uid="{0508C8A6-4690-DF40-977D-F8188776A655}" name="Coluna12420" dataDxfId="3969"/>
    <tableColumn id="12444" xr3:uid="{BEE25107-7376-A740-B47B-B110A2F8C913}" name="Coluna12421" dataDxfId="3968"/>
    <tableColumn id="12445" xr3:uid="{2B461D1F-8373-C341-9282-48A64C2FD6AA}" name="Coluna12422" dataDxfId="3967"/>
    <tableColumn id="12446" xr3:uid="{97A0F68D-FE97-EE43-803F-0DD049D7FE4D}" name="Coluna12423" dataDxfId="3966"/>
    <tableColumn id="12447" xr3:uid="{1BB8491C-5DF9-1544-9C7D-DCE47593113E}" name="Coluna12424" dataDxfId="3965"/>
    <tableColumn id="12448" xr3:uid="{927F5A52-FF44-A240-B43A-DC3421422E17}" name="Coluna12425" dataDxfId="3964"/>
    <tableColumn id="12449" xr3:uid="{DEF06B8A-980F-1442-B6E2-94C3D9F8801D}" name="Coluna12426" dataDxfId="3963"/>
    <tableColumn id="12450" xr3:uid="{3CA5C34B-9277-B043-8538-65D738A4B2EC}" name="Coluna12427" dataDxfId="3962"/>
    <tableColumn id="12451" xr3:uid="{82095A20-71D2-184D-BD82-604637173220}" name="Coluna12428" dataDxfId="3961"/>
    <tableColumn id="12452" xr3:uid="{A18ECFF5-204E-2E4E-860F-16028321CBD9}" name="Coluna12429" dataDxfId="3960"/>
    <tableColumn id="12453" xr3:uid="{223F67A7-23E9-6B4D-B5BD-665792B53F7B}" name="Coluna12430" dataDxfId="3959"/>
    <tableColumn id="12454" xr3:uid="{42F772D3-BA4E-804E-B1B9-EF016A90E88A}" name="Coluna12431" dataDxfId="3958"/>
    <tableColumn id="12455" xr3:uid="{7B0D65C6-CB0F-2B4E-9632-7EBC781BE94A}" name="Coluna12432" dataDxfId="3957"/>
    <tableColumn id="12456" xr3:uid="{4EF0CF03-1740-AA44-A502-FD55B3AE4F5F}" name="Coluna12433" dataDxfId="3956"/>
    <tableColumn id="12457" xr3:uid="{2B5FE5F2-27F2-6141-967E-A915570DB15A}" name="Coluna12434" dataDxfId="3955"/>
    <tableColumn id="12458" xr3:uid="{11CD85F4-7D0B-A742-A7F5-49DA034C9A9A}" name="Coluna12435" dataDxfId="3954"/>
    <tableColumn id="12459" xr3:uid="{C93E319F-F55B-6E4C-B5DB-5700282E2463}" name="Coluna12436" dataDxfId="3953"/>
    <tableColumn id="12460" xr3:uid="{FF23FB64-7601-244C-8635-25B42E1C51BA}" name="Coluna12437" dataDxfId="3952"/>
    <tableColumn id="12461" xr3:uid="{41CA451F-A3FB-5C4B-8AE7-CDB47C3A379B}" name="Coluna12438" dataDxfId="3951"/>
    <tableColumn id="12462" xr3:uid="{D98777AE-0E7A-9C46-AD39-5C6A792E9F4B}" name="Coluna12439" dataDxfId="3950"/>
    <tableColumn id="12463" xr3:uid="{FFD4BACF-8E7C-FF4B-9985-EAAED5681F08}" name="Coluna12440" dataDxfId="3949"/>
    <tableColumn id="12464" xr3:uid="{18356156-42B9-7C4D-AD8D-F22F9F586EF1}" name="Coluna12441" dataDxfId="3948"/>
    <tableColumn id="12465" xr3:uid="{2F96C7A4-0D13-DA44-B337-EDA6DE426EEE}" name="Coluna12442" dataDxfId="3947"/>
    <tableColumn id="12466" xr3:uid="{91C9B650-F572-CB4F-A172-F9A7A4FAFA6B}" name="Coluna12443" dataDxfId="3946"/>
    <tableColumn id="12467" xr3:uid="{04823665-FF1A-5843-87F2-CECDE453A32D}" name="Coluna12444" dataDxfId="3945"/>
    <tableColumn id="12468" xr3:uid="{87FC4744-D045-9B48-A1AB-620DEE23E7C1}" name="Coluna12445" dataDxfId="3944"/>
    <tableColumn id="12469" xr3:uid="{C4284405-84BB-564E-AB05-01CB66304879}" name="Coluna12446" dataDxfId="3943"/>
    <tableColumn id="12470" xr3:uid="{94CD78FE-1AE9-4A45-B82A-154395FD4CCB}" name="Coluna12447" dataDxfId="3942"/>
    <tableColumn id="12471" xr3:uid="{4EC2C2B3-FB53-2844-A5B9-C6CAB4D9852B}" name="Coluna12448" dataDxfId="3941"/>
    <tableColumn id="12472" xr3:uid="{BE758EE3-63AC-A64B-B999-BCFA18C952D4}" name="Coluna12449" dataDxfId="3940"/>
    <tableColumn id="12473" xr3:uid="{67A56133-3320-924A-96F6-259ABBABCB69}" name="Coluna12450" dataDxfId="3939"/>
    <tableColumn id="12474" xr3:uid="{C1FD6A82-AA82-F041-B552-1AC83FD3332E}" name="Coluna12451" dataDxfId="3938"/>
    <tableColumn id="12475" xr3:uid="{2CDB8D7E-B371-9943-9206-690F97EFF4B3}" name="Coluna12452" dataDxfId="3937"/>
    <tableColumn id="12476" xr3:uid="{189FB9DB-DE1E-9B4C-A93C-56F6B9911B95}" name="Coluna12453" dataDxfId="3936"/>
    <tableColumn id="12477" xr3:uid="{98159587-B364-614D-94C8-AA24CE36CEAC}" name="Coluna12454" dataDxfId="3935"/>
    <tableColumn id="12478" xr3:uid="{D9677872-E6BA-724C-BCA9-AB3CBE53643F}" name="Coluna12455" dataDxfId="3934"/>
    <tableColumn id="12479" xr3:uid="{A2B345FD-3058-744F-86E8-B195962C45AB}" name="Coluna12456" dataDxfId="3933"/>
    <tableColumn id="12480" xr3:uid="{FD0DF147-0D9B-0A46-A25A-2D48F6AAD767}" name="Coluna12457" dataDxfId="3932"/>
    <tableColumn id="12481" xr3:uid="{69E99CCD-7F2A-EF4B-BCB8-28D2AE68A1A1}" name="Coluna12458" dataDxfId="3931"/>
    <tableColumn id="12482" xr3:uid="{18AFA20E-954D-2543-BB7C-74964E8743DB}" name="Coluna12459" dataDxfId="3930"/>
    <tableColumn id="12483" xr3:uid="{FAB5A57B-5B8A-C44C-8811-C125CC9D0881}" name="Coluna12460" dataDxfId="3929"/>
    <tableColumn id="12484" xr3:uid="{47B04754-47B1-3447-A226-298157189BE2}" name="Coluna12461" dataDxfId="3928"/>
    <tableColumn id="12485" xr3:uid="{6B1C39D4-6668-5E4F-B5B3-58ED1A920037}" name="Coluna12462" dataDxfId="3927"/>
    <tableColumn id="12486" xr3:uid="{7B77CEB1-C118-DE46-B158-FE44CD33E315}" name="Coluna12463" dataDxfId="3926"/>
    <tableColumn id="12487" xr3:uid="{99DBD9E0-0C84-8846-8BE8-FB162FD56508}" name="Coluna12464" dataDxfId="3925"/>
    <tableColumn id="12488" xr3:uid="{2432EBBD-62F6-1E48-A079-2F44853280B7}" name="Coluna12465" dataDxfId="3924"/>
    <tableColumn id="12489" xr3:uid="{B14BFB9B-6614-1544-A226-F824124A5A6B}" name="Coluna12466" dataDxfId="3923"/>
    <tableColumn id="12490" xr3:uid="{4CB9B521-8660-A74E-AC1D-EEB0EA3E01D8}" name="Coluna12467" dataDxfId="3922"/>
    <tableColumn id="12491" xr3:uid="{0700FB35-3293-8C4F-B6CA-DAF73BC3F443}" name="Coluna12468" dataDxfId="3921"/>
    <tableColumn id="12492" xr3:uid="{921897E3-43C3-5541-AF6E-98D95166A2AA}" name="Coluna12469" dataDxfId="3920"/>
    <tableColumn id="12493" xr3:uid="{60B1865E-F31A-BF42-A161-DE876CBE6690}" name="Coluna12470" dataDxfId="3919"/>
    <tableColumn id="12494" xr3:uid="{E7AA0AAB-3393-644B-9FF7-DE76893565CC}" name="Coluna12471" dataDxfId="3918"/>
    <tableColumn id="12495" xr3:uid="{3F82D429-6832-8D47-8D73-A9F59D25A879}" name="Coluna12472" dataDxfId="3917"/>
    <tableColumn id="12496" xr3:uid="{9D8D4A56-1AB2-2641-927B-B10DD1B3FCE4}" name="Coluna12473" dataDxfId="3916"/>
    <tableColumn id="12497" xr3:uid="{750E59DE-09BA-914F-B7E6-63CEDDE3A47A}" name="Coluna12474" dataDxfId="3915"/>
    <tableColumn id="12498" xr3:uid="{DC48323C-7D80-844B-99B7-48F365793952}" name="Coluna12475" dataDxfId="3914"/>
    <tableColumn id="12499" xr3:uid="{0348E1DA-C946-F443-9AF0-8528F5F3F698}" name="Coluna12476" dataDxfId="3913"/>
    <tableColumn id="12500" xr3:uid="{BEB9E7C5-F1F1-5E42-9C64-23357CB6916F}" name="Coluna12477" dataDxfId="3912"/>
    <tableColumn id="12501" xr3:uid="{772C80A8-9B97-0E46-B3B2-A3B6A398EAF1}" name="Coluna12478" dataDxfId="3911"/>
    <tableColumn id="12502" xr3:uid="{FC5F334F-CF55-B240-8A93-9332F2A03D54}" name="Coluna12479" dataDxfId="3910"/>
    <tableColumn id="12503" xr3:uid="{6F088B33-034B-BA4E-8AED-6171990D4C50}" name="Coluna12480" dataDxfId="3909"/>
    <tableColumn id="12504" xr3:uid="{9FE84654-FD32-5F47-8488-CAC4C9ACDDE8}" name="Coluna12481" dataDxfId="3908"/>
    <tableColumn id="12505" xr3:uid="{11A3B386-3451-A442-9CF5-F8ECC697C697}" name="Coluna12482" dataDxfId="3907"/>
    <tableColumn id="12506" xr3:uid="{260648A3-93A0-1545-8B97-30829CDBF4D7}" name="Coluna12483" dataDxfId="3906"/>
    <tableColumn id="12507" xr3:uid="{2BA44BEB-8BF2-1C45-9B79-74CB894B5CA4}" name="Coluna12484" dataDxfId="3905"/>
    <tableColumn id="12508" xr3:uid="{8981F3DC-ACA0-4E42-89F0-230AC0D57E88}" name="Coluna12485" dataDxfId="3904"/>
    <tableColumn id="12509" xr3:uid="{41E26A45-6982-F94A-99A1-EF134A06656E}" name="Coluna12486" dataDxfId="3903"/>
    <tableColumn id="12510" xr3:uid="{FEEF51D9-B731-8140-821E-492A86D677F6}" name="Coluna12487" dataDxfId="3902"/>
    <tableColumn id="12511" xr3:uid="{9C599367-AD74-6A46-9DD8-4D52C1A0039E}" name="Coluna12488" dataDxfId="3901"/>
    <tableColumn id="12512" xr3:uid="{83089BCE-112E-3148-8376-E4F047E67B98}" name="Coluna12489" dataDxfId="3900"/>
    <tableColumn id="12513" xr3:uid="{9139DE6F-05B1-4B4D-8D05-87550A2BAE76}" name="Coluna12490" dataDxfId="3899"/>
    <tableColumn id="12514" xr3:uid="{F0BE21FF-1D5B-364B-BB0B-5BFC1AF70550}" name="Coluna12491" dataDxfId="3898"/>
    <tableColumn id="12515" xr3:uid="{E1D15A77-61A8-AD48-AF68-6B16D7FEDCDB}" name="Coluna12492" dataDxfId="3897"/>
    <tableColumn id="12516" xr3:uid="{6AA0C4F5-8D7E-6C4B-B488-EB7EB9CC6B5B}" name="Coluna12493" dataDxfId="3896"/>
    <tableColumn id="12517" xr3:uid="{C4538ED7-03EA-0F4B-95BD-D573AD69250D}" name="Coluna12494" dataDxfId="3895"/>
    <tableColumn id="12518" xr3:uid="{DE095313-8219-4C47-97FA-7AB2791FD670}" name="Coluna12495" dataDxfId="3894"/>
    <tableColumn id="12519" xr3:uid="{C70725A9-C010-FB47-90EB-255C72A29864}" name="Coluna12496" dataDxfId="3893"/>
    <tableColumn id="12520" xr3:uid="{D888B0BC-70DD-634A-8A85-26B8B3535082}" name="Coluna12497" dataDxfId="3892"/>
    <tableColumn id="12521" xr3:uid="{60566F1F-7EDE-4445-AD69-2746315492FB}" name="Coluna12498" dataDxfId="3891"/>
    <tableColumn id="12522" xr3:uid="{12E1D986-5269-AF4D-BF55-998EEF38FA26}" name="Coluna12499" dataDxfId="3890"/>
    <tableColumn id="12523" xr3:uid="{1B5CE3D0-C226-6846-8754-D09260903725}" name="Coluna12500" dataDxfId="3889"/>
    <tableColumn id="12524" xr3:uid="{C7431636-DF77-6A44-8C34-00015A254959}" name="Coluna12501" dataDxfId="3888"/>
    <tableColumn id="12525" xr3:uid="{CCEA8D94-B1C2-C349-B5F5-129E4C060E89}" name="Coluna12502" dataDxfId="3887"/>
    <tableColumn id="12526" xr3:uid="{193E58F6-6C1C-AA4A-8330-26B21911C5E4}" name="Coluna12503" dataDxfId="3886"/>
    <tableColumn id="12527" xr3:uid="{EF72B2BC-9F9F-E74B-AECB-B7F35DA5A986}" name="Coluna12504" dataDxfId="3885"/>
    <tableColumn id="12528" xr3:uid="{19998194-0B7D-1049-9A1D-E711BD6BC96A}" name="Coluna12505" dataDxfId="3884"/>
    <tableColumn id="12529" xr3:uid="{E75833E9-5FF4-C04A-8A94-3BFA3240C0DE}" name="Coluna12506" dataDxfId="3883"/>
    <tableColumn id="12530" xr3:uid="{A9F5AABB-2E09-E94E-B91D-9465BC405D79}" name="Coluna12507" dataDxfId="3882"/>
    <tableColumn id="12531" xr3:uid="{B945F1F7-197A-D841-B4CB-EDD3DBFE72DD}" name="Coluna12508" dataDxfId="3881"/>
    <tableColumn id="12532" xr3:uid="{47128ADF-317F-2549-A938-67D2F707937B}" name="Coluna12509" dataDxfId="3880"/>
    <tableColumn id="12533" xr3:uid="{EAF3AAF6-26A1-894F-BD1E-D85B609D430B}" name="Coluna12510" dataDxfId="3879"/>
    <tableColumn id="12534" xr3:uid="{34909702-1305-3C4E-8AD0-8EE97BF2313A}" name="Coluna12511" dataDxfId="3878"/>
    <tableColumn id="12535" xr3:uid="{6EDCED67-4039-8343-AF65-7F8FB530AED5}" name="Coluna12512" dataDxfId="3877"/>
    <tableColumn id="12536" xr3:uid="{4A1C751E-A20F-8A42-8868-0D463C05DE2C}" name="Coluna12513" dataDxfId="3876"/>
    <tableColumn id="12537" xr3:uid="{A221983C-65FE-B24B-9AAB-5451A1FFDF11}" name="Coluna12514" dataDxfId="3875"/>
    <tableColumn id="12538" xr3:uid="{226E3624-3DAC-454B-997C-DDFC64014A16}" name="Coluna12515" dataDxfId="3874"/>
    <tableColumn id="12539" xr3:uid="{56540B52-537A-9647-B2BE-B93659DFB351}" name="Coluna12516" dataDxfId="3873"/>
    <tableColumn id="12540" xr3:uid="{0C048FED-9BC2-2945-84E2-8A5FAD05BDAC}" name="Coluna12517" dataDxfId="3872"/>
    <tableColumn id="12541" xr3:uid="{B88D5F68-EC5D-C347-8140-69652BCDA148}" name="Coluna12518" dataDxfId="3871"/>
    <tableColumn id="12542" xr3:uid="{9DE880C9-2BE8-AD4E-9031-5B406D4C19B9}" name="Coluna12519" dataDxfId="3870"/>
    <tableColumn id="12543" xr3:uid="{11379CDC-5907-9A49-9E27-149C14997ED7}" name="Coluna12520" dataDxfId="3869"/>
    <tableColumn id="12544" xr3:uid="{34D25C99-1369-4B40-B8E7-9E6EF8EEC69F}" name="Coluna12521" dataDxfId="3868"/>
    <tableColumn id="12545" xr3:uid="{6D38C9F4-346C-C148-B723-CC13D517DB24}" name="Coluna12522" dataDxfId="3867"/>
    <tableColumn id="12546" xr3:uid="{B040CFA8-115B-7648-98F6-D7AD2CC9AF99}" name="Coluna12523" dataDxfId="3866"/>
    <tableColumn id="12547" xr3:uid="{0BE2F223-0813-1348-969F-055177184133}" name="Coluna12524" dataDxfId="3865"/>
    <tableColumn id="12548" xr3:uid="{A97A3601-8CED-4747-84F2-F01CF9DA9824}" name="Coluna12525" dataDxfId="3864"/>
    <tableColumn id="12549" xr3:uid="{E503B871-380C-9747-963A-54FDED26404F}" name="Coluna12526" dataDxfId="3863"/>
    <tableColumn id="12550" xr3:uid="{C1E7A5C1-399B-3B4A-A73B-683997C29E6F}" name="Coluna12527" dataDxfId="3862"/>
    <tableColumn id="12551" xr3:uid="{42AFE4BE-37C2-3846-8668-EF9BAAAE3C95}" name="Coluna12528" dataDxfId="3861"/>
    <tableColumn id="12552" xr3:uid="{66054042-33EA-454D-9133-DA55EA33AF9E}" name="Coluna12529" dataDxfId="3860"/>
    <tableColumn id="12553" xr3:uid="{CE69DD83-4437-AA45-BE72-6B372B67E3F9}" name="Coluna12530" dataDxfId="3859"/>
    <tableColumn id="12554" xr3:uid="{BA337616-251F-9A4D-AC42-6E93ED1222C6}" name="Coluna12531" dataDxfId="3858"/>
    <tableColumn id="12555" xr3:uid="{FB009CDC-648F-9D41-A81E-FE9668CB828C}" name="Coluna12532" dataDxfId="3857"/>
    <tableColumn id="12556" xr3:uid="{3004FB82-6718-F04E-80D0-79E0E4F5ADEE}" name="Coluna12533" dataDxfId="3856"/>
    <tableColumn id="12557" xr3:uid="{9B634A37-6788-3944-8914-8A68FD430D9E}" name="Coluna12534" dataDxfId="3855"/>
    <tableColumn id="12558" xr3:uid="{7C3799B8-726F-AF47-B55F-3857E5D46AA4}" name="Coluna12535" dataDxfId="3854"/>
    <tableColumn id="12559" xr3:uid="{D13BD294-2B95-D342-93A5-F9997F4F6AF5}" name="Coluna12536" dataDxfId="3853"/>
    <tableColumn id="12560" xr3:uid="{111EE45E-E3EE-014D-8306-8B6CB7DAA91F}" name="Coluna12537" dataDxfId="3852"/>
    <tableColumn id="12561" xr3:uid="{0B5B922B-A5C7-CB46-83DC-3F2B3056EEAE}" name="Coluna12538" dataDxfId="3851"/>
    <tableColumn id="12562" xr3:uid="{FFD9FC30-ED4C-2B46-9991-0974DDEB3D49}" name="Coluna12539" dataDxfId="3850"/>
    <tableColumn id="12563" xr3:uid="{1FF4BAF0-4F4B-0347-8BE2-FDC1CD162FAF}" name="Coluna12540" dataDxfId="3849"/>
    <tableColumn id="12564" xr3:uid="{D95075D5-B188-284E-8677-C91419B3B742}" name="Coluna12541" dataDxfId="3848"/>
    <tableColumn id="12565" xr3:uid="{8FA04153-649D-4640-810F-002A247F7F7D}" name="Coluna12542" dataDxfId="3847"/>
    <tableColumn id="12566" xr3:uid="{A220AFB7-A924-2442-9521-3D0BFC165D9E}" name="Coluna12543" dataDxfId="3846"/>
    <tableColumn id="12567" xr3:uid="{3CC6DF00-F1C3-704B-B504-4478600387C9}" name="Coluna12544" dataDxfId="3845"/>
    <tableColumn id="12568" xr3:uid="{98EEBF74-69AA-2544-9165-07F855CBA65F}" name="Coluna12545" dataDxfId="3844"/>
    <tableColumn id="12569" xr3:uid="{F5E6DAB6-CC20-F347-92DD-612568629FA0}" name="Coluna12546" dataDxfId="3843"/>
    <tableColumn id="12570" xr3:uid="{CA9321AE-6B4A-AB45-A024-584B08692D93}" name="Coluna12547" dataDxfId="3842"/>
    <tableColumn id="12571" xr3:uid="{213AE4A0-E8C2-5F4A-9D7D-BEE65EB42D18}" name="Coluna12548" dataDxfId="3841"/>
    <tableColumn id="12572" xr3:uid="{4C9E0EFF-B0A1-DD46-88D8-6F2EE3DA50D2}" name="Coluna12549" dataDxfId="3840"/>
    <tableColumn id="12573" xr3:uid="{A193BEE7-20BC-A843-8311-BAD648F941DE}" name="Coluna12550" dataDxfId="3839"/>
    <tableColumn id="12574" xr3:uid="{666934E1-C748-6C49-9953-A7DE5D9809D7}" name="Coluna12551" dataDxfId="3838"/>
    <tableColumn id="12575" xr3:uid="{2B92A01B-AE4F-3144-B5C6-45BC41C88E43}" name="Coluna12552" dataDxfId="3837"/>
    <tableColumn id="12576" xr3:uid="{7024F814-228B-AB4F-ABA2-B85CEDFF6670}" name="Coluna12553" dataDxfId="3836"/>
    <tableColumn id="12577" xr3:uid="{D5B79C37-2172-7543-A5B1-2433D10A89A1}" name="Coluna12554" dataDxfId="3835"/>
    <tableColumn id="12578" xr3:uid="{A0C4CD86-2062-E245-80DF-068A2EEF62C5}" name="Coluna12555" dataDxfId="3834"/>
    <tableColumn id="12579" xr3:uid="{8B967122-D655-884D-8F41-AB49D4D7CA6F}" name="Coluna12556" dataDxfId="3833"/>
    <tableColumn id="12580" xr3:uid="{B666FBE9-1793-C745-8B10-5BBF6EB12C95}" name="Coluna12557" dataDxfId="3832"/>
    <tableColumn id="12581" xr3:uid="{5F17AB9F-A2C0-8B47-B1BD-2133D1CD7387}" name="Coluna12558" dataDxfId="3831"/>
    <tableColumn id="12582" xr3:uid="{96423A36-0A69-0841-A947-1382BEA2F0A5}" name="Coluna12559" dataDxfId="3830"/>
    <tableColumn id="12583" xr3:uid="{724E40D0-46D3-5349-9E57-55441AAB130C}" name="Coluna12560" dataDxfId="3829"/>
    <tableColumn id="12584" xr3:uid="{B2BA13C1-1088-8643-8A50-2BDFA4E5AE89}" name="Coluna12561" dataDxfId="3828"/>
    <tableColumn id="12585" xr3:uid="{2A84F584-338D-1343-8330-04F75A03EB9D}" name="Coluna12562" dataDxfId="3827"/>
    <tableColumn id="12586" xr3:uid="{369B54E2-85FA-0D45-A4E1-18C85BB3C414}" name="Coluna12563" dataDxfId="3826"/>
    <tableColumn id="12587" xr3:uid="{EF99E9BE-7AA2-3342-B234-B1C90331BAB7}" name="Coluna12564" dataDxfId="3825"/>
    <tableColumn id="12588" xr3:uid="{0465FA1F-3A6A-D84B-A790-0FB86D39EF19}" name="Coluna12565" dataDxfId="3824"/>
    <tableColumn id="12589" xr3:uid="{AA924F01-6426-0440-9EFD-8E7870D90970}" name="Coluna12566" dataDxfId="3823"/>
    <tableColumn id="12590" xr3:uid="{A552FBB2-F55B-1A44-8904-805770497128}" name="Coluna12567" dataDxfId="3822"/>
    <tableColumn id="12591" xr3:uid="{7697F891-48C5-974A-9F91-CE91D5D3E2A5}" name="Coluna12568" dataDxfId="3821"/>
    <tableColumn id="12592" xr3:uid="{07CBE9F4-4327-7445-856F-BC59D0A9FB57}" name="Coluna12569" dataDxfId="3820"/>
    <tableColumn id="12593" xr3:uid="{0023AAAF-2F2E-C141-B174-2ABB41896D06}" name="Coluna12570" dataDxfId="3819"/>
    <tableColumn id="12594" xr3:uid="{90D08C23-2D57-7B43-95DC-1279AAFA473F}" name="Coluna12571" dataDxfId="3818"/>
    <tableColumn id="12595" xr3:uid="{DED27876-7F66-CB4A-86FC-107C1A587FB2}" name="Coluna12572" dataDxfId="3817"/>
    <tableColumn id="12596" xr3:uid="{CA845A73-707F-EA4A-9BB4-4A9124101FA6}" name="Coluna12573" dataDxfId="3816"/>
    <tableColumn id="12597" xr3:uid="{A5AE97B7-5DD7-B54F-9D70-2A33C06E1C90}" name="Coluna12574" dataDxfId="3815"/>
    <tableColumn id="12598" xr3:uid="{6BBF568E-0214-AC46-B3D0-9B5444B2003A}" name="Coluna12575" dataDxfId="3814"/>
    <tableColumn id="12599" xr3:uid="{27FD26ED-D679-9642-877A-A13A20580325}" name="Coluna12576" dataDxfId="3813"/>
    <tableColumn id="12600" xr3:uid="{0C86676D-6F8D-CD4C-98A4-FB743DBB186F}" name="Coluna12577" dataDxfId="3812"/>
    <tableColumn id="12601" xr3:uid="{1C000E61-1FFE-BD41-85CF-78085A3495C1}" name="Coluna12578" dataDxfId="3811"/>
    <tableColumn id="12602" xr3:uid="{9E2A7F26-7F52-1A4B-A0B4-6FA983E79F3A}" name="Coluna12579" dataDxfId="3810"/>
    <tableColumn id="12603" xr3:uid="{37B89802-D0EB-B74F-971D-161295008D92}" name="Coluna12580" dataDxfId="3809"/>
    <tableColumn id="12604" xr3:uid="{4824F759-3A34-684C-960D-12D54105813D}" name="Coluna12581" dataDxfId="3808"/>
    <tableColumn id="12605" xr3:uid="{A2CB4162-8F2E-6A44-AE2F-1FA7BD66BA4F}" name="Coluna12582" dataDxfId="3807"/>
    <tableColumn id="12606" xr3:uid="{DF666E2F-AA47-1D4A-8EA7-B554B9AED342}" name="Coluna12583" dataDxfId="3806"/>
    <tableColumn id="12607" xr3:uid="{38C219E9-084B-454B-9E0F-BE313478562A}" name="Coluna12584" dataDxfId="3805"/>
    <tableColumn id="12608" xr3:uid="{34C5D03F-5CB8-5642-B1C6-050084812F79}" name="Coluna12585" dataDxfId="3804"/>
    <tableColumn id="12609" xr3:uid="{F6F3E666-2DF8-3B4C-BD2B-E1CA53AC3FE3}" name="Coluna12586" dataDxfId="3803"/>
    <tableColumn id="12610" xr3:uid="{A2C01ADB-1EB2-D44C-9E4B-21110A8D3EB7}" name="Coluna12587" dataDxfId="3802"/>
    <tableColumn id="12611" xr3:uid="{97BBC8BF-0915-F240-8A6B-535220BC80A5}" name="Coluna12588" dataDxfId="3801"/>
    <tableColumn id="12612" xr3:uid="{89111BF2-B233-624F-A5BE-0254315412A7}" name="Coluna12589" dataDxfId="3800"/>
    <tableColumn id="12613" xr3:uid="{F5E440F5-4619-C74F-87DC-E76F2298F85B}" name="Coluna12590" dataDxfId="3799"/>
    <tableColumn id="12614" xr3:uid="{45D57787-57C8-934D-ADED-472F70DA31C5}" name="Coluna12591" dataDxfId="3798"/>
    <tableColumn id="12615" xr3:uid="{206EACE0-4607-104C-A743-BE68EBDBF593}" name="Coluna12592" dataDxfId="3797"/>
    <tableColumn id="12616" xr3:uid="{54926215-3527-F547-8EAE-55CB045F8F5A}" name="Coluna12593" dataDxfId="3796"/>
    <tableColumn id="12617" xr3:uid="{7F071761-A17B-9E45-9CDA-CE0C060ABD49}" name="Coluna12594" dataDxfId="3795"/>
    <tableColumn id="12618" xr3:uid="{EA3F2A10-8874-064D-9CBD-E24782B5E3A4}" name="Coluna12595" dataDxfId="3794"/>
    <tableColumn id="12619" xr3:uid="{34A40CB4-9721-D945-BCC0-84327B7AFAE8}" name="Coluna12596" dataDxfId="3793"/>
    <tableColumn id="12620" xr3:uid="{D343F9AC-F356-CD48-BFAC-B42135AE673E}" name="Coluna12597" dataDxfId="3792"/>
    <tableColumn id="12621" xr3:uid="{CE4BCC89-6603-AA47-800D-2C2C7B1AB74C}" name="Coluna12598" dataDxfId="3791"/>
    <tableColumn id="12622" xr3:uid="{0D15E730-8898-8242-9462-863BE00FE091}" name="Coluna12599" dataDxfId="3790"/>
    <tableColumn id="12623" xr3:uid="{1D33A3EE-3019-B84D-80B2-B7D26F9B10AD}" name="Coluna12600" dataDxfId="3789"/>
    <tableColumn id="12624" xr3:uid="{0259D8B9-5CC5-DE4C-9B72-C21DBE179266}" name="Coluna12601" dataDxfId="3788"/>
    <tableColumn id="12625" xr3:uid="{B3137947-DE79-2A42-A666-DC3AEB3695FA}" name="Coluna12602" dataDxfId="3787"/>
    <tableColumn id="12626" xr3:uid="{DD17D0D9-4A55-8B4C-92F9-9DB28639C52E}" name="Coluna12603" dataDxfId="3786"/>
    <tableColumn id="12627" xr3:uid="{11BC978F-3C46-9E4C-A2FF-369975E29388}" name="Coluna12604" dataDxfId="3785"/>
    <tableColumn id="12628" xr3:uid="{EFA82139-1AD4-5945-9F6D-B6F89CDE28D9}" name="Coluna12605" dataDxfId="3784"/>
    <tableColumn id="12629" xr3:uid="{CEE316BE-8CC1-E34C-80B9-0C7A0C795894}" name="Coluna12606" dataDxfId="3783"/>
    <tableColumn id="12630" xr3:uid="{C2DE1094-38E3-FE40-9C80-EA2C56E1A712}" name="Coluna12607" dataDxfId="3782"/>
    <tableColumn id="12631" xr3:uid="{35C522A8-3955-3449-81AA-E6B906769FC9}" name="Coluna12608" dataDxfId="3781"/>
    <tableColumn id="12632" xr3:uid="{583DF486-91B5-C24D-B104-9EF0A8667D42}" name="Coluna12609" dataDxfId="3780"/>
    <tableColumn id="12633" xr3:uid="{8A798CE2-1598-7541-B0EE-9F1AB52B1D97}" name="Coluna12610" dataDxfId="3779"/>
    <tableColumn id="12634" xr3:uid="{B24129B1-11B7-0A47-8286-7ADB03E02062}" name="Coluna12611" dataDxfId="3778"/>
    <tableColumn id="12635" xr3:uid="{6AE2ED96-A41C-AB49-A36A-29D52691070E}" name="Coluna12612" dataDxfId="3777"/>
    <tableColumn id="12636" xr3:uid="{7BFF3E5E-FEF8-8544-A1B3-59DFD6FF0F02}" name="Coluna12613" dataDxfId="3776"/>
    <tableColumn id="12637" xr3:uid="{8116DDF1-6F7C-8748-BB33-DBB823B6E3CA}" name="Coluna12614" dataDxfId="3775"/>
    <tableColumn id="12638" xr3:uid="{886F741D-E77A-344A-8546-FBE89BE4F4C9}" name="Coluna12615" dataDxfId="3774"/>
    <tableColumn id="12639" xr3:uid="{E2EAE7CF-8881-3D46-A7E8-D6F4EC121BDA}" name="Coluna12616" dataDxfId="3773"/>
    <tableColumn id="12640" xr3:uid="{7C1669DD-3022-984C-B6DF-AE6B49E73321}" name="Coluna12617" dataDxfId="3772"/>
    <tableColumn id="12641" xr3:uid="{0FF35728-62A7-FD4F-AC9E-96F6A0BC522D}" name="Coluna12618" dataDxfId="3771"/>
    <tableColumn id="12642" xr3:uid="{E90AE896-C494-844D-ADAF-D3BEC8461C6F}" name="Coluna12619" dataDxfId="3770"/>
    <tableColumn id="12643" xr3:uid="{9378DDCD-BA38-CC4A-A650-3E4B502FA242}" name="Coluna12620" dataDxfId="3769"/>
    <tableColumn id="12644" xr3:uid="{E1AB311E-F16C-814C-B5E0-B7D56198F1D1}" name="Coluna12621" dataDxfId="3768"/>
    <tableColumn id="12645" xr3:uid="{33F848B0-7B97-744D-B1C7-55376741E951}" name="Coluna12622" dataDxfId="3767"/>
    <tableColumn id="12646" xr3:uid="{3DE73060-13CF-9E4A-BAF0-C07D1FDE26C5}" name="Coluna12623" dataDxfId="3766"/>
    <tableColumn id="12647" xr3:uid="{49659B47-0272-334E-80DC-B64A0AB012ED}" name="Coluna12624" dataDxfId="3765"/>
    <tableColumn id="12648" xr3:uid="{FD2A2731-9D0E-E74C-9FCB-476112C69FDA}" name="Coluna12625" dataDxfId="3764"/>
    <tableColumn id="12649" xr3:uid="{A2B904EF-11AD-A841-BB37-F1AC9A48FF8B}" name="Coluna12626" dataDxfId="3763"/>
    <tableColumn id="12650" xr3:uid="{13097B4B-EE67-5344-9CE8-0B73DF9B5AB9}" name="Coluna12627" dataDxfId="3762"/>
    <tableColumn id="12651" xr3:uid="{977ACC24-C8C0-CD4C-97C5-6BB70932A892}" name="Coluna12628" dataDxfId="3761"/>
    <tableColumn id="12652" xr3:uid="{19AF30FE-D11D-E04D-9B7F-7346660717DE}" name="Coluna12629" dataDxfId="3760"/>
    <tableColumn id="12653" xr3:uid="{5578A0D1-56E8-3741-9A19-62F8E170C3F1}" name="Coluna12630" dataDxfId="3759"/>
    <tableColumn id="12654" xr3:uid="{C2A1C126-74B7-D442-A244-808A0E053441}" name="Coluna12631" dataDxfId="3758"/>
    <tableColumn id="12655" xr3:uid="{FDE45C1B-DE91-5149-9781-00D6F8EA7982}" name="Coluna12632" dataDxfId="3757"/>
    <tableColumn id="12656" xr3:uid="{F4CDEA23-21FF-7C45-BD43-F593518EBE67}" name="Coluna12633" dataDxfId="3756"/>
    <tableColumn id="12657" xr3:uid="{C9F9F342-8F73-0C48-9571-9FF900082434}" name="Coluna12634" dataDxfId="3755"/>
    <tableColumn id="12658" xr3:uid="{FF6060DF-A18F-6840-9AF7-3A782552634D}" name="Coluna12635" dataDxfId="3754"/>
    <tableColumn id="12659" xr3:uid="{0F344E1F-F8D3-5646-B3EC-BC466C520EFA}" name="Coluna12636" dataDxfId="3753"/>
    <tableColumn id="12660" xr3:uid="{63DE0DA8-E265-794F-971F-5D1599C558BE}" name="Coluna12637" dataDxfId="3752"/>
    <tableColumn id="12661" xr3:uid="{C70CE710-5D3F-5A49-9B17-3DC9370A5B54}" name="Coluna12638" dataDxfId="3751"/>
    <tableColumn id="12662" xr3:uid="{7881EB73-DFAE-1B46-952C-94B6F0FCCC79}" name="Coluna12639" dataDxfId="3750"/>
    <tableColumn id="12663" xr3:uid="{FE88641C-E407-124C-8FD5-63FD226D40A3}" name="Coluna12640" dataDxfId="3749"/>
    <tableColumn id="12664" xr3:uid="{EDF3BB1B-4AA9-054D-9F60-F909A78F4BA7}" name="Coluna12641" dataDxfId="3748"/>
    <tableColumn id="12665" xr3:uid="{6B320645-E6A7-764F-84F4-0B02812B9CDC}" name="Coluna12642" dataDxfId="3747"/>
    <tableColumn id="12666" xr3:uid="{F6CE566E-9C65-E74B-A577-5EEBF69F7172}" name="Coluna12643" dataDxfId="3746"/>
    <tableColumn id="12667" xr3:uid="{336DCDB6-2433-9645-A354-BB21D8AB916C}" name="Coluna12644" dataDxfId="3745"/>
    <tableColumn id="12668" xr3:uid="{7AA205EC-E46D-2647-B2C7-3BDE0F6B73B7}" name="Coluna12645" dataDxfId="3744"/>
    <tableColumn id="12669" xr3:uid="{28655176-9BCF-F249-91D7-D08152B8BAB9}" name="Coluna12646" dataDxfId="3743"/>
    <tableColumn id="12670" xr3:uid="{F660E31D-21B6-8744-A9BC-9F352031E58F}" name="Coluna12647" dataDxfId="3742"/>
    <tableColumn id="12671" xr3:uid="{8B578AAC-1543-AC4C-95B1-BFF58FFE9E20}" name="Coluna12648" dataDxfId="3741"/>
    <tableColumn id="12672" xr3:uid="{F160347E-551E-8F48-A20C-2796BD8D0FE8}" name="Coluna12649" dataDxfId="3740"/>
    <tableColumn id="12673" xr3:uid="{926AC401-5F9D-C34A-BC09-8F7F61F0483E}" name="Coluna12650" dataDxfId="3739"/>
    <tableColumn id="12674" xr3:uid="{4714874A-1E15-D74F-A90A-B656CC6C5FC0}" name="Coluna12651" dataDxfId="3738"/>
    <tableColumn id="12675" xr3:uid="{79099F6B-5921-D84C-9054-B7F2A6226D93}" name="Coluna12652" dataDxfId="3737"/>
    <tableColumn id="12676" xr3:uid="{CC6B9163-1163-034A-B3F0-1D35FF2B2DDE}" name="Coluna12653" dataDxfId="3736"/>
    <tableColumn id="12677" xr3:uid="{F428A252-A706-0644-B854-F88505F46EB8}" name="Coluna12654" dataDxfId="3735"/>
    <tableColumn id="12678" xr3:uid="{92C2120C-BC54-134A-B464-FEAA677998F1}" name="Coluna12655" dataDxfId="3734"/>
    <tableColumn id="12679" xr3:uid="{F1BA4860-C17F-EF49-92EC-D401BEA2F963}" name="Coluna12656" dataDxfId="3733"/>
    <tableColumn id="12680" xr3:uid="{B31E4B2B-3128-014E-8FA0-2D3B3EBC5642}" name="Coluna12657" dataDxfId="3732"/>
    <tableColumn id="12681" xr3:uid="{E20F0DD2-E514-CA43-B739-F492BA4EBF1D}" name="Coluna12658" dataDxfId="3731"/>
    <tableColumn id="12682" xr3:uid="{876118A5-3478-0B46-929F-A6B61D4C8B91}" name="Coluna12659" dataDxfId="3730"/>
    <tableColumn id="12683" xr3:uid="{63F0BBC1-4C4C-D74B-B5F3-DAB69AE7E76B}" name="Coluna12660" dataDxfId="3729"/>
    <tableColumn id="12684" xr3:uid="{BBAC4019-DB55-2740-BFBC-D62A936E5E12}" name="Coluna12661" dataDxfId="3728"/>
    <tableColumn id="12685" xr3:uid="{5ECF982A-D1C7-F247-BA63-CB225C9E5568}" name="Coluna12662" dataDxfId="3727"/>
    <tableColumn id="12686" xr3:uid="{2B41A94B-F108-814B-8DB0-4F366A761282}" name="Coluna12663" dataDxfId="3726"/>
    <tableColumn id="12687" xr3:uid="{9107C3E6-CB56-014B-AFE9-FE6F37105991}" name="Coluna12664" dataDxfId="3725"/>
    <tableColumn id="12688" xr3:uid="{8CB60665-478E-9C45-835C-5EA5202CF976}" name="Coluna12665" dataDxfId="3724"/>
    <tableColumn id="12689" xr3:uid="{62D96F77-A77D-D34C-8109-D2FC6BDED987}" name="Coluna12666" dataDxfId="3723"/>
    <tableColumn id="12690" xr3:uid="{0CA18D86-05E3-C446-8151-E911CBCBEF5E}" name="Coluna12667" dataDxfId="3722"/>
    <tableColumn id="12691" xr3:uid="{BCBB4DC2-14BF-C84D-A420-7474DF31E8B1}" name="Coluna12668" dataDxfId="3721"/>
    <tableColumn id="12692" xr3:uid="{B136E9C1-29B8-234A-9B42-BD1BACDADD92}" name="Coluna12669" dataDxfId="3720"/>
    <tableColumn id="12693" xr3:uid="{F836F181-76E0-CD42-AF39-6BE6DFFE5BF0}" name="Coluna12670" dataDxfId="3719"/>
    <tableColumn id="12694" xr3:uid="{FCD03E4C-BCDE-E248-84A7-8B150C7C2CF4}" name="Coluna12671" dataDxfId="3718"/>
    <tableColumn id="12695" xr3:uid="{769FA90A-0A3B-A14E-B878-0102CAB33B12}" name="Coluna12672" dataDxfId="3717"/>
    <tableColumn id="12696" xr3:uid="{B65A766C-820F-7848-A60D-065D9D774F40}" name="Coluna12673" dataDxfId="3716"/>
    <tableColumn id="12697" xr3:uid="{3181EA6A-1801-ED4F-8BAC-14DDCF30FED4}" name="Coluna12674" dataDxfId="3715"/>
    <tableColumn id="12698" xr3:uid="{EC03288F-F4E4-5D4B-A568-06FAEF2AA6B6}" name="Coluna12675" dataDxfId="3714"/>
    <tableColumn id="12699" xr3:uid="{54EA76CD-34D8-7646-9A08-FE5E726B71D5}" name="Coluna12676" dataDxfId="3713"/>
    <tableColumn id="12700" xr3:uid="{5885BE34-91D6-424B-ACFD-7A83CF54CE49}" name="Coluna12677" dataDxfId="3712"/>
    <tableColumn id="12701" xr3:uid="{39603A25-B145-C741-AB9C-66C3001E05DF}" name="Coluna12678" dataDxfId="3711"/>
    <tableColumn id="12702" xr3:uid="{EED28F9F-88E8-0C4A-A172-FEFD4A8783B1}" name="Coluna12679" dataDxfId="3710"/>
    <tableColumn id="12703" xr3:uid="{2D18A329-4405-094F-B81B-306EF06F3FDF}" name="Coluna12680" dataDxfId="3709"/>
    <tableColumn id="12704" xr3:uid="{E4F1BE3D-09B3-AB49-95CB-9D879FB07FAB}" name="Coluna12681" dataDxfId="3708"/>
    <tableColumn id="12705" xr3:uid="{D9AADAAC-9167-0B43-BB22-DFCF5804AD82}" name="Coluna12682" dataDxfId="3707"/>
    <tableColumn id="12706" xr3:uid="{3CAB8BC1-C77B-B245-9588-B88BEB994531}" name="Coluna12683" dataDxfId="3706"/>
    <tableColumn id="12707" xr3:uid="{A5666DD8-8DB8-F44F-9937-F4C84B130644}" name="Coluna12684" dataDxfId="3705"/>
    <tableColumn id="12708" xr3:uid="{A4DE623E-0094-2242-A0D6-418EE04A63F1}" name="Coluna12685" dataDxfId="3704"/>
    <tableColumn id="12709" xr3:uid="{626BA1FB-661F-634D-94FC-715B69644E9E}" name="Coluna12686" dataDxfId="3703"/>
    <tableColumn id="12710" xr3:uid="{57B44197-3E2D-4046-807F-9415C0942D81}" name="Coluna12687" dataDxfId="3702"/>
    <tableColumn id="12711" xr3:uid="{6F87EEF2-862D-E040-9B66-73EA70B0EAF1}" name="Coluna12688" dataDxfId="3701"/>
    <tableColumn id="12712" xr3:uid="{32644F36-FF80-E340-8C8F-A72523E62DC5}" name="Coluna12689" dataDxfId="3700"/>
    <tableColumn id="12713" xr3:uid="{829C52DA-DC67-3C40-AA65-F8B5ED8FCF89}" name="Coluna12690" dataDxfId="3699"/>
    <tableColumn id="12714" xr3:uid="{CF9F7E3F-DE57-9E4E-8DF1-2F68AC900F7D}" name="Coluna12691" dataDxfId="3698"/>
    <tableColumn id="12715" xr3:uid="{96104F37-B551-6B41-8D58-B487BB7401D8}" name="Coluna12692" dataDxfId="3697"/>
    <tableColumn id="12716" xr3:uid="{8605976A-9A7B-7541-B1F1-91A58CBA7A2A}" name="Coluna12693" dataDxfId="3696"/>
    <tableColumn id="12717" xr3:uid="{5DC0846B-7BA1-2749-885C-3F3E7B0FA601}" name="Coluna12694" dataDxfId="3695"/>
    <tableColumn id="12718" xr3:uid="{D01E1CED-0E5E-E645-A9C4-5958EE218AED}" name="Coluna12695" dataDxfId="3694"/>
    <tableColumn id="12719" xr3:uid="{54362B53-7CC4-8045-9C56-F423427693D8}" name="Coluna12696" dataDxfId="3693"/>
    <tableColumn id="12720" xr3:uid="{91890223-95F7-BA40-86EA-8A7FFA1FF5F5}" name="Coluna12697" dataDxfId="3692"/>
    <tableColumn id="12721" xr3:uid="{A63E214D-4FB5-0A4F-8259-5A3646F02E7D}" name="Coluna12698" dataDxfId="3691"/>
    <tableColumn id="12722" xr3:uid="{8936FE31-EAD7-4440-97F0-1468AD202810}" name="Coluna12699" dataDxfId="3690"/>
    <tableColumn id="12723" xr3:uid="{EB10DD60-CD5B-2045-B41A-93A3C2ED9FD9}" name="Coluna12700" dataDxfId="3689"/>
    <tableColumn id="12724" xr3:uid="{76D4A76A-4D07-544E-AC01-765EAE745476}" name="Coluna12701" dataDxfId="3688"/>
    <tableColumn id="12725" xr3:uid="{A1EE7FBB-D7C4-D24F-904A-8846EA6FBB83}" name="Coluna12702" dataDxfId="3687"/>
    <tableColumn id="12726" xr3:uid="{AECCA59D-2594-A845-A79A-D94F25359726}" name="Coluna12703" dataDxfId="3686"/>
    <tableColumn id="12727" xr3:uid="{056FA3F1-6A35-154E-989C-342AFD8A7161}" name="Coluna12704" dataDxfId="3685"/>
    <tableColumn id="12728" xr3:uid="{F247AFFF-C901-FB49-B914-D1FDED2ACEFB}" name="Coluna12705" dataDxfId="3684"/>
    <tableColumn id="12729" xr3:uid="{C02F3F05-4D52-7147-8126-15E2F3376633}" name="Coluna12706" dataDxfId="3683"/>
    <tableColumn id="12730" xr3:uid="{E6BE101F-1FF4-0941-968C-469509A0B4D1}" name="Coluna12707" dataDxfId="3682"/>
    <tableColumn id="12731" xr3:uid="{A7A3C6D7-C311-4344-A587-A66B27A1AF4C}" name="Coluna12708" dataDxfId="3681"/>
    <tableColumn id="12732" xr3:uid="{0AEC266B-5418-D64F-AE02-4D5FE3059905}" name="Coluna12709" dataDxfId="3680"/>
    <tableColumn id="12733" xr3:uid="{D1C1B642-36BB-2E43-A676-26969D00D7D8}" name="Coluna12710" dataDxfId="3679"/>
    <tableColumn id="12734" xr3:uid="{72FF1215-B2F3-614A-83BD-CE5D04155CD8}" name="Coluna12711" dataDxfId="3678"/>
    <tableColumn id="12735" xr3:uid="{B57610E0-27AE-1045-BEB8-C6FEED451769}" name="Coluna12712" dataDxfId="3677"/>
    <tableColumn id="12736" xr3:uid="{5718B601-A050-C441-8C0C-4EFE6043398E}" name="Coluna12713" dataDxfId="3676"/>
    <tableColumn id="12737" xr3:uid="{BCF312F2-F189-D640-8B7A-837E1ACE7F54}" name="Coluna12714" dataDxfId="3675"/>
    <tableColumn id="12738" xr3:uid="{4B85D364-E64B-B44B-98F0-C74DF42B5BE4}" name="Coluna12715" dataDxfId="3674"/>
    <tableColumn id="12739" xr3:uid="{2BD016C8-0CC5-5141-B270-78F9778C1DCB}" name="Coluna12716" dataDxfId="3673"/>
    <tableColumn id="12740" xr3:uid="{BB81CA31-60A7-9C45-B639-3BCA4486E32D}" name="Coluna12717" dataDxfId="3672"/>
    <tableColumn id="12741" xr3:uid="{1875BA6C-7B32-A449-8F8F-6F3707C5576F}" name="Coluna12718" dataDxfId="3671"/>
    <tableColumn id="12742" xr3:uid="{24672F8B-3C72-4A4B-8245-4809C6E8B8BD}" name="Coluna12719" dataDxfId="3670"/>
    <tableColumn id="12743" xr3:uid="{0DE8D8FC-B693-1E42-937B-8EEA2A38028C}" name="Coluna12720" dataDxfId="3669"/>
    <tableColumn id="12744" xr3:uid="{40B15EC8-9F75-104F-99B7-27C9AE4EF1A1}" name="Coluna12721" dataDxfId="3668"/>
    <tableColumn id="12745" xr3:uid="{822DF159-FACF-CF49-ABB7-83806C9B5A8D}" name="Coluna12722" dataDxfId="3667"/>
    <tableColumn id="12746" xr3:uid="{20BB02A6-6029-6048-81C0-1D83F552A719}" name="Coluna12723" dataDxfId="3666"/>
    <tableColumn id="12747" xr3:uid="{6EB87B1D-979C-5B4B-8076-B82446B93647}" name="Coluna12724" dataDxfId="3665"/>
    <tableColumn id="12748" xr3:uid="{2A5F7050-D77A-184E-A235-33E850DFCA99}" name="Coluna12725" dataDxfId="3664"/>
    <tableColumn id="12749" xr3:uid="{A91DE488-534E-F842-A26D-9E625C7B0F8D}" name="Coluna12726" dataDxfId="3663"/>
    <tableColumn id="12750" xr3:uid="{3326974B-B5F1-E44E-A1DE-C8A63F132071}" name="Coluna12727" dataDxfId="3662"/>
    <tableColumn id="12751" xr3:uid="{31E17220-2CDB-0040-B0F1-1FA6AC89EEA9}" name="Coluna12728" dataDxfId="3661"/>
    <tableColumn id="12752" xr3:uid="{B130E067-FD3E-2947-9B25-0F38EBF11468}" name="Coluna12729" dataDxfId="3660"/>
    <tableColumn id="12753" xr3:uid="{F617E412-9B0F-D347-A774-CC842C2D2A25}" name="Coluna12730" dataDxfId="3659"/>
    <tableColumn id="12754" xr3:uid="{B79765E7-7979-E442-9E2D-94CC41E71575}" name="Coluna12731" dataDxfId="3658"/>
    <tableColumn id="12755" xr3:uid="{7D9B780B-20D5-B048-8A2B-D5CBA237F3A7}" name="Coluna12732" dataDxfId="3657"/>
    <tableColumn id="12756" xr3:uid="{9AFBA0E4-1B65-AE4F-A03A-05D0520EE4C7}" name="Coluna12733" dataDxfId="3656"/>
    <tableColumn id="12757" xr3:uid="{F0D72940-577B-B048-B991-EE8776096E04}" name="Coluna12734" dataDxfId="3655"/>
    <tableColumn id="12758" xr3:uid="{EABA88C3-F99B-624C-A0C7-41A00E8EA28E}" name="Coluna12735" dataDxfId="3654"/>
    <tableColumn id="12759" xr3:uid="{6C690359-F183-FD49-996A-D98A4A095D93}" name="Coluna12736" dataDxfId="3653"/>
    <tableColumn id="12760" xr3:uid="{8973A989-4256-8240-9ADC-70AB103E7C12}" name="Coluna12737" dataDxfId="3652"/>
    <tableColumn id="12761" xr3:uid="{D6EE0C21-EC0F-4F4B-BD0A-7763325E17D8}" name="Coluna12738" dataDxfId="3651"/>
    <tableColumn id="12762" xr3:uid="{9AEFE66D-4740-5C4D-864D-EA861EEC482B}" name="Coluna12739" dataDxfId="3650"/>
    <tableColumn id="12763" xr3:uid="{45CB529A-DC75-F74F-BB5F-5205B20DCA31}" name="Coluna12740" dataDxfId="3649"/>
    <tableColumn id="12764" xr3:uid="{E27F3CB8-C5BD-094B-8B37-135B1ED54577}" name="Coluna12741" dataDxfId="3648"/>
    <tableColumn id="12765" xr3:uid="{FA854DDF-8D83-9746-B127-36A1A3CE5D8F}" name="Coluna12742" dataDxfId="3647"/>
    <tableColumn id="12766" xr3:uid="{B48473D5-5902-0E49-88FF-53604AB0B033}" name="Coluna12743" dataDxfId="3646"/>
    <tableColumn id="12767" xr3:uid="{4D587D27-26BE-DF41-9B0B-9DFA7D37584A}" name="Coluna12744" dataDxfId="3645"/>
    <tableColumn id="12768" xr3:uid="{57C60C26-FBC5-D844-B1A4-30456B2F7DD9}" name="Coluna12745" dataDxfId="3644"/>
    <tableColumn id="12769" xr3:uid="{F0CF2505-8194-5E4D-838F-A6F985EC3436}" name="Coluna12746" dataDxfId="3643"/>
    <tableColumn id="12770" xr3:uid="{9B37409F-44F9-9841-9628-86D846FB7C99}" name="Coluna12747" dataDxfId="3642"/>
    <tableColumn id="12771" xr3:uid="{5522539D-81D4-BE43-8CFD-ADD427D15C4D}" name="Coluna12748" dataDxfId="3641"/>
    <tableColumn id="12772" xr3:uid="{33DB4AFA-FB5B-F040-8FEC-D4A3794C163F}" name="Coluna12749" dataDxfId="3640"/>
    <tableColumn id="12773" xr3:uid="{3B181A09-BDB4-5848-A84B-286A2DD073D5}" name="Coluna12750" dataDxfId="3639"/>
    <tableColumn id="12774" xr3:uid="{EA7AB635-B521-C849-8733-016F08DFB14E}" name="Coluna12751" dataDxfId="3638"/>
    <tableColumn id="12775" xr3:uid="{D4916BD5-40C5-CD47-8ACA-640F18A7AB86}" name="Coluna12752" dataDxfId="3637"/>
    <tableColumn id="12776" xr3:uid="{FB1CD6F6-8735-764A-887F-CA070B7E08B7}" name="Coluna12753" dataDxfId="3636"/>
    <tableColumn id="12777" xr3:uid="{C0094DFC-8DC2-A64F-9F3C-03A7BD7A7D41}" name="Coluna12754" dataDxfId="3635"/>
    <tableColumn id="12778" xr3:uid="{6E30975E-0859-5A40-9C22-C4980890FD6C}" name="Coluna12755" dataDxfId="3634"/>
    <tableColumn id="12779" xr3:uid="{2E42704C-8986-D84C-9A97-7A3DA0E74DEC}" name="Coluna12756" dataDxfId="3633"/>
    <tableColumn id="12780" xr3:uid="{224190A9-E4A3-BF47-91D9-41DBB5F5FBFE}" name="Coluna12757" dataDxfId="3632"/>
    <tableColumn id="12781" xr3:uid="{520A6E14-5EEF-9547-8530-866BD5D6B3D7}" name="Coluna12758" dataDxfId="3631"/>
    <tableColumn id="12782" xr3:uid="{4B7519BF-5ACE-CA44-8FFD-987C3FB0AA8D}" name="Coluna12759" dataDxfId="3630"/>
    <tableColumn id="12783" xr3:uid="{22717F58-253A-1042-AFF0-A061FC29BCDA}" name="Coluna12760" dataDxfId="3629"/>
    <tableColumn id="12784" xr3:uid="{1AC41F9C-9109-D440-B6B4-6531232AAF65}" name="Coluna12761" dataDxfId="3628"/>
    <tableColumn id="12785" xr3:uid="{CA88B55E-8380-6C4B-BBC6-FB51191C2B55}" name="Coluna12762" dataDxfId="3627"/>
    <tableColumn id="12786" xr3:uid="{B0EE15BB-EA1C-0448-9FD7-5D4B012F1F0E}" name="Coluna12763" dataDxfId="3626"/>
    <tableColumn id="12787" xr3:uid="{D6E7A1D0-59D2-6448-8020-9CC2BD8D762F}" name="Coluna12764" dataDxfId="3625"/>
    <tableColumn id="12788" xr3:uid="{5B09A430-AB5E-264D-AD38-56D60F1960F4}" name="Coluna12765" dataDxfId="3624"/>
    <tableColumn id="12789" xr3:uid="{0CD3BA16-5336-DA47-9633-8C6F90817710}" name="Coluna12766" dataDxfId="3623"/>
    <tableColumn id="12790" xr3:uid="{05FEACF9-25D0-FB4E-A3E9-A5B26B3C052E}" name="Coluna12767" dataDxfId="3622"/>
    <tableColumn id="12791" xr3:uid="{5D6FE694-CEDA-3D42-BC98-1BD4C8818BD4}" name="Coluna12768" dataDxfId="3621"/>
    <tableColumn id="12792" xr3:uid="{7A569066-FD5E-364A-99F0-6554738BF3DE}" name="Coluna12769" dataDxfId="3620"/>
    <tableColumn id="12793" xr3:uid="{C9E823F5-C38B-AB42-9945-A6CB5BA24A1F}" name="Coluna12770" dataDxfId="3619"/>
    <tableColumn id="12794" xr3:uid="{9F32C8AB-59B8-F845-88FB-F2693065BDCE}" name="Coluna12771" dataDxfId="3618"/>
    <tableColumn id="12795" xr3:uid="{837D87B1-5F4B-AC44-BC2B-6B225DFE9C0C}" name="Coluna12772" dataDxfId="3617"/>
    <tableColumn id="12796" xr3:uid="{C15AAE94-1C68-6B49-A79D-ECC69F8A0BEC}" name="Coluna12773" dataDxfId="3616"/>
    <tableColumn id="12797" xr3:uid="{7E032B4C-C2AC-E746-B2AD-F6E6D3DC7854}" name="Coluna12774" dataDxfId="3615"/>
    <tableColumn id="12798" xr3:uid="{2D27AE09-02AD-884B-A6EC-2A815DBC2EEF}" name="Coluna12775" dataDxfId="3614"/>
    <tableColumn id="12799" xr3:uid="{1B9656E1-1CE3-FC43-87C0-90097B970E01}" name="Coluna12776" dataDxfId="3613"/>
    <tableColumn id="12800" xr3:uid="{667C7769-BDED-6F4F-9D58-1D27DB8B6002}" name="Coluna12777" dataDxfId="3612"/>
    <tableColumn id="12801" xr3:uid="{80E7D128-1D54-A240-B9EE-8156E1815232}" name="Coluna12778" dataDxfId="3611"/>
    <tableColumn id="12802" xr3:uid="{DDE64D1F-C6DC-EA4C-996B-9DAE1D9D318D}" name="Coluna12779" dataDxfId="3610"/>
    <tableColumn id="12803" xr3:uid="{47947FE2-CE70-5A4E-A92E-51637433643E}" name="Coluna12780" dataDxfId="3609"/>
    <tableColumn id="12804" xr3:uid="{777B6E7E-08C0-344B-8C95-AF6E89F93E81}" name="Coluna12781" dataDxfId="3608"/>
    <tableColumn id="12805" xr3:uid="{B975128F-8A45-5A41-84FC-51A5F9F568E1}" name="Coluna12782" dataDxfId="3607"/>
    <tableColumn id="12806" xr3:uid="{52F22FA9-07B2-4E43-96D0-5B9D4894CF02}" name="Coluna12783" dataDxfId="3606"/>
    <tableColumn id="12807" xr3:uid="{138879B6-25AB-2C4D-A0B9-F8B248653181}" name="Coluna12784" dataDxfId="3605"/>
    <tableColumn id="12808" xr3:uid="{DCAA1217-2279-EE44-8E0A-60825305726D}" name="Coluna12785" dataDxfId="3604"/>
    <tableColumn id="12809" xr3:uid="{A533D634-5A32-D146-88C8-BE5F1A4E2992}" name="Coluna12786" dataDxfId="3603"/>
    <tableColumn id="12810" xr3:uid="{561F4B7E-A8C1-A646-B59C-78087247E6D3}" name="Coluna12787" dataDxfId="3602"/>
    <tableColumn id="12811" xr3:uid="{41E72FA8-6AA4-404B-803B-AACB761495C1}" name="Coluna12788" dataDxfId="3601"/>
    <tableColumn id="12812" xr3:uid="{438E6216-CF27-6548-98B6-862293FDD95D}" name="Coluna12789" dataDxfId="3600"/>
    <tableColumn id="12813" xr3:uid="{3F592D82-6AA7-B142-927F-33A3CD8890B4}" name="Coluna12790" dataDxfId="3599"/>
    <tableColumn id="12814" xr3:uid="{BFDE8718-3162-B44F-86D7-94DD4E0F28B4}" name="Coluna12791" dataDxfId="3598"/>
    <tableColumn id="12815" xr3:uid="{E267AA23-4503-6942-BB7D-4B9A3F4EE586}" name="Coluna12792" dataDxfId="3597"/>
    <tableColumn id="12816" xr3:uid="{C18F1AFE-82CC-8946-92C5-F705DA4D8646}" name="Coluna12793" dataDxfId="3596"/>
    <tableColumn id="12817" xr3:uid="{C98FEF3E-7B2E-9641-BA3E-28DD88D587AE}" name="Coluna12794" dataDxfId="3595"/>
    <tableColumn id="12818" xr3:uid="{FA9235AB-B886-B24B-9027-D9E865B98406}" name="Coluna12795" dataDxfId="3594"/>
    <tableColumn id="12819" xr3:uid="{783BE5FE-105F-4349-B22E-E753890D4184}" name="Coluna12796" dataDxfId="3593"/>
    <tableColumn id="12820" xr3:uid="{FC9CE727-537C-F840-A0B4-EA7CCCD23954}" name="Coluna12797" dataDxfId="3592"/>
    <tableColumn id="12821" xr3:uid="{1AF86093-15C2-2743-B5DA-7204128ECF02}" name="Coluna12798" dataDxfId="3591"/>
    <tableColumn id="12822" xr3:uid="{37581DB5-01F6-0842-9F80-2182F8BAF593}" name="Coluna12799" dataDxfId="3590"/>
    <tableColumn id="12823" xr3:uid="{1F447559-E7F7-394D-880A-C0F52C530461}" name="Coluna12800" dataDxfId="3589"/>
    <tableColumn id="12824" xr3:uid="{8AF6AE38-85D0-C843-B156-853E487E844B}" name="Coluna12801" dataDxfId="3588"/>
    <tableColumn id="12825" xr3:uid="{4A26991B-6E38-8A49-93A7-C11FCA5AE8A0}" name="Coluna12802" dataDxfId="3587"/>
    <tableColumn id="12826" xr3:uid="{0E681DAB-1AA5-7E4C-9904-46D1F9BD7FE1}" name="Coluna12803" dataDxfId="3586"/>
    <tableColumn id="12827" xr3:uid="{6F5C4660-143C-C349-A697-FDE822E09852}" name="Coluna12804" dataDxfId="3585"/>
    <tableColumn id="12828" xr3:uid="{EDD639FA-C600-EF41-AD5B-9C8E4E61FBE7}" name="Coluna12805" dataDxfId="3584"/>
    <tableColumn id="12829" xr3:uid="{4E9938D8-1093-3F4A-8DC0-A23092136F62}" name="Coluna12806" dataDxfId="3583"/>
    <tableColumn id="12830" xr3:uid="{A5D7215C-F2A7-864F-83A4-AF57E31B5EAE}" name="Coluna12807" dataDxfId="3582"/>
    <tableColumn id="12831" xr3:uid="{505C6E37-AD38-414C-A32F-5842BCBC5189}" name="Coluna12808" dataDxfId="3581"/>
    <tableColumn id="12832" xr3:uid="{A0321D58-63A2-424C-85C6-9CD24042F164}" name="Coluna12809" dataDxfId="3580"/>
    <tableColumn id="12833" xr3:uid="{E8711566-D8BC-4740-9807-F537C5FB4AF5}" name="Coluna12810" dataDxfId="3579"/>
    <tableColumn id="12834" xr3:uid="{6488A7F6-C45E-4D46-B006-C7D4D75365C0}" name="Coluna12811" dataDxfId="3578"/>
    <tableColumn id="12835" xr3:uid="{023403B9-F7D8-7547-A2F7-4E95C6D144B3}" name="Coluna12812" dataDxfId="3577"/>
    <tableColumn id="12836" xr3:uid="{3A10AE41-48D7-8E46-A240-FEAFD2803B13}" name="Coluna12813" dataDxfId="3576"/>
    <tableColumn id="12837" xr3:uid="{06F8113E-2CD5-1541-AABD-DB50789082D5}" name="Coluna12814" dataDxfId="3575"/>
    <tableColumn id="12838" xr3:uid="{E1EE9146-A73F-AB49-AD7A-77DDFA1F5DD6}" name="Coluna12815" dataDxfId="3574"/>
    <tableColumn id="12839" xr3:uid="{C30A764D-890B-4F46-938D-73536177DF68}" name="Coluna12816" dataDxfId="3573"/>
    <tableColumn id="12840" xr3:uid="{3CF5AA47-ACEE-CC43-8717-9645E144CCBA}" name="Coluna12817" dataDxfId="3572"/>
    <tableColumn id="12841" xr3:uid="{42839087-73D2-1645-8ED8-3BE021A7F669}" name="Coluna12818" dataDxfId="3571"/>
    <tableColumn id="12842" xr3:uid="{22794AB2-7F3B-AA43-B0D7-0542BECD6C22}" name="Coluna12819" dataDxfId="3570"/>
    <tableColumn id="12843" xr3:uid="{FDB1C0B7-095C-6842-AA00-C97446EC46A8}" name="Coluna12820" dataDxfId="3569"/>
    <tableColumn id="12844" xr3:uid="{54F878B3-D65E-224D-9BDB-1CC32689FCC9}" name="Coluna12821" dataDxfId="3568"/>
    <tableColumn id="12845" xr3:uid="{C850A07F-5F8A-5343-BB6E-28F9D9DA8176}" name="Coluna12822" dataDxfId="3567"/>
    <tableColumn id="12846" xr3:uid="{D0070D6A-0EB3-C448-BF42-EE5E40EA188C}" name="Coluna12823" dataDxfId="3566"/>
    <tableColumn id="12847" xr3:uid="{5870CFBE-1A81-BE46-929E-66C828B9A1D1}" name="Coluna12824" dataDxfId="3565"/>
    <tableColumn id="12848" xr3:uid="{869743E9-F214-0D45-A0E0-6BD3720BFED1}" name="Coluna12825" dataDxfId="3564"/>
    <tableColumn id="12849" xr3:uid="{6D42AFFA-B458-4143-8FD7-5876DFF84885}" name="Coluna12826" dataDxfId="3563"/>
    <tableColumn id="12850" xr3:uid="{B2569836-9DC3-734F-B845-B11AA0DAFD64}" name="Coluna12827" dataDxfId="3562"/>
    <tableColumn id="12851" xr3:uid="{77D6AFC2-A6FE-AB49-96C9-CEF86B5E546A}" name="Coluna12828" dataDxfId="3561"/>
    <tableColumn id="12852" xr3:uid="{6D3F1974-4C75-CD4C-AF52-D0066F09D1FF}" name="Coluna12829" dataDxfId="3560"/>
    <tableColumn id="12853" xr3:uid="{B3C85847-6D38-B74A-A025-11A05BBDAE10}" name="Coluna12830" dataDxfId="3559"/>
    <tableColumn id="12854" xr3:uid="{88C8D697-36BA-0A4B-9551-14D798A96EDA}" name="Coluna12831" dataDxfId="3558"/>
    <tableColumn id="12855" xr3:uid="{523C491D-D0D7-2946-B53B-9B8DC5977032}" name="Coluna12832" dataDxfId="3557"/>
    <tableColumn id="12856" xr3:uid="{72FD88A3-B27F-C247-96AA-1C4CE3AC221B}" name="Coluna12833" dataDxfId="3556"/>
    <tableColumn id="12857" xr3:uid="{30E84815-2F70-4D45-8AB3-A3252A59FAED}" name="Coluna12834" dataDxfId="3555"/>
    <tableColumn id="12858" xr3:uid="{5AC584DA-28B3-784C-ADF3-874EEADC6E45}" name="Coluna12835" dataDxfId="3554"/>
    <tableColumn id="12859" xr3:uid="{1CB7A6A7-33A5-6F4D-9ED6-50F6058FDEBA}" name="Coluna12836" dataDxfId="3553"/>
    <tableColumn id="12860" xr3:uid="{27D99337-11BB-C84E-91FB-026242E5B85E}" name="Coluna12837" dataDxfId="3552"/>
    <tableColumn id="12861" xr3:uid="{B6105FE9-D682-384F-956F-EC40AE28A475}" name="Coluna12838" dataDxfId="3551"/>
    <tableColumn id="12862" xr3:uid="{258A5051-00FD-0945-9343-2216148015F8}" name="Coluna12839" dataDxfId="3550"/>
    <tableColumn id="12863" xr3:uid="{EFD28A87-B26F-7949-AB43-358A3F0D7FF4}" name="Coluna12840" dataDxfId="3549"/>
    <tableColumn id="12864" xr3:uid="{03E02BA5-7DE4-324A-A22B-62F04F20905E}" name="Coluna12841" dataDxfId="3548"/>
    <tableColumn id="12865" xr3:uid="{F5B222DE-7E4B-874C-BFB9-DB8C06D8F1BF}" name="Coluna12842" dataDxfId="3547"/>
    <tableColumn id="12866" xr3:uid="{10CF4554-F5CD-A443-AB41-BF385EC80770}" name="Coluna12843" dataDxfId="3546"/>
    <tableColumn id="12867" xr3:uid="{F74E5B34-0E6B-1047-80B6-2028E2CFB8C7}" name="Coluna12844" dataDxfId="3545"/>
    <tableColumn id="12868" xr3:uid="{6FA720B9-0E7C-3745-BAA4-8FD3B45F21D3}" name="Coluna12845" dataDxfId="3544"/>
    <tableColumn id="12869" xr3:uid="{B31DD964-9BED-284F-818E-3240D67AABE8}" name="Coluna12846" dataDxfId="3543"/>
    <tableColumn id="12870" xr3:uid="{BCAC03DB-03A6-2641-A44A-83799A2EAC41}" name="Coluna12847" dataDxfId="3542"/>
    <tableColumn id="12871" xr3:uid="{B92ACEF3-8115-A246-BEFD-9C755F50DF1C}" name="Coluna12848" dataDxfId="3541"/>
    <tableColumn id="12872" xr3:uid="{3E9AFB94-B44E-4B44-B1B1-0FE3259B2247}" name="Coluna12849" dataDxfId="3540"/>
    <tableColumn id="12873" xr3:uid="{4FE3042B-C82F-614C-8E1A-6248C14D04A4}" name="Coluna12850" dataDxfId="3539"/>
    <tableColumn id="12874" xr3:uid="{70E954C1-59EA-6145-B1FA-3892C5172289}" name="Coluna12851" dataDxfId="3538"/>
    <tableColumn id="12875" xr3:uid="{D9BABEC7-A230-714B-BF2A-340245EE038B}" name="Coluna12852" dataDxfId="3537"/>
    <tableColumn id="12876" xr3:uid="{10B6E2C3-35F8-2848-AF33-47C53B452F5B}" name="Coluna12853" dataDxfId="3536"/>
    <tableColumn id="12877" xr3:uid="{25F04811-D9EB-734B-BD2E-96189EC3F963}" name="Coluna12854" dataDxfId="3535"/>
    <tableColumn id="12878" xr3:uid="{7DCD5437-707F-AA44-85BE-5D33C847A58E}" name="Coluna12855" dataDxfId="3534"/>
    <tableColumn id="12879" xr3:uid="{25A15B30-7196-FA40-90AA-32E4F374962D}" name="Coluna12856" dataDxfId="3533"/>
    <tableColumn id="12880" xr3:uid="{9AA07B5E-E33B-7F4F-8FBB-94FF3F9702E5}" name="Coluna12857" dataDxfId="3532"/>
    <tableColumn id="12881" xr3:uid="{78A2443B-2AFB-CB4B-AEF2-A8274E746019}" name="Coluna12858" dataDxfId="3531"/>
    <tableColumn id="12882" xr3:uid="{F78F5974-3118-504B-9339-D74A2166E89F}" name="Coluna12859" dataDxfId="3530"/>
    <tableColumn id="12883" xr3:uid="{634ECDC2-7AC3-3547-B5DF-BEDAFA52BAB0}" name="Coluna12860" dataDxfId="3529"/>
    <tableColumn id="12884" xr3:uid="{736C0FA2-3141-A945-B926-DEF8CF9C49A6}" name="Coluna12861" dataDxfId="3528"/>
    <tableColumn id="12885" xr3:uid="{AFDAF49A-698D-8643-A59A-EFFF578C7CAD}" name="Coluna12862" dataDxfId="3527"/>
    <tableColumn id="12886" xr3:uid="{C540998D-9F24-AD42-B4B7-34F1B69FE499}" name="Coluna12863" dataDxfId="3526"/>
    <tableColumn id="12887" xr3:uid="{F9E5991F-6827-1D4C-AEEF-DE381BCF0543}" name="Coluna12864" dataDxfId="3525"/>
    <tableColumn id="12888" xr3:uid="{D06FBE5C-7851-B548-9BCE-4ABA3CBAFE94}" name="Coluna12865" dataDxfId="3524"/>
    <tableColumn id="12889" xr3:uid="{9282B02F-1792-2C48-9131-C06352FA5CED}" name="Coluna12866" dataDxfId="3523"/>
    <tableColumn id="12890" xr3:uid="{DEDD9C17-4FE0-1D45-A390-BDD7BBFAF114}" name="Coluna12867" dataDxfId="3522"/>
    <tableColumn id="12891" xr3:uid="{331FE8B5-9DBE-0442-88B2-AFC7B6298AAC}" name="Coluna12868" dataDxfId="3521"/>
    <tableColumn id="12892" xr3:uid="{2306C910-FC1C-EB43-9773-0EEDDD760327}" name="Coluna12869" dataDxfId="3520"/>
    <tableColumn id="12893" xr3:uid="{3A1F8514-27F7-A944-BF39-06EE8E9EA7E1}" name="Coluna12870" dataDxfId="3519"/>
    <tableColumn id="12894" xr3:uid="{ACDF6734-12B9-3E4F-8B45-5263F7B9FA0F}" name="Coluna12871" dataDxfId="3518"/>
    <tableColumn id="12895" xr3:uid="{D5712091-7331-AB43-8C38-B88672EEFBE1}" name="Coluna12872" dataDxfId="3517"/>
    <tableColumn id="12896" xr3:uid="{4652DC42-EF1A-CC4C-BEB3-47961B3F0AAA}" name="Coluna12873" dataDxfId="3516"/>
    <tableColumn id="12897" xr3:uid="{25A8FD78-1046-BC4A-B449-1A0B5F49088A}" name="Coluna12874" dataDxfId="3515"/>
    <tableColumn id="12898" xr3:uid="{42D4406E-5544-484A-BA12-4B030121E0A6}" name="Coluna12875" dataDxfId="3514"/>
    <tableColumn id="12899" xr3:uid="{BAF11D88-EA60-F34A-9E35-494176FAFFAF}" name="Coluna12876" dataDxfId="3513"/>
    <tableColumn id="12900" xr3:uid="{48BFF31A-BC40-2147-98B4-CD09FCDD9E97}" name="Coluna12877" dataDxfId="3512"/>
    <tableColumn id="12901" xr3:uid="{A89DCA89-32B5-6A45-AC18-43FAA14070DC}" name="Coluna12878" dataDxfId="3511"/>
    <tableColumn id="12902" xr3:uid="{84283B83-19BA-C042-BDA6-8391A0A0FB07}" name="Coluna12879" dataDxfId="3510"/>
    <tableColumn id="12903" xr3:uid="{DB050292-31BF-BB4E-98D8-6B8BB481A7EC}" name="Coluna12880" dataDxfId="3509"/>
    <tableColumn id="12904" xr3:uid="{998DDD2E-AA6B-0F45-9B51-B2CD8D8BF6D2}" name="Coluna12881" dataDxfId="3508"/>
    <tableColumn id="12905" xr3:uid="{A33E13CC-63E9-D641-B7D0-55DE5F67B109}" name="Coluna12882" dataDxfId="3507"/>
    <tableColumn id="12906" xr3:uid="{8F4E1D64-3B93-0D42-95AB-0CBFCC2F42D1}" name="Coluna12883" dataDxfId="3506"/>
    <tableColumn id="12907" xr3:uid="{BE683BB3-17AE-9944-B584-CACC010B9A13}" name="Coluna12884" dataDxfId="3505"/>
    <tableColumn id="12908" xr3:uid="{113BC4C5-6C4B-B34C-841C-63DC6B7C0004}" name="Coluna12885" dataDxfId="3504"/>
    <tableColumn id="12909" xr3:uid="{EEEC365C-0D5C-4548-BC94-9289799470BD}" name="Coluna12886" dataDxfId="3503"/>
    <tableColumn id="12910" xr3:uid="{88C536F3-C4B3-954F-B7BD-BCD85E6D480D}" name="Coluna12887" dataDxfId="3502"/>
    <tableColumn id="12911" xr3:uid="{CFC75EF9-1CEE-064B-B6B4-21DFB90B5134}" name="Coluna12888" dataDxfId="3501"/>
    <tableColumn id="12912" xr3:uid="{FF1CE82D-F765-CA42-BD4F-B5BA43FE2260}" name="Coluna12889" dataDxfId="3500"/>
    <tableColumn id="12913" xr3:uid="{72C2D6D2-9F8F-324F-A1C1-2B3F738D6F7F}" name="Coluna12890" dataDxfId="3499"/>
    <tableColumn id="12914" xr3:uid="{CC901653-5A2A-BD47-9195-F74B0D764926}" name="Coluna12891" dataDxfId="3498"/>
    <tableColumn id="12915" xr3:uid="{762F3B48-304A-844E-ABAD-B1F5ED48E7E5}" name="Coluna12892" dataDxfId="3497"/>
    <tableColumn id="12916" xr3:uid="{87ED8EFA-6F52-F045-8D17-DD6C4C80AA36}" name="Coluna12893" dataDxfId="3496"/>
    <tableColumn id="12917" xr3:uid="{7B953F63-7E07-3E45-B96F-F767BC1A8E24}" name="Coluna12894" dataDxfId="3495"/>
    <tableColumn id="12918" xr3:uid="{A5C9A7D3-CF60-8344-A0B4-8C5C48B33D9A}" name="Coluna12895" dataDxfId="3494"/>
    <tableColumn id="12919" xr3:uid="{BA0C2699-ECA8-764A-A9B9-B4281FD2545F}" name="Coluna12896" dataDxfId="3493"/>
    <tableColumn id="12920" xr3:uid="{4E489833-2FBF-A841-854D-FE8835D6E521}" name="Coluna12897" dataDxfId="3492"/>
    <tableColumn id="12921" xr3:uid="{9E0DDBFC-480C-2B47-903B-9E8702358EBE}" name="Coluna12898" dataDxfId="3491"/>
    <tableColumn id="12922" xr3:uid="{361F3038-BB01-EE48-8C48-2B63CB03E12A}" name="Coluna12899" dataDxfId="3490"/>
    <tableColumn id="12923" xr3:uid="{429D5F75-E3DA-C749-AC99-DAF97A0BB329}" name="Coluna12900" dataDxfId="3489"/>
    <tableColumn id="12924" xr3:uid="{65A1AB00-ABE5-174C-BF11-0C0DD08DDC96}" name="Coluna12901" dataDxfId="3488"/>
    <tableColumn id="12925" xr3:uid="{FEF6024E-A938-F644-818D-162544D41329}" name="Coluna12902" dataDxfId="3487"/>
    <tableColumn id="12926" xr3:uid="{7592458A-53CB-854B-8209-AA1B4F128269}" name="Coluna12903" dataDxfId="3486"/>
    <tableColumn id="12927" xr3:uid="{82D38E48-BC5E-374F-AEFB-390818123896}" name="Coluna12904" dataDxfId="3485"/>
    <tableColumn id="12928" xr3:uid="{D73158B8-ABD2-EC4E-B25B-FF6738B436A1}" name="Coluna12905" dataDxfId="3484"/>
    <tableColumn id="12929" xr3:uid="{CF19EF15-30F2-A242-B356-C8377ED88360}" name="Coluna12906" dataDxfId="3483"/>
    <tableColumn id="12930" xr3:uid="{DC972252-F452-E446-A9F5-B7E33F3DEA24}" name="Coluna12907" dataDxfId="3482"/>
    <tableColumn id="12931" xr3:uid="{1076F449-DFB9-694F-BB23-AD9780E96F42}" name="Coluna12908" dataDxfId="3481"/>
    <tableColumn id="12932" xr3:uid="{A4F74E02-95AA-D14F-BB41-9281F392018B}" name="Coluna12909" dataDxfId="3480"/>
    <tableColumn id="12933" xr3:uid="{19DD80ED-50FE-9742-985D-7F1F375BF3CA}" name="Coluna12910" dataDxfId="3479"/>
    <tableColumn id="12934" xr3:uid="{A376C663-0F21-2045-9AD4-00ADD20F02CB}" name="Coluna12911" dataDxfId="3478"/>
    <tableColumn id="12935" xr3:uid="{12B78096-88EC-C44A-9AE4-CE40BDC21D21}" name="Coluna12912" dataDxfId="3477"/>
    <tableColumn id="12936" xr3:uid="{C5AA0853-13CC-8B4F-A49E-A47370297157}" name="Coluna12913" dataDxfId="3476"/>
    <tableColumn id="12937" xr3:uid="{9F1D902A-6840-6A4B-9765-931FED74D0FE}" name="Coluna12914" dataDxfId="3475"/>
    <tableColumn id="12938" xr3:uid="{3C0E6305-ED27-A54A-A001-040346C921E5}" name="Coluna12915" dataDxfId="3474"/>
    <tableColumn id="12939" xr3:uid="{F7D33DEE-0BE0-F941-972B-11DE468ED0E6}" name="Coluna12916" dataDxfId="3473"/>
    <tableColumn id="12940" xr3:uid="{7DDCBA5F-4C24-6142-9F6C-820C3113BE6F}" name="Coluna12917" dataDxfId="3472"/>
    <tableColumn id="12941" xr3:uid="{3FF97440-E28D-E842-A202-418B227C09DF}" name="Coluna12918" dataDxfId="3471"/>
    <tableColumn id="12942" xr3:uid="{657E24B7-7C02-F443-A71F-FCD1A23B8821}" name="Coluna12919" dataDxfId="3470"/>
    <tableColumn id="12943" xr3:uid="{C6014B80-2125-654B-AC98-51965F8AD652}" name="Coluna12920" dataDxfId="3469"/>
    <tableColumn id="12944" xr3:uid="{8A7A6DE6-7597-3745-8349-D648101BABF4}" name="Coluna12921" dataDxfId="3468"/>
    <tableColumn id="12945" xr3:uid="{F898E515-8D10-9747-AE6A-B652ACEEE182}" name="Coluna12922" dataDxfId="3467"/>
    <tableColumn id="12946" xr3:uid="{9551B1F8-9F8A-B249-9A8D-354CBBD3B713}" name="Coluna12923" dataDxfId="3466"/>
    <tableColumn id="12947" xr3:uid="{7F0F02F5-449D-2A4A-AD10-C051B8876716}" name="Coluna12924" dataDxfId="3465"/>
    <tableColumn id="12948" xr3:uid="{30DFF507-ADB6-D542-9512-6F1DE07C676B}" name="Coluna12925" dataDxfId="3464"/>
    <tableColumn id="12949" xr3:uid="{0DCFDD98-4A3E-1940-A6BF-2555741A49D8}" name="Coluna12926" dataDxfId="3463"/>
    <tableColumn id="12950" xr3:uid="{5611876F-412F-6A47-89D2-5B70CB5ED043}" name="Coluna12927" dataDxfId="3462"/>
    <tableColumn id="12951" xr3:uid="{EB9D81B7-8F38-EA4E-8358-EF3FBC88A515}" name="Coluna12928" dataDxfId="3461"/>
    <tableColumn id="12952" xr3:uid="{70FD606E-35AF-9749-BFA8-7EFEE3557DAD}" name="Coluna12929" dataDxfId="3460"/>
    <tableColumn id="12953" xr3:uid="{EE4102EB-B5BE-014B-875A-8CB71A8ABF05}" name="Coluna12930" dataDxfId="3459"/>
    <tableColumn id="12954" xr3:uid="{773D44C7-9340-C147-A3C4-4B5BFB83DF43}" name="Coluna12931" dataDxfId="3458"/>
    <tableColumn id="12955" xr3:uid="{92FDD5A3-8175-DC4C-A5A9-41A36C569F76}" name="Coluna12932" dataDxfId="3457"/>
    <tableColumn id="12956" xr3:uid="{0572DE77-CBE1-0944-BF9E-79DA21BE3A4D}" name="Coluna12933" dataDxfId="3456"/>
    <tableColumn id="12957" xr3:uid="{FB34A01E-A3A0-D849-ABF2-9B681CDFC133}" name="Coluna12934" dataDxfId="3455"/>
    <tableColumn id="12958" xr3:uid="{F4BF25B7-95B8-2C45-8C0E-10F9B4F67813}" name="Coluna12935" dataDxfId="3454"/>
    <tableColumn id="12959" xr3:uid="{82C18975-B5FA-B842-9177-B9F93CC54D33}" name="Coluna12936" dataDxfId="3453"/>
    <tableColumn id="12960" xr3:uid="{DB0AA097-382D-3446-ACDF-06F804A0E247}" name="Coluna12937" dataDxfId="3452"/>
    <tableColumn id="12961" xr3:uid="{A597CCF1-B994-954B-8276-D646A908EE57}" name="Coluna12938" dataDxfId="3451"/>
    <tableColumn id="12962" xr3:uid="{DE4BB984-090C-0E4C-8FEC-C9EB6E199D6C}" name="Coluna12939" dataDxfId="3450"/>
    <tableColumn id="12963" xr3:uid="{5B47CF6E-D64E-6141-B050-4C47087660AA}" name="Coluna12940" dataDxfId="3449"/>
    <tableColumn id="12964" xr3:uid="{5ED251F7-01A5-7249-A6BC-9728C5A37C5C}" name="Coluna12941" dataDxfId="3448"/>
    <tableColumn id="12965" xr3:uid="{F24D4E0C-BA70-0547-9955-8A21EA2567DC}" name="Coluna12942" dataDxfId="3447"/>
    <tableColumn id="12966" xr3:uid="{0BD61D8D-29EE-B843-8CEF-FBBCA2DAEEA2}" name="Coluna12943" dataDxfId="3446"/>
    <tableColumn id="12967" xr3:uid="{B04C926C-F02A-E541-9072-2B1F8641B49F}" name="Coluna12944" dataDxfId="3445"/>
    <tableColumn id="12968" xr3:uid="{9947970F-893A-AA46-AF13-226167533A54}" name="Coluna12945" dataDxfId="3444"/>
    <tableColumn id="12969" xr3:uid="{7F6B4C4E-A3EE-9D4C-B7CC-25EA161B0D19}" name="Coluna12946" dataDxfId="3443"/>
    <tableColumn id="12970" xr3:uid="{9678F50B-68BE-DC4A-8209-4BF93DC217B8}" name="Coluna12947" dataDxfId="3442"/>
    <tableColumn id="12971" xr3:uid="{FADAF88A-369E-074E-A9EB-F63CA94AD5D9}" name="Coluna12948" dataDxfId="3441"/>
    <tableColumn id="12972" xr3:uid="{EDD1D9FF-E09F-3D4D-9393-E320A9E3DD3B}" name="Coluna12949" dataDxfId="3440"/>
    <tableColumn id="12973" xr3:uid="{5517A930-A842-334D-A6CD-C6E2C3CD1274}" name="Coluna12950" dataDxfId="3439"/>
    <tableColumn id="12974" xr3:uid="{B62808A9-E92B-3949-B086-4D3D66E61054}" name="Coluna12951" dataDxfId="3438"/>
    <tableColumn id="12975" xr3:uid="{418A7188-62DD-B848-A8A8-1CA4BC69F99D}" name="Coluna12952" dataDxfId="3437"/>
    <tableColumn id="12976" xr3:uid="{A8C24DB4-A3A4-4F4F-AB4D-3391774CA497}" name="Coluna12953" dataDxfId="3436"/>
    <tableColumn id="12977" xr3:uid="{89B5FC05-E620-B14C-B239-AD2B12A01FA7}" name="Coluna12954" dataDxfId="3435"/>
    <tableColumn id="12978" xr3:uid="{7D5733D3-63A2-3C46-9437-7C89E4A43B29}" name="Coluna12955" dataDxfId="3434"/>
    <tableColumn id="12979" xr3:uid="{C5DB1AB6-95A7-8B43-92C6-A96F92560965}" name="Coluna12956" dataDxfId="3433"/>
    <tableColumn id="12980" xr3:uid="{B3F8785D-DB03-6742-A7AE-D08D087AC1F8}" name="Coluna12957" dataDxfId="3432"/>
    <tableColumn id="12981" xr3:uid="{5EED2145-43C5-1144-9A0C-73ABAE285057}" name="Coluna12958" dataDxfId="3431"/>
    <tableColumn id="12982" xr3:uid="{8857558A-F740-A54E-AE8D-9CAC137DD8D1}" name="Coluna12959" dataDxfId="3430"/>
    <tableColumn id="12983" xr3:uid="{C6D81D09-F630-BF42-8195-7FCA745E01A6}" name="Coluna12960" dataDxfId="3429"/>
    <tableColumn id="12984" xr3:uid="{88A7BBEC-8AC8-E440-956A-48C54CC692FF}" name="Coluna12961" dataDxfId="3428"/>
    <tableColumn id="12985" xr3:uid="{C1AE3DBB-78C9-EA41-9128-35B50E2765DD}" name="Coluna12962" dataDxfId="3427"/>
    <tableColumn id="12986" xr3:uid="{F4B20812-2C2B-7B4E-86C0-AF336588D4E3}" name="Coluna12963" dataDxfId="3426"/>
    <tableColumn id="12987" xr3:uid="{4C22EB6C-D6B4-0F42-A440-9BD366FE2A14}" name="Coluna12964" dataDxfId="3425"/>
    <tableColumn id="12988" xr3:uid="{79740885-C3DA-5448-9BF6-372CB2C8D5CB}" name="Coluna12965" dataDxfId="3424"/>
    <tableColumn id="12989" xr3:uid="{4F49A2AC-5EC0-8743-A82D-8C82BD92A7A3}" name="Coluna12966" dataDxfId="3423"/>
    <tableColumn id="12990" xr3:uid="{0AF4E47A-5470-A34B-8833-0943C47BD4BC}" name="Coluna12967" dataDxfId="3422"/>
    <tableColumn id="12991" xr3:uid="{DA98199F-538C-DE48-9ED4-5D8A4C8E411E}" name="Coluna12968" dataDxfId="3421"/>
    <tableColumn id="12992" xr3:uid="{2FF1073A-2725-AF43-A125-C2834D181A3F}" name="Coluna12969" dataDxfId="3420"/>
    <tableColumn id="12993" xr3:uid="{D3665D6B-735F-F84D-812C-D148D6961B67}" name="Coluna12970" dataDxfId="3419"/>
    <tableColumn id="12994" xr3:uid="{25A56FA4-6D1F-3849-A72D-7040E19A0A84}" name="Coluna12971" dataDxfId="3418"/>
    <tableColumn id="12995" xr3:uid="{34BCF8E6-12F5-1F4A-AB92-A6817764B74D}" name="Coluna12972" dataDxfId="3417"/>
    <tableColumn id="12996" xr3:uid="{442CA17A-1AFE-874E-912C-9EA5959368BB}" name="Coluna12973" dataDxfId="3416"/>
    <tableColumn id="12997" xr3:uid="{78D2B379-ACE7-3249-B0D8-D38E707F6794}" name="Coluna12974" dataDxfId="3415"/>
    <tableColumn id="12998" xr3:uid="{ACA8166E-6ED8-A640-A8A1-E340DCEF23DC}" name="Coluna12975" dataDxfId="3414"/>
    <tableColumn id="12999" xr3:uid="{DE8BAB48-3DEC-9146-8476-68386CF8C4D1}" name="Coluna12976" dataDxfId="3413"/>
    <tableColumn id="13000" xr3:uid="{43A0911A-4E1B-1541-8A38-D9F91296ECDA}" name="Coluna12977" dataDxfId="3412"/>
    <tableColumn id="13001" xr3:uid="{9E77E678-9F6F-A149-A127-2311C2DA7428}" name="Coluna12978" dataDxfId="3411"/>
    <tableColumn id="13002" xr3:uid="{6D76EB77-6B49-4D4B-824D-CB4081E5C044}" name="Coluna12979" dataDxfId="3410"/>
    <tableColumn id="13003" xr3:uid="{E8A2FC1A-16F7-A54C-9EBD-CC3B31E8C671}" name="Coluna12980" dataDxfId="3409"/>
    <tableColumn id="13004" xr3:uid="{250CE60C-726D-4942-A178-124A1503ACD3}" name="Coluna12981" dataDxfId="3408"/>
    <tableColumn id="13005" xr3:uid="{70CA001B-B9BC-3C43-AA73-6F47BA8417CB}" name="Coluna12982" dataDxfId="3407"/>
    <tableColumn id="13006" xr3:uid="{B4A742DF-5D2F-1746-BE83-8B0E90D40B5D}" name="Coluna12983" dataDxfId="3406"/>
    <tableColumn id="13007" xr3:uid="{38010DA9-B6CB-0B4B-9CD8-C838B6A46487}" name="Coluna12984" dataDxfId="3405"/>
    <tableColumn id="13008" xr3:uid="{6B38AF5E-E203-5049-9741-ACB25396227E}" name="Coluna12985" dataDxfId="3404"/>
    <tableColumn id="13009" xr3:uid="{B5A7F1AE-EF19-4F4E-B250-E1602A3149EF}" name="Coluna12986" dataDxfId="3403"/>
    <tableColumn id="13010" xr3:uid="{A27E0761-08DE-414A-B255-C918D88B447E}" name="Coluna12987" dataDxfId="3402"/>
    <tableColumn id="13011" xr3:uid="{A3D53538-9B0B-9345-BDB5-2A992BCED642}" name="Coluna12988" dataDxfId="3401"/>
    <tableColumn id="13012" xr3:uid="{54DB24D0-7833-4B46-996A-0C6F4EF6751E}" name="Coluna12989" dataDxfId="3400"/>
    <tableColumn id="13013" xr3:uid="{A34415D8-AB0A-2544-A0AC-FEC9391A5CB7}" name="Coluna12990" dataDxfId="3399"/>
    <tableColumn id="13014" xr3:uid="{A12E8381-D9DD-D346-B5E3-85F26EF2BD05}" name="Coluna12991" dataDxfId="3398"/>
    <tableColumn id="13015" xr3:uid="{88F31D32-7A96-B341-9054-0EC84BAA77A5}" name="Coluna12992" dataDxfId="3397"/>
    <tableColumn id="13016" xr3:uid="{1A555462-311E-354A-A73E-C5084274DAEF}" name="Coluna12993" dataDxfId="3396"/>
    <tableColumn id="13017" xr3:uid="{5D1547C4-CE21-AF4F-A1F0-A2D7FA1C867F}" name="Coluna12994" dataDxfId="3395"/>
    <tableColumn id="13018" xr3:uid="{43761066-D6B7-2043-BE51-F3E448D77771}" name="Coluna12995" dataDxfId="3394"/>
    <tableColumn id="13019" xr3:uid="{52102179-9531-004A-AEC8-75E49B0DC247}" name="Coluna12996" dataDxfId="3393"/>
    <tableColumn id="13020" xr3:uid="{96796A8D-0FBB-1747-AFB3-319940CE79CB}" name="Coluna12997" dataDxfId="3392"/>
    <tableColumn id="13021" xr3:uid="{67BD2467-489C-3B4B-81A5-419C84F77531}" name="Coluna12998" dataDxfId="3391"/>
    <tableColumn id="13022" xr3:uid="{899A29CE-E5C4-E442-8CC9-FBEE4C9ABDF2}" name="Coluna12999" dataDxfId="3390"/>
    <tableColumn id="13023" xr3:uid="{DA13FE32-A2FF-DD4A-A90D-D5440C26DBB4}" name="Coluna13000" dataDxfId="3389"/>
    <tableColumn id="13024" xr3:uid="{A38B90F2-9580-3146-A061-F92DA70802A3}" name="Coluna13001" dataDxfId="3388"/>
    <tableColumn id="13025" xr3:uid="{A0770C86-21FE-0740-91A1-530A4167D051}" name="Coluna13002" dataDxfId="3387"/>
    <tableColumn id="13026" xr3:uid="{5D8D2B4D-139B-1C4D-854D-02D209AB3B8E}" name="Coluna13003" dataDxfId="3386"/>
    <tableColumn id="13027" xr3:uid="{5136BB97-7AB5-E846-B28E-D9E51ADE67FF}" name="Coluna13004" dataDxfId="3385"/>
    <tableColumn id="13028" xr3:uid="{9D331831-1C32-E047-90B6-E7E4B2FB2EBC}" name="Coluna13005" dataDxfId="3384"/>
    <tableColumn id="13029" xr3:uid="{5FA511B2-52C7-844C-A2CD-A806F948A1C3}" name="Coluna13006" dataDxfId="3383"/>
    <tableColumn id="13030" xr3:uid="{5FE3CF4A-DDF2-B84D-8B01-B1D83AF92E88}" name="Coluna13007" dataDxfId="3382"/>
    <tableColumn id="13031" xr3:uid="{8300AD87-8A87-DE43-9B55-45609AAEF6B8}" name="Coluna13008" dataDxfId="3381"/>
    <tableColumn id="13032" xr3:uid="{DA5204A5-0D9F-E543-9236-77A5616390C3}" name="Coluna13009" dataDxfId="3380"/>
    <tableColumn id="13033" xr3:uid="{8F2508B5-3DBD-6546-9D46-362BD4569957}" name="Coluna13010" dataDxfId="3379"/>
    <tableColumn id="13034" xr3:uid="{5DDAC093-5E72-D34C-8BBD-E6E2BF4D7BA2}" name="Coluna13011" dataDxfId="3378"/>
    <tableColumn id="13035" xr3:uid="{7B7DC3DC-47CB-5340-B509-BF32F44A967B}" name="Coluna13012" dataDxfId="3377"/>
    <tableColumn id="13036" xr3:uid="{551580CF-25D6-2C40-8750-110311A1C948}" name="Coluna13013" dataDxfId="3376"/>
    <tableColumn id="13037" xr3:uid="{BD064469-7260-2F4A-943F-4843B2C5CDD6}" name="Coluna13014" dataDxfId="3375"/>
    <tableColumn id="13038" xr3:uid="{A03494BD-A882-DD43-B4EA-FE5CD0A7D431}" name="Coluna13015" dataDxfId="3374"/>
    <tableColumn id="13039" xr3:uid="{5DE18A53-A096-684A-A640-99B6F00F4564}" name="Coluna13016" dataDxfId="3373"/>
    <tableColumn id="13040" xr3:uid="{2EEA5B5E-CB8C-8F43-87B3-0853F6B70063}" name="Coluna13017" dataDxfId="3372"/>
    <tableColumn id="13041" xr3:uid="{5D44BCCC-D706-A048-BBB9-06ABFE5FD507}" name="Coluna13018" dataDxfId="3371"/>
    <tableColumn id="13042" xr3:uid="{C2304A1E-2919-7D49-A19B-DB8CFA264A8D}" name="Coluna13019" dataDxfId="3370"/>
    <tableColumn id="13043" xr3:uid="{F8622F1A-25BA-3447-AF08-675104095F39}" name="Coluna13020" dataDxfId="3369"/>
    <tableColumn id="13044" xr3:uid="{8C38A3B2-9D9C-2D4B-A2DC-B5D1F77C39CD}" name="Coluna13021" dataDxfId="3368"/>
    <tableColumn id="13045" xr3:uid="{695637E7-57A0-F94B-AC9A-8CFB5F19DE1D}" name="Coluna13022" dataDxfId="3367"/>
    <tableColumn id="13046" xr3:uid="{0546E426-69EB-B941-A9A0-1F509CCF308F}" name="Coluna13023" dataDxfId="3366"/>
    <tableColumn id="13047" xr3:uid="{C234603E-D1E3-6C44-9331-A5243FECC8CA}" name="Coluna13024" dataDxfId="3365"/>
    <tableColumn id="13048" xr3:uid="{EFAAB5F9-E8D2-A34D-A282-F307E643BB5C}" name="Coluna13025" dataDxfId="3364"/>
    <tableColumn id="13049" xr3:uid="{6D101D9C-BC6C-CF44-BE89-D836BDBF63AD}" name="Coluna13026" dataDxfId="3363"/>
    <tableColumn id="13050" xr3:uid="{0D1F1E49-7EF4-B442-8F00-F18842913F69}" name="Coluna13027" dataDxfId="3362"/>
    <tableColumn id="13051" xr3:uid="{DFABE49C-7343-074E-AD2C-ECC04E726B51}" name="Coluna13028" dataDxfId="3361"/>
    <tableColumn id="13052" xr3:uid="{7627DC9B-EFC5-3B4A-9AC9-E58B65CBC001}" name="Coluna13029" dataDxfId="3360"/>
    <tableColumn id="13053" xr3:uid="{0140EDD7-C4B7-D242-87C9-C3EC0193DA35}" name="Coluna13030" dataDxfId="3359"/>
    <tableColumn id="13054" xr3:uid="{63BEB9F3-1C64-1041-9FA5-4D9EF61881B8}" name="Coluna13031" dataDxfId="3358"/>
    <tableColumn id="13055" xr3:uid="{4FDD746E-FCB6-9047-AA21-59B00F0A962B}" name="Coluna13032" dataDxfId="3357"/>
    <tableColumn id="13056" xr3:uid="{667236EB-6B1E-F34B-8879-7B484F596EBB}" name="Coluna13033" dataDxfId="3356"/>
    <tableColumn id="13057" xr3:uid="{76D2816C-E071-0747-94D5-22C6F865A671}" name="Coluna13034" dataDxfId="3355"/>
    <tableColumn id="13058" xr3:uid="{84374546-A8CF-DC41-A7A4-36CFAC81BCCA}" name="Coluna13035" dataDxfId="3354"/>
    <tableColumn id="13059" xr3:uid="{B67398AF-0503-9043-A5E4-9E6F95D85BE7}" name="Coluna13036" dataDxfId="3353"/>
    <tableColumn id="13060" xr3:uid="{97182427-2A09-1E4C-BAF7-89F2863FD53B}" name="Coluna13037" dataDxfId="3352"/>
    <tableColumn id="13061" xr3:uid="{C1FC137C-4E34-8C49-8EFF-C1A69FBF307F}" name="Coluna13038" dataDxfId="3351"/>
    <tableColumn id="13062" xr3:uid="{5630CE5A-6BAE-464A-97C9-56E1510A0408}" name="Coluna13039" dataDxfId="3350"/>
    <tableColumn id="13063" xr3:uid="{4157F276-318F-0C40-AE85-F252923E7525}" name="Coluna13040" dataDxfId="3349"/>
    <tableColumn id="13064" xr3:uid="{D975B588-22A6-C24C-9204-3EB6E907B67F}" name="Coluna13041" dataDxfId="3348"/>
    <tableColumn id="13065" xr3:uid="{62F5A0B9-0D0E-8C47-8AB3-D0E60358EA37}" name="Coluna13042" dataDxfId="3347"/>
    <tableColumn id="13066" xr3:uid="{4451627A-3BD6-E74E-8678-CFD8C423A389}" name="Coluna13043" dataDxfId="3346"/>
    <tableColumn id="13067" xr3:uid="{05596397-3ADD-5B40-896B-B0073D94A7C5}" name="Coluna13044" dataDxfId="3345"/>
    <tableColumn id="13068" xr3:uid="{82106593-054F-FC49-AD62-A7800242C9C1}" name="Coluna13045" dataDxfId="3344"/>
    <tableColumn id="13069" xr3:uid="{4E7A5863-945B-3246-A253-A29888427460}" name="Coluna13046" dataDxfId="3343"/>
    <tableColumn id="13070" xr3:uid="{A8D693D5-33DC-B849-A147-ED9B527F701A}" name="Coluna13047" dataDxfId="3342"/>
    <tableColumn id="13071" xr3:uid="{74251B67-CA89-AE45-93F0-D0A0690BDDCC}" name="Coluna13048" dataDxfId="3341"/>
    <tableColumn id="13072" xr3:uid="{BCCE5537-96D1-3046-A976-3613AE8AC607}" name="Coluna13049" dataDxfId="3340"/>
    <tableColumn id="13073" xr3:uid="{99B41441-8278-B24A-835A-19712B1E4672}" name="Coluna13050" dataDxfId="3339"/>
    <tableColumn id="13074" xr3:uid="{1D1F0443-80B1-4D40-B4D3-D4A689410F55}" name="Coluna13051" dataDxfId="3338"/>
    <tableColumn id="13075" xr3:uid="{0C2BAE56-FDC0-CE49-8F5D-E89F78F063E3}" name="Coluna13052" dataDxfId="3337"/>
    <tableColumn id="13076" xr3:uid="{537F09F2-CDE4-F94E-BB2F-91BA3CF2F112}" name="Coluna13053" dataDxfId="3336"/>
    <tableColumn id="13077" xr3:uid="{D056776D-4807-4644-8042-FD4D93332FC6}" name="Coluna13054" dataDxfId="3335"/>
    <tableColumn id="13078" xr3:uid="{BA3A9518-60B6-6E40-96DD-7E6942307916}" name="Coluna13055" dataDxfId="3334"/>
    <tableColumn id="13079" xr3:uid="{B57DA656-508B-A444-A06A-BCB7FE99DCE9}" name="Coluna13056" dataDxfId="3333"/>
    <tableColumn id="13080" xr3:uid="{A7F250F9-18D8-AC4C-B930-FCC240AA778F}" name="Coluna13057" dataDxfId="3332"/>
    <tableColumn id="13081" xr3:uid="{2778B69B-5154-BD4D-AFD1-E5F81E52BCF4}" name="Coluna13058" dataDxfId="3331"/>
    <tableColumn id="13082" xr3:uid="{8D09E795-C1C0-E24A-9002-67BF1156F599}" name="Coluna13059" dataDxfId="3330"/>
    <tableColumn id="13083" xr3:uid="{60650953-0EAA-0845-A73A-F00C9E7CD41B}" name="Coluna13060" dataDxfId="3329"/>
    <tableColumn id="13084" xr3:uid="{B7B3C389-CDDE-2548-9D4F-1A65AF896860}" name="Coluna13061" dataDxfId="3328"/>
    <tableColumn id="13085" xr3:uid="{AE145E82-0A4A-D24F-B224-4AA73579050E}" name="Coluna13062" dataDxfId="3327"/>
    <tableColumn id="13086" xr3:uid="{FF44E957-40F9-1446-9CA8-05D91042F0A0}" name="Coluna13063" dataDxfId="3326"/>
    <tableColumn id="13087" xr3:uid="{2B14AA08-5D37-724D-9E50-B9FABFF9C367}" name="Coluna13064" dataDxfId="3325"/>
    <tableColumn id="13088" xr3:uid="{3FF4B0E6-779E-1C4A-B26C-58EA7AB9F606}" name="Coluna13065" dataDxfId="3324"/>
    <tableColumn id="13089" xr3:uid="{43F680B1-FEFA-0748-BA14-187CFCA567AC}" name="Coluna13066" dataDxfId="3323"/>
    <tableColumn id="13090" xr3:uid="{9E9F22D7-F001-F843-A466-209EB158BEEF}" name="Coluna13067" dataDxfId="3322"/>
    <tableColumn id="13091" xr3:uid="{7B09C2A7-0710-5241-88E9-BDC3425C847A}" name="Coluna13068" dataDxfId="3321"/>
    <tableColumn id="13092" xr3:uid="{F7DC2467-A279-6F4A-8002-6152E966005D}" name="Coluna13069" dataDxfId="3320"/>
    <tableColumn id="13093" xr3:uid="{47C38D13-802A-6A4B-9E07-BEACF9F4C607}" name="Coluna13070" dataDxfId="3319"/>
    <tableColumn id="13094" xr3:uid="{2FC936EB-DF4D-5649-81AF-D090D2DF8E47}" name="Coluna13071" dataDxfId="3318"/>
    <tableColumn id="13095" xr3:uid="{C3AB899A-2D57-EC44-BC40-E94D2D0D600A}" name="Coluna13072" dataDxfId="3317"/>
    <tableColumn id="13096" xr3:uid="{C99FC50C-E050-104A-9088-41D1CDEECAC6}" name="Coluna13073" dataDxfId="3316"/>
    <tableColumn id="13097" xr3:uid="{285496D1-19E5-094A-AB9F-977F24D7045E}" name="Coluna13074" dataDxfId="3315"/>
    <tableColumn id="13098" xr3:uid="{C4481D9B-601D-904C-A917-88B94E31FA65}" name="Coluna13075" dataDxfId="3314"/>
    <tableColumn id="13099" xr3:uid="{1E165D68-2050-5E42-B338-0B13107BE636}" name="Coluna13076" dataDxfId="3313"/>
    <tableColumn id="13100" xr3:uid="{B6B60DB0-5CFB-B840-9084-66C742DF53AC}" name="Coluna13077" dataDxfId="3312"/>
    <tableColumn id="13101" xr3:uid="{4302E2C8-BB0B-5D4D-AF77-F9E2FE2F9EAB}" name="Coluna13078" dataDxfId="3311"/>
    <tableColumn id="13102" xr3:uid="{FFFE2B7A-4012-C945-B3EB-70BA93617CAE}" name="Coluna13079" dataDxfId="3310"/>
    <tableColumn id="13103" xr3:uid="{5253211E-E6B0-7E45-8B11-CAE10508C12B}" name="Coluna13080" dataDxfId="3309"/>
    <tableColumn id="13104" xr3:uid="{B9079C27-0BF2-F844-8BA1-45245294A8C7}" name="Coluna13081" dataDxfId="3308"/>
    <tableColumn id="13105" xr3:uid="{D7B597C4-A2A3-3742-AB9E-FE9502567BA4}" name="Coluna13082" dataDxfId="3307"/>
    <tableColumn id="13106" xr3:uid="{A5D8CC09-3625-914C-8AC5-1B2F62B588A6}" name="Coluna13083" dataDxfId="3306"/>
    <tableColumn id="13107" xr3:uid="{7F24863B-D270-8B44-BD54-25A3F0816D8C}" name="Coluna13084" dataDxfId="3305"/>
    <tableColumn id="13108" xr3:uid="{94F09350-0673-9743-8F70-BD75C3AE5F03}" name="Coluna13085" dataDxfId="3304"/>
    <tableColumn id="13109" xr3:uid="{20871BF9-760C-244B-9406-880D484A0288}" name="Coluna13086" dataDxfId="3303"/>
    <tableColumn id="13110" xr3:uid="{6900D936-2432-D549-A34E-6249D6EF0051}" name="Coluna13087" dataDxfId="3302"/>
    <tableColumn id="13111" xr3:uid="{D61D4C4D-1E10-074C-AE53-91C3FF26E7D1}" name="Coluna13088" dataDxfId="3301"/>
    <tableColumn id="13112" xr3:uid="{CE2F9F48-A0BB-444D-A914-12D311F285DC}" name="Coluna13089" dataDxfId="3300"/>
    <tableColumn id="13113" xr3:uid="{77713DC6-ABF0-154B-AD38-0AB70944EF26}" name="Coluna13090" dataDxfId="3299"/>
    <tableColumn id="13114" xr3:uid="{074869E5-FE9F-6249-8F94-E1F399D4DE2F}" name="Coluna13091" dataDxfId="3298"/>
    <tableColumn id="13115" xr3:uid="{2EEA26BB-742C-CB41-B0D4-310DB7FCA632}" name="Coluna13092" dataDxfId="3297"/>
    <tableColumn id="13116" xr3:uid="{FA049526-3F1C-084C-93D3-63D371D07A96}" name="Coluna13093" dataDxfId="3296"/>
    <tableColumn id="13117" xr3:uid="{EFAF8FAE-DCE4-E04B-8095-B632402A73DC}" name="Coluna13094" dataDxfId="3295"/>
    <tableColumn id="13118" xr3:uid="{57D34FB3-1DE9-0945-900B-401CDC0CDB29}" name="Coluna13095" dataDxfId="3294"/>
    <tableColumn id="13119" xr3:uid="{2AA34384-6E76-194B-9963-54E02C39918A}" name="Coluna13096" dataDxfId="3293"/>
    <tableColumn id="13120" xr3:uid="{0AA49F22-3891-9847-BFF3-3C91A9F4073B}" name="Coluna13097" dataDxfId="3292"/>
    <tableColumn id="13121" xr3:uid="{635D258D-16C1-FA40-B675-E913966FA402}" name="Coluna13098" dataDxfId="3291"/>
    <tableColumn id="13122" xr3:uid="{B7B9C182-8B11-C04A-8BDE-A3C10D5BC77B}" name="Coluna13099" dataDxfId="3290"/>
    <tableColumn id="13123" xr3:uid="{E621134F-6F8F-A14F-87A9-0A4B32652320}" name="Coluna13100" dataDxfId="3289"/>
    <tableColumn id="13124" xr3:uid="{3E70CDF3-6577-6D4A-B111-FC994E902490}" name="Coluna13101" dataDxfId="3288"/>
    <tableColumn id="13125" xr3:uid="{FB12A5EC-DBEB-FB4D-8538-C4D1BBF60503}" name="Coluna13102" dataDxfId="3287"/>
    <tableColumn id="13126" xr3:uid="{256A974A-61C0-484D-98F9-6A2285D61449}" name="Coluna13103" dataDxfId="3286"/>
    <tableColumn id="13127" xr3:uid="{18398A18-BEBD-C34A-84F6-58DF2D901865}" name="Coluna13104" dataDxfId="3285"/>
    <tableColumn id="13128" xr3:uid="{44D8299D-F8EB-9E4E-ADC5-FB7625F64ADE}" name="Coluna13105" dataDxfId="3284"/>
    <tableColumn id="13129" xr3:uid="{D523D0B7-E071-DC45-A447-A9E45805E9B1}" name="Coluna13106" dataDxfId="3283"/>
    <tableColumn id="13130" xr3:uid="{77E1BE5F-B033-CC4E-B020-026D2EB9E858}" name="Coluna13107" dataDxfId="3282"/>
    <tableColumn id="13131" xr3:uid="{6DA9563A-4AD4-F24C-8591-3378F445C80B}" name="Coluna13108" dataDxfId="3281"/>
    <tableColumn id="13132" xr3:uid="{CB184C79-1647-3543-8886-D1B5CFDAF825}" name="Coluna13109" dataDxfId="3280"/>
    <tableColumn id="13133" xr3:uid="{54269BBF-181C-4142-BEB9-B76E4BE41B28}" name="Coluna13110" dataDxfId="3279"/>
    <tableColumn id="13134" xr3:uid="{804C6847-45FB-5B4E-9F47-EC4A9EC4B872}" name="Coluna13111" dataDxfId="3278"/>
    <tableColumn id="13135" xr3:uid="{6F54B5A7-5166-D84D-AC94-1A76F0DFA001}" name="Coluna13112" dataDxfId="3277"/>
    <tableColumn id="13136" xr3:uid="{A98F4492-7631-2E4F-A097-7FB4DDB672ED}" name="Coluna13113" dataDxfId="3276"/>
    <tableColumn id="13137" xr3:uid="{A543B92F-568E-F443-862F-5D01B2936DF4}" name="Coluna13114" dataDxfId="3275"/>
    <tableColumn id="13138" xr3:uid="{0C71F551-61EE-DA4F-B8E7-7D3FD43BC4F3}" name="Coluna13115" dataDxfId="3274"/>
    <tableColumn id="13139" xr3:uid="{1869FA4C-F79D-0445-840A-852D42DA30D7}" name="Coluna13116" dataDxfId="3273"/>
    <tableColumn id="13140" xr3:uid="{6C8867EC-9D06-924A-84A9-A0C148A0FD82}" name="Coluna13117" dataDxfId="3272"/>
    <tableColumn id="13141" xr3:uid="{D81902AF-44DA-A842-8E36-2F8C2CC927D6}" name="Coluna13118" dataDxfId="3271"/>
    <tableColumn id="13142" xr3:uid="{AAA9A836-8DAF-9140-AD34-107FE667B10A}" name="Coluna13119" dataDxfId="3270"/>
    <tableColumn id="13143" xr3:uid="{027D650D-8344-904A-853B-D15F5712DC37}" name="Coluna13120" dataDxfId="3269"/>
    <tableColumn id="13144" xr3:uid="{FDE0733C-681E-E14C-9546-BB52AEEDA3E9}" name="Coluna13121" dataDxfId="3268"/>
    <tableColumn id="13145" xr3:uid="{3BD5E16B-0BA5-FC44-9C22-58004F4396A3}" name="Coluna13122" dataDxfId="3267"/>
    <tableColumn id="13146" xr3:uid="{DBC2C0DD-5B0C-2C48-9C7F-582F74FCF51D}" name="Coluna13123" dataDxfId="3266"/>
    <tableColumn id="13147" xr3:uid="{7243D226-1083-F74C-B33C-65988462C503}" name="Coluna13124" dataDxfId="3265"/>
    <tableColumn id="13148" xr3:uid="{0D2125C4-FCEB-6F42-9013-116D500C8021}" name="Coluna13125" dataDxfId="3264"/>
    <tableColumn id="13149" xr3:uid="{E9D51857-C960-1341-BCDA-A052A074E217}" name="Coluna13126" dataDxfId="3263"/>
    <tableColumn id="13150" xr3:uid="{C8F12819-352E-AE42-85B8-06573AF54D89}" name="Coluna13127" dataDxfId="3262"/>
    <tableColumn id="13151" xr3:uid="{2D1A7B6F-6CE9-5140-BDA9-B12AC7F5C498}" name="Coluna13128" dataDxfId="3261"/>
    <tableColumn id="13152" xr3:uid="{3CEDFD30-2B97-E746-9537-E9B8651A1DF4}" name="Coluna13129" dataDxfId="3260"/>
    <tableColumn id="13153" xr3:uid="{A1E800EA-4F20-544C-A674-1A892DB3B233}" name="Coluna13130" dataDxfId="3259"/>
    <tableColumn id="13154" xr3:uid="{4E1BC777-11CC-D542-8442-A132B7942185}" name="Coluna13131" dataDxfId="3258"/>
    <tableColumn id="13155" xr3:uid="{28FD8144-A21E-0A4E-B7F7-101A66C86987}" name="Coluna13132" dataDxfId="3257"/>
    <tableColumn id="13156" xr3:uid="{611BD89B-6A05-234C-B8D9-D9D5AA13037D}" name="Coluna13133" dataDxfId="3256"/>
    <tableColumn id="13157" xr3:uid="{BB629084-B868-AB41-AA05-E43465419D4D}" name="Coluna13134" dataDxfId="3255"/>
    <tableColumn id="13158" xr3:uid="{E4D9B29D-44AE-F247-B07B-0C857942CDDA}" name="Coluna13135" dataDxfId="3254"/>
    <tableColumn id="13159" xr3:uid="{F85FB0EB-6DCB-D643-94C4-5A217DBE6721}" name="Coluna13136" dataDxfId="3253"/>
    <tableColumn id="13160" xr3:uid="{E876FD6C-F0E5-854B-9180-5C5C60F340AA}" name="Coluna13137" dataDxfId="3252"/>
    <tableColumn id="13161" xr3:uid="{A9E953C3-5AE0-D240-9A65-91F07E2A985A}" name="Coluna13138" dataDxfId="3251"/>
    <tableColumn id="13162" xr3:uid="{43F6CE10-4A42-F24F-9BAB-6FE230A6541E}" name="Coluna13139" dataDxfId="3250"/>
    <tableColumn id="13163" xr3:uid="{51FB5057-11ED-8E4C-987C-D69F3D1CB00B}" name="Coluna13140" dataDxfId="3249"/>
    <tableColumn id="13164" xr3:uid="{CFA87603-A339-2345-A860-7FAFD34FA7E9}" name="Coluna13141" dataDxfId="3248"/>
    <tableColumn id="13165" xr3:uid="{C28322BA-4A2E-9D49-AE20-F38E4DEA823C}" name="Coluna13142" dataDxfId="3247"/>
    <tableColumn id="13166" xr3:uid="{6EFE7795-DE8D-994B-A6FA-E23A7865979A}" name="Coluna13143" dataDxfId="3246"/>
    <tableColumn id="13167" xr3:uid="{041FEF25-9EFD-4C48-8AE5-4F15809C835A}" name="Coluna13144" dataDxfId="3245"/>
    <tableColumn id="13168" xr3:uid="{9A42CAD2-57A8-434E-95D2-B629C6241E2F}" name="Coluna13145" dataDxfId="3244"/>
    <tableColumn id="13169" xr3:uid="{50C02E78-FD65-6D44-9D9C-960E9ECEF2A7}" name="Coluna13146" dataDxfId="3243"/>
    <tableColumn id="13170" xr3:uid="{E3F8421E-1220-E14C-9D02-DEC790BBEEFB}" name="Coluna13147" dataDxfId="3242"/>
    <tableColumn id="13171" xr3:uid="{F02A7609-D86F-8D40-AC36-C46D08EA9FAE}" name="Coluna13148" dataDxfId="3241"/>
    <tableColumn id="13172" xr3:uid="{0D798061-42F3-524C-ADF1-84731A93F0C9}" name="Coluna13149" dataDxfId="3240"/>
    <tableColumn id="13173" xr3:uid="{4AE9C2F0-1F24-A642-9570-FD530E6E4548}" name="Coluna13150" dataDxfId="3239"/>
    <tableColumn id="13174" xr3:uid="{52D55AB9-46C9-AC42-91B1-E15ED50F6552}" name="Coluna13151" dataDxfId="3238"/>
    <tableColumn id="13175" xr3:uid="{4E3B83D3-6E56-0E48-B6F7-22C83CE5D288}" name="Coluna13152" dataDxfId="3237"/>
    <tableColumn id="13176" xr3:uid="{D4D8FA0F-B847-4C47-BF5B-28D3C473F47C}" name="Coluna13153" dataDxfId="3236"/>
    <tableColumn id="13177" xr3:uid="{0C6C7C92-2B79-E347-885B-6A54CFA40294}" name="Coluna13154" dataDxfId="3235"/>
    <tableColumn id="13178" xr3:uid="{B157FC7D-53CB-C04C-B499-F4E201F66D28}" name="Coluna13155" dataDxfId="3234"/>
    <tableColumn id="13179" xr3:uid="{2149737A-E673-C940-BC36-BA102BEF4A92}" name="Coluna13156" dataDxfId="3233"/>
    <tableColumn id="13180" xr3:uid="{6F4835B3-C631-A14A-A23C-62ADE5C927C2}" name="Coluna13157" dataDxfId="3232"/>
    <tableColumn id="13181" xr3:uid="{36B1F53B-DBE1-5345-98C3-6EFE664568C4}" name="Coluna13158" dataDxfId="3231"/>
    <tableColumn id="13182" xr3:uid="{8E5DE48C-857B-D84F-AAB3-CA4AEF018BC8}" name="Coluna13159" dataDxfId="3230"/>
    <tableColumn id="13183" xr3:uid="{A6ED5E8C-488F-0346-B376-03CBDA32BE98}" name="Coluna13160" dataDxfId="3229"/>
    <tableColumn id="13184" xr3:uid="{E15D9696-253A-1F46-B77C-0185C55E4B1A}" name="Coluna13161" dataDxfId="3228"/>
    <tableColumn id="13185" xr3:uid="{DC565815-5982-824C-992E-0453C8723B6A}" name="Coluna13162" dataDxfId="3227"/>
    <tableColumn id="13186" xr3:uid="{487B695E-FAE1-7F4B-BC7F-D5010F0A7FED}" name="Coluna13163" dataDxfId="3226"/>
    <tableColumn id="13187" xr3:uid="{45A5BD13-95CC-C643-9697-329DC681A93E}" name="Coluna13164" dataDxfId="3225"/>
    <tableColumn id="13188" xr3:uid="{4448C9D1-D2E9-C349-9703-2C739AEDF338}" name="Coluna13165" dataDxfId="3224"/>
    <tableColumn id="13189" xr3:uid="{E85D7C0B-6B1B-3043-BCA3-3B3F775FDE4B}" name="Coluna13166" dataDxfId="3223"/>
    <tableColumn id="13190" xr3:uid="{529E6532-6BBA-1842-AB7B-F93C0D01F684}" name="Coluna13167" dataDxfId="3222"/>
    <tableColumn id="13191" xr3:uid="{FDED2417-4A32-F846-9CC6-6E3D999DE004}" name="Coluna13168" dataDxfId="3221"/>
    <tableColumn id="13192" xr3:uid="{E15A1DDE-BE74-D941-B7D7-53C49EF7D2AC}" name="Coluna13169" dataDxfId="3220"/>
    <tableColumn id="13193" xr3:uid="{D181BEC5-D779-434D-A809-84E63F2CD839}" name="Coluna13170" dataDxfId="3219"/>
    <tableColumn id="13194" xr3:uid="{AF768642-739B-A64F-804D-C7C512F257CA}" name="Coluna13171" dataDxfId="3218"/>
    <tableColumn id="13195" xr3:uid="{1D999B66-E8FE-6C4C-9365-235A7D8CE021}" name="Coluna13172" dataDxfId="3217"/>
    <tableColumn id="13196" xr3:uid="{1501C636-DF24-E049-9EE0-F3D861B295CC}" name="Coluna13173" dataDxfId="3216"/>
    <tableColumn id="13197" xr3:uid="{66ABC2AD-007A-BA47-B550-DD320D108899}" name="Coluna13174" dataDxfId="3215"/>
    <tableColumn id="13198" xr3:uid="{BB62FB5C-3221-B84E-B072-E5BA59CEBA49}" name="Coluna13175" dataDxfId="3214"/>
    <tableColumn id="13199" xr3:uid="{166744E7-223D-A642-B174-F7EC7AB3A6A5}" name="Coluna13176" dataDxfId="3213"/>
    <tableColumn id="13200" xr3:uid="{7D34E44A-5CAA-0A4F-9AF1-0DCC9D75DC6C}" name="Coluna13177" dataDxfId="3212"/>
    <tableColumn id="13201" xr3:uid="{6453C074-1D2D-B441-8CAA-E65B35866DC7}" name="Coluna13178" dataDxfId="3211"/>
    <tableColumn id="13202" xr3:uid="{54839A01-9B0D-154F-8D8C-594D9598825D}" name="Coluna13179" dataDxfId="3210"/>
    <tableColumn id="13203" xr3:uid="{C5FB2120-34E7-B34C-AC9F-12864FB76C08}" name="Coluna13180" dataDxfId="3209"/>
    <tableColumn id="13204" xr3:uid="{CD94D5D7-D951-544E-BB6E-5A6D8E8AC9DF}" name="Coluna13181" dataDxfId="3208"/>
    <tableColumn id="13205" xr3:uid="{FC9C0B82-0511-C844-97F3-3421A8C5287D}" name="Coluna13182" dataDxfId="3207"/>
    <tableColumn id="13206" xr3:uid="{8F376A49-C3BF-A747-8DCD-6FE76F4293A5}" name="Coluna13183" dataDxfId="3206"/>
    <tableColumn id="13207" xr3:uid="{EF7350D5-1A04-4742-9085-DE43942168C4}" name="Coluna13184" dataDxfId="3205"/>
    <tableColumn id="13208" xr3:uid="{C5BE488B-69A8-4B4B-AAF4-469D5FC4E829}" name="Coluna13185" dataDxfId="3204"/>
    <tableColumn id="13209" xr3:uid="{7A326117-D16C-D649-8986-AB0C1B9288E4}" name="Coluna13186" dataDxfId="3203"/>
    <tableColumn id="13210" xr3:uid="{C7389D1E-17A6-5446-B713-0CEB9888CD8D}" name="Coluna13187" dataDxfId="3202"/>
    <tableColumn id="13211" xr3:uid="{B10C071B-AD0F-984C-906E-BEEDFFC1A944}" name="Coluna13188" dataDxfId="3201"/>
    <tableColumn id="13212" xr3:uid="{D0B9A23A-96B0-0944-972C-C3024B8B2AA6}" name="Coluna13189" dataDxfId="3200"/>
    <tableColumn id="13213" xr3:uid="{3A052DF7-1728-3441-8D15-B5B2771382D0}" name="Coluna13190" dataDxfId="3199"/>
    <tableColumn id="13214" xr3:uid="{3E256A5C-76FC-C141-8EE5-AF2FFCB6C422}" name="Coluna13191" dataDxfId="3198"/>
    <tableColumn id="13215" xr3:uid="{25DE3DF0-BA96-A643-A38A-1833EC9211F4}" name="Coluna13192" dataDxfId="3197"/>
    <tableColumn id="13216" xr3:uid="{B881CE92-ADB5-9847-8F9B-4E8FBF96F013}" name="Coluna13193" dataDxfId="3196"/>
    <tableColumn id="13217" xr3:uid="{DE43E66B-176E-D34D-A226-E67E54FB968C}" name="Coluna13194" dataDxfId="3195"/>
    <tableColumn id="13218" xr3:uid="{FA10834F-C771-BD4A-85F9-55DB794B6532}" name="Coluna13195" dataDxfId="3194"/>
    <tableColumn id="13219" xr3:uid="{6DEBEADB-2CAF-A242-BB81-6C422DCAC77B}" name="Coluna13196" dataDxfId="3193"/>
    <tableColumn id="13220" xr3:uid="{CF37EE87-3E35-FC4F-BAC7-93CE8F11644E}" name="Coluna13197" dataDxfId="3192"/>
    <tableColumn id="13221" xr3:uid="{69FB585E-C98D-6643-9909-2AD8CDE9AFDF}" name="Coluna13198" dataDxfId="3191"/>
    <tableColumn id="13222" xr3:uid="{76662EE0-A02E-0642-9686-54C39120719D}" name="Coluna13199" dataDxfId="3190"/>
    <tableColumn id="13223" xr3:uid="{4EDDF261-0956-9C4A-9D06-2C5711256124}" name="Coluna13200" dataDxfId="3189"/>
    <tableColumn id="13224" xr3:uid="{797FF825-2A48-D244-8A61-4A098AFEB345}" name="Coluna13201" dataDxfId="3188"/>
    <tableColumn id="13225" xr3:uid="{D7BF25C7-6771-234C-9B97-448BF639A342}" name="Coluna13202" dataDxfId="3187"/>
    <tableColumn id="13226" xr3:uid="{096B954A-BBEC-EF4D-AEDD-DA0320A1C7A7}" name="Coluna13203" dataDxfId="3186"/>
    <tableColumn id="13227" xr3:uid="{405CF9C3-1431-6F49-A011-51D721441B73}" name="Coluna13204" dataDxfId="3185"/>
    <tableColumn id="13228" xr3:uid="{F1A57D16-110D-EF4C-B1F7-B8BD6D73EBE8}" name="Coluna13205" dataDxfId="3184"/>
    <tableColumn id="13229" xr3:uid="{64AB21AF-C996-2E4A-8B9D-D8CF63F98201}" name="Coluna13206" dataDxfId="3183"/>
    <tableColumn id="13230" xr3:uid="{FAEDADBA-2F47-1848-8DF5-E91D0E654CA6}" name="Coluna13207" dataDxfId="3182"/>
    <tableColumn id="13231" xr3:uid="{67326E78-2E09-944D-B248-989E5CB21C49}" name="Coluna13208" dataDxfId="3181"/>
    <tableColumn id="13232" xr3:uid="{00C8F1F1-85CE-2C44-A687-FA1802AE56AE}" name="Coluna13209" dataDxfId="3180"/>
    <tableColumn id="13233" xr3:uid="{418E0316-9DD4-2B48-812D-AB35F7ED87BD}" name="Coluna13210" dataDxfId="3179"/>
    <tableColumn id="13234" xr3:uid="{0121B5F5-928B-6B4B-BABD-8D9948615B43}" name="Coluna13211" dataDxfId="3178"/>
    <tableColumn id="13235" xr3:uid="{D294351A-CA65-C645-A27A-27514F97F3BA}" name="Coluna13212" dataDxfId="3177"/>
    <tableColumn id="13236" xr3:uid="{B616B6AD-C07D-0849-BA9B-C14849014D9C}" name="Coluna13213" dataDxfId="3176"/>
    <tableColumn id="13237" xr3:uid="{03A5D638-A73A-7848-9F08-FC3EAEC50D70}" name="Coluna13214" dataDxfId="3175"/>
    <tableColumn id="13238" xr3:uid="{85723314-9570-E14D-8E61-FB79E44A8181}" name="Coluna13215" dataDxfId="3174"/>
    <tableColumn id="13239" xr3:uid="{3EF4FFFB-5536-124C-92E7-6CD781870EEC}" name="Coluna13216" dataDxfId="3173"/>
    <tableColumn id="13240" xr3:uid="{021A94FF-8AE4-E042-84E3-270A8072DEDD}" name="Coluna13217" dataDxfId="3172"/>
    <tableColumn id="13241" xr3:uid="{2ED54855-5D11-A64F-BFED-2B5BEF340125}" name="Coluna13218" dataDxfId="3171"/>
    <tableColumn id="13242" xr3:uid="{92B75E68-B8D0-D849-A1A4-137DDA361F3F}" name="Coluna13219" dataDxfId="3170"/>
    <tableColumn id="13243" xr3:uid="{19F1D758-EB03-6243-A3E9-2EBD8D504FEE}" name="Coluna13220" dataDxfId="3169"/>
    <tableColumn id="13244" xr3:uid="{978D6DFC-F006-5542-8DE3-D06B07D64293}" name="Coluna13221" dataDxfId="3168"/>
    <tableColumn id="13245" xr3:uid="{39A62E01-21EE-5947-B841-0ADBF2741249}" name="Coluna13222" dataDxfId="3167"/>
    <tableColumn id="13246" xr3:uid="{91AC83A2-D267-0F48-9865-C975B32BECD0}" name="Coluna13223" dataDxfId="3166"/>
    <tableColumn id="13247" xr3:uid="{A43E8AAA-467C-7940-886C-50002D40522A}" name="Coluna13224" dataDxfId="3165"/>
    <tableColumn id="13248" xr3:uid="{9C051C13-7F3A-7642-9F6A-2F15F7CCD34D}" name="Coluna13225" dataDxfId="3164"/>
    <tableColumn id="13249" xr3:uid="{59D1A9F0-0BB4-5B48-9BB2-F66F2010DFFB}" name="Coluna13226" dataDxfId="3163"/>
    <tableColumn id="13250" xr3:uid="{860E606D-EBAF-494B-B050-2939C25FB6C1}" name="Coluna13227" dataDxfId="3162"/>
    <tableColumn id="13251" xr3:uid="{B5914C5B-16D0-7444-8D2D-584105416C14}" name="Coluna13228" dataDxfId="3161"/>
    <tableColumn id="13252" xr3:uid="{AE753372-D4D1-B648-BF7C-395F1E8D0CE6}" name="Coluna13229" dataDxfId="3160"/>
    <tableColumn id="13253" xr3:uid="{D652EF22-D857-D947-8F87-7B4EDD9CFC3F}" name="Coluna13230" dataDxfId="3159"/>
    <tableColumn id="13254" xr3:uid="{B4B8C645-0E54-F04B-BDE6-6584021CC634}" name="Coluna13231" dataDxfId="3158"/>
    <tableColumn id="13255" xr3:uid="{C1C0D30A-272E-264C-B0D8-5E4F02E9CAE3}" name="Coluna13232" dataDxfId="3157"/>
    <tableColumn id="13256" xr3:uid="{3E72AFA8-63E3-F243-8374-AD449AB36653}" name="Coluna13233" dataDxfId="3156"/>
    <tableColumn id="13257" xr3:uid="{D251E3B4-5C81-6546-9AA3-6188109A0AA1}" name="Coluna13234" dataDxfId="3155"/>
    <tableColumn id="13258" xr3:uid="{EEE8EDD2-5BA7-F74A-8C64-FB08512B529D}" name="Coluna13235" dataDxfId="3154"/>
    <tableColumn id="13259" xr3:uid="{DCE4639C-0A69-C745-BEE2-C22E0702142A}" name="Coluna13236" dataDxfId="3153"/>
    <tableColumn id="13260" xr3:uid="{1F4FAE88-CD23-B84E-8F84-CB89562A5C00}" name="Coluna13237" dataDxfId="3152"/>
    <tableColumn id="13261" xr3:uid="{03F81D71-D68B-A945-B5FB-EFD83CCF9317}" name="Coluna13238" dataDxfId="3151"/>
    <tableColumn id="13262" xr3:uid="{E5ED9F12-72FC-3C44-B57B-094DB9744889}" name="Coluna13239" dataDxfId="3150"/>
    <tableColumn id="13263" xr3:uid="{714F05EA-250C-5E48-823B-0DBC2AF7040B}" name="Coluna13240" dataDxfId="3149"/>
    <tableColumn id="13264" xr3:uid="{8E6B39CB-D777-D748-BC62-D1FF51D54C7E}" name="Coluna13241" dataDxfId="3148"/>
    <tableColumn id="13265" xr3:uid="{F90C240A-2E13-E64D-B36C-73F09A686935}" name="Coluna13242" dataDxfId="3147"/>
    <tableColumn id="13266" xr3:uid="{CE8A1684-0188-2A42-80D1-36B66D680892}" name="Coluna13243" dataDxfId="3146"/>
    <tableColumn id="13267" xr3:uid="{CC9100AA-8ABB-A049-892C-7CDBF14DCFD6}" name="Coluna13244" dataDxfId="3145"/>
    <tableColumn id="13268" xr3:uid="{9C3B775D-F637-4E4D-8EA6-8ECCB10A94CC}" name="Coluna13245" dataDxfId="3144"/>
    <tableColumn id="13269" xr3:uid="{65EB27FC-3EF1-DA45-BC63-E6006CB5580C}" name="Coluna13246" dataDxfId="3143"/>
    <tableColumn id="13270" xr3:uid="{604C8FEB-AE60-5B40-A5F7-31E96723FD9F}" name="Coluna13247" dataDxfId="3142"/>
    <tableColumn id="13271" xr3:uid="{425635E3-CB61-A94C-BCF8-238EBDBADB88}" name="Coluna13248" dataDxfId="3141"/>
    <tableColumn id="13272" xr3:uid="{DF2DB195-F3B3-AD44-892B-A60D9A4804DD}" name="Coluna13249" dataDxfId="3140"/>
    <tableColumn id="13273" xr3:uid="{C5CDB03A-ACD9-344E-BA48-8F996668F38F}" name="Coluna13250" dataDxfId="3139"/>
    <tableColumn id="13274" xr3:uid="{5E9C3265-DD49-974A-A866-4DE722B36F45}" name="Coluna13251" dataDxfId="3138"/>
    <tableColumn id="13275" xr3:uid="{70500453-E4FF-7E43-89F5-E8833DC21F67}" name="Coluna13252" dataDxfId="3137"/>
    <tableColumn id="13276" xr3:uid="{780C74A7-0596-084A-A45A-D59454227767}" name="Coluna13253" dataDxfId="3136"/>
    <tableColumn id="13277" xr3:uid="{0661E7C2-16CC-4E48-BE54-548068F18688}" name="Coluna13254" dataDxfId="3135"/>
    <tableColumn id="13278" xr3:uid="{BBE099C6-5FBB-7746-9EC5-3DDA8AC4093E}" name="Coluna13255" dataDxfId="3134"/>
    <tableColumn id="13279" xr3:uid="{72BB78CC-59A7-1F4B-BC77-1E2C90FBB30E}" name="Coluna13256" dataDxfId="3133"/>
    <tableColumn id="13280" xr3:uid="{C9AC289D-73DB-C840-90BD-17263AE816FE}" name="Coluna13257" dataDxfId="3132"/>
    <tableColumn id="13281" xr3:uid="{9D77859A-734B-2C41-8C8B-EC6989DD7BE5}" name="Coluna13258" dataDxfId="3131"/>
    <tableColumn id="13282" xr3:uid="{60487336-A65C-B241-ACF6-D53C65AD2E25}" name="Coluna13259" dataDxfId="3130"/>
    <tableColumn id="13283" xr3:uid="{5CFA0872-DF13-A945-B0EB-CF465CBE5757}" name="Coluna13260" dataDxfId="3129"/>
    <tableColumn id="13284" xr3:uid="{BB73EFF4-C55A-644E-B35B-8443E5363163}" name="Coluna13261" dataDxfId="3128"/>
    <tableColumn id="13285" xr3:uid="{688AF5E5-B215-2246-B18A-62A80B965C8E}" name="Coluna13262" dataDxfId="3127"/>
    <tableColumn id="13286" xr3:uid="{91CF6A3B-6FC1-8648-AC3F-B43050A5C72C}" name="Coluna13263" dataDxfId="3126"/>
    <tableColumn id="13287" xr3:uid="{3A23A079-A4EC-BE45-94B5-C5351778E2EB}" name="Coluna13264" dataDxfId="3125"/>
    <tableColumn id="13288" xr3:uid="{AA187F60-8069-8F40-A8C9-5E39D8BA4EA7}" name="Coluna13265" dataDxfId="3124"/>
    <tableColumn id="13289" xr3:uid="{15F361FC-2CE6-2B45-A786-1DBAB8713395}" name="Coluna13266" dataDxfId="3123"/>
    <tableColumn id="13290" xr3:uid="{6D21B3F6-0BE2-6642-8A26-4F31DD6DC7BF}" name="Coluna13267" dataDxfId="3122"/>
    <tableColumn id="13291" xr3:uid="{4EE7846C-FBA7-E447-A15E-CB6DF92DD442}" name="Coluna13268" dataDxfId="3121"/>
    <tableColumn id="13292" xr3:uid="{9E70D808-63A8-5648-86EB-268B20A5C435}" name="Coluna13269" dataDxfId="3120"/>
    <tableColumn id="13293" xr3:uid="{867F4E9D-C391-1846-B8A0-A49604DFA94D}" name="Coluna13270" dataDxfId="3119"/>
    <tableColumn id="13294" xr3:uid="{AE326428-0EA1-294E-8A59-38310657B724}" name="Coluna13271" dataDxfId="3118"/>
    <tableColumn id="13295" xr3:uid="{937EFADF-8351-8C43-865F-E1693F1B1B7A}" name="Coluna13272" dataDxfId="3117"/>
    <tableColumn id="13296" xr3:uid="{96AE05F0-684C-9C46-9287-B312460F4ACF}" name="Coluna13273" dataDxfId="3116"/>
    <tableColumn id="13297" xr3:uid="{686BECE9-02A9-244E-A93C-25933239F8BB}" name="Coluna13274" dataDxfId="3115"/>
    <tableColumn id="13298" xr3:uid="{F6EB3C05-8782-6247-A4D1-E3F472D10E66}" name="Coluna13275" dataDxfId="3114"/>
    <tableColumn id="13299" xr3:uid="{14FFF76C-4489-1548-8CC6-847990226BBF}" name="Coluna13276" dataDxfId="3113"/>
    <tableColumn id="13300" xr3:uid="{C085D979-FA4C-0145-999F-04EE4E8EB774}" name="Coluna13277" dataDxfId="3112"/>
    <tableColumn id="13301" xr3:uid="{E3CDE0A2-2341-6644-A307-5F2B8B8D8717}" name="Coluna13278" dataDxfId="3111"/>
    <tableColumn id="13302" xr3:uid="{B2AE7472-B12F-9D4D-A1F7-E9AB30914C63}" name="Coluna13279" dataDxfId="3110"/>
    <tableColumn id="13303" xr3:uid="{8275C4E4-88F4-B542-B089-965F8D1A8AE4}" name="Coluna13280" dataDxfId="3109"/>
    <tableColumn id="13304" xr3:uid="{33955E1E-B30D-3F48-8718-1610322F1BB3}" name="Coluna13281" dataDxfId="3108"/>
    <tableColumn id="13305" xr3:uid="{EDD08385-3707-304B-8F44-197B7EFEEDF1}" name="Coluna13282" dataDxfId="3107"/>
    <tableColumn id="13306" xr3:uid="{EF6AD7B3-5B32-B84E-A02D-99248C60D612}" name="Coluna13283" dataDxfId="3106"/>
    <tableColumn id="13307" xr3:uid="{185C23CE-C897-FD4A-B60E-715FBBFA4B54}" name="Coluna13284" dataDxfId="3105"/>
    <tableColumn id="13308" xr3:uid="{536A50D9-7E3E-4840-AB49-3863074AFC4B}" name="Coluna13285" dataDxfId="3104"/>
    <tableColumn id="13309" xr3:uid="{36B293C8-D14D-CD46-953B-C98BB920463F}" name="Coluna13286" dataDxfId="3103"/>
    <tableColumn id="13310" xr3:uid="{067ADF3B-445C-9449-A91D-DC1F746D6582}" name="Coluna13287" dataDxfId="3102"/>
    <tableColumn id="13311" xr3:uid="{964939AB-5943-894C-B3AD-D34F39F4B7F9}" name="Coluna13288" dataDxfId="3101"/>
    <tableColumn id="13312" xr3:uid="{748E63D6-1F88-044D-B08A-246BE6468BCB}" name="Coluna13289" dataDxfId="3100"/>
    <tableColumn id="13313" xr3:uid="{C96DEBFF-B89C-1B47-9AC2-F880003FB6B2}" name="Coluna13290" dataDxfId="3099"/>
    <tableColumn id="13314" xr3:uid="{811C4A8D-4659-F147-99F5-5D9B503FBCC5}" name="Coluna13291" dataDxfId="3098"/>
    <tableColumn id="13315" xr3:uid="{035D9C7E-5884-6D45-8C2E-380AC5DD5F4F}" name="Coluna13292" dataDxfId="3097"/>
    <tableColumn id="13316" xr3:uid="{68C4BE2B-1124-F647-9AAA-25530AC0A973}" name="Coluna13293" dataDxfId="3096"/>
    <tableColumn id="13317" xr3:uid="{13ED86A3-FB72-974A-9692-E13868B81326}" name="Coluna13294" dataDxfId="3095"/>
    <tableColumn id="13318" xr3:uid="{4DA54A4F-7D63-EC40-8317-09CFA17FB947}" name="Coluna13295" dataDxfId="3094"/>
    <tableColumn id="13319" xr3:uid="{7B77550F-8020-4E4B-ACBC-050C6F14DC46}" name="Coluna13296" dataDxfId="3093"/>
    <tableColumn id="13320" xr3:uid="{B06D8B04-754F-3941-8083-8BBD010807C2}" name="Coluna13297" dataDxfId="3092"/>
    <tableColumn id="13321" xr3:uid="{36ACD2E4-E27E-0241-9378-56A7229D1F9F}" name="Coluna13298" dataDxfId="3091"/>
    <tableColumn id="13322" xr3:uid="{AFB639A9-9E10-E64D-997D-3F970A454B4B}" name="Coluna13299" dataDxfId="3090"/>
    <tableColumn id="13323" xr3:uid="{330C1DB1-1D98-AD4C-9C20-F67A75D3189D}" name="Coluna13300" dataDxfId="3089"/>
    <tableColumn id="13324" xr3:uid="{D92D56E5-CF97-4449-8AB2-D780DC76EADF}" name="Coluna13301" dataDxfId="3088"/>
    <tableColumn id="13325" xr3:uid="{44D265FA-A48D-9941-B8FB-77EBDF9DBBD1}" name="Coluna13302" dataDxfId="3087"/>
    <tableColumn id="13326" xr3:uid="{FF0E6F7B-D4C5-F94D-ACCC-66CCD2E0E310}" name="Coluna13303" dataDxfId="3086"/>
    <tableColumn id="13327" xr3:uid="{02BCDB1E-26FB-2849-B537-196E6EB05778}" name="Coluna13304" dataDxfId="3085"/>
    <tableColumn id="13328" xr3:uid="{50AD37AE-0185-9942-BE0C-BAFE70287E44}" name="Coluna13305" dataDxfId="3084"/>
    <tableColumn id="13329" xr3:uid="{4A173CE3-026B-C14A-A4F6-56A76D3E3636}" name="Coluna13306" dataDxfId="3083"/>
    <tableColumn id="13330" xr3:uid="{663025DC-7415-984A-A0E0-6BCF52AFE557}" name="Coluna13307" dataDxfId="3082"/>
    <tableColumn id="13331" xr3:uid="{A9D52FBF-DB9C-4B45-9F84-2F7E6EEBEA52}" name="Coluna13308" dataDxfId="3081"/>
    <tableColumn id="13332" xr3:uid="{EBF3FFDF-EAFB-4648-8358-2324E7C9CC9D}" name="Coluna13309" dataDxfId="3080"/>
    <tableColumn id="13333" xr3:uid="{864F0FE7-83C4-1048-8700-F13D8EC9E93E}" name="Coluna13310" dataDxfId="3079"/>
    <tableColumn id="13334" xr3:uid="{14A89007-68E1-964E-82AA-3B33DE2759F7}" name="Coluna13311" dataDxfId="3078"/>
    <tableColumn id="13335" xr3:uid="{3A3D0DAE-6BE0-7D4C-A33C-417C5FA4A89A}" name="Coluna13312" dataDxfId="3077"/>
    <tableColumn id="13336" xr3:uid="{1707BC0E-02A3-F44D-83AA-F9A663E0AF72}" name="Coluna13313" dataDxfId="3076"/>
    <tableColumn id="13337" xr3:uid="{1DB47FFE-8AC4-3A42-850E-2CDDE3BFB530}" name="Coluna13314" dataDxfId="3075"/>
    <tableColumn id="13338" xr3:uid="{272E7051-32F7-814E-9905-801377C216C5}" name="Coluna13315" dataDxfId="3074"/>
    <tableColumn id="13339" xr3:uid="{B4F2E61D-08CA-E441-BDB6-34BF991598B8}" name="Coluna13316" dataDxfId="3073"/>
    <tableColumn id="13340" xr3:uid="{9157D802-3E60-B44D-B202-CFCCB5870342}" name="Coluna13317" dataDxfId="3072"/>
    <tableColumn id="13341" xr3:uid="{365B5CDD-38B8-2F44-BC86-C7CB61AA1645}" name="Coluna13318" dataDxfId="3071"/>
    <tableColumn id="13342" xr3:uid="{E398ACC3-3F3D-ED4F-8705-2202F117ED2B}" name="Coluna13319" dataDxfId="3070"/>
    <tableColumn id="13343" xr3:uid="{EBCDE018-134C-8D4D-BFEB-C72CF457B435}" name="Coluna13320" dataDxfId="3069"/>
    <tableColumn id="13344" xr3:uid="{99359B58-59DF-8047-9509-3BBB3DD1C2F9}" name="Coluna13321" dataDxfId="3068"/>
    <tableColumn id="13345" xr3:uid="{2DFA01D5-B960-4A42-B17B-3C92836B000E}" name="Coluna13322" dataDxfId="3067"/>
    <tableColumn id="13346" xr3:uid="{F7CA524C-9663-9642-90B5-34BFAC474375}" name="Coluna13323" dataDxfId="3066"/>
    <tableColumn id="13347" xr3:uid="{07B59931-F46C-AB41-838F-5B414C669BBF}" name="Coluna13324" dataDxfId="3065"/>
    <tableColumn id="13348" xr3:uid="{FF7BF3C5-CC5E-754F-9B92-0B9BF5A05D6D}" name="Coluna13325" dataDxfId="3064"/>
    <tableColumn id="13349" xr3:uid="{A81111DE-C8B5-3B4A-A7F0-AE7470425530}" name="Coluna13326" dataDxfId="3063"/>
    <tableColumn id="13350" xr3:uid="{33D74CEF-5E99-C249-AAE6-6C8FAFAF0EC9}" name="Coluna13327" dataDxfId="3062"/>
    <tableColumn id="13351" xr3:uid="{B2CD3196-A675-D643-8E32-9433D2D52333}" name="Coluna13328" dataDxfId="3061"/>
    <tableColumn id="13352" xr3:uid="{FB5FFF9D-DE8B-004B-9059-F97B5A9409C8}" name="Coluna13329" dataDxfId="3060"/>
    <tableColumn id="13353" xr3:uid="{2301F63A-20F4-134A-995C-6C03A05994D7}" name="Coluna13330" dataDxfId="3059"/>
    <tableColumn id="13354" xr3:uid="{C8A39BF6-AC20-DD48-8990-A601340C6D43}" name="Coluna13331" dataDxfId="3058"/>
    <tableColumn id="13355" xr3:uid="{B9CF3EEA-E1C0-6A4E-B8DA-EE1AFB714C55}" name="Coluna13332" dataDxfId="3057"/>
    <tableColumn id="13356" xr3:uid="{0358AE33-3AA9-0A49-B3B8-20A1890F4518}" name="Coluna13333" dataDxfId="3056"/>
    <tableColumn id="13357" xr3:uid="{F7DBFD03-3DAC-7444-941C-B692FC197358}" name="Coluna13334" dataDxfId="3055"/>
    <tableColumn id="13358" xr3:uid="{AE2E6EEB-C9AA-DB47-B16E-6ADB59016D50}" name="Coluna13335" dataDxfId="3054"/>
    <tableColumn id="13359" xr3:uid="{E96554F3-AF67-804F-8D62-AE490D45A153}" name="Coluna13336" dataDxfId="3053"/>
    <tableColumn id="13360" xr3:uid="{A01C6F83-4954-DD4A-BCE2-2C394F832BFD}" name="Coluna13337" dataDxfId="3052"/>
    <tableColumn id="13361" xr3:uid="{BCE5ADE8-F169-C94D-BFBB-5FDA36B84CFE}" name="Coluna13338" dataDxfId="3051"/>
    <tableColumn id="13362" xr3:uid="{EF12C018-68A3-3142-9BC7-CA7E334222DD}" name="Coluna13339" dataDxfId="3050"/>
    <tableColumn id="13363" xr3:uid="{54AF6B67-23BC-D547-8483-5AFFF86E1F2F}" name="Coluna13340" dataDxfId="3049"/>
    <tableColumn id="13364" xr3:uid="{BEBC1426-A61A-1D4A-BC7E-C8EBA718AD3D}" name="Coluna13341" dataDxfId="3048"/>
    <tableColumn id="13365" xr3:uid="{DBD80042-FC9D-B545-9CE0-6BB7C59EAA8C}" name="Coluna13342" dataDxfId="3047"/>
    <tableColumn id="13366" xr3:uid="{837E6417-529E-744D-95E4-0811893736F0}" name="Coluna13343" dataDxfId="3046"/>
    <tableColumn id="13367" xr3:uid="{491CEA13-F78D-F849-8E66-5661895E9FEB}" name="Coluna13344" dataDxfId="3045"/>
    <tableColumn id="13368" xr3:uid="{7BC2697C-9457-1840-974A-0EA246E0FC48}" name="Coluna13345" dataDxfId="3044"/>
    <tableColumn id="13369" xr3:uid="{7880C301-4A3A-504F-B9F5-1D1630CE4BBE}" name="Coluna13346" dataDxfId="3043"/>
    <tableColumn id="13370" xr3:uid="{52831634-011C-BD43-8EDB-AB5DBF838C4B}" name="Coluna13347" dataDxfId="3042"/>
    <tableColumn id="13371" xr3:uid="{663B52DF-4318-EF48-A989-D57B46823498}" name="Coluna13348" dataDxfId="3041"/>
    <tableColumn id="13372" xr3:uid="{DE583E4A-997F-7A4B-A3D3-F77CF0E4A386}" name="Coluna13349" dataDxfId="3040"/>
    <tableColumn id="13373" xr3:uid="{7D802A38-F87F-5749-BFBE-CE696AD2D5B1}" name="Coluna13350" dataDxfId="3039"/>
    <tableColumn id="13374" xr3:uid="{98855E5A-645A-8542-85C0-7A246E61ADDD}" name="Coluna13351" dataDxfId="3038"/>
    <tableColumn id="13375" xr3:uid="{A08285D4-7F56-C44E-A9C1-7DD94D5DD29A}" name="Coluna13352" dataDxfId="3037"/>
    <tableColumn id="13376" xr3:uid="{438F6384-D2C6-814C-9A2D-A2A92DD68100}" name="Coluna13353" dataDxfId="3036"/>
    <tableColumn id="13377" xr3:uid="{31CCBBBD-3215-4C44-BC7D-9371B98E77A5}" name="Coluna13354" dataDxfId="3035"/>
    <tableColumn id="13378" xr3:uid="{05685F56-E384-4D4D-A58B-7A35C4A5ACFC}" name="Coluna13355" dataDxfId="3034"/>
    <tableColumn id="13379" xr3:uid="{2C1D9507-AED5-F149-8573-3A6DAEBCC491}" name="Coluna13356" dataDxfId="3033"/>
    <tableColumn id="13380" xr3:uid="{4C9685D5-3332-0444-B082-78BC4B71599B}" name="Coluna13357" dataDxfId="3032"/>
    <tableColumn id="13381" xr3:uid="{7C5B2A48-665E-DD40-955B-66BD284BFA9A}" name="Coluna13358" dataDxfId="3031"/>
    <tableColumn id="13382" xr3:uid="{7F7897DD-EEB8-EB4A-B9C0-3AF38B89E1BC}" name="Coluna13359" dataDxfId="3030"/>
    <tableColumn id="13383" xr3:uid="{5B090A88-90B9-1747-A413-72AB7AF2DF60}" name="Coluna13360" dataDxfId="3029"/>
    <tableColumn id="13384" xr3:uid="{0BF6640A-13A5-4A4F-B3CD-15C74949C017}" name="Coluna13361" dataDxfId="3028"/>
    <tableColumn id="13385" xr3:uid="{F4C615C2-4E58-F94E-A537-40B5C06B83B8}" name="Coluna13362" dataDxfId="3027"/>
    <tableColumn id="13386" xr3:uid="{895AA662-5EB8-1F4E-8773-82BBB12FA043}" name="Coluna13363" dataDxfId="3026"/>
    <tableColumn id="13387" xr3:uid="{EA420692-EEC7-DA4F-AF5E-14F71DAC1F6F}" name="Coluna13364" dataDxfId="3025"/>
    <tableColumn id="13388" xr3:uid="{60E6196F-2083-CB4B-B2FA-AC06B6386839}" name="Coluna13365" dataDxfId="3024"/>
    <tableColumn id="13389" xr3:uid="{1A33AF5D-C479-9F4B-8C06-00F42BAAEB57}" name="Coluna13366" dataDxfId="3023"/>
    <tableColumn id="13390" xr3:uid="{60E320E8-C8C6-724F-B0A6-CBACE70EB0F1}" name="Coluna13367" dataDxfId="3022"/>
    <tableColumn id="13391" xr3:uid="{63948606-697E-9841-85D5-B67315806666}" name="Coluna13368" dataDxfId="3021"/>
    <tableColumn id="13392" xr3:uid="{45FD5776-9ED9-4F41-BD4C-69E996E97F0D}" name="Coluna13369" dataDxfId="3020"/>
    <tableColumn id="13393" xr3:uid="{3B858FD0-3F4B-C34E-845D-77B8B36A473A}" name="Coluna13370" dataDxfId="3019"/>
    <tableColumn id="13394" xr3:uid="{7B548C2D-9989-5D4A-96FC-8CFD2AC2BED3}" name="Coluna13371" dataDxfId="3018"/>
    <tableColumn id="13395" xr3:uid="{429B824B-A0A4-1F45-AB9D-E580D865F954}" name="Coluna13372" dataDxfId="3017"/>
    <tableColumn id="13396" xr3:uid="{1B846982-BFCC-4242-A1AA-1CB4BACD5FB9}" name="Coluna13373" dataDxfId="3016"/>
    <tableColumn id="13397" xr3:uid="{703E0070-0B06-594D-A60C-70C5C382FDF6}" name="Coluna13374" dataDxfId="3015"/>
    <tableColumn id="13398" xr3:uid="{5591006D-8148-364C-BE25-72B4B2346E4C}" name="Coluna13375" dataDxfId="3014"/>
    <tableColumn id="13399" xr3:uid="{2268D494-8620-ED46-A173-C2EAA138AB36}" name="Coluna13376" dataDxfId="3013"/>
    <tableColumn id="13400" xr3:uid="{3F501D75-1CD3-F244-8ED0-5D8BAA52ED09}" name="Coluna13377" dataDxfId="3012"/>
    <tableColumn id="13401" xr3:uid="{E45C4C52-5612-0D42-8E0A-CE68F0484C52}" name="Coluna13378" dataDxfId="3011"/>
    <tableColumn id="13402" xr3:uid="{00BA9742-AE55-E84A-B293-5856F0617EC3}" name="Coluna13379" dataDxfId="3010"/>
    <tableColumn id="13403" xr3:uid="{7C331135-29EA-7047-8FC9-54EA8EE43701}" name="Coluna13380" dataDxfId="3009"/>
    <tableColumn id="13404" xr3:uid="{34DD90BC-FFAB-6544-B00C-18CB674CCC3C}" name="Coluna13381" dataDxfId="3008"/>
    <tableColumn id="13405" xr3:uid="{A4A6B231-4E8A-A745-A0EC-BBD7840E5B5B}" name="Coluna13382" dataDxfId="3007"/>
    <tableColumn id="13406" xr3:uid="{01D45D2B-C0F4-C043-B869-987A75397786}" name="Coluna13383" dataDxfId="3006"/>
    <tableColumn id="13407" xr3:uid="{6D764218-E58A-714E-9171-93F997C09EC9}" name="Coluna13384" dataDxfId="3005"/>
    <tableColumn id="13408" xr3:uid="{00E9EED5-9ED6-A940-84F0-AC899447C3FC}" name="Coluna13385" dataDxfId="3004"/>
    <tableColumn id="13409" xr3:uid="{4DBBEC45-CE0A-3B41-AEBC-0B7C0413FB0E}" name="Coluna13386" dataDxfId="3003"/>
    <tableColumn id="13410" xr3:uid="{B1662643-AF78-114E-A30D-E455ED2DF213}" name="Coluna13387" dataDxfId="3002"/>
    <tableColumn id="13411" xr3:uid="{7FCA6811-2F89-4C4F-82BE-0F017E68F70B}" name="Coluna13388" dataDxfId="3001"/>
    <tableColumn id="13412" xr3:uid="{28624FD6-D267-C149-AB51-CBE383194749}" name="Coluna13389" dataDxfId="3000"/>
    <tableColumn id="13413" xr3:uid="{39C13414-804C-044A-9BB2-6A574AC08534}" name="Coluna13390" dataDxfId="2999"/>
    <tableColumn id="13414" xr3:uid="{79E36F56-9147-AF4E-8BCE-BFD73FAA018F}" name="Coluna13391" dataDxfId="2998"/>
    <tableColumn id="13415" xr3:uid="{DA2A266F-647A-AB48-96C0-20D0D4405065}" name="Coluna13392" dataDxfId="2997"/>
    <tableColumn id="13416" xr3:uid="{2D6372B9-5E68-8040-8593-143E4B13A37B}" name="Coluna13393" dataDxfId="2996"/>
    <tableColumn id="13417" xr3:uid="{D814B93F-A01C-5247-91F4-1FB8EDB4C0C1}" name="Coluna13394" dataDxfId="2995"/>
    <tableColumn id="13418" xr3:uid="{CDD3C0D8-2E1A-7B44-AFBE-B9B724C1A564}" name="Coluna13395" dataDxfId="2994"/>
    <tableColumn id="13419" xr3:uid="{541117E2-8A89-7C44-A415-A2256B06D539}" name="Coluna13396" dataDxfId="2993"/>
    <tableColumn id="13420" xr3:uid="{15D75ADB-30B9-184D-87CE-86F5F090F73E}" name="Coluna13397" dataDxfId="2992"/>
    <tableColumn id="13421" xr3:uid="{9450692D-858D-CC4C-B8C7-FF854886C797}" name="Coluna13398" dataDxfId="2991"/>
    <tableColumn id="13422" xr3:uid="{1FF11A2A-2940-A54B-BB2D-69960446F5D2}" name="Coluna13399" dataDxfId="2990"/>
    <tableColumn id="13423" xr3:uid="{88F59591-FF22-C04A-8236-0E3CCFA3200F}" name="Coluna13400" dataDxfId="2989"/>
    <tableColumn id="13424" xr3:uid="{D782BEC0-6433-F94C-A6DA-75480B94EFF8}" name="Coluna13401" dataDxfId="2988"/>
    <tableColumn id="13425" xr3:uid="{025D1549-374D-FD4A-810E-D1FAA8966417}" name="Coluna13402" dataDxfId="2987"/>
    <tableColumn id="13426" xr3:uid="{726C36FA-6DFB-F44A-A480-FC272E25D6C5}" name="Coluna13403" dataDxfId="2986"/>
    <tableColumn id="13427" xr3:uid="{E1B054F5-344A-794F-87A6-66ED85C32F3B}" name="Coluna13404" dataDxfId="2985"/>
    <tableColumn id="13428" xr3:uid="{FDD0057F-553F-AB48-AB50-6AD760A0399D}" name="Coluna13405" dataDxfId="2984"/>
    <tableColumn id="13429" xr3:uid="{C42584B1-444F-C44F-B78E-4B818F4F8B61}" name="Coluna13406" dataDxfId="2983"/>
    <tableColumn id="13430" xr3:uid="{EF47A9B7-4454-F74F-AA59-90AC5953B0E0}" name="Coluna13407" dataDxfId="2982"/>
    <tableColumn id="13431" xr3:uid="{86BB5957-D54C-9047-968B-0BDC1793B495}" name="Coluna13408" dataDxfId="2981"/>
    <tableColumn id="13432" xr3:uid="{9CC33665-5547-6942-BA85-EBBE8863B539}" name="Coluna13409" dataDxfId="2980"/>
    <tableColumn id="13433" xr3:uid="{5BC03FBA-6065-4F4B-A565-D1DABE623FFE}" name="Coluna13410" dataDxfId="2979"/>
    <tableColumn id="13434" xr3:uid="{95BE3632-43E4-A140-81FD-1CE869B58584}" name="Coluna13411" dataDxfId="2978"/>
    <tableColumn id="13435" xr3:uid="{00ED0B11-A456-FF4B-9AF9-58ADF775234B}" name="Coluna13412" dataDxfId="2977"/>
    <tableColumn id="13436" xr3:uid="{FA5DCED2-0493-2642-930E-9615C8A63D1E}" name="Coluna13413" dataDxfId="2976"/>
    <tableColumn id="13437" xr3:uid="{52CE36B9-E717-E94E-8B14-0EA993C38D26}" name="Coluna13414" dataDxfId="2975"/>
    <tableColumn id="13438" xr3:uid="{955A2875-3EF5-7D44-BCD5-85863F5FA0AA}" name="Coluna13415" dataDxfId="2974"/>
    <tableColumn id="13439" xr3:uid="{CB9FF3D8-58D3-114B-B821-CC0DF321143C}" name="Coluna13416" dataDxfId="2973"/>
    <tableColumn id="13440" xr3:uid="{A8D11AE3-1C45-6244-A582-EC0A27B18051}" name="Coluna13417" dataDxfId="2972"/>
    <tableColumn id="13441" xr3:uid="{97756E20-1702-9146-AE11-97D7442B7943}" name="Coluna13418" dataDxfId="2971"/>
    <tableColumn id="13442" xr3:uid="{40A79F25-E0F1-0048-A36E-3441A325FC44}" name="Coluna13419" dataDxfId="2970"/>
    <tableColumn id="13443" xr3:uid="{27194979-A0FD-7C49-B9A0-5E63298A430F}" name="Coluna13420" dataDxfId="2969"/>
    <tableColumn id="13444" xr3:uid="{BB7C486E-5C77-B74A-BF2B-EBE5D61A84CD}" name="Coluna13421" dataDxfId="2968"/>
    <tableColumn id="13445" xr3:uid="{C6C40F0E-36A4-6349-90C1-4938211461D5}" name="Coluna13422" dataDxfId="2967"/>
    <tableColumn id="13446" xr3:uid="{F6353B63-724B-C044-94DD-F54AC7238005}" name="Coluna13423" dataDxfId="2966"/>
    <tableColumn id="13447" xr3:uid="{19D55D18-3D77-524A-ADD0-A17553B40F40}" name="Coluna13424" dataDxfId="2965"/>
    <tableColumn id="13448" xr3:uid="{EA5667C7-DAF1-D049-AAB4-A9CA882E341A}" name="Coluna13425" dataDxfId="2964"/>
    <tableColumn id="13449" xr3:uid="{EFEF5C59-203D-944B-9C9F-1E6009BA4C67}" name="Coluna13426" dataDxfId="2963"/>
    <tableColumn id="13450" xr3:uid="{5E82B349-5026-194A-AA48-6983B6AB5A54}" name="Coluna13427" dataDxfId="2962"/>
    <tableColumn id="13451" xr3:uid="{7FD0C393-0822-E94D-9A77-3FEC9DD8C728}" name="Coluna13428" dataDxfId="2961"/>
    <tableColumn id="13452" xr3:uid="{CAFF9E04-1523-EF46-9CF3-B481330C5F2C}" name="Coluna13429" dataDxfId="2960"/>
    <tableColumn id="13453" xr3:uid="{9697B2BD-F191-9548-B8B2-D40ED35A73EB}" name="Coluna13430" dataDxfId="2959"/>
    <tableColumn id="13454" xr3:uid="{F0B3B7AA-ACC4-F547-9732-28EC78D8C735}" name="Coluna13431" dataDxfId="2958"/>
    <tableColumn id="13455" xr3:uid="{807018F0-838B-C749-B52B-467516A5A209}" name="Coluna13432" dataDxfId="2957"/>
    <tableColumn id="13456" xr3:uid="{8008537C-C795-A540-B740-533CA2BBE3EF}" name="Coluna13433" dataDxfId="2956"/>
    <tableColumn id="13457" xr3:uid="{87912A2B-60A5-4546-8A91-B47256152B8B}" name="Coluna13434" dataDxfId="2955"/>
    <tableColumn id="13458" xr3:uid="{291512FF-533B-1044-BC59-6A696194356D}" name="Coluna13435" dataDxfId="2954"/>
    <tableColumn id="13459" xr3:uid="{6F0260FE-FDF7-C143-A0D2-E2F53C02638B}" name="Coluna13436" dataDxfId="2953"/>
    <tableColumn id="13460" xr3:uid="{299E2BF9-2794-1E42-95F8-A40567CF2281}" name="Coluna13437" dataDxfId="2952"/>
    <tableColumn id="13461" xr3:uid="{A812DDC3-2971-EC49-BA34-5EE0F9A80D01}" name="Coluna13438" dataDxfId="2951"/>
    <tableColumn id="13462" xr3:uid="{4DFC95DD-1A88-D348-AB32-A5FCA814C97F}" name="Coluna13439" dataDxfId="2950"/>
    <tableColumn id="13463" xr3:uid="{0B5688F4-906E-DC44-A9ED-02A44974BDB4}" name="Coluna13440" dataDxfId="2949"/>
    <tableColumn id="13464" xr3:uid="{49CD587E-A889-C54C-9B05-C29F350E461D}" name="Coluna13441" dataDxfId="2948"/>
    <tableColumn id="13465" xr3:uid="{B0966B28-CC26-D546-9F77-D4F86409BDEF}" name="Coluna13442" dataDxfId="2947"/>
    <tableColumn id="13466" xr3:uid="{4D6FA7E2-7121-834E-808E-D12CF344190F}" name="Coluna13443" dataDxfId="2946"/>
    <tableColumn id="13467" xr3:uid="{41FCE487-389E-AF42-83F8-AE944963ACC8}" name="Coluna13444" dataDxfId="2945"/>
    <tableColumn id="13468" xr3:uid="{96D7BF61-B142-8249-9DD5-D731AF082C00}" name="Coluna13445" dataDxfId="2944"/>
    <tableColumn id="13469" xr3:uid="{8CFAE9DF-94FA-9447-882E-DA6B3528DD9D}" name="Coluna13446" dataDxfId="2943"/>
    <tableColumn id="13470" xr3:uid="{C809B9C4-7BE1-8543-A0B0-7D0293476288}" name="Coluna13447" dataDxfId="2942"/>
    <tableColumn id="13471" xr3:uid="{FDBBF030-255B-AA49-A6D8-5E61C63EBBD1}" name="Coluna13448" dataDxfId="2941"/>
    <tableColumn id="13472" xr3:uid="{DFDA19AF-4C15-B846-9A7D-AA3765BDD6E1}" name="Coluna13449" dataDxfId="2940"/>
    <tableColumn id="13473" xr3:uid="{9D0933EB-4EB1-0E4A-9F74-037A95BBA617}" name="Coluna13450" dataDxfId="2939"/>
    <tableColumn id="13474" xr3:uid="{66823AAC-E8FC-5B4B-B20F-7B6A6E5D103D}" name="Coluna13451" dataDxfId="2938"/>
    <tableColumn id="13475" xr3:uid="{9A378B65-1161-FA4D-B22F-4F67688EBEF9}" name="Coluna13452" dataDxfId="2937"/>
    <tableColumn id="13476" xr3:uid="{697145F3-F564-264C-A796-46096A458A4E}" name="Coluna13453" dataDxfId="2936"/>
    <tableColumn id="13477" xr3:uid="{56E0CEC7-84EE-4647-9339-FFDC28CA7986}" name="Coluna13454" dataDxfId="2935"/>
    <tableColumn id="13478" xr3:uid="{AEBBD3AE-24F6-DD43-9CF4-C316A0E63D6B}" name="Coluna13455" dataDxfId="2934"/>
    <tableColumn id="13479" xr3:uid="{6FED27C4-0DA8-8E44-81A4-40DABD27AAF5}" name="Coluna13456" dataDxfId="2933"/>
    <tableColumn id="13480" xr3:uid="{62F4C431-E923-9241-A1C3-905CFDB1FB75}" name="Coluna13457" dataDxfId="2932"/>
    <tableColumn id="13481" xr3:uid="{51E61386-0BA6-D44B-9171-B1972875263D}" name="Coluna13458" dataDxfId="2931"/>
    <tableColumn id="13482" xr3:uid="{73E9147A-E550-8A43-AD84-66627E6A775E}" name="Coluna13459" dataDxfId="2930"/>
    <tableColumn id="13483" xr3:uid="{60ECEB32-2BA4-4441-AEEF-1EE54C11A3E0}" name="Coluna13460" dataDxfId="2929"/>
    <tableColumn id="13484" xr3:uid="{46724A3C-1722-8D42-A14F-8A3F8488D372}" name="Coluna13461" dataDxfId="2928"/>
    <tableColumn id="13485" xr3:uid="{AA89FDEF-8060-7645-AD73-2F6459BFCAF0}" name="Coluna13462" dataDxfId="2927"/>
    <tableColumn id="13486" xr3:uid="{DBC4E0A8-AA7C-0A4D-A286-4EDD0950729F}" name="Coluna13463" dataDxfId="2926"/>
    <tableColumn id="13487" xr3:uid="{BF04F315-F96B-9E4E-A627-DDE0C918A4D8}" name="Coluna13464" dataDxfId="2925"/>
    <tableColumn id="13488" xr3:uid="{CADDC5EE-FEEB-134E-B1F2-575E2AC0CAD6}" name="Coluna13465" dataDxfId="2924"/>
    <tableColumn id="13489" xr3:uid="{53DC45CB-020B-7345-B910-5667242BD7E6}" name="Coluna13466" dataDxfId="2923"/>
    <tableColumn id="13490" xr3:uid="{F8FD5274-7C93-5144-B9CB-73920635B7EC}" name="Coluna13467" dataDxfId="2922"/>
    <tableColumn id="13491" xr3:uid="{47108D5E-4142-B142-B619-DAD3BAC3C596}" name="Coluna13468" dataDxfId="2921"/>
    <tableColumn id="13492" xr3:uid="{97ED3415-370D-2941-9356-7CE0B8DBC743}" name="Coluna13469" dataDxfId="2920"/>
    <tableColumn id="13493" xr3:uid="{620BD36B-D3F0-BB42-A8F6-BAB355A8D191}" name="Coluna13470" dataDxfId="2919"/>
    <tableColumn id="13494" xr3:uid="{C5E5FEDC-CF45-5741-875F-F728CDC63701}" name="Coluna13471" dataDxfId="2918"/>
    <tableColumn id="13495" xr3:uid="{F4F41C27-6D93-0347-9507-E4466A648952}" name="Coluna13472" dataDxfId="2917"/>
    <tableColumn id="13496" xr3:uid="{F409F447-6861-9741-B36C-0F6CFBC692AA}" name="Coluna13473" dataDxfId="2916"/>
    <tableColumn id="13497" xr3:uid="{0204E078-A05E-B841-9E5B-EFC9CC6ADCAB}" name="Coluna13474" dataDxfId="2915"/>
    <tableColumn id="13498" xr3:uid="{7ABC1EF0-7980-424D-9CF5-5709A51DFF1E}" name="Coluna13475" dataDxfId="2914"/>
    <tableColumn id="13499" xr3:uid="{E27CD30C-A96D-FD41-85D8-1F2DAE14513B}" name="Coluna13476" dataDxfId="2913"/>
    <tableColumn id="13500" xr3:uid="{9B75F230-3E4D-A948-97F1-E7DA4879C94A}" name="Coluna13477" dataDxfId="2912"/>
    <tableColumn id="13501" xr3:uid="{72E83AEF-A4E7-6948-A801-CDCAE5828DCD}" name="Coluna13478" dataDxfId="2911"/>
    <tableColumn id="13502" xr3:uid="{D28F690E-2214-F443-9E55-FBB875411FD1}" name="Coluna13479" dataDxfId="2910"/>
    <tableColumn id="13503" xr3:uid="{A02FEA6C-AD94-7A4C-BBFE-AEA392A9B906}" name="Coluna13480" dataDxfId="2909"/>
    <tableColumn id="13504" xr3:uid="{C369682B-F6A9-0A42-93FE-99B6C05A28F7}" name="Coluna13481" dataDxfId="2908"/>
    <tableColumn id="13505" xr3:uid="{CE817DD2-D588-3643-9FDE-DE657A0EDCE3}" name="Coluna13482" dataDxfId="2907"/>
    <tableColumn id="13506" xr3:uid="{D723C5F0-9F82-2C4D-9043-10B3ADCA9A36}" name="Coluna13483" dataDxfId="2906"/>
    <tableColumn id="13507" xr3:uid="{91B11F83-4BF3-9E49-BBEE-516DF7D799A2}" name="Coluna13484" dataDxfId="2905"/>
    <tableColumn id="13508" xr3:uid="{EEDD7F2E-96C4-ED4E-BC0A-C4D4BFF967B6}" name="Coluna13485" dataDxfId="2904"/>
    <tableColumn id="13509" xr3:uid="{D04BCC4E-CB3C-B746-978F-00AEACD2FC6F}" name="Coluna13486" dataDxfId="2903"/>
    <tableColumn id="13510" xr3:uid="{0B33ADC3-6EA8-FC47-ACAE-3FBAA1155FDB}" name="Coluna13487" dataDxfId="2902"/>
    <tableColumn id="13511" xr3:uid="{7AB6F1B7-DACB-F641-AA0D-16D691CEF5F1}" name="Coluna13488" dataDxfId="2901"/>
    <tableColumn id="13512" xr3:uid="{18DBD5D6-9C45-6442-880F-CA96802513AE}" name="Coluna13489" dataDxfId="2900"/>
    <tableColumn id="13513" xr3:uid="{6CDF45EA-42FD-C040-8249-AAC1CCF0A36F}" name="Coluna13490" dataDxfId="2899"/>
    <tableColumn id="13514" xr3:uid="{C1A9BA4A-15ED-9D49-A3AF-0CB1ED6B548F}" name="Coluna13491" dataDxfId="2898"/>
    <tableColumn id="13515" xr3:uid="{7E77580E-19C2-814E-A130-8454BD1E936A}" name="Coluna13492" dataDxfId="2897"/>
    <tableColumn id="13516" xr3:uid="{C4E2E97F-A5E1-DA45-BE36-E11908C77746}" name="Coluna13493" dataDxfId="2896"/>
    <tableColumn id="13517" xr3:uid="{C1D28C12-AB46-FB4B-9353-977068822668}" name="Coluna13494" dataDxfId="2895"/>
    <tableColumn id="13518" xr3:uid="{D63E6C12-20D9-E044-A5D7-1E1F85DB10A1}" name="Coluna13495" dataDxfId="2894"/>
    <tableColumn id="13519" xr3:uid="{EB719FEF-4E62-3C49-9C42-59BF0641D5E1}" name="Coluna13496" dataDxfId="2893"/>
    <tableColumn id="13520" xr3:uid="{F4ADF532-D5C4-D94A-A14D-72294B6963E0}" name="Coluna13497" dataDxfId="2892"/>
    <tableColumn id="13521" xr3:uid="{0DF89654-5DE2-C84F-A2EF-9DD8119C0938}" name="Coluna13498" dataDxfId="2891"/>
    <tableColumn id="13522" xr3:uid="{0A499028-CF56-7949-B9DE-DE313206FC6C}" name="Coluna13499" dataDxfId="2890"/>
    <tableColumn id="13523" xr3:uid="{1A42C18B-3D27-8F4D-AF9B-4D2587598B90}" name="Coluna13500" dataDxfId="2889"/>
    <tableColumn id="13524" xr3:uid="{D5BEAFDA-440E-234A-AAB0-4877C143F204}" name="Coluna13501" dataDxfId="2888"/>
    <tableColumn id="13525" xr3:uid="{06BE786F-3072-284E-8F92-58852636CD4F}" name="Coluna13502" dataDxfId="2887"/>
    <tableColumn id="13526" xr3:uid="{412860D8-F773-3046-A3C1-2DEEE30C0F6A}" name="Coluna13503" dataDxfId="2886"/>
    <tableColumn id="13527" xr3:uid="{DFF35FA2-01FA-9D47-B945-1D08EF3A14A4}" name="Coluna13504" dataDxfId="2885"/>
    <tableColumn id="13528" xr3:uid="{EB655390-98CD-C548-98B3-079E72A37B0B}" name="Coluna13505" dataDxfId="2884"/>
    <tableColumn id="13529" xr3:uid="{C3F7F772-173C-9346-8D5C-E0E6AC3620CB}" name="Coluna13506" dataDxfId="2883"/>
    <tableColumn id="13530" xr3:uid="{149E90EF-FD86-6241-AE6D-851176D74AA2}" name="Coluna13507" dataDxfId="2882"/>
    <tableColumn id="13531" xr3:uid="{1F27E3B8-91EA-D444-8111-C2A9B59919A8}" name="Coluna13508" dataDxfId="2881"/>
    <tableColumn id="13532" xr3:uid="{7E9C881F-E8E5-7A4A-A7B4-92C24A284119}" name="Coluna13509" dataDxfId="2880"/>
    <tableColumn id="13533" xr3:uid="{AEB2CE87-8476-5947-9A37-2FB9616773F1}" name="Coluna13510" dataDxfId="2879"/>
    <tableColumn id="13534" xr3:uid="{3705AE9B-CBE8-7D4D-9BBC-8AF8C15D1499}" name="Coluna13511" dataDxfId="2878"/>
    <tableColumn id="13535" xr3:uid="{4073A5BA-2B54-CB43-9273-7BD076DCE3DE}" name="Coluna13512" dataDxfId="2877"/>
    <tableColumn id="13536" xr3:uid="{7333CEE7-14EF-9344-B448-490FF7A73B74}" name="Coluna13513" dataDxfId="2876"/>
    <tableColumn id="13537" xr3:uid="{40429014-06B3-C944-A234-79B40355DE4C}" name="Coluna13514" dataDxfId="2875"/>
    <tableColumn id="13538" xr3:uid="{35D59C04-5748-2349-BC16-9CC1ECBDB07C}" name="Coluna13515" dataDxfId="2874"/>
    <tableColumn id="13539" xr3:uid="{B89B0ADF-E392-4142-B1B1-2E90F9284A50}" name="Coluna13516" dataDxfId="2873"/>
    <tableColumn id="13540" xr3:uid="{044F767D-9AFA-484E-8E0A-1490587B5D45}" name="Coluna13517" dataDxfId="2872"/>
    <tableColumn id="13541" xr3:uid="{BCF66B53-0011-1B4A-9071-55F204621908}" name="Coluna13518" dataDxfId="2871"/>
    <tableColumn id="13542" xr3:uid="{7982CC71-DFF0-1E4A-89B7-BF250FFD2F15}" name="Coluna13519" dataDxfId="2870"/>
    <tableColumn id="13543" xr3:uid="{66F32103-552D-7741-BB86-C8D7DC7A8CA3}" name="Coluna13520" dataDxfId="2869"/>
    <tableColumn id="13544" xr3:uid="{C4FBDEBC-07E6-4942-BAB9-727162A0000F}" name="Coluna13521" dataDxfId="2868"/>
    <tableColumn id="13545" xr3:uid="{A2BC4337-39CA-EA4A-9869-E2DB9D300605}" name="Coluna13522" dataDxfId="2867"/>
    <tableColumn id="13546" xr3:uid="{385DE1B6-38F5-5A40-9598-AEC65BEBF350}" name="Coluna13523" dataDxfId="2866"/>
    <tableColumn id="13547" xr3:uid="{B3BC6CA2-B7E8-A549-AA88-91AE058DB7DB}" name="Coluna13524" dataDxfId="2865"/>
    <tableColumn id="13548" xr3:uid="{4B51B903-8C41-5C43-8484-861205C6B489}" name="Coluna13525" dataDxfId="2864"/>
    <tableColumn id="13549" xr3:uid="{FD0E3575-4FF1-2546-9D9C-B36DF94EA231}" name="Coluna13526" dataDxfId="2863"/>
    <tableColumn id="13550" xr3:uid="{A4570026-8A96-EC40-9796-FBF3F6076E79}" name="Coluna13527" dataDxfId="2862"/>
    <tableColumn id="13551" xr3:uid="{2CEDBDEA-4467-6547-B62F-E25C515F7D0C}" name="Coluna13528" dataDxfId="2861"/>
    <tableColumn id="13552" xr3:uid="{C852EF6B-9BE6-4547-8ABD-915F7BC72A63}" name="Coluna13529" dataDxfId="2860"/>
    <tableColumn id="13553" xr3:uid="{D764A87C-1287-7542-AE88-BB281DF5ACF6}" name="Coluna13530" dataDxfId="2859"/>
    <tableColumn id="13554" xr3:uid="{5C559373-E9F4-ED42-ADA0-4A2532DA58C0}" name="Coluna13531" dataDxfId="2858"/>
    <tableColumn id="13555" xr3:uid="{3F1895A2-1153-BF4D-BF51-92C71BCDA725}" name="Coluna13532" dataDxfId="2857"/>
    <tableColumn id="13556" xr3:uid="{2A4F60D9-4EB3-E74C-9BB6-059820A65838}" name="Coluna13533" dataDxfId="2856"/>
    <tableColumn id="13557" xr3:uid="{DF761526-004A-2749-92E8-DE9F5EFF8182}" name="Coluna13534" dataDxfId="2855"/>
    <tableColumn id="13558" xr3:uid="{FF642663-2777-6F41-A8BC-7E028281091D}" name="Coluna13535" dataDxfId="2854"/>
    <tableColumn id="13559" xr3:uid="{ECC53114-E96C-D341-A839-89E379A50902}" name="Coluna13536" dataDxfId="2853"/>
    <tableColumn id="13560" xr3:uid="{2978468C-1776-E54A-820F-2344BD2F23B6}" name="Coluna13537" dataDxfId="2852"/>
    <tableColumn id="13561" xr3:uid="{2F2895D7-BBF1-554A-A9CB-33A4395D0E0D}" name="Coluna13538" dataDxfId="2851"/>
    <tableColumn id="13562" xr3:uid="{2435DF06-50FE-1C45-BF87-ED22FD0A955B}" name="Coluna13539" dataDxfId="2850"/>
    <tableColumn id="13563" xr3:uid="{0B432DA3-EEC9-7146-8818-0AAD56664DB5}" name="Coluna13540" dataDxfId="2849"/>
    <tableColumn id="13564" xr3:uid="{0F77C027-8947-BE41-A873-7B079F031A3B}" name="Coluna13541" dataDxfId="2848"/>
    <tableColumn id="13565" xr3:uid="{191A802A-68B4-EE4B-A6D5-4CD63E5A660D}" name="Coluna13542" dataDxfId="2847"/>
    <tableColumn id="13566" xr3:uid="{ACBE58C4-448A-6946-9B1B-CAF933E19F5A}" name="Coluna13543" dataDxfId="2846"/>
    <tableColumn id="13567" xr3:uid="{389329B3-FDCF-B14D-A7F3-8AF19E0DD275}" name="Coluna13544" dataDxfId="2845"/>
    <tableColumn id="13568" xr3:uid="{61B40B99-9F1E-3747-BACD-093FEAB5DCD3}" name="Coluna13545" dataDxfId="2844"/>
    <tableColumn id="13569" xr3:uid="{8F3626D8-E6D9-C545-BA46-07C3F6469CA1}" name="Coluna13546" dataDxfId="2843"/>
    <tableColumn id="13570" xr3:uid="{95CC6B28-17D5-A642-A82C-AF788E9FCACB}" name="Coluna13547" dataDxfId="2842"/>
    <tableColumn id="13571" xr3:uid="{90FA75DE-33F2-EB43-B2D5-FB7182E971A9}" name="Coluna13548" dataDxfId="2841"/>
    <tableColumn id="13572" xr3:uid="{36246227-85B7-9346-84CF-37C359B2CB5F}" name="Coluna13549" dataDxfId="2840"/>
    <tableColumn id="13573" xr3:uid="{6F0CA41A-C8C9-B247-8EAD-0511E29EC41F}" name="Coluna13550" dataDxfId="2839"/>
    <tableColumn id="13574" xr3:uid="{3E53C85F-F07E-1848-ADAC-990E87AD2E51}" name="Coluna13551" dataDxfId="2838"/>
    <tableColumn id="13575" xr3:uid="{52A7B791-E58A-0C4A-A3FB-A457EE49716E}" name="Coluna13552" dataDxfId="2837"/>
    <tableColumn id="13576" xr3:uid="{7AAFE922-6E13-3E44-B38A-60CE62C58B29}" name="Coluna13553" dataDxfId="2836"/>
    <tableColumn id="13577" xr3:uid="{EAC72631-AF9C-FB44-96DF-833F42DD0FEF}" name="Coluna13554" dataDxfId="2835"/>
    <tableColumn id="13578" xr3:uid="{6465F2AC-7148-CB43-A3C6-AB455A473B99}" name="Coluna13555" dataDxfId="2834"/>
    <tableColumn id="13579" xr3:uid="{ABEE38A7-6C78-C04E-AAB5-A2E493955B8B}" name="Coluna13556" dataDxfId="2833"/>
    <tableColumn id="13580" xr3:uid="{DB8098F7-1428-BB4E-BA47-117C90CC128D}" name="Coluna13557" dataDxfId="2832"/>
    <tableColumn id="13581" xr3:uid="{7BC0282A-AC95-3347-BD22-004659268E1E}" name="Coluna13558" dataDxfId="2831"/>
    <tableColumn id="13582" xr3:uid="{91236B94-E6FC-A946-9305-0D5E214C641A}" name="Coluna13559" dataDxfId="2830"/>
    <tableColumn id="13583" xr3:uid="{132A872F-64AC-9743-AA0B-1BE4C3E2A834}" name="Coluna13560" dataDxfId="2829"/>
    <tableColumn id="13584" xr3:uid="{72BE838C-61DF-D642-BD44-22A8B8DE51DD}" name="Coluna13561" dataDxfId="2828"/>
    <tableColumn id="13585" xr3:uid="{FA1692CF-BAD8-F244-85E8-4FCD6B89AFB9}" name="Coluna13562" dataDxfId="2827"/>
    <tableColumn id="13586" xr3:uid="{5F2414C0-43F4-514E-BDEC-6C573BD68BD5}" name="Coluna13563" dataDxfId="2826"/>
    <tableColumn id="13587" xr3:uid="{0C14BF53-CDBA-E445-A07E-185D437206C6}" name="Coluna13564" dataDxfId="2825"/>
    <tableColumn id="13588" xr3:uid="{63EDB02F-92D0-994C-82C3-E2793C63F005}" name="Coluna13565" dataDxfId="2824"/>
    <tableColumn id="13589" xr3:uid="{E9CD79B8-7CD7-5C4C-885B-16E578A5E2A8}" name="Coluna13566" dataDxfId="2823"/>
    <tableColumn id="13590" xr3:uid="{E3CEA789-575B-FC41-A644-BF387EF4E66C}" name="Coluna13567" dataDxfId="2822"/>
    <tableColumn id="13591" xr3:uid="{413F3BAA-55D4-6D40-9B98-9A0C1CEAFFA8}" name="Coluna13568" dataDxfId="2821"/>
    <tableColumn id="13592" xr3:uid="{D555EBB0-A8AD-3F46-8AA1-5C836F02CB7B}" name="Coluna13569" dataDxfId="2820"/>
    <tableColumn id="13593" xr3:uid="{1651C584-DA91-AD4B-9D3D-849ADCB1E292}" name="Coluna13570" dataDxfId="2819"/>
    <tableColumn id="13594" xr3:uid="{5664A1A1-0FF5-6744-8BF2-8DCF2C2AFF52}" name="Coluna13571" dataDxfId="2818"/>
    <tableColumn id="13595" xr3:uid="{818A20B6-61BC-B74A-A4FC-ED11E5B82753}" name="Coluna13572" dataDxfId="2817"/>
    <tableColumn id="13596" xr3:uid="{2A079842-ADD4-5145-A93B-C839BEC8BCA3}" name="Coluna13573" dataDxfId="2816"/>
    <tableColumn id="13597" xr3:uid="{B4FF3CD5-4DB1-634D-B7A2-79F39D9824E7}" name="Coluna13574" dataDxfId="2815"/>
    <tableColumn id="13598" xr3:uid="{5ED72F36-9A49-164B-87C9-98AD8577B17E}" name="Coluna13575" dataDxfId="2814"/>
    <tableColumn id="13599" xr3:uid="{B925A2A3-B2DF-8142-86A5-ADE652C013B7}" name="Coluna13576" dataDxfId="2813"/>
    <tableColumn id="13600" xr3:uid="{4AD9A50E-FF2C-3049-A8AE-4ACCA62092B6}" name="Coluna13577" dataDxfId="2812"/>
    <tableColumn id="13601" xr3:uid="{CEAED032-F24D-FC4A-A080-D20114F20C21}" name="Coluna13578" dataDxfId="2811"/>
    <tableColumn id="13602" xr3:uid="{1881EB30-2929-0D43-BAD7-E9AD9AC8B349}" name="Coluna13579" dataDxfId="2810"/>
    <tableColumn id="13603" xr3:uid="{5665B75D-58D9-AE4E-A4B9-10948DF12CA9}" name="Coluna13580" dataDxfId="2809"/>
    <tableColumn id="13604" xr3:uid="{D2E70E06-7F2E-CB4A-AA5A-7EBE3359AC8B}" name="Coluna13581" dataDxfId="2808"/>
    <tableColumn id="13605" xr3:uid="{0E42DF58-E792-2E4D-BA6F-D8E020EE3ACD}" name="Coluna13582" dataDxfId="2807"/>
    <tableColumn id="13606" xr3:uid="{65B7E64B-93DB-264C-B7A8-C29F35E4F28A}" name="Coluna13583" dataDxfId="2806"/>
    <tableColumn id="13607" xr3:uid="{7978AA4A-10B3-D646-A5F5-8740A63D7145}" name="Coluna13584" dataDxfId="2805"/>
    <tableColumn id="13608" xr3:uid="{B555228F-A407-FF46-A401-98EBA7ED4C9F}" name="Coluna13585" dataDxfId="2804"/>
    <tableColumn id="13609" xr3:uid="{85C54FB7-E11D-B14E-854F-42169FF097D4}" name="Coluna13586" dataDxfId="2803"/>
    <tableColumn id="13610" xr3:uid="{3FC1552A-A215-DB4A-816A-06462AB437A1}" name="Coluna13587" dataDxfId="2802"/>
    <tableColumn id="13611" xr3:uid="{2E60AB08-5F93-0F47-ABF4-F9CA31A9A8E3}" name="Coluna13588" dataDxfId="2801"/>
    <tableColumn id="13612" xr3:uid="{E4E36E5C-7B7D-1844-A933-91CFC44137EF}" name="Coluna13589" dataDxfId="2800"/>
    <tableColumn id="13613" xr3:uid="{E84813FA-1488-A243-9AAF-8B7F885D578E}" name="Coluna13590" dataDxfId="2799"/>
    <tableColumn id="13614" xr3:uid="{D6A31668-6E4E-CA47-B96C-EE548B58EBBA}" name="Coluna13591" dataDxfId="2798"/>
    <tableColumn id="13615" xr3:uid="{A32ACAE3-D623-4849-BFF5-D15EB0F0C38D}" name="Coluna13592" dataDxfId="2797"/>
    <tableColumn id="13616" xr3:uid="{679D2AF7-EB26-6E40-A126-1D40682BAF5F}" name="Coluna13593" dataDxfId="2796"/>
    <tableColumn id="13617" xr3:uid="{0786DACA-7F85-3E43-994B-4797D5B21031}" name="Coluna13594" dataDxfId="2795"/>
    <tableColumn id="13618" xr3:uid="{CCBE18C1-417A-F240-92C0-F70BD72493C2}" name="Coluna13595" dataDxfId="2794"/>
    <tableColumn id="13619" xr3:uid="{70667495-3E1F-8343-AF88-27A26DCB6AAF}" name="Coluna13596" dataDxfId="2793"/>
    <tableColumn id="13620" xr3:uid="{3CDAE977-37A1-3E49-A166-FD28951FFC3E}" name="Coluna13597" dataDxfId="2792"/>
    <tableColumn id="13621" xr3:uid="{26761E67-C853-4B42-A4C8-7C642AFDCADB}" name="Coluna13598" dataDxfId="2791"/>
    <tableColumn id="13622" xr3:uid="{C13DB15A-81F0-7840-82DC-6156BA9D7066}" name="Coluna13599" dataDxfId="2790"/>
    <tableColumn id="13623" xr3:uid="{2369EC40-C3EC-584A-A873-DBECEF449E1C}" name="Coluna13600" dataDxfId="2789"/>
    <tableColumn id="13624" xr3:uid="{47242D50-291E-2445-9D64-43FD4B76B54B}" name="Coluna13601" dataDxfId="2788"/>
    <tableColumn id="13625" xr3:uid="{599AA77A-62E6-5F41-9AA0-BD28DAD44E42}" name="Coluna13602" dataDxfId="2787"/>
    <tableColumn id="13626" xr3:uid="{50DAF923-2250-D645-A62E-B6E7FF0200DA}" name="Coluna13603" dataDxfId="2786"/>
    <tableColumn id="13627" xr3:uid="{E204B073-8D21-0941-A9DD-05FDFF04EEC3}" name="Coluna13604" dataDxfId="2785"/>
    <tableColumn id="13628" xr3:uid="{3388D8A1-3447-D348-A7BA-FBD5109B9461}" name="Coluna13605" dataDxfId="2784"/>
    <tableColumn id="13629" xr3:uid="{E95329ED-EEBD-F840-A4B1-6F30D77065CE}" name="Coluna13606" dataDxfId="2783"/>
    <tableColumn id="13630" xr3:uid="{4C3F8EAA-DDF7-E64C-9F79-04BDF0589813}" name="Coluna13607" dataDxfId="2782"/>
    <tableColumn id="13631" xr3:uid="{DDB589BF-BE05-1840-96A0-96DC31ACFE86}" name="Coluna13608" dataDxfId="2781"/>
    <tableColumn id="13632" xr3:uid="{C4E18C9D-012B-F74A-8C91-1D7AE6044CDD}" name="Coluna13609" dataDxfId="2780"/>
    <tableColumn id="13633" xr3:uid="{A85118B1-7E98-4A4B-8662-1D2810CCEF80}" name="Coluna13610" dataDxfId="2779"/>
    <tableColumn id="13634" xr3:uid="{1B8F0294-DF26-D042-8720-67097B9FD57F}" name="Coluna13611" dataDxfId="2778"/>
    <tableColumn id="13635" xr3:uid="{337D499C-7288-4F45-B68B-6FBBDB63C03F}" name="Coluna13612" dataDxfId="2777"/>
    <tableColumn id="13636" xr3:uid="{B9CD4014-050E-1847-86C0-D56BE9CAF84D}" name="Coluna13613" dataDxfId="2776"/>
    <tableColumn id="13637" xr3:uid="{83B3D992-8339-D843-8059-844702191EE8}" name="Coluna13614" dataDxfId="2775"/>
    <tableColumn id="13638" xr3:uid="{B52B8843-9D6A-6C4C-8AB4-8B9677E685A9}" name="Coluna13615" dataDxfId="2774"/>
    <tableColumn id="13639" xr3:uid="{337F5307-D9B3-A643-B3E2-65647DC3A7C0}" name="Coluna13616" dataDxfId="2773"/>
    <tableColumn id="13640" xr3:uid="{26CB2FED-DC7A-DD4A-9F6B-CD76C2CCCC50}" name="Coluna13617" dataDxfId="2772"/>
    <tableColumn id="13641" xr3:uid="{F88A01B3-2414-9147-A65E-A1785E42B54F}" name="Coluna13618" dataDxfId="2771"/>
    <tableColumn id="13642" xr3:uid="{66AC0951-C2AF-D847-9D29-4C35D692C694}" name="Coluna13619" dataDxfId="2770"/>
    <tableColumn id="13643" xr3:uid="{57F14D02-2D8D-094D-ACB8-89F4F40F7ACD}" name="Coluna13620" dataDxfId="2769"/>
    <tableColumn id="13644" xr3:uid="{8C17BA31-76BB-3141-8A9B-C949829EB84E}" name="Coluna13621" dataDxfId="2768"/>
    <tableColumn id="13645" xr3:uid="{EC4AED17-135F-9E43-B650-954DEB4E671D}" name="Coluna13622" dataDxfId="2767"/>
    <tableColumn id="13646" xr3:uid="{CEB2985A-CDE0-2B49-B6C9-7E245B188933}" name="Coluna13623" dataDxfId="2766"/>
    <tableColumn id="13647" xr3:uid="{C42D0E5E-0D52-4E4D-B42F-32F5D25E6F65}" name="Coluna13624" dataDxfId="2765"/>
    <tableColumn id="13648" xr3:uid="{D69796E3-1785-BD44-998F-162808720BED}" name="Coluna13625" dataDxfId="2764"/>
    <tableColumn id="13649" xr3:uid="{66601425-7642-3442-A25C-88AA8E969DCD}" name="Coluna13626" dataDxfId="2763"/>
    <tableColumn id="13650" xr3:uid="{B2BE65C6-EFA6-324D-B249-BE488902CF5A}" name="Coluna13627" dataDxfId="2762"/>
    <tableColumn id="13651" xr3:uid="{5CE39987-6687-4641-9AC1-0C7BEE243F79}" name="Coluna13628" dataDxfId="2761"/>
    <tableColumn id="13652" xr3:uid="{CA9407D1-1DDA-B84E-AD96-D267ABD29BB8}" name="Coluna13629" dataDxfId="2760"/>
    <tableColumn id="13653" xr3:uid="{2330F6CD-DD4D-0146-9742-FA49F11C6EFC}" name="Coluna13630" dataDxfId="2759"/>
    <tableColumn id="13654" xr3:uid="{0B678A91-2849-BF45-8875-76384CED283D}" name="Coluna13631" dataDxfId="2758"/>
    <tableColumn id="13655" xr3:uid="{C9048ECC-D63E-A849-AF30-53C026AC8FD9}" name="Coluna13632" dataDxfId="2757"/>
    <tableColumn id="13656" xr3:uid="{E73D2392-60D8-F44E-9DEC-ECA94EC7FCBB}" name="Coluna13633" dataDxfId="2756"/>
    <tableColumn id="13657" xr3:uid="{D8CEB450-ECD2-6449-922C-DECE3F6BC14B}" name="Coluna13634" dataDxfId="2755"/>
    <tableColumn id="13658" xr3:uid="{7CB54D81-8CB6-0D44-B9B9-D97C30F59F8C}" name="Coluna13635" dataDxfId="2754"/>
    <tableColumn id="13659" xr3:uid="{4B5C8DD9-2A76-E34F-B4EB-57168DC99B59}" name="Coluna13636" dataDxfId="2753"/>
    <tableColumn id="13660" xr3:uid="{0BB43D2F-3CC6-9749-94F3-FA5FC66DA656}" name="Coluna13637" dataDxfId="2752"/>
    <tableColumn id="13661" xr3:uid="{DF8E4C92-22F3-BA40-9D04-3F790705326F}" name="Coluna13638" dataDxfId="2751"/>
    <tableColumn id="13662" xr3:uid="{626F43E7-30CA-5F46-997B-E2DD0D85539F}" name="Coluna13639" dataDxfId="2750"/>
    <tableColumn id="13663" xr3:uid="{C33D4116-B0C0-C44A-A04C-A3EB93CC4728}" name="Coluna13640" dataDxfId="2749"/>
    <tableColumn id="13664" xr3:uid="{8E06BB90-1A15-1743-A262-7A570EE10AF7}" name="Coluna13641" dataDxfId="2748"/>
    <tableColumn id="13665" xr3:uid="{66AC3E30-953B-7E40-9058-0E8DBAEFDE95}" name="Coluna13642" dataDxfId="2747"/>
    <tableColumn id="13666" xr3:uid="{C7BEB337-9CCD-104C-86EA-F4462D691B2A}" name="Coluna13643" dataDxfId="2746"/>
    <tableColumn id="13667" xr3:uid="{152835B4-8E47-9143-808C-6B7007547538}" name="Coluna13644" dataDxfId="2745"/>
    <tableColumn id="13668" xr3:uid="{CB9FBC9A-25A5-8140-B1EA-580EBA5EDAC0}" name="Coluna13645" dataDxfId="2744"/>
    <tableColumn id="13669" xr3:uid="{6434BEA6-2938-924B-838D-ACE748AD8061}" name="Coluna13646" dataDxfId="2743"/>
    <tableColumn id="13670" xr3:uid="{46CBA201-A679-2547-8EB9-598E98122F4E}" name="Coluna13647" dataDxfId="2742"/>
    <tableColumn id="13671" xr3:uid="{88D34DB2-4295-784F-BE55-85E52F37D440}" name="Coluna13648" dataDxfId="2741"/>
    <tableColumn id="13672" xr3:uid="{233C4CB1-9039-8848-BD43-53F2716F5A90}" name="Coluna13649" dataDxfId="2740"/>
    <tableColumn id="13673" xr3:uid="{B6C1C83E-0AE4-2549-B3DF-2A6F7F1CC427}" name="Coluna13650" dataDxfId="2739"/>
    <tableColumn id="13674" xr3:uid="{7DC1E5AA-4D42-EB4C-A7DC-34F584BB85E1}" name="Coluna13651" dataDxfId="2738"/>
    <tableColumn id="13675" xr3:uid="{6B4ADBCA-E923-794F-9858-720017B3F505}" name="Coluna13652" dataDxfId="2737"/>
    <tableColumn id="13676" xr3:uid="{0B3E21A9-162B-DB4D-84F6-AC63CA5A68A2}" name="Coluna13653" dataDxfId="2736"/>
    <tableColumn id="13677" xr3:uid="{08DCAEA8-E9C4-9543-9A81-166F8799BE49}" name="Coluna13654" dataDxfId="2735"/>
    <tableColumn id="13678" xr3:uid="{E0B2F567-32C6-D146-87C8-3AA549CF6099}" name="Coluna13655" dataDxfId="2734"/>
    <tableColumn id="13679" xr3:uid="{4CEF3E09-D76A-5740-BEC0-30266E53A5D4}" name="Coluna13656" dataDxfId="2733"/>
    <tableColumn id="13680" xr3:uid="{1649824A-E016-3F47-A67C-312617D7729B}" name="Coluna13657" dataDxfId="2732"/>
    <tableColumn id="13681" xr3:uid="{02A68C77-4A04-7F4A-AE5F-22B1DF00A94B}" name="Coluna13658" dataDxfId="2731"/>
    <tableColumn id="13682" xr3:uid="{CB879BB2-A636-934F-A875-A8E08CB82BB0}" name="Coluna13659" dataDxfId="2730"/>
    <tableColumn id="13683" xr3:uid="{18D6CE53-A399-514A-84DF-1336B92A7941}" name="Coluna13660" dataDxfId="2729"/>
    <tableColumn id="13684" xr3:uid="{3F622FED-1AE9-5F48-A341-CB18A076E58E}" name="Coluna13661" dataDxfId="2728"/>
    <tableColumn id="13685" xr3:uid="{73213FAD-1842-904C-AF98-533DE9FCC06A}" name="Coluna13662" dataDxfId="2727"/>
    <tableColumn id="13686" xr3:uid="{7BE63429-B9A9-164C-A49F-F8E1333817AD}" name="Coluna13663" dataDxfId="2726"/>
    <tableColumn id="13687" xr3:uid="{B9CC5C97-AA90-414C-9CDD-65DDAC4636F8}" name="Coluna13664" dataDxfId="2725"/>
    <tableColumn id="13688" xr3:uid="{38E7BACD-D8A3-E24C-A9D9-A1C09A80B7B1}" name="Coluna13665" dataDxfId="2724"/>
    <tableColumn id="13689" xr3:uid="{A773C689-694A-5D41-867B-EC464A440C20}" name="Coluna13666" dataDxfId="2723"/>
    <tableColumn id="13690" xr3:uid="{76E4915F-341F-2245-A970-758761582DCA}" name="Coluna13667" dataDxfId="2722"/>
    <tableColumn id="13691" xr3:uid="{36ED043A-BB51-9448-B207-D8C249AE3627}" name="Coluna13668" dataDxfId="2721"/>
    <tableColumn id="13692" xr3:uid="{DB225AF1-C61A-F149-B52B-BAF5B7AE27BA}" name="Coluna13669" dataDxfId="2720"/>
    <tableColumn id="13693" xr3:uid="{8242A859-555D-1B4E-B9D3-7223241138B0}" name="Coluna13670" dataDxfId="2719"/>
    <tableColumn id="13694" xr3:uid="{1BB84DCD-BBBF-A744-9B5D-71CC2D664889}" name="Coluna13671" dataDxfId="2718"/>
    <tableColumn id="13695" xr3:uid="{5F180C4E-22AE-144A-BE81-486855A95AFC}" name="Coluna13672" dataDxfId="2717"/>
    <tableColumn id="13696" xr3:uid="{8354CA4E-E2FE-274A-A144-3C438B185BF8}" name="Coluna13673" dataDxfId="2716"/>
    <tableColumn id="13697" xr3:uid="{46920F33-3535-994E-BD71-813541A514EA}" name="Coluna13674" dataDxfId="2715"/>
    <tableColumn id="13698" xr3:uid="{3988583F-ACB3-034C-8E39-F19B1145C24D}" name="Coluna13675" dataDxfId="2714"/>
    <tableColumn id="13699" xr3:uid="{3B5C535D-D33A-0541-A7B1-FE7F85808C81}" name="Coluna13676" dataDxfId="2713"/>
    <tableColumn id="13700" xr3:uid="{877B99BC-8F81-0846-B466-93D2164191C7}" name="Coluna13677" dataDxfId="2712"/>
    <tableColumn id="13701" xr3:uid="{A9F30EBA-B911-C949-BEC9-9606FEE40A15}" name="Coluna13678" dataDxfId="2711"/>
    <tableColumn id="13702" xr3:uid="{7C7C6744-1719-2E4E-90F8-24169AFB3B40}" name="Coluna13679" dataDxfId="2710"/>
    <tableColumn id="13703" xr3:uid="{0D7B2136-B4F9-2D4B-B3D0-65E28C6E5A04}" name="Coluna13680" dataDxfId="2709"/>
    <tableColumn id="13704" xr3:uid="{1C5E9815-15FD-7642-9676-78C4F942EF8B}" name="Coluna13681" dataDxfId="2708"/>
    <tableColumn id="13705" xr3:uid="{51290072-F830-A14F-B737-2309D7A9E04C}" name="Coluna13682" dataDxfId="2707"/>
    <tableColumn id="13706" xr3:uid="{8A245E73-F180-D242-8383-5715A7FFC0FB}" name="Coluna13683" dataDxfId="2706"/>
    <tableColumn id="13707" xr3:uid="{20D5FB9F-67EF-E440-BA4B-67F00C764178}" name="Coluna13684" dataDxfId="2705"/>
    <tableColumn id="13708" xr3:uid="{AA39D442-5689-754B-9315-D0D09384B092}" name="Coluna13685" dataDxfId="2704"/>
    <tableColumn id="13709" xr3:uid="{7BF00133-5151-A747-81A4-98AEACDA2EF3}" name="Coluna13686" dataDxfId="2703"/>
    <tableColumn id="13710" xr3:uid="{F6010D6B-9FCF-8B4F-9783-3DF56D17CEBE}" name="Coluna13687" dataDxfId="2702"/>
    <tableColumn id="13711" xr3:uid="{6C70E3EB-BDC1-D041-B556-59B76892713B}" name="Coluna13688" dataDxfId="2701"/>
    <tableColumn id="13712" xr3:uid="{809474CB-B853-5443-B744-22B351AA97A5}" name="Coluna13689" dataDxfId="2700"/>
    <tableColumn id="13713" xr3:uid="{B0EE920B-92D5-EE42-AE36-49E9E3545520}" name="Coluna13690" dataDxfId="2699"/>
    <tableColumn id="13714" xr3:uid="{82EBD8A4-EDA5-5E40-8A3D-5E92EF65E5B1}" name="Coluna13691" dataDxfId="2698"/>
    <tableColumn id="13715" xr3:uid="{7917DC84-DC2C-8842-8DD4-54AE78FEB4D7}" name="Coluna13692" dataDxfId="2697"/>
    <tableColumn id="13716" xr3:uid="{7D6DA0B3-4C49-E746-A68E-DECBF4036D08}" name="Coluna13693" dataDxfId="2696"/>
    <tableColumn id="13717" xr3:uid="{DFDDE7CF-2F54-644B-ABBD-B3522871E600}" name="Coluna13694" dataDxfId="2695"/>
    <tableColumn id="13718" xr3:uid="{5C9B661D-39EB-4B44-BBDB-FCE64E8A7132}" name="Coluna13695" dataDxfId="2694"/>
    <tableColumn id="13719" xr3:uid="{60F8CCE3-C1AA-5748-A934-2A1500655C69}" name="Coluna13696" dataDxfId="2693"/>
    <tableColumn id="13720" xr3:uid="{AFB0B63F-154E-7E49-9CBA-3DFBF2596E7B}" name="Coluna13697" dataDxfId="2692"/>
    <tableColumn id="13721" xr3:uid="{824084D5-2F4B-724B-A5A6-E32163C582A8}" name="Coluna13698" dataDxfId="2691"/>
    <tableColumn id="13722" xr3:uid="{9A870FD9-2107-074B-B447-2FAEF2E7D0D4}" name="Coluna13699" dataDxfId="2690"/>
    <tableColumn id="13723" xr3:uid="{C307B532-44AB-9A4A-A4B3-0E8B40A979D1}" name="Coluna13700" dataDxfId="2689"/>
    <tableColumn id="13724" xr3:uid="{5882E0DC-1241-124A-B026-44E77468DB64}" name="Coluna13701" dataDxfId="2688"/>
    <tableColumn id="13725" xr3:uid="{1F53A80F-6D23-B347-B5C5-A7D3411D22A0}" name="Coluna13702" dataDxfId="2687"/>
    <tableColumn id="13726" xr3:uid="{B22C1F03-E35B-6F40-B922-AB6E0D64FF6D}" name="Coluna13703" dataDxfId="2686"/>
    <tableColumn id="13727" xr3:uid="{65CEFB64-2EC1-C64B-98CF-A7597AAC1412}" name="Coluna13704" dataDxfId="2685"/>
    <tableColumn id="13728" xr3:uid="{A16C6334-5A40-8340-92DD-83D800166C46}" name="Coluna13705" dataDxfId="2684"/>
    <tableColumn id="13729" xr3:uid="{CE1703D2-3E1F-7B4C-A3BF-B7317F81858C}" name="Coluna13706" dataDxfId="2683"/>
    <tableColumn id="13730" xr3:uid="{2B40CAF5-07FF-3E46-A6D1-9C23FD52369B}" name="Coluna13707" dataDxfId="2682"/>
    <tableColumn id="13731" xr3:uid="{AA4B0E52-CB85-FD46-A1B4-627568BD27E1}" name="Coluna13708" dataDxfId="2681"/>
    <tableColumn id="13732" xr3:uid="{92A1AB9A-DC03-3F47-A1E1-4256D76C6D3D}" name="Coluna13709" dataDxfId="2680"/>
    <tableColumn id="13733" xr3:uid="{249AD49D-2151-8542-90AD-38390BD38745}" name="Coluna13710" dataDxfId="2679"/>
    <tableColumn id="13734" xr3:uid="{8BD48E82-A04A-C64C-AE96-A845AE5BDD4D}" name="Coluna13711" dataDxfId="2678"/>
    <tableColumn id="13735" xr3:uid="{E851CE06-08C6-D242-9681-7502A0237217}" name="Coluna13712" dataDxfId="2677"/>
    <tableColumn id="13736" xr3:uid="{82357D08-557A-0848-8DF4-6CD13C5AA096}" name="Coluna13713" dataDxfId="2676"/>
    <tableColumn id="13737" xr3:uid="{CBDE3C1F-C21E-4744-9148-48CF51101091}" name="Coluna13714" dataDxfId="2675"/>
    <tableColumn id="13738" xr3:uid="{3A17881C-A85B-464A-A3B9-2D0A3AA911D6}" name="Coluna13715" dataDxfId="2674"/>
    <tableColumn id="13739" xr3:uid="{718A6C0B-2CD0-BC4D-B3D7-C07E09A25828}" name="Coluna13716" dataDxfId="2673"/>
    <tableColumn id="13740" xr3:uid="{B84C7309-BC0A-1647-815E-7798A299C9EE}" name="Coluna13717" dataDxfId="2672"/>
    <tableColumn id="13741" xr3:uid="{21BDF3C4-7F24-B648-99E8-8225D61C3574}" name="Coluna13718" dataDxfId="2671"/>
    <tableColumn id="13742" xr3:uid="{3221867D-049E-3A47-9098-0A60297FE579}" name="Coluna13719" dataDxfId="2670"/>
    <tableColumn id="13743" xr3:uid="{3A08E8ED-462D-0347-AF27-0D710A97488C}" name="Coluna13720" dataDxfId="2669"/>
    <tableColumn id="13744" xr3:uid="{266EB9EC-598D-C545-B421-0829E76FB6EC}" name="Coluna13721" dataDxfId="2668"/>
    <tableColumn id="13745" xr3:uid="{32C8BDC9-3B4C-3942-AE45-4DB58399C299}" name="Coluna13722" dataDxfId="2667"/>
    <tableColumn id="13746" xr3:uid="{38CCB8CC-7FB4-9643-B5D5-040262042046}" name="Coluna13723" dataDxfId="2666"/>
    <tableColumn id="13747" xr3:uid="{EDC9F578-BC9B-8048-A22C-8DEBFBF69974}" name="Coluna13724" dataDxfId="2665"/>
    <tableColumn id="13748" xr3:uid="{0510D411-BDE6-F244-85BB-2AFA0F8AA3FA}" name="Coluna13725" dataDxfId="2664"/>
    <tableColumn id="13749" xr3:uid="{A2D4EB1F-7678-614D-94B4-843425D20980}" name="Coluna13726" dataDxfId="2663"/>
    <tableColumn id="13750" xr3:uid="{DC242C96-479A-D14F-BFDF-C4214D3D6EE1}" name="Coluna13727" dataDxfId="2662"/>
    <tableColumn id="13751" xr3:uid="{C77DB2C1-4D7F-3047-ACA7-D5180A51EFD2}" name="Coluna13728" dataDxfId="2661"/>
    <tableColumn id="13752" xr3:uid="{FF7A1F57-B957-D14F-98BF-519991E08713}" name="Coluna13729" dataDxfId="2660"/>
    <tableColumn id="13753" xr3:uid="{81DB0BFA-373A-CC41-B0EE-F90F06E283EF}" name="Coluna13730" dataDxfId="2659"/>
    <tableColumn id="13754" xr3:uid="{6FBE0CC1-85A9-BC48-A02A-E981E1DDC632}" name="Coluna13731" dataDxfId="2658"/>
    <tableColumn id="13755" xr3:uid="{3F6892A9-59C2-E546-A324-8F3C794B2337}" name="Coluna13732" dataDxfId="2657"/>
    <tableColumn id="13756" xr3:uid="{D45F552B-C305-A04E-A44D-C31DC3ED4B7F}" name="Coluna13733" dataDxfId="2656"/>
    <tableColumn id="13757" xr3:uid="{37966AA0-65B4-6945-A1A2-D157012AF98B}" name="Coluna13734" dataDxfId="2655"/>
    <tableColumn id="13758" xr3:uid="{D00A7C7B-8666-2A40-BE36-24EADB02C550}" name="Coluna13735" dataDxfId="2654"/>
    <tableColumn id="13759" xr3:uid="{F7AA92A8-F96D-EB48-BA77-79B7FD3CA1E4}" name="Coluna13736" dataDxfId="2653"/>
    <tableColumn id="13760" xr3:uid="{CA216F44-C141-6748-BF8D-C5063038CC71}" name="Coluna13737" dataDxfId="2652"/>
    <tableColumn id="13761" xr3:uid="{5D3872AC-6FDC-0D47-BA50-56F4DC064CEB}" name="Coluna13738" dataDxfId="2651"/>
    <tableColumn id="13762" xr3:uid="{D0C4E6D1-385C-414D-B52F-A5C79A64DC10}" name="Coluna13739" dataDxfId="2650"/>
    <tableColumn id="13763" xr3:uid="{5AC117E0-CF56-1443-AC37-6CF7D77476CC}" name="Coluna13740" dataDxfId="2649"/>
    <tableColumn id="13764" xr3:uid="{1B09BA74-AEFC-0F4D-BA50-CFC19D3D2B55}" name="Coluna13741" dataDxfId="2648"/>
    <tableColumn id="13765" xr3:uid="{3B3E7165-BC40-5D46-9C99-C37FEB0EAD32}" name="Coluna13742" dataDxfId="2647"/>
    <tableColumn id="13766" xr3:uid="{B5644BD5-09CC-D547-A7CF-E94BD188A5CD}" name="Coluna13743" dataDxfId="2646"/>
    <tableColumn id="13767" xr3:uid="{82441B7C-B581-414D-8806-D5902150207F}" name="Coluna13744" dataDxfId="2645"/>
    <tableColumn id="13768" xr3:uid="{318ECD5C-A2FA-7049-8D2D-1076A46A2447}" name="Coluna13745" dataDxfId="2644"/>
    <tableColumn id="13769" xr3:uid="{BFA3F655-C99A-784E-BF86-AAFF35E5949A}" name="Coluna13746" dataDxfId="2643"/>
    <tableColumn id="13770" xr3:uid="{D1190EEF-0381-914A-839C-9D93932F79C0}" name="Coluna13747" dataDxfId="2642"/>
    <tableColumn id="13771" xr3:uid="{B0D872F6-9428-8540-AA42-D8DC65CD3A97}" name="Coluna13748" dataDxfId="2641"/>
    <tableColumn id="13772" xr3:uid="{AF5B12F2-A34A-E34B-8B9C-BAF66070C469}" name="Coluna13749" dataDxfId="2640"/>
    <tableColumn id="13773" xr3:uid="{AD20C66D-A8D5-794F-A7A8-4EBCCE1ECC2F}" name="Coluna13750" dataDxfId="2639"/>
    <tableColumn id="13774" xr3:uid="{248C5D5D-93B3-4443-BE41-AC322293FED4}" name="Coluna13751" dataDxfId="2638"/>
    <tableColumn id="13775" xr3:uid="{3FD53D11-7B0E-F044-BD5B-CF2F5C6ECFEA}" name="Coluna13752" dataDxfId="2637"/>
    <tableColumn id="13776" xr3:uid="{2D9B52EE-FE34-9F40-96C3-5E6A9F3484BA}" name="Coluna13753" dataDxfId="2636"/>
    <tableColumn id="13777" xr3:uid="{2709AF1B-D527-CF40-85FA-7583BDF2E13E}" name="Coluna13754" dataDxfId="2635"/>
    <tableColumn id="13778" xr3:uid="{BA9DAB4F-0A90-BD40-88AB-AE482554D370}" name="Coluna13755" dataDxfId="2634"/>
    <tableColumn id="13779" xr3:uid="{2277DE67-5178-FB49-82D4-BF0D5CCFD149}" name="Coluna13756" dataDxfId="2633"/>
    <tableColumn id="13780" xr3:uid="{025A45D9-ECCA-C94C-B25A-6B9CE2A045C3}" name="Coluna13757" dataDxfId="2632"/>
    <tableColumn id="13781" xr3:uid="{760B2B34-DBA9-1640-8077-F3D2F17FBA2F}" name="Coluna13758" dataDxfId="2631"/>
    <tableColumn id="13782" xr3:uid="{492A9030-6746-C247-A919-E97F5F809B1B}" name="Coluna13759" dataDxfId="2630"/>
    <tableColumn id="13783" xr3:uid="{BD888839-6D85-354C-A60C-1E372CC66044}" name="Coluna13760" dataDxfId="2629"/>
    <tableColumn id="13784" xr3:uid="{E92C8E96-B0B7-A140-B246-EA1F6D06E8C7}" name="Coluna13761" dataDxfId="2628"/>
    <tableColumn id="13785" xr3:uid="{0DC46D28-5B46-2F42-AC68-A9CB5353F3C8}" name="Coluna13762" dataDxfId="2627"/>
    <tableColumn id="13786" xr3:uid="{68262667-E7FD-3143-8209-1DCDE63AD8B5}" name="Coluna13763" dataDxfId="2626"/>
    <tableColumn id="13787" xr3:uid="{7E7C0553-7AAD-2549-B627-329F17918A90}" name="Coluna13764" dataDxfId="2625"/>
    <tableColumn id="13788" xr3:uid="{C6AD0CDC-227F-214C-9516-B3A4DAA29A70}" name="Coluna13765" dataDxfId="2624"/>
    <tableColumn id="13789" xr3:uid="{57404DF3-01D2-B145-BC9A-6FE96C88947A}" name="Coluna13766" dataDxfId="2623"/>
    <tableColumn id="13790" xr3:uid="{60B73802-BF0A-1249-836F-C93E9C820C67}" name="Coluna13767" dataDxfId="2622"/>
    <tableColumn id="13791" xr3:uid="{AE0C4247-CD6B-BA4B-9452-4682D7CD42E9}" name="Coluna13768" dataDxfId="2621"/>
    <tableColumn id="13792" xr3:uid="{B9B3D24C-8668-774C-94D3-6BE471279368}" name="Coluna13769" dataDxfId="2620"/>
    <tableColumn id="13793" xr3:uid="{DE61A836-F21B-5147-8B40-348B4E135122}" name="Coluna13770" dataDxfId="2619"/>
    <tableColumn id="13794" xr3:uid="{D844D4DD-82C6-464D-831E-536CBEE472DD}" name="Coluna13771" dataDxfId="2618"/>
    <tableColumn id="13795" xr3:uid="{CE8C0A9B-079F-6C4A-8C3D-F2E9B0C03E9A}" name="Coluna13772" dataDxfId="2617"/>
    <tableColumn id="13796" xr3:uid="{41051252-6181-B346-AB65-C5220A1D4CAC}" name="Coluna13773" dataDxfId="2616"/>
    <tableColumn id="13797" xr3:uid="{BFF5A01C-D4EA-184A-8F28-784D3D404559}" name="Coluna13774" dataDxfId="2615"/>
    <tableColumn id="13798" xr3:uid="{CB1D66F7-70A5-A04A-82BE-776DFFAEAD61}" name="Coluna13775" dataDxfId="2614"/>
    <tableColumn id="13799" xr3:uid="{D59DC3FF-AA77-3840-BAF1-2F819A28D621}" name="Coluna13776" dataDxfId="2613"/>
    <tableColumn id="13800" xr3:uid="{CF8EF7C2-F6EF-494C-B238-984F6A6CBFE4}" name="Coluna13777" dataDxfId="2612"/>
    <tableColumn id="13801" xr3:uid="{8315E920-9EBB-DC4C-9216-067D7F4CB3DD}" name="Coluna13778" dataDxfId="2611"/>
    <tableColumn id="13802" xr3:uid="{C4071719-298B-9944-B983-27447416F9AB}" name="Coluna13779" dataDxfId="2610"/>
    <tableColumn id="13803" xr3:uid="{BB1081D2-7446-5A43-A0FF-7F1AFE18F6D9}" name="Coluna13780" dataDxfId="2609"/>
    <tableColumn id="13804" xr3:uid="{7A13EF08-1A27-5B46-A11F-105DF6EC2CB6}" name="Coluna13781" dataDxfId="2608"/>
    <tableColumn id="13805" xr3:uid="{7A5F0E27-1934-2745-97C1-49272380EB8A}" name="Coluna13782" dataDxfId="2607"/>
    <tableColumn id="13806" xr3:uid="{EE25E3AA-E177-8544-AF76-F6B7B1C7DAF4}" name="Coluna13783" dataDxfId="2606"/>
    <tableColumn id="13807" xr3:uid="{E301743D-0F77-414F-B497-82EB2C5BB903}" name="Coluna13784" dataDxfId="2605"/>
    <tableColumn id="13808" xr3:uid="{4142A377-AFCC-DD41-9E40-C0F5522D3C19}" name="Coluna13785" dataDxfId="2604"/>
    <tableColumn id="13809" xr3:uid="{E18A571E-DBE3-F741-8F43-888F5E16EBB7}" name="Coluna13786" dataDxfId="2603"/>
    <tableColumn id="13810" xr3:uid="{54DA145D-27C5-1548-BA09-9D5A394234FF}" name="Coluna13787" dataDxfId="2602"/>
    <tableColumn id="13811" xr3:uid="{6F2ECD0F-B730-DF46-B06F-66E803D48604}" name="Coluna13788" dataDxfId="2601"/>
    <tableColumn id="13812" xr3:uid="{EAA2A675-6530-9446-AAAA-AFBAA1098C26}" name="Coluna13789" dataDxfId="2600"/>
    <tableColumn id="13813" xr3:uid="{B449B8A3-969A-6B48-81CC-78B34383FC16}" name="Coluna13790" dataDxfId="2599"/>
    <tableColumn id="13814" xr3:uid="{6FA5F1C9-350B-1442-9B9E-84197BF6E2E8}" name="Coluna13791" dataDxfId="2598"/>
    <tableColumn id="13815" xr3:uid="{95CA0A90-12A0-CE42-BF5A-AB2C899EB6C9}" name="Coluna13792" dataDxfId="2597"/>
    <tableColumn id="13816" xr3:uid="{C7760A54-E932-2E47-AEE7-15BF95933EC2}" name="Coluna13793" dataDxfId="2596"/>
    <tableColumn id="13817" xr3:uid="{59C84618-4597-A544-8BE8-FDA2BD700334}" name="Coluna13794" dataDxfId="2595"/>
    <tableColumn id="13818" xr3:uid="{2D5CCD7E-42E0-9F49-807E-4921B26818F9}" name="Coluna13795" dataDxfId="2594"/>
    <tableColumn id="13819" xr3:uid="{470F3F5F-01FE-DC45-8AF1-4BEC0A1657DA}" name="Coluna13796" dataDxfId="2593"/>
    <tableColumn id="13820" xr3:uid="{8D18B963-7A6B-894C-B1C2-C854DD6BA857}" name="Coluna13797" dataDxfId="2592"/>
    <tableColumn id="13821" xr3:uid="{ECB8F385-3D51-D648-B859-8EA0ABE675CC}" name="Coluna13798" dataDxfId="2591"/>
    <tableColumn id="13822" xr3:uid="{358EDBAF-2989-604C-B2D7-80AD7B28CD96}" name="Coluna13799" dataDxfId="2590"/>
    <tableColumn id="13823" xr3:uid="{F1A8068A-DCB9-F846-94DD-C068EB441FA2}" name="Coluna13800" dataDxfId="2589"/>
    <tableColumn id="13824" xr3:uid="{8309C937-F80E-354B-9508-F0867BA05BE9}" name="Coluna13801" dataDxfId="2588"/>
    <tableColumn id="13825" xr3:uid="{01F73754-E05E-B34B-B714-D037C41AAC62}" name="Coluna13802" dataDxfId="2587"/>
    <tableColumn id="13826" xr3:uid="{120555C2-CCD1-F44B-9AF5-6D448523ED92}" name="Coluna13803" dataDxfId="2586"/>
    <tableColumn id="13827" xr3:uid="{4B5BE103-1E05-284F-9A00-01A0957433EC}" name="Coluna13804" dataDxfId="2585"/>
    <tableColumn id="13828" xr3:uid="{7D30E65A-3779-AB48-B3D7-E40C84D8C4F1}" name="Coluna13805" dataDxfId="2584"/>
    <tableColumn id="13829" xr3:uid="{9B67725F-559D-9945-8E1E-8D8844E748DA}" name="Coluna13806" dataDxfId="2583"/>
    <tableColumn id="13830" xr3:uid="{135E712B-5045-A547-815C-B1CBF3A5FDB2}" name="Coluna13807" dataDxfId="2582"/>
    <tableColumn id="13831" xr3:uid="{97BF67F1-B744-5342-9CA2-6D101B180BB9}" name="Coluna13808" dataDxfId="2581"/>
    <tableColumn id="13832" xr3:uid="{7E3A9CED-233D-FC45-8EFC-1ED3632C478F}" name="Coluna13809" dataDxfId="2580"/>
    <tableColumn id="13833" xr3:uid="{C117E62D-A333-6C44-9B5A-B7431A0EBF20}" name="Coluna13810" dataDxfId="2579"/>
    <tableColumn id="13834" xr3:uid="{BE443F0A-F820-6C42-9FD7-9CEF116ED035}" name="Coluna13811" dataDxfId="2578"/>
    <tableColumn id="13835" xr3:uid="{E3CA5D9B-5FF9-2547-AF3A-F4F3CA113F7E}" name="Coluna13812" dataDxfId="2577"/>
    <tableColumn id="13836" xr3:uid="{EC326633-57CC-7745-9248-01BF3C46D858}" name="Coluna13813" dataDxfId="2576"/>
    <tableColumn id="13837" xr3:uid="{C9CEE8ED-89E3-FC46-A9A3-6146547B5FC6}" name="Coluna13814" dataDxfId="2575"/>
    <tableColumn id="13838" xr3:uid="{0E8E763E-5C68-2548-8297-4E37A4ABDE2A}" name="Coluna13815" dataDxfId="2574"/>
    <tableColumn id="13839" xr3:uid="{C360ADA3-645F-3242-99DD-BEBA38A8262B}" name="Coluna13816" dataDxfId="2573"/>
    <tableColumn id="13840" xr3:uid="{0DA7A24D-1B9A-294B-A6D6-31CBB85CB2D0}" name="Coluna13817" dataDxfId="2572"/>
    <tableColumn id="13841" xr3:uid="{E66BD436-24F4-A34E-8E14-086B607249A7}" name="Coluna13818" dataDxfId="2571"/>
    <tableColumn id="13842" xr3:uid="{199197FB-55F8-8540-97FB-2291614410F9}" name="Coluna13819" dataDxfId="2570"/>
    <tableColumn id="13843" xr3:uid="{B80B7687-37C2-5746-84FA-3F1BD80C1AD4}" name="Coluna13820" dataDxfId="2569"/>
    <tableColumn id="13844" xr3:uid="{0AADAD4E-18A5-6C48-BD25-013F25B3C711}" name="Coluna13821" dataDxfId="2568"/>
    <tableColumn id="13845" xr3:uid="{D27189D4-42D7-4541-BE17-9C7F23E27A40}" name="Coluna13822" dataDxfId="2567"/>
    <tableColumn id="13846" xr3:uid="{635DAA1E-EA09-0D4A-A806-93E55E57859E}" name="Coluna13823" dataDxfId="2566"/>
    <tableColumn id="13847" xr3:uid="{8CFD1AD5-2C47-4C40-9B8E-FD6B25572718}" name="Coluna13824" dataDxfId="2565"/>
    <tableColumn id="13848" xr3:uid="{4B8FB0B2-1752-9C4C-900D-335B4558D10B}" name="Coluna13825" dataDxfId="2564"/>
    <tableColumn id="13849" xr3:uid="{ED462566-73DF-7743-A79E-7DFBC6759FA3}" name="Coluna13826" dataDxfId="2563"/>
    <tableColumn id="13850" xr3:uid="{8431AE8B-CD55-5F48-BACA-FBBD1550D925}" name="Coluna13827" dataDxfId="2562"/>
    <tableColumn id="13851" xr3:uid="{52F97F18-B0D9-ED4A-BB77-DA584956D088}" name="Coluna13828" dataDxfId="2561"/>
    <tableColumn id="13852" xr3:uid="{7E71D445-C9C6-3A49-AC3C-B4E9608C7017}" name="Coluna13829" dataDxfId="2560"/>
    <tableColumn id="13853" xr3:uid="{F251AE2C-326F-F247-82D8-7DE200378479}" name="Coluna13830" dataDxfId="2559"/>
    <tableColumn id="13854" xr3:uid="{48AF0D41-C22D-6D40-A917-BA68CCE5E701}" name="Coluna13831" dataDxfId="2558"/>
    <tableColumn id="13855" xr3:uid="{A7AFBC99-53A0-8149-BF11-4CE38FAF8F80}" name="Coluna13832" dataDxfId="2557"/>
    <tableColumn id="13856" xr3:uid="{38C2455E-7186-284D-AFF1-5F47B30D789C}" name="Coluna13833" dataDxfId="2556"/>
    <tableColumn id="13857" xr3:uid="{6FC6CE36-A7F5-F74F-93B9-1BDF20A2BA2A}" name="Coluna13834" dataDxfId="2555"/>
    <tableColumn id="13858" xr3:uid="{8C07C3DF-CE96-B743-9E78-0F979BF412C7}" name="Coluna13835" dataDxfId="2554"/>
    <tableColumn id="13859" xr3:uid="{74B4EA6E-B0D3-8543-B7FB-3D404DB95F58}" name="Coluna13836" dataDxfId="2553"/>
    <tableColumn id="13860" xr3:uid="{A411A458-A88D-FC4C-A875-A022E720D1A0}" name="Coluna13837" dataDxfId="2552"/>
    <tableColumn id="13861" xr3:uid="{A995BD28-E9DF-8246-9D52-9F3E389AACEE}" name="Coluna13838" dataDxfId="2551"/>
    <tableColumn id="13862" xr3:uid="{2B2EC89B-3865-BF4A-82F8-F6F8645F935A}" name="Coluna13839" dataDxfId="2550"/>
    <tableColumn id="13863" xr3:uid="{428304CF-5B9B-D34F-BA7C-AA7D5078A1B1}" name="Coluna13840" dataDxfId="2549"/>
    <tableColumn id="13864" xr3:uid="{3CBBF312-FAB5-6144-8A21-F07C60024812}" name="Coluna13841" dataDxfId="2548"/>
    <tableColumn id="13865" xr3:uid="{AAA29364-1F3D-B54A-ACE1-0AA9B471194A}" name="Coluna13842" dataDxfId="2547"/>
    <tableColumn id="13866" xr3:uid="{FA26ADA1-BA04-7B4C-BE4D-50B3A5B2082C}" name="Coluna13843" dataDxfId="2546"/>
    <tableColumn id="13867" xr3:uid="{0E64E52E-EC3F-B24E-B7BF-E3C4BDD14D2A}" name="Coluna13844" dataDxfId="2545"/>
    <tableColumn id="13868" xr3:uid="{4EC38FE0-7602-6641-86C8-365A706E5849}" name="Coluna13845" dataDxfId="2544"/>
    <tableColumn id="13869" xr3:uid="{D15F23B1-4553-9E4C-8B88-E49047B6576A}" name="Coluna13846" dataDxfId="2543"/>
    <tableColumn id="13870" xr3:uid="{6EB46429-3E25-B742-BF32-546207141B99}" name="Coluna13847" dataDxfId="2542"/>
    <tableColumn id="13871" xr3:uid="{555D821F-1D45-6847-ADFF-681EDDBCA5C6}" name="Coluna13848" dataDxfId="2541"/>
    <tableColumn id="13872" xr3:uid="{579DD4F2-9CBF-A34F-9E12-4EB5A2BDA99F}" name="Coluna13849" dataDxfId="2540"/>
    <tableColumn id="13873" xr3:uid="{1C0B7FCB-F121-3C43-A32A-3A91A07C33D1}" name="Coluna13850" dataDxfId="2539"/>
    <tableColumn id="13874" xr3:uid="{A95B0AE5-63E0-404E-9EBF-C1B48EB73E6E}" name="Coluna13851" dataDxfId="2538"/>
    <tableColumn id="13875" xr3:uid="{359B0B5D-1554-9A4B-A168-943C087714C9}" name="Coluna13852" dataDxfId="2537"/>
    <tableColumn id="13876" xr3:uid="{A2A0A452-254D-9947-9BD8-D56A9B079602}" name="Coluna13853" dataDxfId="2536"/>
    <tableColumn id="13877" xr3:uid="{A3ABC919-FF85-C145-88CE-6FB7A2F4B44B}" name="Coluna13854" dataDxfId="2535"/>
    <tableColumn id="13878" xr3:uid="{7DDA8485-27C7-6E42-93A4-2F1804142957}" name="Coluna13855" dataDxfId="2534"/>
    <tableColumn id="13879" xr3:uid="{0108A99C-DB38-AF48-8DAD-446238F8A24C}" name="Coluna13856" dataDxfId="2533"/>
    <tableColumn id="13880" xr3:uid="{8AA0385F-3396-0546-A529-07F2492345F7}" name="Coluna13857" dataDxfId="2532"/>
    <tableColumn id="13881" xr3:uid="{E80887AA-9C77-D24B-822C-83625F9EF5C7}" name="Coluna13858" dataDxfId="2531"/>
    <tableColumn id="13882" xr3:uid="{2E5F8B26-0200-E043-979A-3AE2EF3A5B45}" name="Coluna13859" dataDxfId="2530"/>
    <tableColumn id="13883" xr3:uid="{BCFB60B5-DB2C-B947-88D3-BF5993D67BE7}" name="Coluna13860" dataDxfId="2529"/>
    <tableColumn id="13884" xr3:uid="{9CB8252A-6561-8749-8662-CCFBC28B1769}" name="Coluna13861" dataDxfId="2528"/>
    <tableColumn id="13885" xr3:uid="{F8841ABA-5F85-BA4F-ABCE-08097701B8FF}" name="Coluna13862" dataDxfId="2527"/>
    <tableColumn id="13886" xr3:uid="{34625C6C-D880-E04F-9E23-3F1B908773A8}" name="Coluna13863" dataDxfId="2526"/>
    <tableColumn id="13887" xr3:uid="{C2B05B46-65BF-D744-A311-DBC1D51ABBEE}" name="Coluna13864" dataDxfId="2525"/>
    <tableColumn id="13888" xr3:uid="{E27D2EAE-6A41-5F49-9AA1-548BC9FC5064}" name="Coluna13865" dataDxfId="2524"/>
    <tableColumn id="13889" xr3:uid="{F4A60713-28E4-E04B-9D36-6CCB4CEE976D}" name="Coluna13866" dataDxfId="2523"/>
    <tableColumn id="13890" xr3:uid="{FC1B4F87-1721-434F-BBC8-870B3BE52040}" name="Coluna13867" dataDxfId="2522"/>
    <tableColumn id="13891" xr3:uid="{2AD228AD-3372-594A-AE71-ADBA22DBA363}" name="Coluna13868" dataDxfId="2521"/>
    <tableColumn id="13892" xr3:uid="{891BA231-4B82-3648-910F-BA451F5D7127}" name="Coluna13869" dataDxfId="2520"/>
    <tableColumn id="13893" xr3:uid="{C28E2F35-3164-FB4E-805F-2B5C321DBD66}" name="Coluna13870" dataDxfId="2519"/>
    <tableColumn id="13894" xr3:uid="{4182970B-B867-2242-93DB-99CDAA81FA27}" name="Coluna13871" dataDxfId="2518"/>
    <tableColumn id="13895" xr3:uid="{80502B9C-13C7-C848-A1E2-02E1B2424AEB}" name="Coluna13872" dataDxfId="2517"/>
    <tableColumn id="13896" xr3:uid="{2C181E57-A6E6-B442-A0E4-9BC7D9AC8B5D}" name="Coluna13873" dataDxfId="2516"/>
    <tableColumn id="13897" xr3:uid="{CD0D6E0E-822F-FE47-8AB4-6D8D4A478E57}" name="Coluna13874" dataDxfId="2515"/>
    <tableColumn id="13898" xr3:uid="{76172D23-4F28-E246-933D-83E58D3EFF85}" name="Coluna13875" dataDxfId="2514"/>
    <tableColumn id="13899" xr3:uid="{918B27D7-AE1B-6543-91B5-285308079AF1}" name="Coluna13876" dataDxfId="2513"/>
    <tableColumn id="13900" xr3:uid="{83714708-6ACF-EE44-A7D0-B25C94558B8A}" name="Coluna13877" dataDxfId="2512"/>
    <tableColumn id="13901" xr3:uid="{A2573415-3B86-6C43-9E5D-1CDD742D4943}" name="Coluna13878" dataDxfId="2511"/>
    <tableColumn id="13902" xr3:uid="{555002F3-6204-D24E-9C04-4BF66B9061C3}" name="Coluna13879" dataDxfId="2510"/>
    <tableColumn id="13903" xr3:uid="{9E5D96A2-E586-274A-8084-3E7BCB9D66C9}" name="Coluna13880" dataDxfId="2509"/>
    <tableColumn id="13904" xr3:uid="{6C1F9CCF-AF89-A14F-AE5E-D0B7CF40F3E9}" name="Coluna13881" dataDxfId="2508"/>
    <tableColumn id="13905" xr3:uid="{E2B92FCC-3B53-1F40-8F19-5BB5DB24EE22}" name="Coluna13882" dataDxfId="2507"/>
    <tableColumn id="13906" xr3:uid="{56E843DE-2872-7B46-BD58-7D7306E4AF1B}" name="Coluna13883" dataDxfId="2506"/>
    <tableColumn id="13907" xr3:uid="{7D4FB4B7-0D0C-B44B-A6AA-A355BA16DFC7}" name="Coluna13884" dataDxfId="2505"/>
    <tableColumn id="13908" xr3:uid="{59AC04E0-BBF2-6C4E-A4D6-9AD2D4EAA9CD}" name="Coluna13885" dataDxfId="2504"/>
    <tableColumn id="13909" xr3:uid="{8B7D1A7D-A121-C741-B1F0-4B98C2876C3C}" name="Coluna13886" dataDxfId="2503"/>
    <tableColumn id="13910" xr3:uid="{F233E669-995A-DF4C-A6CF-5DF1B25E8C69}" name="Coluna13887" dataDxfId="2502"/>
    <tableColumn id="13911" xr3:uid="{37552EFB-C1F5-6943-8D32-BDE23D67D39D}" name="Coluna13888" dataDxfId="2501"/>
    <tableColumn id="13912" xr3:uid="{02815EEE-D463-B848-A329-FA786429354F}" name="Coluna13889" dataDxfId="2500"/>
    <tableColumn id="13913" xr3:uid="{D96301A7-292C-084C-B94B-D5C707A710C9}" name="Coluna13890" dataDxfId="2499"/>
    <tableColumn id="13914" xr3:uid="{EBFDD635-0FFA-414C-B85E-5C6C5AF01A26}" name="Coluna13891" dataDxfId="2498"/>
    <tableColumn id="13915" xr3:uid="{0F1B1437-4787-AD45-9B02-DB3CFAAB4E8A}" name="Coluna13892" dataDxfId="2497"/>
    <tableColumn id="13916" xr3:uid="{E3B79CF6-5423-C84A-B197-064588C430BB}" name="Coluna13893" dataDxfId="2496"/>
    <tableColumn id="13917" xr3:uid="{1BB229BA-363C-B845-971F-BA41A9319ABE}" name="Coluna13894" dataDxfId="2495"/>
    <tableColumn id="13918" xr3:uid="{4F40D39D-132A-6243-BC88-103317BC5ED1}" name="Coluna13895" dataDxfId="2494"/>
    <tableColumn id="13919" xr3:uid="{38EDE5AD-608A-D342-BF6E-67603D59E008}" name="Coluna13896" dataDxfId="2493"/>
    <tableColumn id="13920" xr3:uid="{0021F2FF-E7AE-4848-A1E3-40596FB33C1C}" name="Coluna13897" dataDxfId="2492"/>
    <tableColumn id="13921" xr3:uid="{43116C03-B3E9-0E4E-8D60-F29AB7704287}" name="Coluna13898" dataDxfId="2491"/>
    <tableColumn id="13922" xr3:uid="{CFB224E2-CED7-1F46-B90B-B12430BB6B95}" name="Coluna13899" dataDxfId="2490"/>
    <tableColumn id="13923" xr3:uid="{578562EB-9CE8-8F4E-82A5-BCB0385A778F}" name="Coluna13900" dataDxfId="2489"/>
    <tableColumn id="13924" xr3:uid="{DF598627-E1E2-9D42-BA34-11BA17608A4A}" name="Coluna13901" dataDxfId="2488"/>
    <tableColumn id="13925" xr3:uid="{B82471BA-8FD8-F142-9642-8B3657AB4CED}" name="Coluna13902" dataDxfId="2487"/>
    <tableColumn id="13926" xr3:uid="{1CEF015D-59C7-D24B-8B49-A3728ED6C65C}" name="Coluna13903" dataDxfId="2486"/>
    <tableColumn id="13927" xr3:uid="{1EB55AAB-76C6-0E43-A43F-86146E9A1BA1}" name="Coluna13904" dataDxfId="2485"/>
    <tableColumn id="13928" xr3:uid="{A82CCA8B-40BC-E84E-9F34-3C1A4C217AB8}" name="Coluna13905" dataDxfId="2484"/>
    <tableColumn id="13929" xr3:uid="{E05A4ED0-1723-B24F-8477-1E4EDA1328FE}" name="Coluna13906" dataDxfId="2483"/>
    <tableColumn id="13930" xr3:uid="{F04B6E07-2124-6E4E-9F3C-BB01D1752886}" name="Coluna13907" dataDxfId="2482"/>
    <tableColumn id="13931" xr3:uid="{ABDCCE2F-8356-5744-BA4A-5ADE1BD0E837}" name="Coluna13908" dataDxfId="2481"/>
    <tableColumn id="13932" xr3:uid="{61A8695F-8F2E-2C44-839B-D73A3DC503A7}" name="Coluna13909" dataDxfId="2480"/>
    <tableColumn id="13933" xr3:uid="{B8258A10-132F-AF40-87B8-424E1590470F}" name="Coluna13910" dataDxfId="2479"/>
    <tableColumn id="13934" xr3:uid="{85A658D2-5321-8445-9427-537F77BF2F1B}" name="Coluna13911" dataDxfId="2478"/>
    <tableColumn id="13935" xr3:uid="{3AEBA114-33DB-C24E-8963-8553F31DEF65}" name="Coluna13912" dataDxfId="2477"/>
    <tableColumn id="13936" xr3:uid="{1982B210-ED05-0246-927B-4FFD005B50E3}" name="Coluna13913" dataDxfId="2476"/>
    <tableColumn id="13937" xr3:uid="{ED4E481D-C184-E24B-9778-B47E7CA95619}" name="Coluna13914" dataDxfId="2475"/>
    <tableColumn id="13938" xr3:uid="{99E1224A-B30D-C84B-B347-76F3355DF164}" name="Coluna13915" dataDxfId="2474"/>
    <tableColumn id="13939" xr3:uid="{DE90A0D5-4033-E240-B157-311F0373F5E0}" name="Coluna13916" dataDxfId="2473"/>
    <tableColumn id="13940" xr3:uid="{B4EC2D42-25A6-484A-B950-0EF271207B6D}" name="Coluna13917" dataDxfId="2472"/>
    <tableColumn id="13941" xr3:uid="{6144079D-C569-EB44-959E-BA288281392D}" name="Coluna13918" dataDxfId="2471"/>
    <tableColumn id="13942" xr3:uid="{8FECA00F-94E3-6345-AEBC-DAFAA254356A}" name="Coluna13919" dataDxfId="2470"/>
    <tableColumn id="13943" xr3:uid="{4CFFDBCC-F018-8C4F-A705-8B1A6436E310}" name="Coluna13920" dataDxfId="2469"/>
    <tableColumn id="13944" xr3:uid="{9B667528-4AB3-AF4F-A9A3-11D9750ACFB2}" name="Coluna13921" dataDxfId="2468"/>
    <tableColumn id="13945" xr3:uid="{8578BE19-2069-6B44-B0B6-2B0073ECA3A0}" name="Coluna13922" dataDxfId="2467"/>
    <tableColumn id="13946" xr3:uid="{C4A3AEC8-2AF2-924D-B0F3-7E22B8BBA7E5}" name="Coluna13923" dataDxfId="2466"/>
    <tableColumn id="13947" xr3:uid="{021CB193-FCDA-3946-A1D1-4BE42FF5EB30}" name="Coluna13924" dataDxfId="2465"/>
    <tableColumn id="13948" xr3:uid="{504F954E-2832-6C4F-8D77-0BBFB8E3F88A}" name="Coluna13925" dataDxfId="2464"/>
    <tableColumn id="13949" xr3:uid="{2516A4E4-69D1-844F-ABEB-B9699190B641}" name="Coluna13926" dataDxfId="2463"/>
    <tableColumn id="13950" xr3:uid="{8BC99377-2F10-1E43-AF0E-BFC91314B7CD}" name="Coluna13927" dataDxfId="2462"/>
    <tableColumn id="13951" xr3:uid="{7F9AB54D-4664-DB4D-B757-BC30B62E3FEB}" name="Coluna13928" dataDxfId="2461"/>
    <tableColumn id="13952" xr3:uid="{6C349778-BC43-9A46-9298-B108250E93B3}" name="Coluna13929" dataDxfId="2460"/>
    <tableColumn id="13953" xr3:uid="{FA5BD79C-6063-3C44-A255-2213ABAF5B04}" name="Coluna13930" dataDxfId="2459"/>
    <tableColumn id="13954" xr3:uid="{4E1DD86E-45DE-2448-A411-E78C4C90B94D}" name="Coluna13931" dataDxfId="2458"/>
    <tableColumn id="13955" xr3:uid="{C53BB558-DE8D-6349-A50C-960FAC6EC7A2}" name="Coluna13932" dataDxfId="2457"/>
    <tableColumn id="13956" xr3:uid="{6D4B9C25-61CC-1D4E-A1F7-63F44F9FFCE0}" name="Coluna13933" dataDxfId="2456"/>
    <tableColumn id="13957" xr3:uid="{97B25F4F-437B-9143-A516-4D021B553C41}" name="Coluna13934" dataDxfId="2455"/>
    <tableColumn id="13958" xr3:uid="{C9093AF6-6849-E741-A3AE-6684BEA9573B}" name="Coluna13935" dataDxfId="2454"/>
    <tableColumn id="13959" xr3:uid="{D96675D4-3AE6-394B-8E36-343FC2B454C0}" name="Coluna13936" dataDxfId="2453"/>
    <tableColumn id="13960" xr3:uid="{27A36015-B485-9C49-8D99-033BF5562EA2}" name="Coluna13937" dataDxfId="2452"/>
    <tableColumn id="13961" xr3:uid="{D8AE8868-57B4-1845-890A-3CA0F755F6B6}" name="Coluna13938" dataDxfId="2451"/>
    <tableColumn id="13962" xr3:uid="{F84021A7-6246-F143-9A5D-C78BFE438219}" name="Coluna13939" dataDxfId="2450"/>
    <tableColumn id="13963" xr3:uid="{E6376A92-00A8-0145-AE94-3735721D8E20}" name="Coluna13940" dataDxfId="2449"/>
    <tableColumn id="13964" xr3:uid="{F795EFDA-14EE-D149-8523-126E6203EED7}" name="Coluna13941" dataDxfId="2448"/>
    <tableColumn id="13965" xr3:uid="{4F5A6B9A-8FBD-B64E-91B7-8797A265BC23}" name="Coluna13942" dataDxfId="2447"/>
    <tableColumn id="13966" xr3:uid="{AEDC5CE8-6B1D-A64D-8243-8105B86B5CA5}" name="Coluna13943" dataDxfId="2446"/>
    <tableColumn id="13967" xr3:uid="{96450583-5BEE-1E4B-8D97-2C605A81798D}" name="Coluna13944" dataDxfId="2445"/>
    <tableColumn id="13968" xr3:uid="{CAD9253A-1211-1146-9BAF-612BA19D387D}" name="Coluna13945" dataDxfId="2444"/>
    <tableColumn id="13969" xr3:uid="{8D1FAE72-00E0-0348-ABAB-71457D0562F5}" name="Coluna13946" dataDxfId="2443"/>
    <tableColumn id="13970" xr3:uid="{0F4A7504-A088-864F-A700-E1E151FA8263}" name="Coluna13947" dataDxfId="2442"/>
    <tableColumn id="13971" xr3:uid="{A0AC4910-6FDA-214C-8526-B1FE5319DFF0}" name="Coluna13948" dataDxfId="2441"/>
    <tableColumn id="13972" xr3:uid="{540E4906-141B-3341-AC32-2DC38306E2B5}" name="Coluna13949" dataDxfId="2440"/>
    <tableColumn id="13973" xr3:uid="{C48388D6-96BA-264C-AE32-811EA3E33ACF}" name="Coluna13950" dataDxfId="2439"/>
    <tableColumn id="13974" xr3:uid="{798543D6-1E3A-DA44-9EA7-514BEA07E86D}" name="Coluna13951" dataDxfId="2438"/>
    <tableColumn id="13975" xr3:uid="{11AE96FB-7E2E-FC40-8143-BBAC33D308F9}" name="Coluna13952" dataDxfId="2437"/>
    <tableColumn id="13976" xr3:uid="{FD04226D-B9F6-8E43-8C69-2E2B08C9C80D}" name="Coluna13953" dataDxfId="2436"/>
    <tableColumn id="13977" xr3:uid="{81BCDD46-F225-C341-AB83-FD8090407DE5}" name="Coluna13954" dataDxfId="2435"/>
    <tableColumn id="13978" xr3:uid="{7248F4CF-4C91-D54C-98A9-18769A181D0B}" name="Coluna13955" dataDxfId="2434"/>
    <tableColumn id="13979" xr3:uid="{96F2F295-C98B-BC49-BB2B-ACED5ACF7514}" name="Coluna13956" dataDxfId="2433"/>
    <tableColumn id="13980" xr3:uid="{1B224C67-F85B-1443-B3CC-BB552A66890C}" name="Coluna13957" dataDxfId="2432"/>
    <tableColumn id="13981" xr3:uid="{BB84CD26-63E7-C44F-AB67-98B3D44A9624}" name="Coluna13958" dataDxfId="2431"/>
    <tableColumn id="13982" xr3:uid="{BBB8D7BA-90C5-CE4E-9E5A-1F0C1D25BE5E}" name="Coluna13959" dataDxfId="2430"/>
    <tableColumn id="13983" xr3:uid="{D3070FF2-D6D4-3846-89C7-B81EAB3245B7}" name="Coluna13960" dataDxfId="2429"/>
    <tableColumn id="13984" xr3:uid="{6CAB5CD1-C53D-394F-BD8F-68FE3558E5E0}" name="Coluna13961" dataDxfId="2428"/>
    <tableColumn id="13985" xr3:uid="{851276CE-BA8A-7243-959A-A6B68D299EA9}" name="Coluna13962" dataDxfId="2427"/>
    <tableColumn id="13986" xr3:uid="{C6F41481-F349-204B-B4C4-25E3D833D50C}" name="Coluna13963" dataDxfId="2426"/>
    <tableColumn id="13987" xr3:uid="{4F7AB574-DF45-C74A-B996-7D43700746F0}" name="Coluna13964" dataDxfId="2425"/>
    <tableColumn id="13988" xr3:uid="{5F8C4AA8-DCA4-4D44-91C8-EC054E1468F9}" name="Coluna13965" dataDxfId="2424"/>
    <tableColumn id="13989" xr3:uid="{CF2303EF-E610-1749-904E-ACCCE3A48DED}" name="Coluna13966" dataDxfId="2423"/>
    <tableColumn id="13990" xr3:uid="{3EC4415C-CC98-F04A-AD29-CD825A39E801}" name="Coluna13967" dataDxfId="2422"/>
    <tableColumn id="13991" xr3:uid="{758F3A49-84AA-9842-9A45-3ABB1E901B3E}" name="Coluna13968" dataDxfId="2421"/>
    <tableColumn id="13992" xr3:uid="{D0DAD97C-7B6F-9B47-A763-88A730330DA6}" name="Coluna13969" dataDxfId="2420"/>
    <tableColumn id="13993" xr3:uid="{C056B108-5EE8-ED49-9949-9B65564476AD}" name="Coluna13970" dataDxfId="2419"/>
    <tableColumn id="13994" xr3:uid="{2EE18EFD-DB7A-874F-B589-5162583F3C64}" name="Coluna13971" dataDxfId="2418"/>
    <tableColumn id="13995" xr3:uid="{033950AC-F8C2-9C4F-8D92-D857036B60BC}" name="Coluna13972" dataDxfId="2417"/>
    <tableColumn id="13996" xr3:uid="{C24A9305-B8F3-BF4D-B08D-9CCF60DD9B72}" name="Coluna13973" dataDxfId="2416"/>
    <tableColumn id="13997" xr3:uid="{D89BD003-B8E4-F74C-973F-7424786D9308}" name="Coluna13974" dataDxfId="2415"/>
    <tableColumn id="13998" xr3:uid="{F54E2E8A-6660-5A42-91E4-C2A9263D509F}" name="Coluna13975" dataDxfId="2414"/>
    <tableColumn id="13999" xr3:uid="{2196FCDE-F214-5842-8FA3-5883127FFA07}" name="Coluna13976" dataDxfId="2413"/>
    <tableColumn id="14000" xr3:uid="{59D0A0ED-51ED-5247-AC65-310FC771E0D9}" name="Coluna13977" dataDxfId="2412"/>
    <tableColumn id="14001" xr3:uid="{11A8881E-7FC2-1F4D-A475-9688233A451E}" name="Coluna13978" dataDxfId="2411"/>
    <tableColumn id="14002" xr3:uid="{8C4C9325-2E9B-8344-A351-D4EB04E9BF85}" name="Coluna13979" dataDxfId="2410"/>
    <tableColumn id="14003" xr3:uid="{2E7E6376-5E7B-8A42-84D9-A06CFFBA4ECD}" name="Coluna13980" dataDxfId="2409"/>
    <tableColumn id="14004" xr3:uid="{A99AE43E-0EB4-D044-A230-6693C9BD1B0A}" name="Coluna13981" dataDxfId="2408"/>
    <tableColumn id="14005" xr3:uid="{AC1BA2B7-950B-0E44-B87A-FC9EDC1DAC4E}" name="Coluna13982" dataDxfId="2407"/>
    <tableColumn id="14006" xr3:uid="{BF9B75CA-E431-624B-A414-FFDF47980AF1}" name="Coluna13983" dataDxfId="2406"/>
    <tableColumn id="14007" xr3:uid="{E09770B6-79FD-6A49-A6BB-4DD6A6AD15EB}" name="Coluna13984" dataDxfId="2405"/>
    <tableColumn id="14008" xr3:uid="{5ECC8321-9710-F549-B8FC-FB53B12AB390}" name="Coluna13985" dataDxfId="2404"/>
    <tableColumn id="14009" xr3:uid="{5D9F9344-3066-9246-A9DD-B902F99C91A0}" name="Coluna13986" dataDxfId="2403"/>
    <tableColumn id="14010" xr3:uid="{C952DC82-F129-4D42-BAE4-7D0E54316292}" name="Coluna13987" dataDxfId="2402"/>
    <tableColumn id="14011" xr3:uid="{0908ABAC-B62B-F94B-91A3-611B0163CC07}" name="Coluna13988" dataDxfId="2401"/>
    <tableColumn id="14012" xr3:uid="{E23814B9-2D0C-0042-9796-6E9DD26C14C9}" name="Coluna13989" dataDxfId="2400"/>
    <tableColumn id="14013" xr3:uid="{EDB1B38F-0123-A74E-954F-40C412761369}" name="Coluna13990" dataDxfId="2399"/>
    <tableColumn id="14014" xr3:uid="{DB48E7D0-ED41-AB4C-865E-E582AC6A81ED}" name="Coluna13991" dataDxfId="2398"/>
    <tableColumn id="14015" xr3:uid="{8DA42C98-1DAB-B04C-AFDC-C787F0A0AD06}" name="Coluna13992" dataDxfId="2397"/>
    <tableColumn id="14016" xr3:uid="{3EACF9D5-5767-C24B-951B-AED5B0ED8211}" name="Coluna13993" dataDxfId="2396"/>
    <tableColumn id="14017" xr3:uid="{A3A5DE34-E30D-0A44-83EF-57BF4542865C}" name="Coluna13994" dataDxfId="2395"/>
    <tableColumn id="14018" xr3:uid="{F5AD1545-BCEF-4749-8CD4-B3F1E62F1781}" name="Coluna13995" dataDxfId="2394"/>
    <tableColumn id="14019" xr3:uid="{F1B7FA00-E30D-484B-83F2-2C91F6A986A1}" name="Coluna13996" dataDxfId="2393"/>
    <tableColumn id="14020" xr3:uid="{5B84A394-359E-D94D-8C20-DF161EFBE30E}" name="Coluna13997" dataDxfId="2392"/>
    <tableColumn id="14021" xr3:uid="{6A74F9DD-382A-B943-9EF7-711CC1F9B5CA}" name="Coluna13998" dataDxfId="2391"/>
    <tableColumn id="14022" xr3:uid="{C404A017-BE0A-A743-9FAA-B35946BA1CA9}" name="Coluna13999" dataDxfId="2390"/>
    <tableColumn id="14023" xr3:uid="{18E2CAB8-CE76-F143-8481-7A86CFD1D50A}" name="Coluna14000" dataDxfId="2389"/>
    <tableColumn id="14024" xr3:uid="{8222AD25-516F-E842-AA38-D0AFB68DC4B1}" name="Coluna14001" dataDxfId="2388"/>
    <tableColumn id="14025" xr3:uid="{E9F703C2-C961-4341-841E-A23BFD5C2D7A}" name="Coluna14002" dataDxfId="2387"/>
    <tableColumn id="14026" xr3:uid="{F02D2433-BC97-7644-A5F1-A5C8769F3F35}" name="Coluna14003" dataDxfId="2386"/>
    <tableColumn id="14027" xr3:uid="{1C45874B-46A3-7848-9BF7-D92705D206CD}" name="Coluna14004" dataDxfId="2385"/>
    <tableColumn id="14028" xr3:uid="{EE55A657-9136-5B42-B0BF-BDD9B73CE053}" name="Coluna14005" dataDxfId="2384"/>
    <tableColumn id="14029" xr3:uid="{9A1E36DF-EC6C-C146-8A64-8FAB017EA692}" name="Coluna14006" dataDxfId="2383"/>
    <tableColumn id="14030" xr3:uid="{A570F5C7-0AC7-3643-B801-8DF45B6B7C33}" name="Coluna14007" dataDxfId="2382"/>
    <tableColumn id="14031" xr3:uid="{27E66D68-B413-5840-92F5-20A18D8A2644}" name="Coluna14008" dataDxfId="2381"/>
    <tableColumn id="14032" xr3:uid="{CF353BDE-528F-8A4D-9788-4C3C8115FEB8}" name="Coluna14009" dataDxfId="2380"/>
    <tableColumn id="14033" xr3:uid="{1A5C923D-C020-2142-BB20-774AA20B29CC}" name="Coluna14010" dataDxfId="2379"/>
    <tableColumn id="14034" xr3:uid="{2F09F0FD-451E-2A4A-ABEE-91EBDB1309AE}" name="Coluna14011" dataDxfId="2378"/>
    <tableColumn id="14035" xr3:uid="{AE10B58D-6BCA-A04E-869F-0CE080B201AD}" name="Coluna14012" dataDxfId="2377"/>
    <tableColumn id="14036" xr3:uid="{AF7B4C19-000B-5A4F-AD6D-B28206BE7594}" name="Coluna14013" dataDxfId="2376"/>
    <tableColumn id="14037" xr3:uid="{8BEA6F85-2EF8-4C47-A137-862826F53C70}" name="Coluna14014" dataDxfId="2375"/>
    <tableColumn id="14038" xr3:uid="{51B96F80-8BD6-2649-A8F3-56D5BD41700F}" name="Coluna14015" dataDxfId="2374"/>
    <tableColumn id="14039" xr3:uid="{0FE01CD7-1FA6-6B4A-9564-E6EC971F9E21}" name="Coluna14016" dataDxfId="2373"/>
    <tableColumn id="14040" xr3:uid="{571FADC7-D022-AD44-8870-B06E681BAB0E}" name="Coluna14017" dataDxfId="2372"/>
    <tableColumn id="14041" xr3:uid="{DD53FD4A-1CFA-5847-AF87-D39399DB50C3}" name="Coluna14018" dataDxfId="2371"/>
    <tableColumn id="14042" xr3:uid="{8F083BE7-CC91-0B42-A877-7BB28DC6443B}" name="Coluna14019" dataDxfId="2370"/>
    <tableColumn id="14043" xr3:uid="{F87454F7-3811-4C45-9A84-C7A02E9EC5F3}" name="Coluna14020" dataDxfId="2369"/>
    <tableColumn id="14044" xr3:uid="{584AEC08-F236-D84B-AA73-7633F6DB6511}" name="Coluna14021" dataDxfId="2368"/>
    <tableColumn id="14045" xr3:uid="{8BE31D6B-E812-6E4A-B24A-02E3F42D54E9}" name="Coluna14022" dataDxfId="2367"/>
    <tableColumn id="14046" xr3:uid="{C4D42629-15D6-6748-807D-B012D0E04039}" name="Coluna14023" dataDxfId="2366"/>
    <tableColumn id="14047" xr3:uid="{F0BCA456-D16C-A443-A2C2-9582BB7E88D7}" name="Coluna14024" dataDxfId="2365"/>
    <tableColumn id="14048" xr3:uid="{72F1C2E0-4A1B-4645-A1F0-809C9D9C1401}" name="Coluna14025" dataDxfId="2364"/>
    <tableColumn id="14049" xr3:uid="{D413D635-F8FE-B749-BEE6-F17C120F4497}" name="Coluna14026" dataDxfId="2363"/>
    <tableColumn id="14050" xr3:uid="{C279FBF5-B5EC-A447-9221-1FA9FCCD093D}" name="Coluna14027" dataDxfId="2362"/>
    <tableColumn id="14051" xr3:uid="{E4188771-0FB6-C047-BC44-972600D6E376}" name="Coluna14028" dataDxfId="2361"/>
    <tableColumn id="14052" xr3:uid="{79C7E7BE-2FBC-4B44-AD49-6CD5B5C3C469}" name="Coluna14029" dataDxfId="2360"/>
    <tableColumn id="14053" xr3:uid="{F2D67BA4-8DE9-D047-B1E2-30A4D11D507E}" name="Coluna14030" dataDxfId="2359"/>
    <tableColumn id="14054" xr3:uid="{73C5CC34-1A0C-444E-8761-1775F1D2A49E}" name="Coluna14031" dataDxfId="2358"/>
    <tableColumn id="14055" xr3:uid="{3EAFB7E6-1B9C-1040-A893-EDABB254D8DF}" name="Coluna14032" dataDxfId="2357"/>
    <tableColumn id="14056" xr3:uid="{F55A4730-0144-BD4B-AE22-C8255481F889}" name="Coluna14033" dataDxfId="2356"/>
    <tableColumn id="14057" xr3:uid="{BB765C81-D1EF-ED42-87B5-CCC54CEDA457}" name="Coluna14034" dataDxfId="2355"/>
    <tableColumn id="14058" xr3:uid="{D63ACD77-39A4-DE44-8B2A-859DF1103451}" name="Coluna14035" dataDxfId="2354"/>
    <tableColumn id="14059" xr3:uid="{59B335BA-A88B-CB45-96A7-DBD2C6B0F12D}" name="Coluna14036" dataDxfId="2353"/>
    <tableColumn id="14060" xr3:uid="{9F48A391-1740-4A4B-A4A4-2E300293B810}" name="Coluna14037" dataDxfId="2352"/>
    <tableColumn id="14061" xr3:uid="{F17CCDD4-28D7-A94F-A88C-22A4C541DB29}" name="Coluna14038" dataDxfId="2351"/>
    <tableColumn id="14062" xr3:uid="{C382366A-6473-7041-9A9C-EBD53E039E92}" name="Coluna14039" dataDxfId="2350"/>
    <tableColumn id="14063" xr3:uid="{8C91DDFC-0079-1741-BE1B-5B78359D9250}" name="Coluna14040" dataDxfId="2349"/>
    <tableColumn id="14064" xr3:uid="{5998EC8A-2EF4-2C43-B251-66FDCB483F9E}" name="Coluna14041" dataDxfId="2348"/>
    <tableColumn id="14065" xr3:uid="{BA4A86CC-4998-8643-8480-FF48F9E1E212}" name="Coluna14042" dataDxfId="2347"/>
    <tableColumn id="14066" xr3:uid="{22F28D43-34DB-4047-990C-5F63B43C75C6}" name="Coluna14043" dataDxfId="2346"/>
    <tableColumn id="14067" xr3:uid="{9178988D-F75E-CD40-A997-234986B778E1}" name="Coluna14044" dataDxfId="2345"/>
    <tableColumn id="14068" xr3:uid="{BC2FD47E-9191-9E47-838D-D195ABF511D9}" name="Coluna14045" dataDxfId="2344"/>
    <tableColumn id="14069" xr3:uid="{8D099A6E-A65C-6F43-8836-49C8D0AE2F90}" name="Coluna14046" dataDxfId="2343"/>
    <tableColumn id="14070" xr3:uid="{21861862-35A9-1849-9DD1-2D37D1D1FFF1}" name="Coluna14047" dataDxfId="2342"/>
    <tableColumn id="14071" xr3:uid="{D765A98D-660B-814A-B259-94C0A883F7A6}" name="Coluna14048" dataDxfId="2341"/>
    <tableColumn id="14072" xr3:uid="{A54651F0-D205-964C-8FD3-692B471D5D75}" name="Coluna14049" dataDxfId="2340"/>
    <tableColumn id="14073" xr3:uid="{D1CCF484-D030-FB42-A0B6-D8A4DA01B81B}" name="Coluna14050" dataDxfId="2339"/>
    <tableColumn id="14074" xr3:uid="{76F48B70-0D39-B842-A209-D91EAEF5F16F}" name="Coluna14051" dataDxfId="2338"/>
    <tableColumn id="14075" xr3:uid="{B8ACEB76-F04C-0D4A-9B5D-B105B08365A1}" name="Coluna14052" dataDxfId="2337"/>
    <tableColumn id="14076" xr3:uid="{C8FE1087-CB5C-F64C-9146-4EC12FD743D1}" name="Coluna14053" dataDxfId="2336"/>
    <tableColumn id="14077" xr3:uid="{918BD48E-7A39-5F46-9B30-81553190CBA4}" name="Coluna14054" dataDxfId="2335"/>
    <tableColumn id="14078" xr3:uid="{EAA408B2-EDE2-2847-8FEC-3ABC22CC141F}" name="Coluna14055" dataDxfId="2334"/>
    <tableColumn id="14079" xr3:uid="{BC925E73-2E59-D24F-9024-11841F317CB0}" name="Coluna14056" dataDxfId="2333"/>
    <tableColumn id="14080" xr3:uid="{6A2B5934-CEB8-6A45-A7D2-E291226E9988}" name="Coluna14057" dataDxfId="2332"/>
    <tableColumn id="14081" xr3:uid="{02FFC35B-4B85-D347-BE41-28975B413CD8}" name="Coluna14058" dataDxfId="2331"/>
    <tableColumn id="14082" xr3:uid="{811CAF56-0F90-8943-9C1D-8D03968135B0}" name="Coluna14059" dataDxfId="2330"/>
    <tableColumn id="14083" xr3:uid="{2B57D25A-0B5C-E246-93FA-3AD9D5A86298}" name="Coluna14060" dataDxfId="2329"/>
    <tableColumn id="14084" xr3:uid="{7CA38CA7-2196-BA41-BFC7-7284C75C6B35}" name="Coluna14061" dataDxfId="2328"/>
    <tableColumn id="14085" xr3:uid="{135D05E3-2342-E541-8309-541AA8A89EF1}" name="Coluna14062" dataDxfId="2327"/>
    <tableColumn id="14086" xr3:uid="{68D680BC-AA5F-3340-9753-1DBD78C50375}" name="Coluna14063" dataDxfId="2326"/>
    <tableColumn id="14087" xr3:uid="{9574CF27-3AA9-7B4D-84C2-6E3D9D511F31}" name="Coluna14064" dataDxfId="2325"/>
    <tableColumn id="14088" xr3:uid="{04AA4D2C-AA3A-6143-80C0-B614F4C7415E}" name="Coluna14065" dataDxfId="2324"/>
    <tableColumn id="14089" xr3:uid="{E387A780-5905-DF42-858D-989A821CEE70}" name="Coluna14066" dataDxfId="2323"/>
    <tableColumn id="14090" xr3:uid="{997F8A99-ED0C-2A4C-B4C5-A0FDE800DAEC}" name="Coluna14067" dataDxfId="2322"/>
    <tableColumn id="14091" xr3:uid="{DF6214A5-D2D3-A84A-87CF-B1A4223CB345}" name="Coluna14068" dataDxfId="2321"/>
    <tableColumn id="14092" xr3:uid="{9B4A94FF-4D5A-4D45-BF4F-EB94CF33E74A}" name="Coluna14069" dataDxfId="2320"/>
    <tableColumn id="14093" xr3:uid="{83CF5623-0C47-3240-A26F-28A4E78BFAA7}" name="Coluna14070" dataDxfId="2319"/>
    <tableColumn id="14094" xr3:uid="{EB65AB1A-B397-0F47-9397-105C44255F3C}" name="Coluna14071" dataDxfId="2318"/>
    <tableColumn id="14095" xr3:uid="{D5D10E10-B440-C747-9265-38A8E5EBA94A}" name="Coluna14072" dataDxfId="2317"/>
    <tableColumn id="14096" xr3:uid="{B99BBF5D-B462-8240-8FF8-06F1DEFEBF70}" name="Coluna14073" dataDxfId="2316"/>
    <tableColumn id="14097" xr3:uid="{CFAF731A-8C4B-C74F-80E9-2B4DCFE7DAE6}" name="Coluna14074" dataDxfId="2315"/>
    <tableColumn id="14098" xr3:uid="{C8E9AF7A-0A21-7B4A-AC7B-FFF37B27AFA2}" name="Coluna14075" dataDxfId="2314"/>
    <tableColumn id="14099" xr3:uid="{E84EE3E2-A05B-1F48-A719-8CD79E396667}" name="Coluna14076" dataDxfId="2313"/>
    <tableColumn id="14100" xr3:uid="{44229531-8C99-1E49-A2DA-26367252A108}" name="Coluna14077" dataDxfId="2312"/>
    <tableColumn id="14101" xr3:uid="{C1DE8358-3E49-8245-B22A-2FD758F78C15}" name="Coluna14078" dataDxfId="2311"/>
    <tableColumn id="14102" xr3:uid="{BF0C7FEC-E59C-EA47-A382-18EA8F50307F}" name="Coluna14079" dataDxfId="2310"/>
    <tableColumn id="14103" xr3:uid="{4F355238-2D66-D343-B4EE-B24B15E9B90D}" name="Coluna14080" dataDxfId="2309"/>
    <tableColumn id="14104" xr3:uid="{58B13C7A-AE42-9A47-9A6C-8DF5F386AD13}" name="Coluna14081" dataDxfId="2308"/>
    <tableColumn id="14105" xr3:uid="{9BCDE76C-8101-A146-AE0F-DE11E725EE7A}" name="Coluna14082" dataDxfId="2307"/>
    <tableColumn id="14106" xr3:uid="{EC895408-20D8-024E-9C0E-9EA6D6208065}" name="Coluna14083" dataDxfId="2306"/>
    <tableColumn id="14107" xr3:uid="{843FA392-E385-9C44-A133-BEAD7485B7CE}" name="Coluna14084" dataDxfId="2305"/>
    <tableColumn id="14108" xr3:uid="{79F2E0C1-E0A0-3946-96D6-EB84D9FAA2BB}" name="Coluna14085" dataDxfId="2304"/>
    <tableColumn id="14109" xr3:uid="{6732D219-28C4-BF4A-964E-3C2C7DA49BEE}" name="Coluna14086" dataDxfId="2303"/>
    <tableColumn id="14110" xr3:uid="{2C0490CB-99B8-EB43-BB0A-C36C9AAB95E0}" name="Coluna14087" dataDxfId="2302"/>
    <tableColumn id="14111" xr3:uid="{C5A37E0D-7833-AE47-8B5D-CCDD92905DAB}" name="Coluna14088" dataDxfId="2301"/>
    <tableColumn id="14112" xr3:uid="{C2DEDD8D-B0B6-2A4A-9324-669914A16A36}" name="Coluna14089" dataDxfId="2300"/>
    <tableColumn id="14113" xr3:uid="{EF349C13-D73E-B646-A71B-ADDCE216C1F5}" name="Coluna14090" dataDxfId="2299"/>
    <tableColumn id="14114" xr3:uid="{492285A4-4D09-7D4D-9F5E-B6521B250373}" name="Coluna14091" dataDxfId="2298"/>
    <tableColumn id="14115" xr3:uid="{CAD832F0-9745-DD44-B1BE-1A269AC653B1}" name="Coluna14092" dataDxfId="2297"/>
    <tableColumn id="14116" xr3:uid="{DFABB15C-23C6-204F-B622-5AD9375D738F}" name="Coluna14093" dataDxfId="2296"/>
    <tableColumn id="14117" xr3:uid="{D6E4C54C-8AE6-8F4A-AA20-129705CDE14E}" name="Coluna14094" dataDxfId="2295"/>
    <tableColumn id="14118" xr3:uid="{D84D3069-C585-8C45-9E33-4AFC86FE1648}" name="Coluna14095" dataDxfId="2294"/>
    <tableColumn id="14119" xr3:uid="{CD329B0E-8477-A34D-957B-CE8712AC6E34}" name="Coluna14096" dataDxfId="2293"/>
    <tableColumn id="14120" xr3:uid="{3597D2F3-6C57-2244-9B18-36712AC3185A}" name="Coluna14097" dataDxfId="2292"/>
    <tableColumn id="14121" xr3:uid="{65562144-F94A-384D-B013-042280FC9F15}" name="Coluna14098" dataDxfId="2291"/>
    <tableColumn id="14122" xr3:uid="{487A9246-AFCD-0845-B1AD-8F5A6D41F52C}" name="Coluna14099" dataDxfId="2290"/>
    <tableColumn id="14123" xr3:uid="{029AF814-AAB5-2440-8D5D-47725B9435F2}" name="Coluna14100" dataDxfId="2289"/>
    <tableColumn id="14124" xr3:uid="{F7AE1673-1AA7-9D47-ABBD-42E603523CCB}" name="Coluna14101" dataDxfId="2288"/>
    <tableColumn id="14125" xr3:uid="{2C7DA809-A21D-204C-A777-B3EA35573CE1}" name="Coluna14102" dataDxfId="2287"/>
    <tableColumn id="14126" xr3:uid="{EA537DC5-2996-AF43-85D9-6EDCE7BBE3A7}" name="Coluna14103" dataDxfId="2286"/>
    <tableColumn id="14127" xr3:uid="{A3398C0E-8CA3-D242-A83F-4E385A9FD375}" name="Coluna14104" dataDxfId="2285"/>
    <tableColumn id="14128" xr3:uid="{CB93DAE8-D8C9-C64E-8B41-6079598E6A1F}" name="Coluna14105" dataDxfId="2284"/>
    <tableColumn id="14129" xr3:uid="{8070D509-FA88-EC45-ACD3-9F3CC988D840}" name="Coluna14106" dataDxfId="2283"/>
    <tableColumn id="14130" xr3:uid="{58F65093-7C94-CD47-A23C-386DE3097A20}" name="Coluna14107" dataDxfId="2282"/>
    <tableColumn id="14131" xr3:uid="{E773C9C0-ECE5-624C-92A9-D7DFA5717CE2}" name="Coluna14108" dataDxfId="2281"/>
    <tableColumn id="14132" xr3:uid="{6E295218-5A2A-1040-83E1-BED2F01696DF}" name="Coluna14109" dataDxfId="2280"/>
    <tableColumn id="14133" xr3:uid="{000B47A9-D18F-1C4C-806F-0034F5FEA678}" name="Coluna14110" dataDxfId="2279"/>
    <tableColumn id="14134" xr3:uid="{E2F2A96A-266A-184E-9B96-8F10DE4B86E1}" name="Coluna14111" dataDxfId="2278"/>
    <tableColumn id="14135" xr3:uid="{9973E211-5533-8743-B587-25A0B9FB2092}" name="Coluna14112" dataDxfId="2277"/>
    <tableColumn id="14136" xr3:uid="{3489B07D-ED21-3D4D-9565-BFB50326B9DE}" name="Coluna14113" dataDxfId="2276"/>
    <tableColumn id="14137" xr3:uid="{0B77A261-AF99-D948-BC45-9767E6E623D7}" name="Coluna14114" dataDxfId="2275"/>
    <tableColumn id="14138" xr3:uid="{77FFD491-939E-4841-824B-40DE07473268}" name="Coluna14115" dataDxfId="2274"/>
    <tableColumn id="14139" xr3:uid="{5BA8A07D-05D7-CE44-B4B2-73AA293D504C}" name="Coluna14116" dataDxfId="2273"/>
    <tableColumn id="14140" xr3:uid="{02F48CF5-7B26-694F-B5C5-C3D04EBB61CA}" name="Coluna14117" dataDxfId="2272"/>
    <tableColumn id="14141" xr3:uid="{C827FEEF-DF56-DC4E-A483-DC121967E175}" name="Coluna14118" dataDxfId="2271"/>
    <tableColumn id="14142" xr3:uid="{06D82A22-5662-A642-8C86-9CAAC9B10024}" name="Coluna14119" dataDxfId="2270"/>
    <tableColumn id="14143" xr3:uid="{34240474-9F9C-7E46-83EC-27891BAC6984}" name="Coluna14120" dataDxfId="2269"/>
    <tableColumn id="14144" xr3:uid="{EBF771A0-30C3-994D-A34C-482174761EBA}" name="Coluna14121" dataDxfId="2268"/>
    <tableColumn id="14145" xr3:uid="{714AF412-9410-BF40-916D-5EF6B0BC679D}" name="Coluna14122" dataDxfId="2267"/>
    <tableColumn id="14146" xr3:uid="{A3DDA120-3F9A-EA41-8AD1-67E16DE2CCEF}" name="Coluna14123" dataDxfId="2266"/>
    <tableColumn id="14147" xr3:uid="{AFAAA716-53C7-2F49-A7BE-68CA15086518}" name="Coluna14124" dataDxfId="2265"/>
    <tableColumn id="14148" xr3:uid="{2B37589C-E61C-4941-B35F-3B8CD6124AB0}" name="Coluna14125" dataDxfId="2264"/>
    <tableColumn id="14149" xr3:uid="{81FE80CB-1EA1-CC4B-B39E-E839651C5689}" name="Coluna14126" dataDxfId="2263"/>
    <tableColumn id="14150" xr3:uid="{319FE3BA-DBA2-E64A-9357-985B2E19EEC2}" name="Coluna14127" dataDxfId="2262"/>
    <tableColumn id="14151" xr3:uid="{8DA74357-D0E8-FB48-9AAD-F936CA4FBAF6}" name="Coluna14128" dataDxfId="2261"/>
    <tableColumn id="14152" xr3:uid="{C3282668-3980-684E-AB8C-1583C258BCA9}" name="Coluna14129" dataDxfId="2260"/>
    <tableColumn id="14153" xr3:uid="{B2EE4E4B-76E7-1B41-BD9D-E8DCDB6999B6}" name="Coluna14130" dataDxfId="2259"/>
    <tableColumn id="14154" xr3:uid="{906A8BAB-DB53-ED46-B324-F2A46C3173B0}" name="Coluna14131" dataDxfId="2258"/>
    <tableColumn id="14155" xr3:uid="{48A5B9C2-48A2-904D-A28C-0BA9579FFC6D}" name="Coluna14132" dataDxfId="2257"/>
    <tableColumn id="14156" xr3:uid="{A775F674-E1E2-E24A-BB3C-D108E9187B08}" name="Coluna14133" dataDxfId="2256"/>
    <tableColumn id="14157" xr3:uid="{34094B8C-2CAF-CE4D-B680-3ACD8CFBECCF}" name="Coluna14134" dataDxfId="2255"/>
    <tableColumn id="14158" xr3:uid="{E0039C3A-843B-E24B-9E8A-3DCE8026196B}" name="Coluna14135" dataDxfId="2254"/>
    <tableColumn id="14159" xr3:uid="{734E4989-5B24-3446-B797-8BC299FBB416}" name="Coluna14136" dataDxfId="2253"/>
    <tableColumn id="14160" xr3:uid="{22E8CD2E-A22E-244B-A75E-86469C020BA2}" name="Coluna14137" dataDxfId="2252"/>
    <tableColumn id="14161" xr3:uid="{4E974FF1-BFD1-514A-81D6-2D5AF53BC4D3}" name="Coluna14138" dataDxfId="2251"/>
    <tableColumn id="14162" xr3:uid="{5F0B0F24-DECF-D34D-B8EA-F0BCAE39D38C}" name="Coluna14139" dataDxfId="2250"/>
    <tableColumn id="14163" xr3:uid="{C4D450E1-D18D-9C46-A431-C8D1540EDA12}" name="Coluna14140" dataDxfId="2249"/>
    <tableColumn id="14164" xr3:uid="{12E4EBD9-5BBC-544F-B77D-10170C8CFB86}" name="Coluna14141" dataDxfId="2248"/>
    <tableColumn id="14165" xr3:uid="{FBB247C4-4619-A246-ACAF-F739746E37C8}" name="Coluna14142" dataDxfId="2247"/>
    <tableColumn id="14166" xr3:uid="{AC10FE8C-2FCD-F24D-B4B9-5EFCF43F1F3F}" name="Coluna14143" dataDxfId="2246"/>
    <tableColumn id="14167" xr3:uid="{C927552B-B494-C542-B14C-57325EF88B6B}" name="Coluna14144" dataDxfId="2245"/>
    <tableColumn id="14168" xr3:uid="{3E8C13CB-8B7B-174D-8BAB-B76B3D6FEFE5}" name="Coluna14145" dataDxfId="2244"/>
    <tableColumn id="14169" xr3:uid="{6ECACDB8-1A83-6C43-AC43-10E16257CBC9}" name="Coluna14146" dataDxfId="2243"/>
    <tableColumn id="14170" xr3:uid="{D59FD7C9-CF2B-A245-924D-3C72A91A834E}" name="Coluna14147" dataDxfId="2242"/>
    <tableColumn id="14171" xr3:uid="{4DEDA3EA-506C-1F43-A0DA-41E9B8801CF9}" name="Coluna14148" dataDxfId="2241"/>
    <tableColumn id="14172" xr3:uid="{4487403E-8905-A849-9722-C438238D0E8D}" name="Coluna14149" dataDxfId="2240"/>
    <tableColumn id="14173" xr3:uid="{29034A82-5095-6F44-8366-E151EE8085F4}" name="Coluna14150" dataDxfId="2239"/>
    <tableColumn id="14174" xr3:uid="{D794C703-F5F0-C445-9474-FD8B467C3497}" name="Coluna14151" dataDxfId="2238"/>
    <tableColumn id="14175" xr3:uid="{9A3A4B53-69BE-D649-AC80-488C5A1C45B2}" name="Coluna14152" dataDxfId="2237"/>
    <tableColumn id="14176" xr3:uid="{F6D1361A-37BF-D645-9D2C-2473B3D1D0A4}" name="Coluna14153" dataDxfId="2236"/>
    <tableColumn id="14177" xr3:uid="{B9D309D4-D0AA-EB40-9A25-FC85FC0BA2F4}" name="Coluna14154" dataDxfId="2235"/>
    <tableColumn id="14178" xr3:uid="{5A1F04BE-C875-CC4D-BCE5-ACD2B5CDF651}" name="Coluna14155" dataDxfId="2234"/>
    <tableColumn id="14179" xr3:uid="{226D42B3-B02F-444D-AC3D-928CFFD43B47}" name="Coluna14156" dataDxfId="2233"/>
    <tableColumn id="14180" xr3:uid="{46032E4C-025B-C44C-B806-E236AFCB79E4}" name="Coluna14157" dataDxfId="2232"/>
    <tableColumn id="14181" xr3:uid="{128FA358-897D-CC4D-921D-920E24EAF4AC}" name="Coluna14158" dataDxfId="2231"/>
    <tableColumn id="14182" xr3:uid="{B75D1AE8-5631-A848-9925-D2197503BB06}" name="Coluna14159" dataDxfId="2230"/>
    <tableColumn id="14183" xr3:uid="{F4C40596-36C8-D940-B3F9-C932894C45A0}" name="Coluna14160" dataDxfId="2229"/>
    <tableColumn id="14184" xr3:uid="{800B5E27-2D24-7B49-806A-7C6D1D9CE117}" name="Coluna14161" dataDxfId="2228"/>
    <tableColumn id="14185" xr3:uid="{3C72FBE6-425E-4440-B1EB-FD1C9617C6CB}" name="Coluna14162" dataDxfId="2227"/>
    <tableColumn id="14186" xr3:uid="{7F1225F8-B9BA-8649-A9FF-BEC28E73640B}" name="Coluna14163" dataDxfId="2226"/>
    <tableColumn id="14187" xr3:uid="{B330FBCB-83BD-264F-96B8-39C313160B0D}" name="Coluna14164" dataDxfId="2225"/>
    <tableColumn id="14188" xr3:uid="{54147566-1BAC-F34F-B3CC-792A48A8E0F0}" name="Coluna14165" dataDxfId="2224"/>
    <tableColumn id="14189" xr3:uid="{CA6EDA44-BBBD-4347-A5D4-39181B8D3561}" name="Coluna14166" dataDxfId="2223"/>
    <tableColumn id="14190" xr3:uid="{FEC49B55-AE24-2544-BDBA-86241683D7E1}" name="Coluna14167" dataDxfId="2222"/>
    <tableColumn id="14191" xr3:uid="{004F3352-5845-F84F-9F65-BA8B05B8204F}" name="Coluna14168" dataDxfId="2221"/>
    <tableColumn id="14192" xr3:uid="{D682CD0E-5435-7344-BA6A-C15E68BFDA82}" name="Coluna14169" dataDxfId="2220"/>
    <tableColumn id="14193" xr3:uid="{7E404956-99B2-9A46-A031-89ECA158A098}" name="Coluna14170" dataDxfId="2219"/>
    <tableColumn id="14194" xr3:uid="{12FB4B4E-3539-CB41-8A92-3D7A8A750772}" name="Coluna14171" dataDxfId="2218"/>
    <tableColumn id="14195" xr3:uid="{29434C26-66CB-4D4A-B6E6-F1E528FEA8DA}" name="Coluna14172" dataDxfId="2217"/>
    <tableColumn id="14196" xr3:uid="{02F2B9F8-9CB9-3848-88CA-22CB708ACF5C}" name="Coluna14173" dataDxfId="2216"/>
    <tableColumn id="14197" xr3:uid="{F1A8BDDF-0A71-5147-BEEA-F2EE38A08603}" name="Coluna14174" dataDxfId="2215"/>
    <tableColumn id="14198" xr3:uid="{809FFBC2-659E-FB44-A1F4-EC53A0F6FE6D}" name="Coluna14175" dataDxfId="2214"/>
    <tableColumn id="14199" xr3:uid="{AED743E8-8B05-F941-9B90-2AB797032EFF}" name="Coluna14176" dataDxfId="2213"/>
    <tableColumn id="14200" xr3:uid="{0B4F8E4E-B0B7-6A4C-86AD-787A6116ABA6}" name="Coluna14177" dataDxfId="2212"/>
    <tableColumn id="14201" xr3:uid="{2CDD8085-764E-0641-AE8B-144101350F43}" name="Coluna14178" dataDxfId="2211"/>
    <tableColumn id="14202" xr3:uid="{91B415D2-5DCB-B941-8CEE-3A52B21C3A35}" name="Coluna14179" dataDxfId="2210"/>
    <tableColumn id="14203" xr3:uid="{E0EB08BF-39B1-2B4E-AD6A-DED4092F7505}" name="Coluna14180" dataDxfId="2209"/>
    <tableColumn id="14204" xr3:uid="{B3A84DD7-2CF9-6E41-A846-48432A495F36}" name="Coluna14181" dataDxfId="2208"/>
    <tableColumn id="14205" xr3:uid="{4543B15B-16D9-3B4C-A580-BBB98B049303}" name="Coluna14182" dataDxfId="2207"/>
    <tableColumn id="14206" xr3:uid="{9387EFA5-C499-6A4C-9F40-1F17625B67DE}" name="Coluna14183" dataDxfId="2206"/>
    <tableColumn id="14207" xr3:uid="{FBBCC338-37A6-BD46-80A2-920643273CDA}" name="Coluna14184" dataDxfId="2205"/>
    <tableColumn id="14208" xr3:uid="{4EBEB993-CDB2-8941-A7B0-76D26A1A61EA}" name="Coluna14185" dataDxfId="2204"/>
    <tableColumn id="14209" xr3:uid="{1FAEAD08-E570-114E-8FB2-F414CCF3A985}" name="Coluna14186" dataDxfId="2203"/>
    <tableColumn id="14210" xr3:uid="{C96FC9E6-CDE7-4345-9520-F812B1C94ECB}" name="Coluna14187" dataDxfId="2202"/>
    <tableColumn id="14211" xr3:uid="{D1145CD9-AF36-EC46-85E7-49A9DC6DBF70}" name="Coluna14188" dataDxfId="2201"/>
    <tableColumn id="14212" xr3:uid="{153E3B85-5DF1-D745-A9E4-E083FC1FECD6}" name="Coluna14189" dataDxfId="2200"/>
    <tableColumn id="14213" xr3:uid="{6D6E3021-B31A-C449-9F99-338AC1E2F485}" name="Coluna14190" dataDxfId="2199"/>
    <tableColumn id="14214" xr3:uid="{57719E7A-9DC4-5F49-BA8A-83BCA2659603}" name="Coluna14191" dataDxfId="2198"/>
    <tableColumn id="14215" xr3:uid="{8281DD0C-009F-FA48-A277-355356083695}" name="Coluna14192" dataDxfId="2197"/>
    <tableColumn id="14216" xr3:uid="{7269E4B0-D8F1-754C-A890-D46277619E64}" name="Coluna14193" dataDxfId="2196"/>
    <tableColumn id="14217" xr3:uid="{CEBD7395-4BA4-5B48-90A1-557923B25F49}" name="Coluna14194" dataDxfId="2195"/>
    <tableColumn id="14218" xr3:uid="{46AB96C4-B5A7-3D4E-A69F-2939CB2C1F5B}" name="Coluna14195" dataDxfId="2194"/>
    <tableColumn id="14219" xr3:uid="{F4571A2F-3BC4-8247-B118-B2329B429414}" name="Coluna14196" dataDxfId="2193"/>
    <tableColumn id="14220" xr3:uid="{9C7C7038-A5C4-0849-824A-550F6275A9E3}" name="Coluna14197" dataDxfId="2192"/>
    <tableColumn id="14221" xr3:uid="{46B523C9-DABC-EF4C-BD3B-36D451C7F639}" name="Coluna14198" dataDxfId="2191"/>
    <tableColumn id="14222" xr3:uid="{F25CAD15-CC17-3444-B543-194765767589}" name="Coluna14199" dataDxfId="2190"/>
    <tableColumn id="14223" xr3:uid="{44D56FBF-BD4E-7D4C-B255-148037FFE38F}" name="Coluna14200" dataDxfId="2189"/>
    <tableColumn id="14224" xr3:uid="{182B4CBC-AF0E-2B41-9AC9-25D7C241D0F2}" name="Coluna14201" dataDxfId="2188"/>
    <tableColumn id="14225" xr3:uid="{7EF20198-80F0-2649-8680-13D9B909D980}" name="Coluna14202" dataDxfId="2187"/>
    <tableColumn id="14226" xr3:uid="{25C2EB6A-4A3E-C647-8162-754C36D9FA81}" name="Coluna14203" dataDxfId="2186"/>
    <tableColumn id="14227" xr3:uid="{3FCFC30D-0C23-C443-BD31-03DDCF6651A5}" name="Coluna14204" dataDxfId="2185"/>
    <tableColumn id="14228" xr3:uid="{AE079BB5-F89B-5C43-A991-795DD7F21A0E}" name="Coluna14205" dataDxfId="2184"/>
    <tableColumn id="14229" xr3:uid="{6254B26E-25B4-7B42-A239-B6BE4FA66688}" name="Coluna14206" dataDxfId="2183"/>
    <tableColumn id="14230" xr3:uid="{5A468C78-93E0-C943-A27E-617AB6422544}" name="Coluna14207" dataDxfId="2182"/>
    <tableColumn id="14231" xr3:uid="{60588233-35C5-E449-A940-C1C19BBEFA5E}" name="Coluna14208" dataDxfId="2181"/>
    <tableColumn id="14232" xr3:uid="{94B168CF-9971-8F44-9C13-D27EDCC7E2CD}" name="Coluna14209" dataDxfId="2180"/>
    <tableColumn id="14233" xr3:uid="{18D1F405-DEC1-B24C-A276-57216A086EB7}" name="Coluna14210" dataDxfId="2179"/>
    <tableColumn id="14234" xr3:uid="{B13944F9-D30A-904F-9420-5249688AAE0B}" name="Coluna14211" dataDxfId="2178"/>
    <tableColumn id="14235" xr3:uid="{77DB6930-8893-0849-AEB1-59C0CE4DD24C}" name="Coluna14212" dataDxfId="2177"/>
    <tableColumn id="14236" xr3:uid="{9145A384-F2B9-C34E-B12C-FF26DAEADC8C}" name="Coluna14213" dataDxfId="2176"/>
    <tableColumn id="14237" xr3:uid="{0AD4372B-FF62-2445-B10F-160D3B2442DE}" name="Coluna14214" dataDxfId="2175"/>
    <tableColumn id="14238" xr3:uid="{004FF46C-06F7-4F42-BE12-38BE88428E3F}" name="Coluna14215" dataDxfId="2174"/>
    <tableColumn id="14239" xr3:uid="{1D821C84-C34F-EE4E-9822-A96878BE2DA3}" name="Coluna14216" dataDxfId="2173"/>
    <tableColumn id="14240" xr3:uid="{9CF594A5-2972-CD43-84A7-CB8FA6CB09CF}" name="Coluna14217" dataDxfId="2172"/>
    <tableColumn id="14241" xr3:uid="{92A9F0C1-4D24-0644-8BE9-A94F09388CF0}" name="Coluna14218" dataDxfId="2171"/>
    <tableColumn id="14242" xr3:uid="{ECC675E5-FFCA-8344-9787-9A0CCAAB9740}" name="Coluna14219" dataDxfId="2170"/>
    <tableColumn id="14243" xr3:uid="{F91E6B13-C752-9E40-8887-8DFB9797CE03}" name="Coluna14220" dataDxfId="2169"/>
    <tableColumn id="14244" xr3:uid="{54A750B5-44BF-E44B-BB1F-7D991382CAAA}" name="Coluna14221" dataDxfId="2168"/>
    <tableColumn id="14245" xr3:uid="{82897983-2ECF-5644-88FD-6C1DDCB937D8}" name="Coluna14222" dataDxfId="2167"/>
    <tableColumn id="14246" xr3:uid="{4E6761CA-D53A-DC41-AE5A-709A9EC69991}" name="Coluna14223" dataDxfId="2166"/>
    <tableColumn id="14247" xr3:uid="{2368CC93-FEA5-394D-85F2-4DA40362B05E}" name="Coluna14224" dataDxfId="2165"/>
    <tableColumn id="14248" xr3:uid="{7BF830A1-0869-4D42-B2A7-647E139D9F79}" name="Coluna14225" dataDxfId="2164"/>
    <tableColumn id="14249" xr3:uid="{C753C195-B582-FC40-88C0-34C1EDCB904C}" name="Coluna14226" dataDxfId="2163"/>
    <tableColumn id="14250" xr3:uid="{61107ADF-289B-4849-BB94-56A10EA09DE4}" name="Coluna14227" dataDxfId="2162"/>
    <tableColumn id="14251" xr3:uid="{68E8A34F-7D4E-4B4A-AA3E-41C6A94B586A}" name="Coluna14228" dataDxfId="2161"/>
    <tableColumn id="14252" xr3:uid="{5B7AA367-0BD8-4340-89EA-5E90B1E83878}" name="Coluna14229" dataDxfId="2160"/>
    <tableColumn id="14253" xr3:uid="{69CFF652-B021-154F-93F4-23073C1E9816}" name="Coluna14230" dataDxfId="2159"/>
    <tableColumn id="14254" xr3:uid="{4051F9B9-70A4-454F-B674-D7AF7B3C720D}" name="Coluna14231" dataDxfId="2158"/>
    <tableColumn id="14255" xr3:uid="{FEC9A2AC-FB37-A941-81D8-D2DB595A374D}" name="Coluna14232" dataDxfId="2157"/>
    <tableColumn id="14256" xr3:uid="{79128AE3-AF6B-3444-932B-EDBA81030040}" name="Coluna14233" dataDxfId="2156"/>
    <tableColumn id="14257" xr3:uid="{530EB98D-23B1-8B44-9E4A-A8C0D27EC520}" name="Coluna14234" dataDxfId="2155"/>
    <tableColumn id="14258" xr3:uid="{4C1256E6-FB57-8240-B146-80849F197F0D}" name="Coluna14235" dataDxfId="2154"/>
    <tableColumn id="14259" xr3:uid="{BD503219-082D-3542-B059-617306633766}" name="Coluna14236" dataDxfId="2153"/>
    <tableColumn id="14260" xr3:uid="{8EC6FC46-3E06-5547-96B9-E3A7ACE1562B}" name="Coluna14237" dataDxfId="2152"/>
    <tableColumn id="14261" xr3:uid="{FC1DBE8C-65B5-2141-8060-363167409CEC}" name="Coluna14238" dataDxfId="2151"/>
    <tableColumn id="14262" xr3:uid="{7C53150C-9632-4F48-AD26-84B3797E96BF}" name="Coluna14239" dataDxfId="2150"/>
    <tableColumn id="14263" xr3:uid="{CC8E35A9-C214-2841-945C-7ABE47B5B285}" name="Coluna14240" dataDxfId="2149"/>
    <tableColumn id="14264" xr3:uid="{9166ABF1-9FB2-7141-827D-21A5A1BF21DF}" name="Coluna14241" dataDxfId="2148"/>
    <tableColumn id="14265" xr3:uid="{21C9F0C7-5CB0-1D40-B925-A7759F031F9E}" name="Coluna14242" dataDxfId="2147"/>
    <tableColumn id="14266" xr3:uid="{2A96984B-AB37-6441-8383-409D36D906F8}" name="Coluna14243" dataDxfId="2146"/>
    <tableColumn id="14267" xr3:uid="{805A54C8-3C87-D04D-A09B-EF309C7AB006}" name="Coluna14244" dataDxfId="2145"/>
    <tableColumn id="14268" xr3:uid="{08733F7B-2194-F34F-A2AC-8FF3A0387AC5}" name="Coluna14245" dataDxfId="2144"/>
    <tableColumn id="14269" xr3:uid="{78FAD5B9-9C3C-2E42-8D46-115E7976B426}" name="Coluna14246" dataDxfId="2143"/>
    <tableColumn id="14270" xr3:uid="{59010085-9B24-F14F-8D14-A5E99CFB131D}" name="Coluna14247" dataDxfId="2142"/>
    <tableColumn id="14271" xr3:uid="{101B4AF5-1050-2E4B-9C7E-BC9B13590157}" name="Coluna14248" dataDxfId="2141"/>
    <tableColumn id="14272" xr3:uid="{5C3E6820-A6DD-E046-BF75-4604FCD16B20}" name="Coluna14249" dataDxfId="2140"/>
    <tableColumn id="14273" xr3:uid="{CE2EE9C5-07E8-9A4B-9D4C-656272CAAA9D}" name="Coluna14250" dataDxfId="2139"/>
    <tableColumn id="14274" xr3:uid="{CC50F73D-5431-0141-95CB-DE430C3C7744}" name="Coluna14251" dataDxfId="2138"/>
    <tableColumn id="14275" xr3:uid="{88DB69DF-E1C3-9F44-AC61-0D3F21B41998}" name="Coluna14252" dataDxfId="2137"/>
    <tableColumn id="14276" xr3:uid="{6E2CFC4B-5D54-7F4B-BBA6-F4BBC13C80ED}" name="Coluna14253" dataDxfId="2136"/>
    <tableColumn id="14277" xr3:uid="{D9D28B12-92BE-FE4D-B99B-D3AD5DD51DF1}" name="Coluna14254" dataDxfId="2135"/>
    <tableColumn id="14278" xr3:uid="{E9911025-C499-574F-B197-ED50AB391CC2}" name="Coluna14255" dataDxfId="2134"/>
    <tableColumn id="14279" xr3:uid="{DC97DCAE-81F1-3142-93A7-2ACF5E4AD555}" name="Coluna14256" dataDxfId="2133"/>
    <tableColumn id="14280" xr3:uid="{49F75055-FABB-BD44-A71B-1CA5E6A057F8}" name="Coluna14257" dataDxfId="2132"/>
    <tableColumn id="14281" xr3:uid="{C9511EEB-BAB1-CD4C-9BFF-0EF11DBDEAEF}" name="Coluna14258" dataDxfId="2131"/>
    <tableColumn id="14282" xr3:uid="{246EE33B-4C26-9F40-9C7C-459B9DB2456E}" name="Coluna14259" dataDxfId="2130"/>
    <tableColumn id="14283" xr3:uid="{AF4639C7-C8E1-7640-AAD0-6981446EE909}" name="Coluna14260" dataDxfId="2129"/>
    <tableColumn id="14284" xr3:uid="{E4A82AF9-66E1-E645-8BA4-AA167BB1ACCF}" name="Coluna14261" dataDxfId="2128"/>
    <tableColumn id="14285" xr3:uid="{28746BC8-25E2-0A40-9D67-B58581EB0C05}" name="Coluna14262" dataDxfId="2127"/>
    <tableColumn id="14286" xr3:uid="{6210457A-B1A4-AB44-B513-1CED5DA0BA5B}" name="Coluna14263" dataDxfId="2126"/>
    <tableColumn id="14287" xr3:uid="{03B08AC6-78CE-A34C-AFFF-961E7ACDCFC8}" name="Coluna14264" dataDxfId="2125"/>
    <tableColumn id="14288" xr3:uid="{2323EE28-DF41-6846-810B-1CF795154861}" name="Coluna14265" dataDxfId="2124"/>
    <tableColumn id="14289" xr3:uid="{BF9E94C2-FBA5-DD49-A915-EAF9C2280402}" name="Coluna14266" dataDxfId="2123"/>
    <tableColumn id="14290" xr3:uid="{138D33DA-9400-914D-BB8B-0F7859024A45}" name="Coluna14267" dataDxfId="2122"/>
    <tableColumn id="14291" xr3:uid="{2F077420-0D91-B44F-B473-1FD47DED4983}" name="Coluna14268" dataDxfId="2121"/>
    <tableColumn id="14292" xr3:uid="{C4DBBAC5-4B7E-1440-8D7E-48ED0C5657CA}" name="Coluna14269" dataDxfId="2120"/>
    <tableColumn id="14293" xr3:uid="{E24871EC-2E00-114F-8608-217FCE2824A0}" name="Coluna14270" dataDxfId="2119"/>
    <tableColumn id="14294" xr3:uid="{EB0DAA33-67ED-1A45-8CBE-81CBBF040AC8}" name="Coluna14271" dataDxfId="2118"/>
    <tableColumn id="14295" xr3:uid="{E070745A-0E2A-7A48-BEA6-0AC565B14C87}" name="Coluna14272" dataDxfId="2117"/>
    <tableColumn id="14296" xr3:uid="{B1D60C49-47BA-5542-B81A-17B4A681B9F0}" name="Coluna14273" dataDxfId="2116"/>
    <tableColumn id="14297" xr3:uid="{435B87B0-C42C-074F-987A-103550C89A45}" name="Coluna14274" dataDxfId="2115"/>
    <tableColumn id="14298" xr3:uid="{AF9B7A4C-45B8-6847-97C1-1D059B6B05D9}" name="Coluna14275" dataDxfId="2114"/>
    <tableColumn id="14299" xr3:uid="{E3FE100E-AADC-FE43-8B8A-CA8FDB6ED187}" name="Coluna14276" dataDxfId="2113"/>
    <tableColumn id="14300" xr3:uid="{3CD1FA3A-9BE8-6A43-BDE8-B42D64B7263A}" name="Coluna14277" dataDxfId="2112"/>
    <tableColumn id="14301" xr3:uid="{ED17D1A0-7656-6B42-BBD5-FDC323B59CFC}" name="Coluna14278" dataDxfId="2111"/>
    <tableColumn id="14302" xr3:uid="{C1713878-96BB-3440-867F-C36D883113B2}" name="Coluna14279" dataDxfId="2110"/>
    <tableColumn id="14303" xr3:uid="{60F723FA-AAB0-144E-8389-E4D0B32F8687}" name="Coluna14280" dataDxfId="2109"/>
    <tableColumn id="14304" xr3:uid="{152B319C-14F7-DF4F-97E1-192A003B24C7}" name="Coluna14281" dataDxfId="2108"/>
    <tableColumn id="14305" xr3:uid="{5992D2EF-7EC6-BA4B-A320-DEEA3590CC84}" name="Coluna14282" dataDxfId="2107"/>
    <tableColumn id="14306" xr3:uid="{0AEDEBED-E34C-2147-BDA2-CB5713DF0AA9}" name="Coluna14283" dataDxfId="2106"/>
    <tableColumn id="14307" xr3:uid="{FEC85E8E-AE40-B74F-A48D-D5CEDE8667B8}" name="Coluna14284" dataDxfId="2105"/>
    <tableColumn id="14308" xr3:uid="{293DFB32-5CAC-5B43-8B4D-A395BD3FFF58}" name="Coluna14285" dataDxfId="2104"/>
    <tableColumn id="14309" xr3:uid="{FDF63B87-C2DF-8041-8C60-D6B6D2BC9301}" name="Coluna14286" dataDxfId="2103"/>
    <tableColumn id="14310" xr3:uid="{1AAC8425-E65F-4C41-85F4-D20430C86108}" name="Coluna14287" dataDxfId="2102"/>
    <tableColumn id="14311" xr3:uid="{0429D6B2-F55B-C94B-87E9-F92EDB47409A}" name="Coluna14288" dataDxfId="2101"/>
    <tableColumn id="14312" xr3:uid="{158393F0-38E5-E248-9026-B5A5438DD9AA}" name="Coluna14289" dataDxfId="2100"/>
    <tableColumn id="14313" xr3:uid="{EFB0E4B6-E4C2-DF45-84A1-6ABBC63ABA06}" name="Coluna14290" dataDxfId="2099"/>
    <tableColumn id="14314" xr3:uid="{ED697853-FEF5-9C48-8EEA-DF7472B4980D}" name="Coluna14291" dataDxfId="2098"/>
    <tableColumn id="14315" xr3:uid="{EB604432-3FE0-A14E-B353-E92F0F738480}" name="Coluna14292" dataDxfId="2097"/>
    <tableColumn id="14316" xr3:uid="{5BA4B29D-2A9A-7346-969B-66D21A2EB843}" name="Coluna14293" dataDxfId="2096"/>
    <tableColumn id="14317" xr3:uid="{00D5E6AD-D1E8-7047-850F-618208F270A5}" name="Coluna14294" dataDxfId="2095"/>
    <tableColumn id="14318" xr3:uid="{1B31BB30-BF8F-4241-A192-71D78294D24B}" name="Coluna14295" dataDxfId="2094"/>
    <tableColumn id="14319" xr3:uid="{53AD047F-B546-2B40-8804-BE2832F35404}" name="Coluna14296" dataDxfId="2093"/>
    <tableColumn id="14320" xr3:uid="{46DD2A2F-AC09-A14D-A4AD-729BAB797E65}" name="Coluna14297" dataDxfId="2092"/>
    <tableColumn id="14321" xr3:uid="{4479317C-9DE7-2446-9A23-ABCA778B601F}" name="Coluna14298" dataDxfId="2091"/>
    <tableColumn id="14322" xr3:uid="{CA7400EF-F97D-3740-947C-E4D9B0669234}" name="Coluna14299" dataDxfId="2090"/>
    <tableColumn id="14323" xr3:uid="{5062A08A-E039-9349-A4DD-C6F0B282D723}" name="Coluna14300" dataDxfId="2089"/>
    <tableColumn id="14324" xr3:uid="{AE21FDC5-D7E0-5E4C-A11A-DB7535E473FC}" name="Coluna14301" dataDxfId="2088"/>
    <tableColumn id="14325" xr3:uid="{0653C2FB-FBA0-8C46-9E37-071CE56BE3E8}" name="Coluna14302" dataDxfId="2087"/>
    <tableColumn id="14326" xr3:uid="{2A5D2476-ADB0-E046-9177-A81077B4E380}" name="Coluna14303" dataDxfId="2086"/>
    <tableColumn id="14327" xr3:uid="{08DE22C7-3AF6-6D44-A21C-998440440728}" name="Coluna14304" dataDxfId="2085"/>
    <tableColumn id="14328" xr3:uid="{A78BAA47-193E-2D47-BA8E-DD0BEFDD2DDC}" name="Coluna14305" dataDxfId="2084"/>
    <tableColumn id="14329" xr3:uid="{B28E64A4-5D87-7E4D-BCDC-0A88BB718EE7}" name="Coluna14306" dataDxfId="2083"/>
    <tableColumn id="14330" xr3:uid="{FC4109A9-30F2-164F-B130-4BAAF6E0CED1}" name="Coluna14307" dataDxfId="2082"/>
    <tableColumn id="14331" xr3:uid="{92DF701A-CBDF-D845-8583-69AF73DD4AE9}" name="Coluna14308" dataDxfId="2081"/>
    <tableColumn id="14332" xr3:uid="{29FEC00B-9647-934B-9E22-CD879E6437E3}" name="Coluna14309" dataDxfId="2080"/>
    <tableColumn id="14333" xr3:uid="{F81111F4-3F01-7140-B5A5-5E77A7AD7EAB}" name="Coluna14310" dataDxfId="2079"/>
    <tableColumn id="14334" xr3:uid="{906CF009-1A78-BD49-95FF-EB308F22C174}" name="Coluna14311" dataDxfId="2078"/>
    <tableColumn id="14335" xr3:uid="{BF805BD7-1B90-8B43-976F-0F1E1916C563}" name="Coluna14312" dataDxfId="2077"/>
    <tableColumn id="14336" xr3:uid="{16FEF4F5-9C22-824F-91C4-B4D9369AF9AE}" name="Coluna14313" dataDxfId="2076"/>
    <tableColumn id="14337" xr3:uid="{65313F97-9CC2-2246-AB59-6F4B731C6FDF}" name="Coluna14314" dataDxfId="2075"/>
    <tableColumn id="14338" xr3:uid="{FCC298BF-09AA-CB40-93D3-995DDCD7AFDD}" name="Coluna14315" dataDxfId="2074"/>
    <tableColumn id="14339" xr3:uid="{FB072DED-4304-064F-B35B-EBA6B57EAD37}" name="Coluna14316" dataDxfId="2073"/>
    <tableColumn id="14340" xr3:uid="{F1AFE405-2BEB-264A-991D-B9683B629993}" name="Coluna14317" dataDxfId="2072"/>
    <tableColumn id="14341" xr3:uid="{14383B03-A6C8-3446-8D3B-D49A5CBAF955}" name="Coluna14318" dataDxfId="2071"/>
    <tableColumn id="14342" xr3:uid="{56B8C723-0BAC-3E45-91A3-3F38EFC4E7A4}" name="Coluna14319" dataDxfId="2070"/>
    <tableColumn id="14343" xr3:uid="{C4CAA3A2-2E80-2644-905A-1291B010B8EA}" name="Coluna14320" dataDxfId="2069"/>
    <tableColumn id="14344" xr3:uid="{198EAC88-F4D5-BB41-AFD0-8A56F3DD37CF}" name="Coluna14321" dataDxfId="2068"/>
    <tableColumn id="14345" xr3:uid="{5800BAB9-9971-E846-AE04-B36D2477C8FF}" name="Coluna14322" dataDxfId="2067"/>
    <tableColumn id="14346" xr3:uid="{DA2C063A-5916-F64F-A89D-4B1674F15AFF}" name="Coluna14323" dataDxfId="2066"/>
    <tableColumn id="14347" xr3:uid="{0DDDF8C5-A481-C143-A33C-6081A25746D6}" name="Coluna14324" dataDxfId="2065"/>
    <tableColumn id="14348" xr3:uid="{5F90FEB9-5104-8245-AE3A-72920C31C24C}" name="Coluna14325" dataDxfId="2064"/>
    <tableColumn id="14349" xr3:uid="{4FBC6082-598E-A940-B677-024D73FDCF98}" name="Coluna14326" dataDxfId="2063"/>
    <tableColumn id="14350" xr3:uid="{C066893D-1A5E-8F4E-99FE-3D4E3B41996F}" name="Coluna14327" dataDxfId="2062"/>
    <tableColumn id="14351" xr3:uid="{C46F63AC-BF4F-DC4B-B8D7-494B4900181B}" name="Coluna14328" dataDxfId="2061"/>
    <tableColumn id="14352" xr3:uid="{C92C78BC-F3E3-4A4C-B872-190080483787}" name="Coluna14329" dataDxfId="2060"/>
    <tableColumn id="14353" xr3:uid="{C1825AB7-DB0F-DB42-943A-255E70865CD5}" name="Coluna14330" dataDxfId="2059"/>
    <tableColumn id="14354" xr3:uid="{18CD4477-FCC5-7940-8EB6-0188E4DBE0CC}" name="Coluna14331" dataDxfId="2058"/>
    <tableColumn id="14355" xr3:uid="{7FCE09F5-D21B-6146-B690-785CFF88AEF8}" name="Coluna14332" dataDxfId="2057"/>
    <tableColumn id="14356" xr3:uid="{CBF69C43-83F4-2948-A4DC-51ACC64744F9}" name="Coluna14333" dataDxfId="2056"/>
    <tableColumn id="14357" xr3:uid="{D843A588-4F53-9E43-9F4E-ECA017573D83}" name="Coluna14334" dataDxfId="2055"/>
    <tableColumn id="14358" xr3:uid="{D39B975C-09E7-BF42-909F-1F96E11AADAD}" name="Coluna14335" dataDxfId="2054"/>
    <tableColumn id="14359" xr3:uid="{300695DF-8078-ED4B-85A4-74DE39EC0EC3}" name="Coluna14336" dataDxfId="2053"/>
    <tableColumn id="14360" xr3:uid="{8D80455F-42EE-EA4B-8890-5D4E0A36DFCB}" name="Coluna14337" dataDxfId="2052"/>
    <tableColumn id="14361" xr3:uid="{CF2F3851-5F1A-BC48-9D15-D30822CEECF9}" name="Coluna14338" dataDxfId="2051"/>
    <tableColumn id="14362" xr3:uid="{1BF2C3DF-F334-7849-A8E4-C5D772C63AE0}" name="Coluna14339" dataDxfId="2050"/>
    <tableColumn id="14363" xr3:uid="{C16D1F33-EFD4-8D41-A4ED-3F59A764B23D}" name="Coluna14340" dataDxfId="2049"/>
    <tableColumn id="14364" xr3:uid="{38BA1C99-B954-4148-985C-397F67961CE7}" name="Coluna14341" dataDxfId="2048"/>
    <tableColumn id="14365" xr3:uid="{548BADA2-6F72-834E-ADBC-BE2F79FC7050}" name="Coluna14342" dataDxfId="2047"/>
    <tableColumn id="14366" xr3:uid="{BEF643A0-7397-6144-9148-9811106FB5AC}" name="Coluna14343" dataDxfId="2046"/>
    <tableColumn id="14367" xr3:uid="{1234C05C-CE53-704A-8F61-A1B3C4CA5770}" name="Coluna14344" dataDxfId="2045"/>
    <tableColumn id="14368" xr3:uid="{9A6CE991-1AAD-3341-A868-7071FFFCAF3D}" name="Coluna14345" dataDxfId="2044"/>
    <tableColumn id="14369" xr3:uid="{D0A4FE29-A7BB-CE43-BA7A-C4CD9BCA06A1}" name="Coluna14346" dataDxfId="2043"/>
    <tableColumn id="14370" xr3:uid="{4A747FB1-0F07-3040-83A3-A5C1B19F45C4}" name="Coluna14347" dataDxfId="2042"/>
    <tableColumn id="14371" xr3:uid="{9BE07200-4520-0F40-A38E-9AD7D48AD377}" name="Coluna14348" dataDxfId="2041"/>
    <tableColumn id="14372" xr3:uid="{6728F974-CCCD-D842-84C3-41AB0B26D653}" name="Coluna14349" dataDxfId="2040"/>
    <tableColumn id="14373" xr3:uid="{E63CB465-CCF6-4041-A2A3-F59612E724C2}" name="Coluna14350" dataDxfId="2039"/>
    <tableColumn id="14374" xr3:uid="{A5DEE4D2-2276-794E-8C07-F27C2BDAA87C}" name="Coluna14351" dataDxfId="2038"/>
    <tableColumn id="14375" xr3:uid="{FA14AB9E-F646-374F-8F4D-63DDA5617C79}" name="Coluna14352" dataDxfId="2037"/>
    <tableColumn id="14376" xr3:uid="{1F4A7749-0AFB-964B-B018-49AF8D3E8177}" name="Coluna14353" dataDxfId="2036"/>
    <tableColumn id="14377" xr3:uid="{B42DA840-F437-D349-A4B0-360CA2138950}" name="Coluna14354" dataDxfId="2035"/>
    <tableColumn id="14378" xr3:uid="{76367284-194E-8F43-9C68-0C869DF408A0}" name="Coluna14355" dataDxfId="2034"/>
    <tableColumn id="14379" xr3:uid="{A2C5E040-D51C-F844-AAAE-9DB4D31BC6BC}" name="Coluna14356" dataDxfId="2033"/>
    <tableColumn id="14380" xr3:uid="{CC402C4B-7043-194E-BD66-46CC7FA40CDE}" name="Coluna14357" dataDxfId="2032"/>
    <tableColumn id="14381" xr3:uid="{BFC66D7D-69D5-0A4B-8B47-679DD980A8B2}" name="Coluna14358" dataDxfId="2031"/>
    <tableColumn id="14382" xr3:uid="{55899D12-01F5-1547-8C19-B1A91103F83B}" name="Coluna14359" dataDxfId="2030"/>
    <tableColumn id="14383" xr3:uid="{B89F7B79-4BA5-964A-94C2-1D7A3F94B516}" name="Coluna14360" dataDxfId="2029"/>
    <tableColumn id="14384" xr3:uid="{529A51E5-1081-7249-845A-974456AADC36}" name="Coluna14361" dataDxfId="2028"/>
    <tableColumn id="14385" xr3:uid="{9AF6C25F-D6E8-784A-8AFA-46127B5EF853}" name="Coluna14362" dataDxfId="2027"/>
    <tableColumn id="14386" xr3:uid="{AC95E840-EAA6-624D-AE16-1BDA36036640}" name="Coluna14363" dataDxfId="2026"/>
    <tableColumn id="14387" xr3:uid="{6CC181F6-E8C7-B445-B2ED-ADC32FD12D61}" name="Coluna14364" dataDxfId="2025"/>
    <tableColumn id="14388" xr3:uid="{7E67B57A-F9B0-0A44-AADD-2AD61BAC0942}" name="Coluna14365" dataDxfId="2024"/>
    <tableColumn id="14389" xr3:uid="{E87D5377-59D3-3E4E-B59C-9514241BA6AD}" name="Coluna14366" dataDxfId="2023"/>
    <tableColumn id="14390" xr3:uid="{C66D4F65-CD0B-044D-93F1-1170AA82CE0C}" name="Coluna14367" dataDxfId="2022"/>
    <tableColumn id="14391" xr3:uid="{A75822D2-AD1E-B349-94F7-E5A9FFAD33A4}" name="Coluna14368" dataDxfId="2021"/>
    <tableColumn id="14392" xr3:uid="{5BB7AA0D-5AFA-E640-BD28-8A5AC538EFA5}" name="Coluna14369" dataDxfId="2020"/>
    <tableColumn id="14393" xr3:uid="{BEFBD4E1-A3B9-A74B-AFB1-1F1727D70259}" name="Coluna14370" dataDxfId="2019"/>
    <tableColumn id="14394" xr3:uid="{1DE35481-8AE2-304B-AED4-63D780673D6E}" name="Coluna14371" dataDxfId="2018"/>
    <tableColumn id="14395" xr3:uid="{2759AA4F-6C32-544C-8D2A-C053B055AA40}" name="Coluna14372" dataDxfId="2017"/>
    <tableColumn id="14396" xr3:uid="{A30EE50F-BF47-0449-99C2-3C61E74179A7}" name="Coluna14373" dataDxfId="2016"/>
    <tableColumn id="14397" xr3:uid="{453A07F2-0BA8-0044-AEE6-C80816C0DEF4}" name="Coluna14374" dataDxfId="2015"/>
    <tableColumn id="14398" xr3:uid="{FB1101E7-43BF-4746-B54B-AB4E9BCBF2E8}" name="Coluna14375" dataDxfId="2014"/>
    <tableColumn id="14399" xr3:uid="{D8680436-EED9-D74A-B04D-D6EBA635C032}" name="Coluna14376" dataDxfId="2013"/>
    <tableColumn id="14400" xr3:uid="{1334205B-7D93-B84F-A41A-19606FDDAC66}" name="Coluna14377" dataDxfId="2012"/>
    <tableColumn id="14401" xr3:uid="{5E5EF959-C69E-674D-A13E-94BD974217CB}" name="Coluna14378" dataDxfId="2011"/>
    <tableColumn id="14402" xr3:uid="{FC77B1B0-037C-4F45-92BA-40F08FFB4B56}" name="Coluna14379" dataDxfId="2010"/>
    <tableColumn id="14403" xr3:uid="{3E181958-9957-1A4D-9DC9-49C93FFA8DFE}" name="Coluna14380" dataDxfId="2009"/>
    <tableColumn id="14404" xr3:uid="{3A425ADF-5879-1D42-B2B2-0A16484D198B}" name="Coluna14381" dataDxfId="2008"/>
    <tableColumn id="14405" xr3:uid="{A6AEBA7E-6F7F-6243-89A0-CCA190440597}" name="Coluna14382" dataDxfId="2007"/>
    <tableColumn id="14406" xr3:uid="{DF3766CF-D6F3-AC4B-B299-618D25457F43}" name="Coluna14383" dataDxfId="2006"/>
    <tableColumn id="14407" xr3:uid="{EE2FF477-B1D7-C54F-A5F3-66F49993EE5A}" name="Coluna14384" dataDxfId="2005"/>
    <tableColumn id="14408" xr3:uid="{D9EC96EF-DA94-D74F-8444-69964ECBB88D}" name="Coluna14385" dataDxfId="2004"/>
    <tableColumn id="14409" xr3:uid="{D2E6F761-F21C-D640-9A8A-042667CBA66F}" name="Coluna14386" dataDxfId="2003"/>
    <tableColumn id="14410" xr3:uid="{A2C35EBF-CB51-AD48-868E-453ACB8548D0}" name="Coluna14387" dataDxfId="2002"/>
    <tableColumn id="14411" xr3:uid="{FF699AD2-CE03-B147-83C0-A6CEC55B5034}" name="Coluna14388" dataDxfId="2001"/>
    <tableColumn id="14412" xr3:uid="{895F1AEA-DB75-8143-A9A9-D1F05A4600FE}" name="Coluna14389" dataDxfId="2000"/>
    <tableColumn id="14413" xr3:uid="{732CC9BE-56F6-6640-AD04-B93B1F60E191}" name="Coluna14390" dataDxfId="1999"/>
    <tableColumn id="14414" xr3:uid="{303661B8-6487-F044-9B1B-BBE7168D9FE4}" name="Coluna14391" dataDxfId="1998"/>
    <tableColumn id="14415" xr3:uid="{D6DD556C-9F77-BE42-B619-1FE86C2EC548}" name="Coluna14392" dataDxfId="1997"/>
    <tableColumn id="14416" xr3:uid="{B8EE3DB4-852C-C24F-8890-D3C7D8B20344}" name="Coluna14393" dataDxfId="1996"/>
    <tableColumn id="14417" xr3:uid="{A28356BC-FA71-D34C-B1F8-9DD7D558D2C5}" name="Coluna14394" dataDxfId="1995"/>
    <tableColumn id="14418" xr3:uid="{A742A55E-B79F-6142-BE87-1AA8DD72B6B8}" name="Coluna14395" dataDxfId="1994"/>
    <tableColumn id="14419" xr3:uid="{654F23B7-EF56-C949-A257-2A5921524914}" name="Coluna14396" dataDxfId="1993"/>
    <tableColumn id="14420" xr3:uid="{7E44DC90-71B3-1743-A649-71A8E2405D9D}" name="Coluna14397" dataDxfId="1992"/>
    <tableColumn id="14421" xr3:uid="{FFF058C0-8913-6E46-B786-77B207CAD52A}" name="Coluna14398" dataDxfId="1991"/>
    <tableColumn id="14422" xr3:uid="{4F7CD080-9F3F-3841-82F3-7F0F8E13942E}" name="Coluna14399" dataDxfId="1990"/>
    <tableColumn id="14423" xr3:uid="{1361934C-81AA-7D43-995D-17147CF17906}" name="Coluna14400" dataDxfId="1989"/>
    <tableColumn id="14424" xr3:uid="{8AF91F48-51D6-AD4C-890C-49C6D6F6B165}" name="Coluna14401" dataDxfId="1988"/>
    <tableColumn id="14425" xr3:uid="{B740CE98-B528-B04B-9C68-00CC410883E7}" name="Coluna14402" dataDxfId="1987"/>
    <tableColumn id="14426" xr3:uid="{D08BE8DA-F436-6449-9012-BC1C61DC08EB}" name="Coluna14403" dataDxfId="1986"/>
    <tableColumn id="14427" xr3:uid="{3C203E91-0FC7-9845-A6F1-D7E36E83410E}" name="Coluna14404" dataDxfId="1985"/>
    <tableColumn id="14428" xr3:uid="{4E6A3D06-AE01-A44F-B587-F8F7280F1D6C}" name="Coluna14405" dataDxfId="1984"/>
    <tableColumn id="14429" xr3:uid="{684747FE-36E6-9C42-B6DF-330729DF5138}" name="Coluna14406" dataDxfId="1983"/>
    <tableColumn id="14430" xr3:uid="{9A7CC6A1-9E7E-4B43-9347-BBC1DE5D45F8}" name="Coluna14407" dataDxfId="1982"/>
    <tableColumn id="14431" xr3:uid="{0A90762B-819C-004D-9AB0-6C2A4FC5E715}" name="Coluna14408" dataDxfId="1981"/>
    <tableColumn id="14432" xr3:uid="{04F23C57-9E75-F14D-B335-878D18954DE1}" name="Coluna14409" dataDxfId="1980"/>
    <tableColumn id="14433" xr3:uid="{76010ACD-5B6F-684A-AF1D-073CCB367766}" name="Coluna14410" dataDxfId="1979"/>
    <tableColumn id="14434" xr3:uid="{14F91AD1-DB9C-D84B-91C4-2937F2EEC677}" name="Coluna14411" dataDxfId="1978"/>
    <tableColumn id="14435" xr3:uid="{2C09E52B-1D28-9644-849C-4A2F78BB2955}" name="Coluna14412" dataDxfId="1977"/>
    <tableColumn id="14436" xr3:uid="{2BD71292-A4A9-FC4E-94AF-FDE925630073}" name="Coluna14413" dataDxfId="1976"/>
    <tableColumn id="14437" xr3:uid="{95745FEA-3C6B-F548-A026-1560BD143567}" name="Coluna14414" dataDxfId="1975"/>
    <tableColumn id="14438" xr3:uid="{E2F3B7B2-72CF-FC41-96B2-DA3D0817A2E8}" name="Coluna14415" dataDxfId="1974"/>
    <tableColumn id="14439" xr3:uid="{8F2F1284-F827-034E-8226-5516B0AACAC1}" name="Coluna14416" dataDxfId="1973"/>
    <tableColumn id="14440" xr3:uid="{B9BE1327-D086-2E47-8E33-2A1ACF492F95}" name="Coluna14417" dataDxfId="1972"/>
    <tableColumn id="14441" xr3:uid="{A301799C-9FDC-3C4C-9EDE-3E491666821E}" name="Coluna14418" dataDxfId="1971"/>
    <tableColumn id="14442" xr3:uid="{29DB524C-205A-8D41-ACE7-E228079C86E9}" name="Coluna14419" dataDxfId="1970"/>
    <tableColumn id="14443" xr3:uid="{A4F4A16F-515E-804B-9ED6-87E52E22AA13}" name="Coluna14420" dataDxfId="1969"/>
    <tableColumn id="14444" xr3:uid="{86B807A3-26CB-E740-8FDA-E93C5914FDC0}" name="Coluna14421" dataDxfId="1968"/>
    <tableColumn id="14445" xr3:uid="{28E2B811-065E-1748-80D0-2EFC132D7C9C}" name="Coluna14422" dataDxfId="1967"/>
    <tableColumn id="14446" xr3:uid="{5A98E2CE-ACEA-274C-A07B-360D68A56BA3}" name="Coluna14423" dataDxfId="1966"/>
    <tableColumn id="14447" xr3:uid="{00FAE7AE-AD25-1644-B111-8EF28FA966A7}" name="Coluna14424" dataDxfId="1965"/>
    <tableColumn id="14448" xr3:uid="{F2923E90-F509-F048-84F1-2167554CE6ED}" name="Coluna14425" dataDxfId="1964"/>
    <tableColumn id="14449" xr3:uid="{820F86AC-715E-0744-AA0B-30908B3C5410}" name="Coluna14426" dataDxfId="1963"/>
    <tableColumn id="14450" xr3:uid="{07DBB5C0-C376-A143-A8FA-66048E56955A}" name="Coluna14427" dataDxfId="1962"/>
    <tableColumn id="14451" xr3:uid="{B4C050A1-FD32-1940-B76E-A6E839CD952A}" name="Coluna14428" dataDxfId="1961"/>
    <tableColumn id="14452" xr3:uid="{668F43BF-2716-284D-B0BE-44F3ED1B7971}" name="Coluna14429" dataDxfId="1960"/>
    <tableColumn id="14453" xr3:uid="{38B222FD-FC64-F744-AD94-1502F01F8F76}" name="Coluna14430" dataDxfId="1959"/>
    <tableColumn id="14454" xr3:uid="{EEFBA456-B892-C244-AE65-00170E6168F5}" name="Coluna14431" dataDxfId="1958"/>
    <tableColumn id="14455" xr3:uid="{4C5968BF-F562-304D-9087-4515974CCBFC}" name="Coluna14432" dataDxfId="1957"/>
    <tableColumn id="14456" xr3:uid="{94F99CC4-E1A9-F547-9C83-74770A61B2BC}" name="Coluna14433" dataDxfId="1956"/>
    <tableColumn id="14457" xr3:uid="{99E306A9-5B71-7944-88B3-02E808601403}" name="Coluna14434" dataDxfId="1955"/>
    <tableColumn id="14458" xr3:uid="{EF30ACC8-B980-0D4E-B127-134D9C9DC188}" name="Coluna14435" dataDxfId="1954"/>
    <tableColumn id="14459" xr3:uid="{2FE8B0C0-FCFC-8C41-97D9-909CCE71541D}" name="Coluna14436" dataDxfId="1953"/>
    <tableColumn id="14460" xr3:uid="{30CDD860-47BB-0546-B6D3-68D4C8CC3F53}" name="Coluna14437" dataDxfId="1952"/>
    <tableColumn id="14461" xr3:uid="{924815FA-ECA3-3940-855C-5EB42855FF77}" name="Coluna14438" dataDxfId="1951"/>
    <tableColumn id="14462" xr3:uid="{1EC5203B-628C-9247-BFD6-F531C6B71680}" name="Coluna14439" dataDxfId="1950"/>
    <tableColumn id="14463" xr3:uid="{684741EE-60B9-164B-82E0-A694C8A572AC}" name="Coluna14440" dataDxfId="1949"/>
    <tableColumn id="14464" xr3:uid="{8736150C-AE53-9349-A333-3B2167C4B6A7}" name="Coluna14441" dataDxfId="1948"/>
    <tableColumn id="14465" xr3:uid="{36C6A007-7268-D046-BF42-8E61C8DCACA3}" name="Coluna14442" dataDxfId="1947"/>
    <tableColumn id="14466" xr3:uid="{43C5369E-E349-5D4D-8B12-3E3465FA800F}" name="Coluna14443" dataDxfId="1946"/>
    <tableColumn id="14467" xr3:uid="{C02FDD38-EB51-8C4A-A090-99EBC9CA185D}" name="Coluna14444" dataDxfId="1945"/>
    <tableColumn id="14468" xr3:uid="{D4FB3191-BBEB-4046-9279-392C95CE9AAE}" name="Coluna14445" dataDxfId="1944"/>
    <tableColumn id="14469" xr3:uid="{E261BE2F-D5E5-AF4A-9153-32B08A56F00A}" name="Coluna14446" dataDxfId="1943"/>
    <tableColumn id="14470" xr3:uid="{0A448238-567D-CB42-A5E8-719AB878EA28}" name="Coluna14447" dataDxfId="1942"/>
    <tableColumn id="14471" xr3:uid="{73AEE516-66D2-CE46-A207-A7E48676EDEE}" name="Coluna14448" dataDxfId="1941"/>
    <tableColumn id="14472" xr3:uid="{19359A5A-9BE4-6A40-A77D-DA91E0BFCC6C}" name="Coluna14449" dataDxfId="1940"/>
    <tableColumn id="14473" xr3:uid="{00CEB144-F7A4-7C4D-97C1-43E3A3A3AAEA}" name="Coluna14450" dataDxfId="1939"/>
    <tableColumn id="14474" xr3:uid="{E2BE33E6-BD6A-284E-9515-70641206AD35}" name="Coluna14451" dataDxfId="1938"/>
    <tableColumn id="14475" xr3:uid="{A976B0B9-5E92-374F-9758-E6EE4E59BE4C}" name="Coluna14452" dataDxfId="1937"/>
    <tableColumn id="14476" xr3:uid="{562194E3-DC9B-2346-B0FF-4ACC688DFF62}" name="Coluna14453" dataDxfId="1936"/>
    <tableColumn id="14477" xr3:uid="{D30BFE62-3068-504F-AB14-B81297B25A32}" name="Coluna14454" dataDxfId="1935"/>
    <tableColumn id="14478" xr3:uid="{CD878041-8989-CC43-8D2D-42271996525D}" name="Coluna14455" dataDxfId="1934"/>
    <tableColumn id="14479" xr3:uid="{EE31E1A0-E4A4-F84E-85CC-6F2BA1E0358F}" name="Coluna14456" dataDxfId="1933"/>
    <tableColumn id="14480" xr3:uid="{25C57973-BA82-8D47-B16D-7FABDAACEB0D}" name="Coluna14457" dataDxfId="1932"/>
    <tableColumn id="14481" xr3:uid="{FF7CC4B3-84C1-4749-9E17-EC43A17C3CD1}" name="Coluna14458" dataDxfId="1931"/>
    <tableColumn id="14482" xr3:uid="{68096EF5-F06C-1E47-862D-B89C218356BB}" name="Coluna14459" dataDxfId="1930"/>
    <tableColumn id="14483" xr3:uid="{E41AAC4B-A994-2A45-A962-18C8B8C6708B}" name="Coluna14460" dataDxfId="1929"/>
    <tableColumn id="14484" xr3:uid="{654ED4AD-E59D-424A-9EFF-BA0204B594F1}" name="Coluna14461" dataDxfId="1928"/>
    <tableColumn id="14485" xr3:uid="{5B7C4C2B-17B0-7A48-BBD8-C753A03F1637}" name="Coluna14462" dataDxfId="1927"/>
    <tableColumn id="14486" xr3:uid="{588B34CC-58A8-974A-A7FF-04A7ED100E63}" name="Coluna14463" dataDxfId="1926"/>
    <tableColumn id="14487" xr3:uid="{090EFEE6-273F-D54F-BB76-EFB9251A8977}" name="Coluna14464" dataDxfId="1925"/>
    <tableColumn id="14488" xr3:uid="{3DA74C9D-6897-FB4E-A9F6-E2DF60EB8C0C}" name="Coluna14465" dataDxfId="1924"/>
    <tableColumn id="14489" xr3:uid="{0199E867-CDE7-B64B-A870-B002FF336B6C}" name="Coluna14466" dataDxfId="1923"/>
    <tableColumn id="14490" xr3:uid="{C7D9A6B1-973F-2F46-A9AA-71DC0B64098B}" name="Coluna14467" dataDxfId="1922"/>
    <tableColumn id="14491" xr3:uid="{3350856B-F7A6-4D45-8CB0-79C8AFCA8340}" name="Coluna14468" dataDxfId="1921"/>
    <tableColumn id="14492" xr3:uid="{AE290DEA-4721-984A-A888-163D5225AB92}" name="Coluna14469" dataDxfId="1920"/>
    <tableColumn id="14493" xr3:uid="{586D8B25-FAC3-0A45-A4C3-87B5906A5FEF}" name="Coluna14470" dataDxfId="1919"/>
    <tableColumn id="14494" xr3:uid="{F49E29BD-8209-B948-968B-62A342ACB330}" name="Coluna14471" dataDxfId="1918"/>
    <tableColumn id="14495" xr3:uid="{CE6A4391-CF72-D445-9E79-91C20FF9D834}" name="Coluna14472" dataDxfId="1917"/>
    <tableColumn id="14496" xr3:uid="{CC988870-9A69-6E40-A9A5-FD793D1CC9DB}" name="Coluna14473" dataDxfId="1916"/>
    <tableColumn id="14497" xr3:uid="{578BC2A7-9F88-6D44-A273-91445B8E7411}" name="Coluna14474" dataDxfId="1915"/>
    <tableColumn id="14498" xr3:uid="{50D7B17A-EB64-F041-9E91-99CA49A201C3}" name="Coluna14475" dataDxfId="1914"/>
    <tableColumn id="14499" xr3:uid="{BDF98DA8-44A5-9E47-A8A1-E33223EEBC4D}" name="Coluna14476" dataDxfId="1913"/>
    <tableColumn id="14500" xr3:uid="{E2E504AD-DEBA-814A-B1C3-BB95DB280B49}" name="Coluna14477" dataDxfId="1912"/>
    <tableColumn id="14501" xr3:uid="{86A28C8C-0858-1640-BA02-C6DD2045F6CD}" name="Coluna14478" dataDxfId="1911"/>
    <tableColumn id="14502" xr3:uid="{67F6B1CF-76EE-7E4C-91D4-5029DAD0A1C7}" name="Coluna14479" dataDxfId="1910"/>
    <tableColumn id="14503" xr3:uid="{3CE228D6-475A-AD42-8947-B72090B0FC3B}" name="Coluna14480" dataDxfId="1909"/>
    <tableColumn id="14504" xr3:uid="{01D27205-C66F-234D-B722-ACEAA28FCE30}" name="Coluna14481" dataDxfId="1908"/>
    <tableColumn id="14505" xr3:uid="{A2AA1F56-7D69-B147-9BB5-76C67F90339A}" name="Coluna14482" dataDxfId="1907"/>
    <tableColumn id="14506" xr3:uid="{24C26AEC-63C0-8D48-BA5A-2E426CFE65B6}" name="Coluna14483" dataDxfId="1906"/>
    <tableColumn id="14507" xr3:uid="{1EFF7221-6E02-E249-9010-ABA40A909D3D}" name="Coluna14484" dataDxfId="1905"/>
    <tableColumn id="14508" xr3:uid="{F11AF727-BA17-D94E-9BF7-9A3A1E9F4320}" name="Coluna14485" dataDxfId="1904"/>
    <tableColumn id="14509" xr3:uid="{54D7277B-FC4E-E84B-B240-E26FE2F24FF0}" name="Coluna14486" dataDxfId="1903"/>
    <tableColumn id="14510" xr3:uid="{82C9F0D9-DF80-0148-8E0D-91E104B00BF3}" name="Coluna14487" dataDxfId="1902"/>
    <tableColumn id="14511" xr3:uid="{F494C211-D246-364C-AB88-3846B689D475}" name="Coluna14488" dataDxfId="1901"/>
    <tableColumn id="14512" xr3:uid="{FFB0EAC1-6613-7F4A-BD73-04E89A7BC935}" name="Coluna14489" dataDxfId="1900"/>
    <tableColumn id="14513" xr3:uid="{3BA27615-3BAE-D844-83E0-3E77E5BA9A78}" name="Coluna14490" dataDxfId="1899"/>
    <tableColumn id="14514" xr3:uid="{71011769-2B49-2A44-9E63-74E06778667C}" name="Coluna14491" dataDxfId="1898"/>
    <tableColumn id="14515" xr3:uid="{F4E6B6A5-C24F-F444-929A-04C04EA08C30}" name="Coluna14492" dataDxfId="1897"/>
    <tableColumn id="14516" xr3:uid="{E118B26F-20BA-BF4C-A2F1-EF3A4184F40B}" name="Coluna14493" dataDxfId="1896"/>
    <tableColumn id="14517" xr3:uid="{572624E6-3538-6240-9C05-A15C1A71B1C0}" name="Coluna14494" dataDxfId="1895"/>
    <tableColumn id="14518" xr3:uid="{B2826039-97C9-0845-AA2A-65CC6D020953}" name="Coluna14495" dataDxfId="1894"/>
    <tableColumn id="14519" xr3:uid="{E12C9BED-81F7-B348-B6F8-240EEAF1DD00}" name="Coluna14496" dataDxfId="1893"/>
    <tableColumn id="14520" xr3:uid="{76240E74-64AF-0944-86EF-D79F75955D7D}" name="Coluna14497" dataDxfId="1892"/>
    <tableColumn id="14521" xr3:uid="{CF1600E0-EDC9-0341-92A2-38D4E553227E}" name="Coluna14498" dataDxfId="1891"/>
    <tableColumn id="14522" xr3:uid="{41DBB1C3-90A5-0946-A6DD-9EF6242A9827}" name="Coluna14499" dataDxfId="1890"/>
    <tableColumn id="14523" xr3:uid="{E0A6F692-B455-DE49-B346-FD7169945A35}" name="Coluna14500" dataDxfId="1889"/>
    <tableColumn id="14524" xr3:uid="{8B4F73E3-07C9-D042-8E85-2689CEE880C4}" name="Coluna14501" dataDxfId="1888"/>
    <tableColumn id="14525" xr3:uid="{0C55405B-271D-FB41-8ECA-957081BBD001}" name="Coluna14502" dataDxfId="1887"/>
    <tableColumn id="14526" xr3:uid="{B39B4CC3-9699-9645-8DE8-582896964C14}" name="Coluna14503" dataDxfId="1886"/>
    <tableColumn id="14527" xr3:uid="{4E4A9482-EA46-0B46-A9BC-465334AF4899}" name="Coluna14504" dataDxfId="1885"/>
    <tableColumn id="14528" xr3:uid="{6414FF5A-1D33-5A41-BFFD-CD33DAD4DC48}" name="Coluna14505" dataDxfId="1884"/>
    <tableColumn id="14529" xr3:uid="{E26D96D0-050A-BE46-8EC2-85E6902CF3C8}" name="Coluna14506" dataDxfId="1883"/>
    <tableColumn id="14530" xr3:uid="{5811AA06-EED6-6746-81C0-347E2CFD1E56}" name="Coluna14507" dataDxfId="1882"/>
    <tableColumn id="14531" xr3:uid="{D4C497CC-56E6-8848-A8E0-96529945B379}" name="Coluna14508" dataDxfId="1881"/>
    <tableColumn id="14532" xr3:uid="{FB137B91-AC36-C24E-8AF1-681EE181FE32}" name="Coluna14509" dataDxfId="1880"/>
    <tableColumn id="14533" xr3:uid="{23FA0326-958A-EC4B-8D7F-9F70749A263C}" name="Coluna14510" dataDxfId="1879"/>
    <tableColumn id="14534" xr3:uid="{344F24A5-6B19-C942-9CB6-B8E24A6450B5}" name="Coluna14511" dataDxfId="1878"/>
    <tableColumn id="14535" xr3:uid="{B4E2D8F8-3FA4-AC4A-BF11-CE67FA324500}" name="Coluna14512" dataDxfId="1877"/>
    <tableColumn id="14536" xr3:uid="{355FBCFA-BFA9-404A-AC5F-E8EA7CF85387}" name="Coluna14513" dataDxfId="1876"/>
    <tableColumn id="14537" xr3:uid="{70B659B3-07D0-7541-AB01-0AE18D74F4E4}" name="Coluna14514" dataDxfId="1875"/>
    <tableColumn id="14538" xr3:uid="{C0D31A36-03F4-164D-A12E-69B35785C3D8}" name="Coluna14515" dataDxfId="1874"/>
    <tableColumn id="14539" xr3:uid="{DC91D4C3-2775-B943-9CB4-8461D30EA711}" name="Coluna14516" dataDxfId="1873"/>
    <tableColumn id="14540" xr3:uid="{36259EE1-154F-B147-A0FC-6A2937A4E3BC}" name="Coluna14517" dataDxfId="1872"/>
    <tableColumn id="14541" xr3:uid="{F750B824-1109-8445-B9A5-005B3BABD42E}" name="Coluna14518" dataDxfId="1871"/>
    <tableColumn id="14542" xr3:uid="{AE6DEA19-CE25-2A4C-8A12-FECD1B979D6E}" name="Coluna14519" dataDxfId="1870"/>
    <tableColumn id="14543" xr3:uid="{C1D576C7-C2B8-5E4E-8983-CFC3967E54DF}" name="Coluna14520" dataDxfId="1869"/>
    <tableColumn id="14544" xr3:uid="{D46C56A4-3993-5643-B704-0FCECA726A72}" name="Coluna14521" dataDxfId="1868"/>
    <tableColumn id="14545" xr3:uid="{E345A577-3B45-9C4F-8CAD-A904ACE7CB65}" name="Coluna14522" dataDxfId="1867"/>
    <tableColumn id="14546" xr3:uid="{2B59C953-DD8F-9445-A845-120695B89D11}" name="Coluna14523" dataDxfId="1866"/>
    <tableColumn id="14547" xr3:uid="{ABB919CD-D783-5F4D-80A3-485CD400FD13}" name="Coluna14524" dataDxfId="1865"/>
    <tableColumn id="14548" xr3:uid="{13AC489C-24A7-254A-8DF5-24E3A0380B40}" name="Coluna14525" dataDxfId="1864"/>
    <tableColumn id="14549" xr3:uid="{C4AE8405-E2A4-C14D-8109-E29F55B7519E}" name="Coluna14526" dataDxfId="1863"/>
    <tableColumn id="14550" xr3:uid="{951D344E-D961-6C41-9322-11B70D7C9B4D}" name="Coluna14527" dataDxfId="1862"/>
    <tableColumn id="14551" xr3:uid="{8B159200-F8DE-F74B-A783-602C63C5D426}" name="Coluna14528" dataDxfId="1861"/>
    <tableColumn id="14552" xr3:uid="{4FF6F4C4-B86E-FD45-8AB8-CB4268DF2F6C}" name="Coluna14529" dataDxfId="1860"/>
    <tableColumn id="14553" xr3:uid="{1FC03629-E65A-2141-8604-55657CA460DA}" name="Coluna14530" dataDxfId="1859"/>
    <tableColumn id="14554" xr3:uid="{8C9CE9CB-A665-F842-B9FE-473EBCFD2A01}" name="Coluna14531" dataDxfId="1858"/>
    <tableColumn id="14555" xr3:uid="{E1BCBFC6-51FD-784D-BFE3-59B4CF4D7CF1}" name="Coluna14532" dataDxfId="1857"/>
    <tableColumn id="14556" xr3:uid="{AB5732B7-EDA7-544F-8350-07DAD27AE9B8}" name="Coluna14533" dataDxfId="1856"/>
    <tableColumn id="14557" xr3:uid="{E3D29754-A548-1B47-9510-E3963E3F5F8A}" name="Coluna14534" dataDxfId="1855"/>
    <tableColumn id="14558" xr3:uid="{B40D98F1-3142-A04F-B442-90A98B649425}" name="Coluna14535" dataDxfId="1854"/>
    <tableColumn id="14559" xr3:uid="{8D815736-EECB-B948-97F6-B449A3E7B095}" name="Coluna14536" dataDxfId="1853"/>
    <tableColumn id="14560" xr3:uid="{5C087DFD-C6AA-CB40-B30E-6E783CC1A2ED}" name="Coluna14537" dataDxfId="1852"/>
    <tableColumn id="14561" xr3:uid="{94B2FFE4-3DD8-8F48-9F62-2C1B69E4B28F}" name="Coluna14538" dataDxfId="1851"/>
    <tableColumn id="14562" xr3:uid="{36F6C7BB-2B3F-104A-923F-41DB7F6DE77F}" name="Coluna14539" dataDxfId="1850"/>
    <tableColumn id="14563" xr3:uid="{CC34003F-07E4-4741-8D6A-29A75312D446}" name="Coluna14540" dataDxfId="1849"/>
    <tableColumn id="14564" xr3:uid="{5302E4DB-E045-4D41-BF86-5FB834BEB632}" name="Coluna14541" dataDxfId="1848"/>
    <tableColumn id="14565" xr3:uid="{32E8A4F0-3FE8-8C46-BE13-AB40609709CC}" name="Coluna14542" dataDxfId="1847"/>
    <tableColumn id="14566" xr3:uid="{7743C2F9-F537-C945-9AFB-5090AA21B8AF}" name="Coluna14543" dataDxfId="1846"/>
    <tableColumn id="14567" xr3:uid="{1507630D-AA69-7F46-A163-FD0DC67FD19D}" name="Coluna14544" dataDxfId="1845"/>
    <tableColumn id="14568" xr3:uid="{6DCC153C-7B89-CA4E-87D9-24F62EEFE0B9}" name="Coluna14545" dataDxfId="1844"/>
    <tableColumn id="14569" xr3:uid="{4D32E392-00C4-F84A-95E7-CF2D4D430624}" name="Coluna14546" dataDxfId="1843"/>
    <tableColumn id="14570" xr3:uid="{A2E9634F-01DF-0E41-AD41-6E5E4233573D}" name="Coluna14547" dataDxfId="1842"/>
    <tableColumn id="14571" xr3:uid="{8C01E55B-BD7A-6649-B1D3-D6B424135234}" name="Coluna14548" dataDxfId="1841"/>
    <tableColumn id="14572" xr3:uid="{A87F9B06-461E-1A4C-AF3C-AF441116F368}" name="Coluna14549" dataDxfId="1840"/>
    <tableColumn id="14573" xr3:uid="{18B3D0A4-9C6D-2041-A068-BC617931D30F}" name="Coluna14550" dataDxfId="1839"/>
    <tableColumn id="14574" xr3:uid="{5BAC28AC-DDB5-BB46-886B-BC2E8176A8C2}" name="Coluna14551" dataDxfId="1838"/>
    <tableColumn id="14575" xr3:uid="{47F28195-F756-744D-9A01-A8276CFC696B}" name="Coluna14552" dataDxfId="1837"/>
    <tableColumn id="14576" xr3:uid="{5ED3022D-5F54-364E-844E-429651243C16}" name="Coluna14553" dataDxfId="1836"/>
    <tableColumn id="14577" xr3:uid="{757ACDB3-5C2F-A742-B693-9CF869780B25}" name="Coluna14554" dataDxfId="1835"/>
    <tableColumn id="14578" xr3:uid="{531A140C-9A4F-8A49-9A61-D06EAFCEF1F1}" name="Coluna14555" dataDxfId="1834"/>
    <tableColumn id="14579" xr3:uid="{950C988E-8FB2-2C4C-AB3B-DE4EC13A14DA}" name="Coluna14556" dataDxfId="1833"/>
    <tableColumn id="14580" xr3:uid="{3D4AE85C-9E11-EA42-8BCC-5C68059C193A}" name="Coluna14557" dataDxfId="1832"/>
    <tableColumn id="14581" xr3:uid="{7CDBDD35-589E-C14C-A5D8-44EE96861E9C}" name="Coluna14558" dataDxfId="1831"/>
    <tableColumn id="14582" xr3:uid="{66CCBD08-F681-7E4D-B9DB-13FF23998527}" name="Coluna14559" dataDxfId="1830"/>
    <tableColumn id="14583" xr3:uid="{48A478CD-2B72-E844-A329-2B3135D0F6A3}" name="Coluna14560" dataDxfId="1829"/>
    <tableColumn id="14584" xr3:uid="{A27C8BBA-6865-724F-B7D0-D422FD6DF833}" name="Coluna14561" dataDxfId="1828"/>
    <tableColumn id="14585" xr3:uid="{A5050720-B904-5D4D-87A4-83CE2DF5FF32}" name="Coluna14562" dataDxfId="1827"/>
    <tableColumn id="14586" xr3:uid="{5A7F4320-EF61-DE4B-AE05-6480EAB00CAE}" name="Coluna14563" dataDxfId="1826"/>
    <tableColumn id="14587" xr3:uid="{FFE567DF-BA72-2E4C-BFC5-738CF2DD3B77}" name="Coluna14564" dataDxfId="1825"/>
    <tableColumn id="14588" xr3:uid="{A9E9562E-A90D-0444-B967-DA6F7A18B5C9}" name="Coluna14565" dataDxfId="1824"/>
    <tableColumn id="14589" xr3:uid="{1819E463-FC84-E642-8358-2520A5774C12}" name="Coluna14566" dataDxfId="1823"/>
    <tableColumn id="14590" xr3:uid="{52FAD1C6-1238-554F-B7FE-0F0A7DFA0D77}" name="Coluna14567" dataDxfId="1822"/>
    <tableColumn id="14591" xr3:uid="{0FBDF3E1-FC2A-3848-B3FF-8A2A48DE2C83}" name="Coluna14568" dataDxfId="1821"/>
    <tableColumn id="14592" xr3:uid="{AFBAF00B-B998-5746-8B91-3AEE77A7EAA3}" name="Coluna14569" dataDxfId="1820"/>
    <tableColumn id="14593" xr3:uid="{DAFF186F-D2AE-494C-A949-3BF7371B3E63}" name="Coluna14570" dataDxfId="1819"/>
    <tableColumn id="14594" xr3:uid="{32273BE2-0A7E-7B4B-B5DF-F6D09738A58D}" name="Coluna14571" dataDxfId="1818"/>
    <tableColumn id="14595" xr3:uid="{34750D59-97B2-9C42-B47C-5BCBECC9AC94}" name="Coluna14572" dataDxfId="1817"/>
    <tableColumn id="14596" xr3:uid="{10A7AECB-A78A-8D44-BB4B-9AFCAD57A81B}" name="Coluna14573" dataDxfId="1816"/>
    <tableColumn id="14597" xr3:uid="{477C5A2C-DE72-7D4E-A103-F8C3A411C8A0}" name="Coluna14574" dataDxfId="1815"/>
    <tableColumn id="14598" xr3:uid="{6510F0E7-2443-454E-A61A-8DE9036C3021}" name="Coluna14575" dataDxfId="1814"/>
    <tableColumn id="14599" xr3:uid="{73AA127E-B513-F24E-88BD-65395D3A4812}" name="Coluna14576" dataDxfId="1813"/>
    <tableColumn id="14600" xr3:uid="{62B11157-B339-704D-8E6A-5F6C6071AD2A}" name="Coluna14577" dataDxfId="1812"/>
    <tableColumn id="14601" xr3:uid="{527A156B-FB84-734D-9532-6318EF4868FB}" name="Coluna14578" dataDxfId="1811"/>
    <tableColumn id="14602" xr3:uid="{CE6C8A43-1A7D-C046-B45C-707A216D0FBB}" name="Coluna14579" dataDxfId="1810"/>
    <tableColumn id="14603" xr3:uid="{2185C603-718E-8048-8181-00425F6E2486}" name="Coluna14580" dataDxfId="1809"/>
    <tableColumn id="14604" xr3:uid="{66F1071F-6DA9-3E40-84B7-A4B3ADE73D24}" name="Coluna14581" dataDxfId="1808"/>
    <tableColumn id="14605" xr3:uid="{DE07B7CC-2D18-2142-9B46-E5610DE54931}" name="Coluna14582" dataDxfId="1807"/>
    <tableColumn id="14606" xr3:uid="{50EE3B8F-08EF-FF45-90FB-33BEE3C2BFFA}" name="Coluna14583" dataDxfId="1806"/>
    <tableColumn id="14607" xr3:uid="{B9250A49-6863-9243-975A-8444DBBB4CE6}" name="Coluna14584" dataDxfId="1805"/>
    <tableColumn id="14608" xr3:uid="{D92C5AE4-3754-4B41-AE1F-9B880628F732}" name="Coluna14585" dataDxfId="1804"/>
    <tableColumn id="14609" xr3:uid="{58D83BB7-B616-2C4C-BAF1-21E004499F22}" name="Coluna14586" dataDxfId="1803"/>
    <tableColumn id="14610" xr3:uid="{DC3F89E9-F548-9A4A-9F49-38B3BD1DEB1D}" name="Coluna14587" dataDxfId="1802"/>
    <tableColumn id="14611" xr3:uid="{743DFCE4-DF2B-DA4A-ABC1-66D092180879}" name="Coluna14588" dataDxfId="1801"/>
    <tableColumn id="14612" xr3:uid="{33DB79DC-388C-8D4C-826B-CBE6AB3E68C7}" name="Coluna14589" dataDxfId="1800"/>
    <tableColumn id="14613" xr3:uid="{1521981F-C4B9-A342-A814-6E9F4EC7C747}" name="Coluna14590" dataDxfId="1799"/>
    <tableColumn id="14614" xr3:uid="{C7F92AB8-E9EB-494B-BD9D-6A4F090B907B}" name="Coluna14591" dataDxfId="1798"/>
    <tableColumn id="14615" xr3:uid="{0F5507B9-63CD-9B4A-A5D9-490860494F13}" name="Coluna14592" dataDxfId="1797"/>
    <tableColumn id="14616" xr3:uid="{5DC86D15-9DB7-D546-95CA-782B6975CDE5}" name="Coluna14593" dataDxfId="1796"/>
    <tableColumn id="14617" xr3:uid="{6BE454A2-8675-8841-B59C-F86A7B144937}" name="Coluna14594" dataDxfId="1795"/>
    <tableColumn id="14618" xr3:uid="{CA51F5B6-42CA-384B-B314-B8B89F09E822}" name="Coluna14595" dataDxfId="1794"/>
    <tableColumn id="14619" xr3:uid="{F42ABC35-6EB7-0147-AF2D-DD250888A51A}" name="Coluna14596" dataDxfId="1793"/>
    <tableColumn id="14620" xr3:uid="{622E740B-362E-0C4E-85B9-3E8240A6D780}" name="Coluna14597" dataDxfId="1792"/>
    <tableColumn id="14621" xr3:uid="{25F39252-9A4B-2E45-B621-05360E36361B}" name="Coluna14598" dataDxfId="1791"/>
    <tableColumn id="14622" xr3:uid="{29708917-C488-504B-BC13-8EDFBE73184F}" name="Coluna14599" dataDxfId="1790"/>
    <tableColumn id="14623" xr3:uid="{3B1C62CB-2E5F-714F-821A-0369E7744A9B}" name="Coluna14600" dataDxfId="1789"/>
    <tableColumn id="14624" xr3:uid="{26E2F443-E369-4841-AEF9-21590E2C409A}" name="Coluna14601" dataDxfId="1788"/>
    <tableColumn id="14625" xr3:uid="{CBA269DF-BA52-6D4D-9CAE-F75EB394DF05}" name="Coluna14602" dataDxfId="1787"/>
    <tableColumn id="14626" xr3:uid="{88D30B08-81E4-0545-BADC-7C77CF6D965E}" name="Coluna14603" dataDxfId="1786"/>
    <tableColumn id="14627" xr3:uid="{9BA1B491-2642-3242-8C14-8DFA52D81A8C}" name="Coluna14604" dataDxfId="1785"/>
    <tableColumn id="14628" xr3:uid="{3A27C266-C058-BC45-B654-A7A40F75E216}" name="Coluna14605" dataDxfId="1784"/>
    <tableColumn id="14629" xr3:uid="{A2B25BEF-53CD-1041-A77A-A081198632B6}" name="Coluna14606" dataDxfId="1783"/>
    <tableColumn id="14630" xr3:uid="{307E0DD1-0206-CA41-9714-701F44AB820A}" name="Coluna14607" dataDxfId="1782"/>
    <tableColumn id="14631" xr3:uid="{93B1EBE7-39F3-C246-9CB8-6DFB89AA2F5A}" name="Coluna14608" dataDxfId="1781"/>
    <tableColumn id="14632" xr3:uid="{839BC2A6-5FF1-CB40-9C28-4DEF4B3714D9}" name="Coluna14609" dataDxfId="1780"/>
    <tableColumn id="14633" xr3:uid="{F3F32433-4EDD-8749-A279-34BE0E84DE2C}" name="Coluna14610" dataDxfId="1779"/>
    <tableColumn id="14634" xr3:uid="{D65E95BD-33EE-FA40-AD84-6F4E9F54C135}" name="Coluna14611" dataDxfId="1778"/>
    <tableColumn id="14635" xr3:uid="{0EF8E448-6E7E-0345-842F-3B54A9994CFD}" name="Coluna14612" dataDxfId="1777"/>
    <tableColumn id="14636" xr3:uid="{B415B59B-7182-7043-96D5-4270A2AB545E}" name="Coluna14613" dataDxfId="1776"/>
    <tableColumn id="14637" xr3:uid="{78BE4998-32D6-A740-8E64-C1CE953A0DA9}" name="Coluna14614" dataDxfId="1775"/>
    <tableColumn id="14638" xr3:uid="{5EC79AB1-D1E8-E545-8D42-C2C9D5E2436D}" name="Coluna14615" dataDxfId="1774"/>
    <tableColumn id="14639" xr3:uid="{DDF08AAC-191E-6A4E-B272-EB68A191B595}" name="Coluna14616" dataDxfId="1773"/>
    <tableColumn id="14640" xr3:uid="{01B6AAF7-2A57-AA43-A27B-224F673987A4}" name="Coluna14617" dataDxfId="1772"/>
    <tableColumn id="14641" xr3:uid="{EA6EC989-19E0-EA4E-B8EE-CDE918EAB72F}" name="Coluna14618" dataDxfId="1771"/>
    <tableColumn id="14642" xr3:uid="{406184DB-8057-5C49-836E-E95C385536E6}" name="Coluna14619" dataDxfId="1770"/>
    <tableColumn id="14643" xr3:uid="{9D23993A-50EF-1F45-84A2-51C8B8A58B08}" name="Coluna14620" dataDxfId="1769"/>
    <tableColumn id="14644" xr3:uid="{C102F074-787E-D240-960C-A026F88F7077}" name="Coluna14621" dataDxfId="1768"/>
    <tableColumn id="14645" xr3:uid="{AB412C65-BCF1-2944-8C2F-425C7FBE54A3}" name="Coluna14622" dataDxfId="1767"/>
    <tableColumn id="14646" xr3:uid="{3948B554-311D-384B-A36E-6BAFCDB4AE12}" name="Coluna14623" dataDxfId="1766"/>
    <tableColumn id="14647" xr3:uid="{0D0B17D5-6690-B145-B4A0-5727D1C705A5}" name="Coluna14624" dataDxfId="1765"/>
    <tableColumn id="14648" xr3:uid="{865359A4-6987-C946-AA23-999502967BC6}" name="Coluna14625" dataDxfId="1764"/>
    <tableColumn id="14649" xr3:uid="{BA807272-8DBE-6547-A8ED-B4532E4332C5}" name="Coluna14626" dataDxfId="1763"/>
    <tableColumn id="14650" xr3:uid="{BD30D755-5EE6-AE43-9A9B-11AA0E656146}" name="Coluna14627" dataDxfId="1762"/>
    <tableColumn id="14651" xr3:uid="{32A61A28-3738-B142-BC85-68549F588C4B}" name="Coluna14628" dataDxfId="1761"/>
    <tableColumn id="14652" xr3:uid="{1B4B3680-B974-0644-A3CE-9940B766810A}" name="Coluna14629" dataDxfId="1760"/>
    <tableColumn id="14653" xr3:uid="{31B17124-06D0-9748-A0F6-1F1443C2A6FB}" name="Coluna14630" dataDxfId="1759"/>
    <tableColumn id="14654" xr3:uid="{4535C5C5-ACB2-9B49-A0A1-58986BBB4A1D}" name="Coluna14631" dataDxfId="1758"/>
    <tableColumn id="14655" xr3:uid="{742E0063-366A-3E43-9B2E-053609878027}" name="Coluna14632" dataDxfId="1757"/>
    <tableColumn id="14656" xr3:uid="{17D3F9AD-6250-FC47-898C-856576744953}" name="Coluna14633" dataDxfId="1756"/>
    <tableColumn id="14657" xr3:uid="{D3279947-933D-9340-8A0F-BF09068E20CD}" name="Coluna14634" dataDxfId="1755"/>
    <tableColumn id="14658" xr3:uid="{4D4CED89-65D1-F349-8854-90CDD191CD8B}" name="Coluna14635" dataDxfId="1754"/>
    <tableColumn id="14659" xr3:uid="{190A7DD9-C1AF-6B46-A495-B7E73BEC7C36}" name="Coluna14636" dataDxfId="1753"/>
    <tableColumn id="14660" xr3:uid="{18B4B9B3-A288-B048-9BB5-F0EFD30B56C2}" name="Coluna14637" dataDxfId="1752"/>
    <tableColumn id="14661" xr3:uid="{613D6C1C-4FA2-0847-B34D-E52B768AD682}" name="Coluna14638" dataDxfId="1751"/>
    <tableColumn id="14662" xr3:uid="{15D31FCE-A613-324A-9D7C-F980203D4ED3}" name="Coluna14639" dataDxfId="1750"/>
    <tableColumn id="14663" xr3:uid="{51184767-1EF7-2244-A678-5E39BD820DB3}" name="Coluna14640" dataDxfId="1749"/>
    <tableColumn id="14664" xr3:uid="{CB4E8024-D93C-184C-95AB-A382D85C51B2}" name="Coluna14641" dataDxfId="1748"/>
    <tableColumn id="14665" xr3:uid="{EF05779A-9562-BB48-A308-E5C91086CD63}" name="Coluna14642" dataDxfId="1747"/>
    <tableColumn id="14666" xr3:uid="{94835A70-4C57-404E-8DAD-ECBF37D99192}" name="Coluna14643" dataDxfId="1746"/>
    <tableColumn id="14667" xr3:uid="{2A3D43C9-2EB3-2B4E-B466-75CC9574892F}" name="Coluna14644" dataDxfId="1745"/>
    <tableColumn id="14668" xr3:uid="{E8D410F3-1444-C949-84A2-838590B4F689}" name="Coluna14645" dataDxfId="1744"/>
    <tableColumn id="14669" xr3:uid="{346E6E5D-9DBD-4B46-A3AB-BA54623C3145}" name="Coluna14646" dataDxfId="1743"/>
    <tableColumn id="14670" xr3:uid="{AC95A88C-6451-4E49-A277-D5FB0A6B9D29}" name="Coluna14647" dataDxfId="1742"/>
    <tableColumn id="14671" xr3:uid="{D7BD87BC-126A-4E4B-BB2B-D92B97D13CC1}" name="Coluna14648" dataDxfId="1741"/>
    <tableColumn id="14672" xr3:uid="{279C2245-4881-6B4D-9E89-4BC0E7C77900}" name="Coluna14649" dataDxfId="1740"/>
    <tableColumn id="14673" xr3:uid="{E84FCCF7-8D31-B14E-869A-691E2CCEA490}" name="Coluna14650" dataDxfId="1739"/>
    <tableColumn id="14674" xr3:uid="{0AA4F281-3BEC-4C4A-8AB3-BCC070823E2F}" name="Coluna14651" dataDxfId="1738"/>
    <tableColumn id="14675" xr3:uid="{0760E7A1-6627-8A4B-ADC6-071A9DF2AAB2}" name="Coluna14652" dataDxfId="1737"/>
    <tableColumn id="14676" xr3:uid="{CABEA8E9-7F5A-BB41-B4CE-0631992DDC2E}" name="Coluna14653" dataDxfId="1736"/>
    <tableColumn id="14677" xr3:uid="{8C50841B-022F-9C4D-A7B9-D3888AD3CCBB}" name="Coluna14654" dataDxfId="1735"/>
    <tableColumn id="14678" xr3:uid="{345066BF-2634-2049-A5E0-FF7A2A8187AF}" name="Coluna14655" dataDxfId="1734"/>
    <tableColumn id="14679" xr3:uid="{D943F8B2-4E8B-E44C-B51D-66D62A031F83}" name="Coluna14656" dataDxfId="1733"/>
    <tableColumn id="14680" xr3:uid="{791F0B40-032E-FD4C-85CB-40C3E89B2F36}" name="Coluna14657" dataDxfId="1732"/>
    <tableColumn id="14681" xr3:uid="{B758E6A6-A72E-4648-9A76-8985640670C0}" name="Coluna14658" dataDxfId="1731"/>
    <tableColumn id="14682" xr3:uid="{651E6A90-CBFE-EF4D-83D6-5E6832AB6FA8}" name="Coluna14659" dataDxfId="1730"/>
    <tableColumn id="14683" xr3:uid="{FFA4C8AE-FA6A-E344-9CA6-AB77D2A6F476}" name="Coluna14660" dataDxfId="1729"/>
    <tableColumn id="14684" xr3:uid="{BC5E4F2F-E6B7-B44B-9BE5-45D833611E36}" name="Coluna14661" dataDxfId="1728"/>
    <tableColumn id="14685" xr3:uid="{F7B69F25-7606-5845-B747-4BA8303A16DB}" name="Coluna14662" dataDxfId="1727"/>
    <tableColumn id="14686" xr3:uid="{835AC0FA-B64A-0547-BF6E-01001D39FE65}" name="Coluna14663" dataDxfId="1726"/>
    <tableColumn id="14687" xr3:uid="{E2641B64-6792-0B49-8099-49A56B123D57}" name="Coluna14664" dataDxfId="1725"/>
    <tableColumn id="14688" xr3:uid="{23838864-B985-E542-AE09-0C941B6754A9}" name="Coluna14665" dataDxfId="1724"/>
    <tableColumn id="14689" xr3:uid="{BA28E2C8-2270-1F44-BA96-BF242ED93F66}" name="Coluna14666" dataDxfId="1723"/>
    <tableColumn id="14690" xr3:uid="{B82EE7ED-B04B-764E-A994-3959A8AEAE84}" name="Coluna14667" dataDxfId="1722"/>
    <tableColumn id="14691" xr3:uid="{D9FC4BB1-5E4F-C644-AA33-4E39C78FB260}" name="Coluna14668" dataDxfId="1721"/>
    <tableColumn id="14692" xr3:uid="{DA89F9E2-8023-5F4C-BA04-10D9BF8B6ECA}" name="Coluna14669" dataDxfId="1720"/>
    <tableColumn id="14693" xr3:uid="{E0A440D7-A21E-9843-A7C1-5020A8331712}" name="Coluna14670" dataDxfId="1719"/>
    <tableColumn id="14694" xr3:uid="{ABA11588-AE10-A348-9E5D-8334B019441E}" name="Coluna14671" dataDxfId="1718"/>
    <tableColumn id="14695" xr3:uid="{8B143262-04DE-524A-973F-0AD4F58D204B}" name="Coluna14672" dataDxfId="1717"/>
    <tableColumn id="14696" xr3:uid="{6FF55CCA-1E20-004E-ACDD-B11E1CF3E24B}" name="Coluna14673" dataDxfId="1716"/>
    <tableColumn id="14697" xr3:uid="{675D07BF-EE02-C745-90F1-3FC28C2C4175}" name="Coluna14674" dataDxfId="1715"/>
    <tableColumn id="14698" xr3:uid="{CD130A45-E72C-7C42-93F0-BE7F66FB2164}" name="Coluna14675" dataDxfId="1714"/>
    <tableColumn id="14699" xr3:uid="{288B4AD6-DCCA-3D46-9FF7-56E2F613F691}" name="Coluna14676" dataDxfId="1713"/>
    <tableColumn id="14700" xr3:uid="{8AE811B9-987F-CA45-85C6-BFEE305E7956}" name="Coluna14677" dataDxfId="1712"/>
    <tableColumn id="14701" xr3:uid="{806FAE8B-75B9-3042-BF34-F3DA28B8FB16}" name="Coluna14678" dataDxfId="1711"/>
    <tableColumn id="14702" xr3:uid="{0E64AFF6-A13C-4B48-9262-8861C3670DE0}" name="Coluna14679" dataDxfId="1710"/>
    <tableColumn id="14703" xr3:uid="{BB2E690F-A428-2E43-A524-16EE76C26BFB}" name="Coluna14680" dataDxfId="1709"/>
    <tableColumn id="14704" xr3:uid="{D9604D4D-B520-2147-88BF-59BBBD33FD4B}" name="Coluna14681" dataDxfId="1708"/>
    <tableColumn id="14705" xr3:uid="{34361978-F621-4743-82AF-C590F38432FD}" name="Coluna14682" dataDxfId="1707"/>
    <tableColumn id="14706" xr3:uid="{D317B700-F8A4-A142-9EB5-44B48CF5210D}" name="Coluna14683" dataDxfId="1706"/>
    <tableColumn id="14707" xr3:uid="{01AB0E78-6773-FF48-B344-7BC0C0C7CE60}" name="Coluna14684" dataDxfId="1705"/>
    <tableColumn id="14708" xr3:uid="{3C8347AC-D148-2844-9FA9-03600F4D08CD}" name="Coluna14685" dataDxfId="1704"/>
    <tableColumn id="14709" xr3:uid="{84AEF2FF-A4F4-F247-8BA6-65C92BF7EE67}" name="Coluna14686" dataDxfId="1703"/>
    <tableColumn id="14710" xr3:uid="{9B0E3E85-8E04-AF48-A055-1397BEFFD87D}" name="Coluna14687" dataDxfId="1702"/>
    <tableColumn id="14711" xr3:uid="{80146BF5-5C57-2B4C-9694-29F83950A4F4}" name="Coluna14688" dataDxfId="1701"/>
    <tableColumn id="14712" xr3:uid="{B6C46D82-29BD-AC4D-B750-04AAE8980D66}" name="Coluna14689" dataDxfId="1700"/>
    <tableColumn id="14713" xr3:uid="{5FEE90B5-7BF4-5F46-B21D-FEE2B8ACF805}" name="Coluna14690" dataDxfId="1699"/>
    <tableColumn id="14714" xr3:uid="{736B504D-014F-1A4F-B80F-3FFCE01E6C23}" name="Coluna14691" dataDxfId="1698"/>
    <tableColumn id="14715" xr3:uid="{7F761D91-9E57-954E-B9B0-881C25177E14}" name="Coluna14692" dataDxfId="1697"/>
    <tableColumn id="14716" xr3:uid="{C9CFB3DF-F97E-D648-9021-06D8813B265C}" name="Coluna14693" dataDxfId="1696"/>
    <tableColumn id="14717" xr3:uid="{D1DA5B67-7F74-8849-B66F-FDA138054BFD}" name="Coluna14694" dataDxfId="1695"/>
    <tableColumn id="14718" xr3:uid="{8BB626F6-7F51-5E44-843E-33DBF7B5B724}" name="Coluna14695" dataDxfId="1694"/>
    <tableColumn id="14719" xr3:uid="{74012E43-2E2E-1B4A-979F-3331B3972704}" name="Coluna14696" dataDxfId="1693"/>
    <tableColumn id="14720" xr3:uid="{54ABF918-8963-D748-89CD-3A57F7A75C89}" name="Coluna14697" dataDxfId="1692"/>
    <tableColumn id="14721" xr3:uid="{BF03647D-6C45-0745-802C-52C036DAAA61}" name="Coluna14698" dataDxfId="1691"/>
    <tableColumn id="14722" xr3:uid="{E418FCAF-1C07-C54B-AD12-144AAD6E0BC9}" name="Coluna14699" dataDxfId="1690"/>
    <tableColumn id="14723" xr3:uid="{E3E3605D-CFB9-A941-B746-274B25141167}" name="Coluna14700" dataDxfId="1689"/>
    <tableColumn id="14724" xr3:uid="{106C929D-E903-9D43-8F49-B6F182573220}" name="Coluna14701" dataDxfId="1688"/>
    <tableColumn id="14725" xr3:uid="{41909D06-C634-B040-905D-98EC070D036B}" name="Coluna14702" dataDxfId="1687"/>
    <tableColumn id="14726" xr3:uid="{B0B13A02-150F-2241-B41D-513031A2C9CD}" name="Coluna14703" dataDxfId="1686"/>
    <tableColumn id="14727" xr3:uid="{D326EAC5-9867-FA47-961A-FC42570B43A8}" name="Coluna14704" dataDxfId="1685"/>
    <tableColumn id="14728" xr3:uid="{AA22CCC6-7A2D-294B-8F94-ABAA06F0C6BF}" name="Coluna14705" dataDxfId="1684"/>
    <tableColumn id="14729" xr3:uid="{AC90B71A-0D8A-FB4C-83F8-6AB97C9E7F12}" name="Coluna14706" dataDxfId="1683"/>
    <tableColumn id="14730" xr3:uid="{489E0D47-8425-FD4F-909C-9C06742EC37E}" name="Coluna14707" dataDxfId="1682"/>
    <tableColumn id="14731" xr3:uid="{F8B372A1-3609-1149-B290-552D81BF501A}" name="Coluna14708" dataDxfId="1681"/>
    <tableColumn id="14732" xr3:uid="{E54D3630-D6F2-2E42-B1EC-AEDAE71D0425}" name="Coluna14709" dataDxfId="1680"/>
    <tableColumn id="14733" xr3:uid="{167B0648-8C2B-D442-91E8-D809F7D9B67F}" name="Coluna14710" dataDxfId="1679"/>
    <tableColumn id="14734" xr3:uid="{9BDCE426-24E5-6643-ACC7-D00E95B27BEB}" name="Coluna14711" dataDxfId="1678"/>
    <tableColumn id="14735" xr3:uid="{67A23A95-99DC-5848-A59A-3510E3C5EA8B}" name="Coluna14712" dataDxfId="1677"/>
    <tableColumn id="14736" xr3:uid="{ACB63472-FF8B-BE47-A25A-1BC59C5365F8}" name="Coluna14713" dataDxfId="1676"/>
    <tableColumn id="14737" xr3:uid="{8BDFFE29-C3BA-8C4D-82BB-AD7BBCC1382B}" name="Coluna14714" dataDxfId="1675"/>
    <tableColumn id="14738" xr3:uid="{EE7FB064-1C53-A34A-86B2-663005494266}" name="Coluna14715" dataDxfId="1674"/>
    <tableColumn id="14739" xr3:uid="{71CC1D2C-97CC-9E47-B63F-B2997355A874}" name="Coluna14716" dataDxfId="1673"/>
    <tableColumn id="14740" xr3:uid="{E41CBB7A-8C14-B846-9BB7-B45B88545ADA}" name="Coluna14717" dataDxfId="1672"/>
    <tableColumn id="14741" xr3:uid="{C30CD5D8-C1E1-D949-9BE9-EF91551AC1D2}" name="Coluna14718" dataDxfId="1671"/>
    <tableColumn id="14742" xr3:uid="{4ECB37BF-C140-AF47-9F08-7FAC7CD55E1B}" name="Coluna14719" dataDxfId="1670"/>
    <tableColumn id="14743" xr3:uid="{C831E957-80F0-6B4F-B31B-43DFE8CD6BB1}" name="Coluna14720" dataDxfId="1669"/>
    <tableColumn id="14744" xr3:uid="{49C2349C-5D4B-C048-BE27-91B7F3EAA220}" name="Coluna14721" dataDxfId="1668"/>
    <tableColumn id="14745" xr3:uid="{1B0FD544-1F47-2F45-AB4D-6597DFDCE5EF}" name="Coluna14722" dataDxfId="1667"/>
    <tableColumn id="14746" xr3:uid="{450F4D91-E11E-4944-B193-6D5486C396ED}" name="Coluna14723" dataDxfId="1666"/>
    <tableColumn id="14747" xr3:uid="{834872A3-A0F5-AE4C-95F9-0CC0078E1D31}" name="Coluna14724" dataDxfId="1665"/>
    <tableColumn id="14748" xr3:uid="{674590D4-8A7B-4745-A734-B49279D3ABAD}" name="Coluna14725" dataDxfId="1664"/>
    <tableColumn id="14749" xr3:uid="{29CE037A-9B9F-4049-8084-AF461EA77CE8}" name="Coluna14726" dataDxfId="1663"/>
    <tableColumn id="14750" xr3:uid="{ED693887-D7FF-094A-9E8D-C9386E12447B}" name="Coluna14727" dataDxfId="1662"/>
    <tableColumn id="14751" xr3:uid="{9701FBB0-C48C-5E4F-AF4F-86194C527124}" name="Coluna14728" dataDxfId="1661"/>
    <tableColumn id="14752" xr3:uid="{DCA6BA4A-8A76-4441-88A8-E75423566414}" name="Coluna14729" dataDxfId="1660"/>
    <tableColumn id="14753" xr3:uid="{8496A594-D835-694F-A6C3-C63A841E6BBA}" name="Coluna14730" dataDxfId="1659"/>
    <tableColumn id="14754" xr3:uid="{347DACCA-7872-4945-987B-A708265F6786}" name="Coluna14731" dataDxfId="1658"/>
    <tableColumn id="14755" xr3:uid="{A8FA714A-EE4C-7B49-B5DA-1B85B4EEBEC2}" name="Coluna14732" dataDxfId="1657"/>
    <tableColumn id="14756" xr3:uid="{F629E16A-8043-4A4A-BCB8-7EBB2ECFAEBB}" name="Coluna14733" dataDxfId="1656"/>
    <tableColumn id="14757" xr3:uid="{BAC4FBCD-7098-5149-9A37-879A97A48A67}" name="Coluna14734" dataDxfId="1655"/>
    <tableColumn id="14758" xr3:uid="{EF5991CD-8F6C-0840-AE43-14989EC7087A}" name="Coluna14735" dataDxfId="1654"/>
    <tableColumn id="14759" xr3:uid="{74352B9B-E68D-B04E-B829-DC419FFE19C3}" name="Coluna14736" dataDxfId="1653"/>
    <tableColumn id="14760" xr3:uid="{01CFC3C1-CEB8-B543-A6DF-9BC2858055E8}" name="Coluna14737" dataDxfId="1652"/>
    <tableColumn id="14761" xr3:uid="{80CFC97B-4C08-E64F-9F11-6F2BE81EB127}" name="Coluna14738" dataDxfId="1651"/>
    <tableColumn id="14762" xr3:uid="{5F07F855-7CE4-EA41-9B85-9A62BB08E7CE}" name="Coluna14739" dataDxfId="1650"/>
    <tableColumn id="14763" xr3:uid="{A6290A7F-5C35-2947-A44B-9B0C5F649E42}" name="Coluna14740" dataDxfId="1649"/>
    <tableColumn id="14764" xr3:uid="{AAE2469E-E785-164D-BD81-BBCD2A4BD495}" name="Coluna14741" dataDxfId="1648"/>
    <tableColumn id="14765" xr3:uid="{05780D94-0D25-294C-9841-5FCED0C31D5C}" name="Coluna14742" dataDxfId="1647"/>
    <tableColumn id="14766" xr3:uid="{460CC6DF-8934-CD4D-BCA0-A498CB134B65}" name="Coluna14743" dataDxfId="1646"/>
    <tableColumn id="14767" xr3:uid="{66F1BD74-1D67-784D-988E-E7BD3AA19BF9}" name="Coluna14744" dataDxfId="1645"/>
    <tableColumn id="14768" xr3:uid="{A672FD65-6293-BF4D-8158-AE8814B0DE6F}" name="Coluna14745" dataDxfId="1644"/>
    <tableColumn id="14769" xr3:uid="{500CF549-86AE-AB4E-91A7-1C9935C83751}" name="Coluna14746" dataDxfId="1643"/>
    <tableColumn id="14770" xr3:uid="{6B3A11D6-F67D-6E47-8A9E-08E35635DF63}" name="Coluna14747" dataDxfId="1642"/>
    <tableColumn id="14771" xr3:uid="{B5E0D94C-D12A-2D43-8B16-2786292440C4}" name="Coluna14748" dataDxfId="1641"/>
    <tableColumn id="14772" xr3:uid="{3E6AFAA6-F27E-FF4E-A4CD-5289369188FB}" name="Coluna14749" dataDxfId="1640"/>
    <tableColumn id="14773" xr3:uid="{E05B9818-83BB-2947-B780-99C0F606744B}" name="Coluna14750" dataDxfId="1639"/>
    <tableColumn id="14774" xr3:uid="{714889FC-E82F-8D42-8308-566C203209B5}" name="Coluna14751" dataDxfId="1638"/>
    <tableColumn id="14775" xr3:uid="{20AF95B4-AABE-E34F-8F34-AC2E7C9EB210}" name="Coluna14752" dataDxfId="1637"/>
    <tableColumn id="14776" xr3:uid="{DA837781-7BDD-7445-8B9D-DACE5F2FED71}" name="Coluna14753" dataDxfId="1636"/>
    <tableColumn id="14777" xr3:uid="{539F6CEF-9D54-214E-BD72-C75DDFF980E9}" name="Coluna14754" dataDxfId="1635"/>
    <tableColumn id="14778" xr3:uid="{11BD7ADA-CAF9-9D4C-B2D5-4946037541AF}" name="Coluna14755" dataDxfId="1634"/>
    <tableColumn id="14779" xr3:uid="{5E2898C9-26DC-614D-BC50-1FF7104B76D9}" name="Coluna14756" dataDxfId="1633"/>
    <tableColumn id="14780" xr3:uid="{D6A26866-C806-3444-BB01-DD4BBA18C06A}" name="Coluna14757" dataDxfId="1632"/>
    <tableColumn id="14781" xr3:uid="{63BC014C-5771-9641-870C-DB127CD76CA9}" name="Coluna14758" dataDxfId="1631"/>
    <tableColumn id="14782" xr3:uid="{6B4A8404-791A-D343-90A4-2D928A1058A5}" name="Coluna14759" dataDxfId="1630"/>
    <tableColumn id="14783" xr3:uid="{D1A6BF78-132C-724B-A1BF-1CC54E660E2B}" name="Coluna14760" dataDxfId="1629"/>
    <tableColumn id="14784" xr3:uid="{AAAB9BFC-B29B-4245-A5FD-F1E4C2A21BEC}" name="Coluna14761" dataDxfId="1628"/>
    <tableColumn id="14785" xr3:uid="{A6A0B896-5C88-C443-9190-995E4585BA88}" name="Coluna14762" dataDxfId="1627"/>
    <tableColumn id="14786" xr3:uid="{A0CE675D-415B-A54C-8801-C42E480A5A71}" name="Coluna14763" dataDxfId="1626"/>
    <tableColumn id="14787" xr3:uid="{C973D1BF-F56A-1240-8DEC-1E3B38BD7982}" name="Coluna14764" dataDxfId="1625"/>
    <tableColumn id="14788" xr3:uid="{591B38DB-85D9-8147-A903-C8C744403247}" name="Coluna14765" dataDxfId="1624"/>
    <tableColumn id="14789" xr3:uid="{9B49B0AF-3410-9C4F-BF02-EA7BB43A39DB}" name="Coluna14766" dataDxfId="1623"/>
    <tableColumn id="14790" xr3:uid="{ADD1FC52-1852-264C-8372-1172D5D145BD}" name="Coluna14767" dataDxfId="1622"/>
    <tableColumn id="14791" xr3:uid="{E4A4DDA3-6835-C949-BEDE-6400F05F895D}" name="Coluna14768" dataDxfId="1621"/>
    <tableColumn id="14792" xr3:uid="{0175BF45-7EBA-0B4B-9C5C-33DD345250B1}" name="Coluna14769" dataDxfId="1620"/>
    <tableColumn id="14793" xr3:uid="{AF5D67A3-F19B-0C44-A6B7-112C51967982}" name="Coluna14770" dataDxfId="1619"/>
    <tableColumn id="14794" xr3:uid="{63A43E46-423C-8D4C-A0A9-F97F93E9E2CA}" name="Coluna14771" dataDxfId="1618"/>
    <tableColumn id="14795" xr3:uid="{B5C0E084-CC9C-4040-ABB3-45607FA177A4}" name="Coluna14772" dataDxfId="1617"/>
    <tableColumn id="14796" xr3:uid="{D7E94C37-A4A2-3B41-AC35-05E0CCA193F7}" name="Coluna14773" dataDxfId="1616"/>
    <tableColumn id="14797" xr3:uid="{E8AAAEED-A40D-8F4D-A693-F331380AD4DB}" name="Coluna14774" dataDxfId="1615"/>
    <tableColumn id="14798" xr3:uid="{B0F7F121-7CE8-7D41-8956-438CB7720C8D}" name="Coluna14775" dataDxfId="1614"/>
    <tableColumn id="14799" xr3:uid="{DA9E4944-31A4-D242-8F55-7EF240C9AD8B}" name="Coluna14776" dataDxfId="1613"/>
    <tableColumn id="14800" xr3:uid="{BD196B97-77A7-6E4D-995A-B7652CAA8330}" name="Coluna14777" dataDxfId="1612"/>
    <tableColumn id="14801" xr3:uid="{0CAD5054-15FE-7644-A4E5-AE6CCD89D394}" name="Coluna14778" dataDxfId="1611"/>
    <tableColumn id="14802" xr3:uid="{8B0CECF8-C409-664A-8FBF-966D8F5E9E2D}" name="Coluna14779" dataDxfId="1610"/>
    <tableColumn id="14803" xr3:uid="{FAF4EE41-0375-9A4C-869A-515487A199C1}" name="Coluna14780" dataDxfId="1609"/>
    <tableColumn id="14804" xr3:uid="{9C5FEC66-8C01-3E4B-AE2D-1DEA06E27540}" name="Coluna14781" dataDxfId="1608"/>
    <tableColumn id="14805" xr3:uid="{BB46FA45-E143-904D-9157-33ECC6C023CB}" name="Coluna14782" dataDxfId="1607"/>
    <tableColumn id="14806" xr3:uid="{B1A42A06-2B08-AF4E-A96A-C5EA11A403DC}" name="Coluna14783" dataDxfId="1606"/>
    <tableColumn id="14807" xr3:uid="{64BEE92A-55C0-F946-94A1-AA7A00B54938}" name="Coluna14784" dataDxfId="1605"/>
    <tableColumn id="14808" xr3:uid="{34458910-0F3C-464F-A3F3-5B99FE0F59C6}" name="Coluna14785" dataDxfId="1604"/>
    <tableColumn id="14809" xr3:uid="{1A2E0883-6010-2640-B7AC-77BFF14B61F1}" name="Coluna14786" dataDxfId="1603"/>
    <tableColumn id="14810" xr3:uid="{C09338BB-132B-3C4B-A429-A9E42E3B1934}" name="Coluna14787" dataDxfId="1602"/>
    <tableColumn id="14811" xr3:uid="{0AE7B662-D34F-7541-96D1-32B517259C0E}" name="Coluna14788" dataDxfId="1601"/>
    <tableColumn id="14812" xr3:uid="{76D0CC18-CF39-A64F-99DC-62161084B9E5}" name="Coluna14789" dataDxfId="1600"/>
    <tableColumn id="14813" xr3:uid="{A475C093-96D4-0948-AA7E-A2EEB5BA0412}" name="Coluna14790" dataDxfId="1599"/>
    <tableColumn id="14814" xr3:uid="{69DF7EFA-AF13-0145-83A3-3239EF9CD0DC}" name="Coluna14791" dataDxfId="1598"/>
    <tableColumn id="14815" xr3:uid="{EDE96071-9A62-294B-B6EA-83482E50CD46}" name="Coluna14792" dataDxfId="1597"/>
    <tableColumn id="14816" xr3:uid="{E74B7254-F17D-EE4F-9657-BC060159B5CA}" name="Coluna14793" dataDxfId="1596"/>
    <tableColumn id="14817" xr3:uid="{923C43CE-4F13-3F4F-9DCD-403A9D320355}" name="Coluna14794" dataDxfId="1595"/>
    <tableColumn id="14818" xr3:uid="{DC3666F1-C5B8-674C-82CE-8A528E98A535}" name="Coluna14795" dataDxfId="1594"/>
    <tableColumn id="14819" xr3:uid="{BC5D8F57-4216-F743-B148-96096FFF92D5}" name="Coluna14796" dataDxfId="1593"/>
    <tableColumn id="14820" xr3:uid="{18E8A7EE-8D1C-744F-9856-74A4A51F290A}" name="Coluna14797" dataDxfId="1592"/>
    <tableColumn id="14821" xr3:uid="{B32E6986-5F61-3046-BD53-0285BFEFCDE8}" name="Coluna14798" dataDxfId="1591"/>
    <tableColumn id="14822" xr3:uid="{8E39EA83-42AE-314C-9468-A46F2AA4D082}" name="Coluna14799" dataDxfId="1590"/>
    <tableColumn id="14823" xr3:uid="{CC4EB433-7B3B-4C4D-9CEC-FCEC22E4EE6B}" name="Coluna14800" dataDxfId="1589"/>
    <tableColumn id="14824" xr3:uid="{0DFFC9F3-ED1C-2D45-983F-2F39195ECC18}" name="Coluna14801" dataDxfId="1588"/>
    <tableColumn id="14825" xr3:uid="{1F97F25E-1B76-EC46-BC9F-CFABB36A41DD}" name="Coluna14802" dataDxfId="1587"/>
    <tableColumn id="14826" xr3:uid="{420FF799-7C46-D848-A8FD-D8929C20BD7E}" name="Coluna14803" dataDxfId="1586"/>
    <tableColumn id="14827" xr3:uid="{7CA0E4DB-C057-AB42-86B7-D5A856E83FEE}" name="Coluna14804" dataDxfId="1585"/>
    <tableColumn id="14828" xr3:uid="{589701E7-A163-C548-8DA7-ED5AB92C7968}" name="Coluna14805" dataDxfId="1584"/>
    <tableColumn id="14829" xr3:uid="{8B53399A-C5BB-F945-A15D-9BE23ABC74F8}" name="Coluna14806" dataDxfId="1583"/>
    <tableColumn id="14830" xr3:uid="{843AEBC9-BE09-1E44-9A1A-4BD908B2143E}" name="Coluna14807" dataDxfId="1582"/>
    <tableColumn id="14831" xr3:uid="{53A167A6-20B1-A44C-8873-2D1935A28E99}" name="Coluna14808" dataDxfId="1581"/>
    <tableColumn id="14832" xr3:uid="{655684C8-C003-3B41-9DE4-B014211A4009}" name="Coluna14809" dataDxfId="1580"/>
    <tableColumn id="14833" xr3:uid="{F579F6BD-9FA6-6042-B45C-7D9AA02422D2}" name="Coluna14810" dataDxfId="1579"/>
    <tableColumn id="14834" xr3:uid="{CE21E647-832F-F349-97AD-B88CC1BB4F1C}" name="Coluna14811" dataDxfId="1578"/>
    <tableColumn id="14835" xr3:uid="{F08AA74D-2163-2F44-AB2C-F04DF8CAD9D9}" name="Coluna14812" dataDxfId="1577"/>
    <tableColumn id="14836" xr3:uid="{87696810-1570-FC4C-92C7-DEC968CAD466}" name="Coluna14813" dataDxfId="1576"/>
    <tableColumn id="14837" xr3:uid="{74813349-7530-AA4F-943A-19E5C375BA21}" name="Coluna14814" dataDxfId="1575"/>
    <tableColumn id="14838" xr3:uid="{749DA9A2-4253-6741-A740-638F883D3C22}" name="Coluna14815" dataDxfId="1574"/>
    <tableColumn id="14839" xr3:uid="{8CDEB288-4846-EE4B-ABC5-10D6E443D444}" name="Coluna14816" dataDxfId="1573"/>
    <tableColumn id="14840" xr3:uid="{B2363506-53F7-B443-A222-37DC0753C5A2}" name="Coluna14817" dataDxfId="1572"/>
    <tableColumn id="14841" xr3:uid="{E5A8A116-7F22-9E4F-A226-AA280A53358E}" name="Coluna14818" dataDxfId="1571"/>
    <tableColumn id="14842" xr3:uid="{9CE047D1-A398-E24F-9DB1-F4FD9DB3DF62}" name="Coluna14819" dataDxfId="1570"/>
    <tableColumn id="14843" xr3:uid="{FA8034CB-533D-4D41-A0B0-E39C55375C70}" name="Coluna14820" dataDxfId="1569"/>
    <tableColumn id="14844" xr3:uid="{9E16A50C-93B8-064A-8C4E-B6C483AE912C}" name="Coluna14821" dataDxfId="1568"/>
    <tableColumn id="14845" xr3:uid="{8FF30CEC-2ACF-D44E-924A-3B27509F1D7D}" name="Coluna14822" dataDxfId="1567"/>
    <tableColumn id="14846" xr3:uid="{CB2147B1-BE3B-D645-8176-0FB0A28D219E}" name="Coluna14823" dataDxfId="1566"/>
    <tableColumn id="14847" xr3:uid="{937CF3E9-CEF4-C643-A254-EDB5F1553E0A}" name="Coluna14824" dataDxfId="1565"/>
    <tableColumn id="14848" xr3:uid="{53F51E63-F6C1-8A46-A76E-86ECE3D7CE19}" name="Coluna14825" dataDxfId="1564"/>
    <tableColumn id="14849" xr3:uid="{05F051B4-24B9-E344-89C5-C8A1F37ED901}" name="Coluna14826" dataDxfId="1563"/>
    <tableColumn id="14850" xr3:uid="{41533943-AA88-7544-BBAB-9711381C6AD3}" name="Coluna14827" dataDxfId="1562"/>
    <tableColumn id="14851" xr3:uid="{E30CF4CE-3027-C44E-9B62-87690FE63DF5}" name="Coluna14828" dataDxfId="1561"/>
    <tableColumn id="14852" xr3:uid="{1ABCBEA5-8EC2-3145-BD94-DDB934C2347A}" name="Coluna14829" dataDxfId="1560"/>
    <tableColumn id="14853" xr3:uid="{D1E39D87-B76D-EB4E-96A0-84DA3FCC8FE2}" name="Coluna14830" dataDxfId="1559"/>
    <tableColumn id="14854" xr3:uid="{655B42F6-1275-AB4C-8D86-600E0340DA0C}" name="Coluna14831" dataDxfId="1558"/>
    <tableColumn id="14855" xr3:uid="{2C5B5CA9-4D76-D34B-968B-26C23FD4C8A4}" name="Coluna14832" dataDxfId="1557"/>
    <tableColumn id="14856" xr3:uid="{5A4360B2-5235-C94D-99DB-2A47624E116D}" name="Coluna14833" dataDxfId="1556"/>
    <tableColumn id="14857" xr3:uid="{33AB4093-D9D2-9D4B-B4F0-35E6C1DB78BA}" name="Coluna14834" dataDxfId="1555"/>
    <tableColumn id="14858" xr3:uid="{7A949959-19E0-ED49-B480-4669F20C4E78}" name="Coluna14835" dataDxfId="1554"/>
    <tableColumn id="14859" xr3:uid="{63EC4A77-CBF8-2045-8A6C-D00EFA86BD33}" name="Coluna14836" dataDxfId="1553"/>
    <tableColumn id="14860" xr3:uid="{E29BB43F-92F3-8F40-B0F2-27C94EDD5948}" name="Coluna14837" dataDxfId="1552"/>
    <tableColumn id="14861" xr3:uid="{E9BC235E-B290-4948-9D86-B89167D3726F}" name="Coluna14838" dataDxfId="1551"/>
    <tableColumn id="14862" xr3:uid="{1EF3740E-F0C2-6A4B-A4A3-3A734EA5AF23}" name="Coluna14839" dataDxfId="1550"/>
    <tableColumn id="14863" xr3:uid="{A25FBBC4-3EB5-6647-898B-E11509009E7D}" name="Coluna14840" dataDxfId="1549"/>
    <tableColumn id="14864" xr3:uid="{FDD72871-2EC0-8B40-A56D-4147DA4A74DE}" name="Coluna14841" dataDxfId="1548"/>
    <tableColumn id="14865" xr3:uid="{2257D3D0-53AA-884F-B5A7-89E0082E1225}" name="Coluna14842" dataDxfId="1547"/>
    <tableColumn id="14866" xr3:uid="{687A7E24-6A1C-BC41-9148-EEAC6DA168C0}" name="Coluna14843" dataDxfId="1546"/>
    <tableColumn id="14867" xr3:uid="{94CAF998-390A-0B49-BEE6-958F886A2686}" name="Coluna14844" dataDxfId="1545"/>
    <tableColumn id="14868" xr3:uid="{D2BA971D-47CC-C046-AC5F-A9432CE40DE2}" name="Coluna14845" dataDxfId="1544"/>
    <tableColumn id="14869" xr3:uid="{147A5035-6C22-FC47-99F5-9888BEB95C88}" name="Coluna14846" dataDxfId="1543"/>
    <tableColumn id="14870" xr3:uid="{4F6C8BFB-989F-E94C-A046-40958AA0D80E}" name="Coluna14847" dataDxfId="1542"/>
    <tableColumn id="14871" xr3:uid="{7B504CC2-2CE3-CA4D-9826-4A7D79DCA54B}" name="Coluna14848" dataDxfId="1541"/>
    <tableColumn id="14872" xr3:uid="{B99E240A-7FAA-9345-A428-EFF806681173}" name="Coluna14849" dataDxfId="1540"/>
    <tableColumn id="14873" xr3:uid="{DFF80288-14BE-CB49-8EB7-81BD73AF0987}" name="Coluna14850" dataDxfId="1539"/>
    <tableColumn id="14874" xr3:uid="{5ECCB84A-12A8-B44C-BFD7-A8F3BE78DFEB}" name="Coluna14851" dataDxfId="1538"/>
    <tableColumn id="14875" xr3:uid="{C08F6400-8C95-494C-B44F-6529B22C8A1F}" name="Coluna14852" dataDxfId="1537"/>
    <tableColumn id="14876" xr3:uid="{E5209E66-55A6-724F-9703-224B361B91CC}" name="Coluna14853" dataDxfId="1536"/>
    <tableColumn id="14877" xr3:uid="{282E0298-116C-E242-AD92-5C7F52DE8B04}" name="Coluna14854" dataDxfId="1535"/>
    <tableColumn id="14878" xr3:uid="{8625CE20-EEDE-A141-BA79-0E180616C72C}" name="Coluna14855" dataDxfId="1534"/>
    <tableColumn id="14879" xr3:uid="{8837F03C-BCA3-7D45-BEA5-110B60F7F7D4}" name="Coluna14856" dataDxfId="1533"/>
    <tableColumn id="14880" xr3:uid="{471C8703-7B60-164D-84FE-CC4BC6B5C473}" name="Coluna14857" dataDxfId="1532"/>
    <tableColumn id="14881" xr3:uid="{3CBC5AC9-3629-7C4E-9E23-AE6C90873333}" name="Coluna14858" dataDxfId="1531"/>
    <tableColumn id="14882" xr3:uid="{5E98C3D1-BE29-D74C-9B11-00B1FFC30FBD}" name="Coluna14859" dataDxfId="1530"/>
    <tableColumn id="14883" xr3:uid="{29928BF6-4F5C-5446-8EB4-F05413054945}" name="Coluna14860" dataDxfId="1529"/>
    <tableColumn id="14884" xr3:uid="{B6B125EF-4703-3F44-A7B7-993DAF9ACA47}" name="Coluna14861" dataDxfId="1528"/>
    <tableColumn id="14885" xr3:uid="{8991F918-984F-B04C-9449-DD4367F63651}" name="Coluna14862" dataDxfId="1527"/>
    <tableColumn id="14886" xr3:uid="{61B7A2A8-7284-1244-BC4F-B48EB65AE8AE}" name="Coluna14863" dataDxfId="1526"/>
    <tableColumn id="14887" xr3:uid="{D2FA277A-ACC7-5145-92A4-FC806F8B343D}" name="Coluna14864" dataDxfId="1525"/>
    <tableColumn id="14888" xr3:uid="{EF2C1272-FF7C-3947-8714-10E8B97CCA59}" name="Coluna14865" dataDxfId="1524"/>
    <tableColumn id="14889" xr3:uid="{26E860E2-AC33-244D-AF12-35D44FE334E6}" name="Coluna14866" dataDxfId="1523"/>
    <tableColumn id="14890" xr3:uid="{A2126CCE-6268-B749-8474-297B91514DB9}" name="Coluna14867" dataDxfId="1522"/>
    <tableColumn id="14891" xr3:uid="{108CEC4E-88F2-7B44-B425-C6C23C444387}" name="Coluna14868" dataDxfId="1521"/>
    <tableColumn id="14892" xr3:uid="{89B91366-0DB5-504D-8B28-DCD3A1C73DDA}" name="Coluna14869" dataDxfId="1520"/>
    <tableColumn id="14893" xr3:uid="{4BFF115D-71F5-284B-BFC0-38517FC192BD}" name="Coluna14870" dataDxfId="1519"/>
    <tableColumn id="14894" xr3:uid="{20C0DEA7-3A4A-F245-A9BC-0D391A516CAC}" name="Coluna14871" dataDxfId="1518"/>
    <tableColumn id="14895" xr3:uid="{64B9AA5D-BB09-424F-9F9C-A3B4CB5D7221}" name="Coluna14872" dataDxfId="1517"/>
    <tableColumn id="14896" xr3:uid="{D204FED6-5D35-0149-A49A-25E61F5D646D}" name="Coluna14873" dataDxfId="1516"/>
    <tableColumn id="14897" xr3:uid="{C344278C-1E5F-8C49-ABCF-FA7B5CDDF7D3}" name="Coluna14874" dataDxfId="1515"/>
    <tableColumn id="14898" xr3:uid="{C1EC501C-770E-5E40-B106-CA26697BA2B9}" name="Coluna14875" dataDxfId="1514"/>
    <tableColumn id="14899" xr3:uid="{BD0D48C5-89DF-3D49-80C6-6F93D44A4537}" name="Coluna14876" dataDxfId="1513"/>
    <tableColumn id="14900" xr3:uid="{4ECD7F53-C130-D440-A83A-E154A2C3068F}" name="Coluna14877" dataDxfId="1512"/>
    <tableColumn id="14901" xr3:uid="{21EC3535-84BB-F240-AF89-898D4AEB7819}" name="Coluna14878" dataDxfId="1511"/>
    <tableColumn id="14902" xr3:uid="{6D3ECCCF-E718-3642-83ED-7C0CC39B0B51}" name="Coluna14879" dataDxfId="1510"/>
    <tableColumn id="14903" xr3:uid="{8277002C-2A3D-1144-9650-6570AEB3DC8E}" name="Coluna14880" dataDxfId="1509"/>
    <tableColumn id="14904" xr3:uid="{691A7AA2-73FD-6C4E-9D04-E91370488C6A}" name="Coluna14881" dataDxfId="1508"/>
    <tableColumn id="14905" xr3:uid="{93048055-21A6-3D48-A8EA-4A0C09C4EA79}" name="Coluna14882" dataDxfId="1507"/>
    <tableColumn id="14906" xr3:uid="{594F1C86-7333-DA42-9B9A-FBB2A1005085}" name="Coluna14883" dataDxfId="1506"/>
    <tableColumn id="14907" xr3:uid="{4FAA728D-DCAB-3842-8D4F-9102B2F44943}" name="Coluna14884" dataDxfId="1505"/>
    <tableColumn id="14908" xr3:uid="{215C780D-0572-624A-87DB-1158BFE711F6}" name="Coluna14885" dataDxfId="1504"/>
    <tableColumn id="14909" xr3:uid="{4849F4A2-8EAD-5E4F-B0F0-B8F1E6B1CEEE}" name="Coluna14886" dataDxfId="1503"/>
    <tableColumn id="14910" xr3:uid="{F9847696-C500-D04E-95DE-B7D5AA1979C6}" name="Coluna14887" dataDxfId="1502"/>
    <tableColumn id="14911" xr3:uid="{5195FF1E-F1AB-874E-A8AB-6B8BFA5C9462}" name="Coluna14888" dataDxfId="1501"/>
    <tableColumn id="14912" xr3:uid="{10D06DF5-8D08-3E4F-9669-C0432AA207D4}" name="Coluna14889" dataDxfId="1500"/>
    <tableColumn id="14913" xr3:uid="{6AE944E2-AA49-A642-879B-F9CD7B9EBB05}" name="Coluna14890" dataDxfId="1499"/>
    <tableColumn id="14914" xr3:uid="{1FB95971-6057-C946-A5C0-3397C799A048}" name="Coluna14891" dataDxfId="1498"/>
    <tableColumn id="14915" xr3:uid="{1A93265D-665A-1F4A-B0BA-2BE6BFE6AD16}" name="Coluna14892" dataDxfId="1497"/>
    <tableColumn id="14916" xr3:uid="{C929291A-B0ED-F042-A3E6-23563BC935EA}" name="Coluna14893" dataDxfId="1496"/>
    <tableColumn id="14917" xr3:uid="{B6B64B60-B94E-084D-BD38-451939F72A20}" name="Coluna14894" dataDxfId="1495"/>
    <tableColumn id="14918" xr3:uid="{26B97542-334D-C749-A31E-A87E69B7184D}" name="Coluna14895" dataDxfId="1494"/>
    <tableColumn id="14919" xr3:uid="{E22241F0-376C-3942-AB64-668765E6B460}" name="Coluna14896" dataDxfId="1493"/>
    <tableColumn id="14920" xr3:uid="{7C46034F-19BC-2F41-8031-DFF6A6DFD39F}" name="Coluna14897" dataDxfId="1492"/>
    <tableColumn id="14921" xr3:uid="{24B10295-48BE-664E-B318-CA3E49ED4A95}" name="Coluna14898" dataDxfId="1491"/>
    <tableColumn id="14922" xr3:uid="{5F56303F-04D0-9647-97AF-91389247CA39}" name="Coluna14899" dataDxfId="1490"/>
    <tableColumn id="14923" xr3:uid="{38152F0A-AD59-1148-8DAD-E1472058A573}" name="Coluna14900" dataDxfId="1489"/>
    <tableColumn id="14924" xr3:uid="{8C11C645-3046-5F4D-90E4-55AB1033E6D5}" name="Coluna14901" dataDxfId="1488"/>
    <tableColumn id="14925" xr3:uid="{CBFD11EB-1D15-5A43-AD90-ED43A666B232}" name="Coluna14902" dataDxfId="1487"/>
    <tableColumn id="14926" xr3:uid="{7283AF2D-7397-3240-8E64-36C36599E899}" name="Coluna14903" dataDxfId="1486"/>
    <tableColumn id="14927" xr3:uid="{0A4D7264-64BA-FB43-BD8A-C5AC094B738D}" name="Coluna14904" dataDxfId="1485"/>
    <tableColumn id="14928" xr3:uid="{865C5D7A-4728-EB43-A00E-6A61713CEFF2}" name="Coluna14905" dataDxfId="1484"/>
    <tableColumn id="14929" xr3:uid="{D4354769-223D-2442-965A-EDC23E6FF45C}" name="Coluna14906" dataDxfId="1483"/>
    <tableColumn id="14930" xr3:uid="{DADA1A44-5FF9-644B-A00B-6AE0C5B96FEF}" name="Coluna14907" dataDxfId="1482"/>
    <tableColumn id="14931" xr3:uid="{6A046C9D-77A1-7540-BDF5-28BF98C46A30}" name="Coluna14908" dataDxfId="1481"/>
    <tableColumn id="14932" xr3:uid="{98BF4C46-D529-DD47-8CE8-688B67421D52}" name="Coluna14909" dataDxfId="1480"/>
    <tableColumn id="14933" xr3:uid="{514ED865-B78E-7F44-81E4-61A089FF5073}" name="Coluna14910" dataDxfId="1479"/>
    <tableColumn id="14934" xr3:uid="{BAC7FDB6-5A41-9D4E-A2AA-503F364A52D2}" name="Coluna14911" dataDxfId="1478"/>
    <tableColumn id="14935" xr3:uid="{E197F122-7273-5D47-A6AE-89FA63219459}" name="Coluna14912" dataDxfId="1477"/>
    <tableColumn id="14936" xr3:uid="{E967FA3A-F131-C04C-A0CF-DC43C4E00D16}" name="Coluna14913" dataDxfId="1476"/>
    <tableColumn id="14937" xr3:uid="{B46FD0B3-97AA-9944-87E2-11E0174D90E3}" name="Coluna14914" dataDxfId="1475"/>
    <tableColumn id="14938" xr3:uid="{BF2D1EA8-3F96-5646-8551-88E691332E47}" name="Coluna14915" dataDxfId="1474"/>
    <tableColumn id="14939" xr3:uid="{31C49485-B679-3E46-9AAF-A266DB712C85}" name="Coluna14916" dataDxfId="1473"/>
    <tableColumn id="14940" xr3:uid="{8974309D-DDAE-4B43-BBC6-CB1D318788F5}" name="Coluna14917" dataDxfId="1472"/>
    <tableColumn id="14941" xr3:uid="{0DD221E3-D540-5241-8CE4-31FE8D9447E4}" name="Coluna14918" dataDxfId="1471"/>
    <tableColumn id="14942" xr3:uid="{6CC5179C-6B93-8248-8FCA-55F5EA1A78DE}" name="Coluna14919" dataDxfId="1470"/>
    <tableColumn id="14943" xr3:uid="{FA8E19C3-EC62-2B40-A27E-66F6BC0D97E4}" name="Coluna14920" dataDxfId="1469"/>
    <tableColumn id="14944" xr3:uid="{F56B8D3D-0815-B344-8FF2-3AC563359402}" name="Coluna14921" dataDxfId="1468"/>
    <tableColumn id="14945" xr3:uid="{EE7C5BAE-B3AF-BE48-801C-EDE7B1019139}" name="Coluna14922" dataDxfId="1467"/>
    <tableColumn id="14946" xr3:uid="{395406D3-B588-264A-BA07-E1646E192775}" name="Coluna14923" dataDxfId="1466"/>
    <tableColumn id="14947" xr3:uid="{38F47502-67CB-A04B-97BB-2474CC408B26}" name="Coluna14924" dataDxfId="1465"/>
    <tableColumn id="14948" xr3:uid="{803C6AC7-0D84-584B-9051-A3E328A6AC8D}" name="Coluna14925" dataDxfId="1464"/>
    <tableColumn id="14949" xr3:uid="{D52F364C-DD73-D24B-858F-8B75E884D2E7}" name="Coluna14926" dataDxfId="1463"/>
    <tableColumn id="14950" xr3:uid="{4B04FA40-9907-E648-BA1A-C08A38663858}" name="Coluna14927" dataDxfId="1462"/>
    <tableColumn id="14951" xr3:uid="{CC661A10-8CCB-7143-8364-C786FDBC37B1}" name="Coluna14928" dataDxfId="1461"/>
    <tableColumn id="14952" xr3:uid="{5538E9D4-6E0C-1A4E-AAE2-BF3D1CF64624}" name="Coluna14929" dataDxfId="1460"/>
    <tableColumn id="14953" xr3:uid="{D9C1248A-5EDA-344E-BAD3-220819EB8E1C}" name="Coluna14930" dataDxfId="1459"/>
    <tableColumn id="14954" xr3:uid="{9CBDBF09-4FC9-724F-830D-A5C171274EDE}" name="Coluna14931" dataDxfId="1458"/>
    <tableColumn id="14955" xr3:uid="{5EBC7A9A-5176-1141-B15A-DFCB7E6CD89B}" name="Coluna14932" dataDxfId="1457"/>
    <tableColumn id="14956" xr3:uid="{FAC5A096-49CD-7645-93AE-73C268B2822C}" name="Coluna14933" dataDxfId="1456"/>
    <tableColumn id="14957" xr3:uid="{53F675D2-C315-B442-A3CD-EC185D6F567E}" name="Coluna14934" dataDxfId="1455"/>
    <tableColumn id="14958" xr3:uid="{D3A83B0D-69CB-9F48-8638-C68B0BF55A7A}" name="Coluna14935" dataDxfId="1454"/>
    <tableColumn id="14959" xr3:uid="{818666C3-B450-3748-9DBE-98F041BA12C8}" name="Coluna14936" dataDxfId="1453"/>
    <tableColumn id="14960" xr3:uid="{824DE868-4FF8-0047-88EE-993856B4E937}" name="Coluna14937" dataDxfId="1452"/>
    <tableColumn id="14961" xr3:uid="{23E898AA-D3B6-C049-ADF1-9656A4AACFE9}" name="Coluna14938" dataDxfId="1451"/>
    <tableColumn id="14962" xr3:uid="{F343F5A5-AB74-794F-9A5B-EFCB49D85A21}" name="Coluna14939" dataDxfId="1450"/>
    <tableColumn id="14963" xr3:uid="{4A5CB35D-5604-A442-9F94-51931CD10E22}" name="Coluna14940" dataDxfId="1449"/>
    <tableColumn id="14964" xr3:uid="{826714F5-1E99-F341-B9F4-A17B0F1D2EE4}" name="Coluna14941" dataDxfId="1448"/>
    <tableColumn id="14965" xr3:uid="{4EED3480-8C84-174D-8D4B-DE8AFDD1BA87}" name="Coluna14942" dataDxfId="1447"/>
    <tableColumn id="14966" xr3:uid="{19A9813F-5885-834C-8DC4-23EDF1F8B2C5}" name="Coluna14943" dataDxfId="1446"/>
    <tableColumn id="14967" xr3:uid="{2B51062C-DA8C-7443-84F0-A774B55A14D6}" name="Coluna14944" dataDxfId="1445"/>
    <tableColumn id="14968" xr3:uid="{D4C31337-D460-734D-8D3D-042F7DFF896B}" name="Coluna14945" dataDxfId="1444"/>
    <tableColumn id="14969" xr3:uid="{3A1A7AE9-B345-1F42-BF1F-3BBC8F7BF53B}" name="Coluna14946" dataDxfId="1443"/>
    <tableColumn id="14970" xr3:uid="{B6A5E835-7777-544D-8442-AE298C33B3BF}" name="Coluna14947" dataDxfId="1442"/>
    <tableColumn id="14971" xr3:uid="{535CAB2E-9168-0E4A-914D-3C1E75B04556}" name="Coluna14948" dataDxfId="1441"/>
    <tableColumn id="14972" xr3:uid="{29305CDE-551F-084D-B96C-1E98C8357946}" name="Coluna14949" dataDxfId="1440"/>
    <tableColumn id="14973" xr3:uid="{D6665401-BB1D-7044-92F4-C73338BD2AA2}" name="Coluna14950" dataDxfId="1439"/>
    <tableColumn id="14974" xr3:uid="{A492FC18-4D4E-654D-AE45-EF3D5669B73F}" name="Coluna14951" dataDxfId="1438"/>
    <tableColumn id="14975" xr3:uid="{557C8385-2714-7C4C-B61D-78DEF6CB4609}" name="Coluna14952" dataDxfId="1437"/>
    <tableColumn id="14976" xr3:uid="{B648EB23-AB11-764B-99AD-9B518F062444}" name="Coluna14953" dataDxfId="1436"/>
    <tableColumn id="14977" xr3:uid="{0FE84210-5001-0341-A44E-975ED4F72B36}" name="Coluna14954" dataDxfId="1435"/>
    <tableColumn id="14978" xr3:uid="{2AD04367-A8C1-FE48-824A-6C8C99F8635D}" name="Coluna14955" dataDxfId="1434"/>
    <tableColumn id="14979" xr3:uid="{FA3D688C-850F-5042-95BE-D2773B800F99}" name="Coluna14956" dataDxfId="1433"/>
    <tableColumn id="14980" xr3:uid="{03E679F2-39B1-5241-9458-6CBC914DBF05}" name="Coluna14957" dataDxfId="1432"/>
    <tableColumn id="14981" xr3:uid="{FB50024D-1D5F-A44D-ACCE-91109EF02C81}" name="Coluna14958" dataDxfId="1431"/>
    <tableColumn id="14982" xr3:uid="{70140ED7-D0FC-D941-B8FA-58C299DC2824}" name="Coluna14959" dataDxfId="1430"/>
    <tableColumn id="14983" xr3:uid="{289CFA57-F874-2341-964C-B85B2D8916D3}" name="Coluna14960" dataDxfId="1429"/>
    <tableColumn id="14984" xr3:uid="{263941CC-C8F6-A644-AE8E-278B6CF8179B}" name="Coluna14961" dataDxfId="1428"/>
    <tableColumn id="14985" xr3:uid="{1A6EEED7-5D7E-0240-B733-49E346C6184C}" name="Coluna14962" dataDxfId="1427"/>
    <tableColumn id="14986" xr3:uid="{0922DD98-00FD-3647-9538-D11EE9C5494A}" name="Coluna14963" dataDxfId="1426"/>
    <tableColumn id="14987" xr3:uid="{68AD2F6B-9FE0-7F44-AFDE-65CC27C0AADD}" name="Coluna14964" dataDxfId="1425"/>
    <tableColumn id="14988" xr3:uid="{58DACA36-0692-2246-AC77-85B3C825C481}" name="Coluna14965" dataDxfId="1424"/>
    <tableColumn id="14989" xr3:uid="{C41D3902-AC94-A949-8019-92134B1C9311}" name="Coluna14966" dataDxfId="1423"/>
    <tableColumn id="14990" xr3:uid="{41ED9114-72F7-1543-BEA5-159DBE895459}" name="Coluna14967" dataDxfId="1422"/>
    <tableColumn id="14991" xr3:uid="{286588AD-5986-9F48-A40D-EFE47B294490}" name="Coluna14968" dataDxfId="1421"/>
    <tableColumn id="14992" xr3:uid="{4374B8DB-9F47-5F4A-9DBC-C8A178F4D772}" name="Coluna14969" dataDxfId="1420"/>
    <tableColumn id="14993" xr3:uid="{37EC2D1C-AFD9-E44E-AA6D-4F6A5C57B297}" name="Coluna14970" dataDxfId="1419"/>
    <tableColumn id="14994" xr3:uid="{54B2D046-66AB-3C49-8D7F-78B9084BA61C}" name="Coluna14971" dataDxfId="1418"/>
    <tableColumn id="14995" xr3:uid="{8192783D-D0F9-CD4C-BD36-A3073B162BDF}" name="Coluna14972" dataDxfId="1417"/>
    <tableColumn id="14996" xr3:uid="{0417F358-3EA5-BF47-B853-3B983ABBC11F}" name="Coluna14973" dataDxfId="1416"/>
    <tableColumn id="14997" xr3:uid="{BB307436-D7EC-3D43-80F3-F1F0F2FA8C63}" name="Coluna14974" dataDxfId="1415"/>
    <tableColumn id="14998" xr3:uid="{BD80B797-18EE-534A-8D22-7BF4546C1166}" name="Coluna14975" dataDxfId="1414"/>
    <tableColumn id="14999" xr3:uid="{C1F17CE8-CC14-2447-B714-963AF066005F}" name="Coluna14976" dataDxfId="1413"/>
    <tableColumn id="15000" xr3:uid="{5F071891-6768-6C42-927F-BE3358BE06E5}" name="Coluna14977" dataDxfId="1412"/>
    <tableColumn id="15001" xr3:uid="{51E65816-56D6-FC47-BC11-B32294EC2BA9}" name="Coluna14978" dataDxfId="1411"/>
    <tableColumn id="15002" xr3:uid="{1556A8E9-6880-A04E-B0CC-2974F5E6A67E}" name="Coluna14979" dataDxfId="1410"/>
    <tableColumn id="15003" xr3:uid="{30D09380-2A7A-8247-BA46-AF7508919F91}" name="Coluna14980" dataDxfId="1409"/>
    <tableColumn id="15004" xr3:uid="{8EC86349-A7E7-104B-950B-B2E1753EAEAC}" name="Coluna14981" dataDxfId="1408"/>
    <tableColumn id="15005" xr3:uid="{F93F578A-5196-084F-9895-F7B6A781FD1A}" name="Coluna14982" dataDxfId="1407"/>
    <tableColumn id="15006" xr3:uid="{4A226190-2561-EF44-AC0E-8861DC14DCA0}" name="Coluna14983" dataDxfId="1406"/>
    <tableColumn id="15007" xr3:uid="{EC4A6793-5C52-7D47-B577-9C9ECE3AC33C}" name="Coluna14984" dataDxfId="1405"/>
    <tableColumn id="15008" xr3:uid="{C8732C59-EBF2-9640-B665-B8CF259E9A30}" name="Coluna14985" dataDxfId="1404"/>
    <tableColumn id="15009" xr3:uid="{45C51F69-BA73-9546-BE44-3799474CD0AF}" name="Coluna14986" dataDxfId="1403"/>
    <tableColumn id="15010" xr3:uid="{8E7FD773-C35E-2246-B34F-ED1D274656AA}" name="Coluna14987" dataDxfId="1402"/>
    <tableColumn id="15011" xr3:uid="{DAE0E5B1-6A49-614F-B600-13BFFFCBB453}" name="Coluna14988" dataDxfId="1401"/>
    <tableColumn id="15012" xr3:uid="{0A5C46BE-4F2C-4F4A-9AA8-E0C1F7F0A015}" name="Coluna14989" dataDxfId="1400"/>
    <tableColumn id="15013" xr3:uid="{E84C2BEE-4907-B74F-9D11-BCB31165B6B8}" name="Coluna14990" dataDxfId="1399"/>
    <tableColumn id="15014" xr3:uid="{88AA2E33-B1C1-D84C-8053-7928F80008C6}" name="Coluna14991" dataDxfId="1398"/>
    <tableColumn id="15015" xr3:uid="{9671BA50-0BB8-BE42-8C68-C6D1224DFE1F}" name="Coluna14992" dataDxfId="1397"/>
    <tableColumn id="15016" xr3:uid="{2687EC47-7872-D044-B202-BE5477388D5A}" name="Coluna14993" dataDxfId="1396"/>
    <tableColumn id="15017" xr3:uid="{23CB51F9-05BF-EB4F-82A1-B6CA072640C8}" name="Coluna14994" dataDxfId="1395"/>
    <tableColumn id="15018" xr3:uid="{6B7DCA8E-AA31-9444-872C-7D474903329E}" name="Coluna14995" dataDxfId="1394"/>
    <tableColumn id="15019" xr3:uid="{86B9C147-FCC7-4B48-932E-81D1A29852E7}" name="Coluna14996" dataDxfId="1393"/>
    <tableColumn id="15020" xr3:uid="{83E980B5-3792-C341-9CE1-5B7D3B9533A1}" name="Coluna14997" dataDxfId="1392"/>
    <tableColumn id="15021" xr3:uid="{3E8287D6-483A-574B-884E-19F6241BDBED}" name="Coluna14998" dataDxfId="1391"/>
    <tableColumn id="15022" xr3:uid="{3D09786D-C943-6942-9825-CE5EA48AE6CB}" name="Coluna14999" dataDxfId="1390"/>
    <tableColumn id="15023" xr3:uid="{BEA678E0-081B-7C4A-9F25-CE4D3B24A519}" name="Coluna15000" dataDxfId="1389"/>
    <tableColumn id="15024" xr3:uid="{8AD36BAA-B2E4-FA4F-A019-F16F87AF6007}" name="Coluna15001" dataDxfId="1388"/>
    <tableColumn id="15025" xr3:uid="{B39ED5CA-76CB-ED44-8CE3-E006276BB503}" name="Coluna15002" dataDxfId="1387"/>
    <tableColumn id="15026" xr3:uid="{ADE1BB3C-54A7-3849-A651-36C60D5B08F6}" name="Coluna15003" dataDxfId="1386"/>
    <tableColumn id="15027" xr3:uid="{3BCE7300-7FCD-CB4E-8F18-C40FD066E121}" name="Coluna15004" dataDxfId="1385"/>
    <tableColumn id="15028" xr3:uid="{6AC41FF9-FEBD-474A-9F28-AA2EC57FF1C2}" name="Coluna15005" dataDxfId="1384"/>
    <tableColumn id="15029" xr3:uid="{5F07F2C3-70A4-BF4C-809F-5F716EF6399B}" name="Coluna15006" dataDxfId="1383"/>
    <tableColumn id="15030" xr3:uid="{D7474C3E-11F1-674F-B8B4-52D7F0605670}" name="Coluna15007" dataDxfId="1382"/>
    <tableColumn id="15031" xr3:uid="{F74E4C2A-15EF-3144-BD8F-A7A169CB9121}" name="Coluna15008" dataDxfId="1381"/>
    <tableColumn id="15032" xr3:uid="{5FF9F49A-3341-384B-9644-F463BCB02BD0}" name="Coluna15009" dataDxfId="1380"/>
    <tableColumn id="15033" xr3:uid="{1D0931F9-BC82-474D-A185-D968348F01D7}" name="Coluna15010" dataDxfId="1379"/>
    <tableColumn id="15034" xr3:uid="{2302D177-3563-E84C-99ED-B9C6E89806F6}" name="Coluna15011" dataDxfId="1378"/>
    <tableColumn id="15035" xr3:uid="{752DD7F2-CD6E-3344-920C-54A9D11D13F4}" name="Coluna15012" dataDxfId="1377"/>
    <tableColumn id="15036" xr3:uid="{0DA8A85D-4C12-2A4C-B8A2-3A1A0EFFA651}" name="Coluna15013" dataDxfId="1376"/>
    <tableColumn id="15037" xr3:uid="{4543AB44-7ED6-1F4F-8456-E4C076CDA0DB}" name="Coluna15014" dataDxfId="1375"/>
    <tableColumn id="15038" xr3:uid="{9CD56961-D90A-894F-BB84-345D985B2068}" name="Coluna15015" dataDxfId="1374"/>
    <tableColumn id="15039" xr3:uid="{29390C48-F4AA-C54A-827A-6185408ABE2F}" name="Coluna15016" dataDxfId="1373"/>
    <tableColumn id="15040" xr3:uid="{5D160EC3-C7F5-5B4B-898B-A34CCCC090DD}" name="Coluna15017" dataDxfId="1372"/>
    <tableColumn id="15041" xr3:uid="{84471045-4740-CE49-88D7-ED5A4466DEAC}" name="Coluna15018" dataDxfId="1371"/>
    <tableColumn id="15042" xr3:uid="{7757A6B6-81FB-CF41-B9FC-EDC528F130EA}" name="Coluna15019" dataDxfId="1370"/>
    <tableColumn id="15043" xr3:uid="{6A3F0C39-42DC-6F45-9AE2-F5628C8D10A8}" name="Coluna15020" dataDxfId="1369"/>
    <tableColumn id="15044" xr3:uid="{1FFC1961-07FD-B944-8103-70058A4A5EC3}" name="Coluna15021" dataDxfId="1368"/>
    <tableColumn id="15045" xr3:uid="{DDDB8822-711E-F741-A2F9-B116663FB2AB}" name="Coluna15022" dataDxfId="1367"/>
    <tableColumn id="15046" xr3:uid="{11325EBE-EF07-2D42-8B74-7A9C0465E57D}" name="Coluna15023" dataDxfId="1366"/>
    <tableColumn id="15047" xr3:uid="{70E76A03-6A77-E74C-BD84-4169483FAA44}" name="Coluna15024" dataDxfId="1365"/>
    <tableColumn id="15048" xr3:uid="{EF3728E7-D054-B64C-8735-4C2B6830C913}" name="Coluna15025" dataDxfId="1364"/>
    <tableColumn id="15049" xr3:uid="{26A8F0BE-04DE-AC4B-B6DB-3FE6D1A7A641}" name="Coluna15026" dataDxfId="1363"/>
    <tableColumn id="15050" xr3:uid="{54AD5D94-2D3D-844F-9C9C-A229F13217C9}" name="Coluna15027" dataDxfId="1362"/>
    <tableColumn id="15051" xr3:uid="{D6AC5108-1A69-3A43-AA7D-75008411C5C2}" name="Coluna15028" dataDxfId="1361"/>
    <tableColumn id="15052" xr3:uid="{2335A441-8D31-8945-9127-103F59F9FF1E}" name="Coluna15029" dataDxfId="1360"/>
    <tableColumn id="15053" xr3:uid="{E3DC5D50-BCF5-A743-98B4-CA2D6FB05F6F}" name="Coluna15030" dataDxfId="1359"/>
    <tableColumn id="15054" xr3:uid="{47D7E490-6F82-5042-9485-6929B2E5D051}" name="Coluna15031" dataDxfId="1358"/>
    <tableColumn id="15055" xr3:uid="{708CA65E-9DB3-014A-B804-D38C0280B75A}" name="Coluna15032" dataDxfId="1357"/>
    <tableColumn id="15056" xr3:uid="{EA526FAB-7E12-334A-A465-0E5C283984D7}" name="Coluna15033" dataDxfId="1356"/>
    <tableColumn id="15057" xr3:uid="{3D0ACD8F-CB77-8F4B-A62C-360E77DAADB5}" name="Coluna15034" dataDxfId="1355"/>
    <tableColumn id="15058" xr3:uid="{8242FD81-B5D1-F449-A4A0-EEF1FBAC3B23}" name="Coluna15035" dataDxfId="1354"/>
    <tableColumn id="15059" xr3:uid="{4D1FEEC8-8743-D548-8327-A824B85D2DD3}" name="Coluna15036" dataDxfId="1353"/>
    <tableColumn id="15060" xr3:uid="{0A092FF4-C08C-1146-B90B-98DF450067F7}" name="Coluna15037" dataDxfId="1352"/>
    <tableColumn id="15061" xr3:uid="{654D78EC-5162-8545-BFBD-32666C4E46BD}" name="Coluna15038" dataDxfId="1351"/>
    <tableColumn id="15062" xr3:uid="{8A26EB0B-0EB3-0547-9A6E-D6D3C9DEE7EF}" name="Coluna15039" dataDxfId="1350"/>
    <tableColumn id="15063" xr3:uid="{B59BD4A0-2B17-A342-A65E-3D488965CB5E}" name="Coluna15040" dataDxfId="1349"/>
    <tableColumn id="15064" xr3:uid="{864AA8BC-C7AC-854B-A97B-5327FC9A2382}" name="Coluna15041" dataDxfId="1348"/>
    <tableColumn id="15065" xr3:uid="{E9F2263B-1B08-DF47-9189-B1D67256D140}" name="Coluna15042" dataDxfId="1347"/>
    <tableColumn id="15066" xr3:uid="{F5283F62-BC61-054B-80E4-1829F29737B2}" name="Coluna15043" dataDxfId="1346"/>
    <tableColumn id="15067" xr3:uid="{17DCFDC6-175D-C149-9181-C62FA4294F09}" name="Coluna15044" dataDxfId="1345"/>
    <tableColumn id="15068" xr3:uid="{BB2928DF-97B2-D748-ABCB-81EBE92CF433}" name="Coluna15045" dataDxfId="1344"/>
    <tableColumn id="15069" xr3:uid="{2A9B73B7-DB56-0341-A3E8-45372D2C3B5E}" name="Coluna15046" dataDxfId="1343"/>
    <tableColumn id="15070" xr3:uid="{12AF7657-1B34-C447-96C6-228AFFD9C179}" name="Coluna15047" dataDxfId="1342"/>
    <tableColumn id="15071" xr3:uid="{5B8EEAA7-F678-6A4C-819B-3E03911C981F}" name="Coluna15048" dataDxfId="1341"/>
    <tableColumn id="15072" xr3:uid="{A8A54952-B169-0F4D-92A9-D896F86F468F}" name="Coluna15049" dataDxfId="1340"/>
    <tableColumn id="15073" xr3:uid="{7FFABC39-A42C-D34F-92E3-D19FBCEE5735}" name="Coluna15050" dataDxfId="1339"/>
    <tableColumn id="15074" xr3:uid="{C645D241-A52A-8B41-B48D-9AC1A5558AE5}" name="Coluna15051" dataDxfId="1338"/>
    <tableColumn id="15075" xr3:uid="{269652AC-8590-AF47-839E-2C40104CAF1C}" name="Coluna15052" dataDxfId="1337"/>
    <tableColumn id="15076" xr3:uid="{D9802380-A8B2-B74F-B326-E4C933420DC2}" name="Coluna15053" dataDxfId="1336"/>
    <tableColumn id="15077" xr3:uid="{F7423776-5B16-4B45-AE5E-CAA919351C63}" name="Coluna15054" dataDxfId="1335"/>
    <tableColumn id="15078" xr3:uid="{C2352000-59F6-9B42-B455-0CCF33C82310}" name="Coluna15055" dataDxfId="1334"/>
    <tableColumn id="15079" xr3:uid="{D458A7EC-473E-7D42-9922-0652260CE152}" name="Coluna15056" dataDxfId="1333"/>
    <tableColumn id="15080" xr3:uid="{A94F7443-7CE3-F241-B9FA-D9CD17EA6C48}" name="Coluna15057" dataDxfId="1332"/>
    <tableColumn id="15081" xr3:uid="{BEB4DEDA-3CF5-DD4C-92EE-FB418DAED7B0}" name="Coluna15058" dataDxfId="1331"/>
    <tableColumn id="15082" xr3:uid="{8A974A8D-F66B-114F-BF03-182236D6E427}" name="Coluna15059" dataDxfId="1330"/>
    <tableColumn id="15083" xr3:uid="{E40DD762-BEF3-5647-AA14-DDE72B5758DA}" name="Coluna15060" dataDxfId="1329"/>
    <tableColumn id="15084" xr3:uid="{ADEB22B6-3E13-4649-A993-0864C473A057}" name="Coluna15061" dataDxfId="1328"/>
    <tableColumn id="15085" xr3:uid="{7B2C5AEC-8859-A347-B717-85F1C853546B}" name="Coluna15062" dataDxfId="1327"/>
    <tableColumn id="15086" xr3:uid="{75494A6A-E5BB-5547-AE61-DC4ED4E7F90B}" name="Coluna15063" dataDxfId="1326"/>
    <tableColumn id="15087" xr3:uid="{33607A49-CB5E-8A4E-A257-152C4B91FE14}" name="Coluna15064" dataDxfId="1325"/>
    <tableColumn id="15088" xr3:uid="{257B9C49-5ACE-1547-AF7F-4076CDF6B127}" name="Coluna15065" dataDxfId="1324"/>
    <tableColumn id="15089" xr3:uid="{4A377484-E80E-F84C-A41E-FB881E5AC885}" name="Coluna15066" dataDxfId="1323"/>
    <tableColumn id="15090" xr3:uid="{5CD818AB-511C-3745-9943-C369D34680F1}" name="Coluna15067" dataDxfId="1322"/>
    <tableColumn id="15091" xr3:uid="{5AF5DEA6-E255-A042-89CF-12DBB75EBE79}" name="Coluna15068" dataDxfId="1321"/>
    <tableColumn id="15092" xr3:uid="{52CFDDBE-B3B0-BA48-A581-14DB44116782}" name="Coluna15069" dataDxfId="1320"/>
    <tableColumn id="15093" xr3:uid="{F0E59DC5-C745-E349-BA63-222CADF2B693}" name="Coluna15070" dataDxfId="1319"/>
    <tableColumn id="15094" xr3:uid="{71B0B6D1-52C9-AC47-8808-603F431B20E0}" name="Coluna15071" dataDxfId="1318"/>
    <tableColumn id="15095" xr3:uid="{B8F7316C-28EA-574D-B914-2824810FBD87}" name="Coluna15072" dataDxfId="1317"/>
    <tableColumn id="15096" xr3:uid="{9DDE7F39-33DC-C343-95BC-125987E41D0F}" name="Coluna15073" dataDxfId="1316"/>
    <tableColumn id="15097" xr3:uid="{96A0E7A0-2F83-C64B-9398-EBC389C025C4}" name="Coluna15074" dataDxfId="1315"/>
    <tableColumn id="15098" xr3:uid="{D2CA9195-4300-724C-A745-0748FA1A3D02}" name="Coluna15075" dataDxfId="1314"/>
    <tableColumn id="15099" xr3:uid="{B5B6CED8-4542-0441-A863-7A2691760637}" name="Coluna15076" dataDxfId="1313"/>
    <tableColumn id="15100" xr3:uid="{ADD73EA3-87CA-8F48-9DCB-27618E32B077}" name="Coluna15077" dataDxfId="1312"/>
    <tableColumn id="15101" xr3:uid="{02A8D414-1853-B84A-8051-D1011B50CFA8}" name="Coluna15078" dataDxfId="1311"/>
    <tableColumn id="15102" xr3:uid="{4C2162BB-3019-8D45-BB48-C37149ABF894}" name="Coluna15079" dataDxfId="1310"/>
    <tableColumn id="15103" xr3:uid="{E3D86323-7098-8F41-9A68-CB7CC0143550}" name="Coluna15080" dataDxfId="1309"/>
    <tableColumn id="15104" xr3:uid="{9E3207EA-AF01-A240-9398-1F869D3B5907}" name="Coluna15081" dataDxfId="1308"/>
    <tableColumn id="15105" xr3:uid="{31BCBBA6-C477-F24E-B052-3FE865A1B251}" name="Coluna15082" dataDxfId="1307"/>
    <tableColumn id="15106" xr3:uid="{790E78E3-6D85-D345-901F-3BCA22E5234F}" name="Coluna15083" dataDxfId="1306"/>
    <tableColumn id="15107" xr3:uid="{65048C62-7D57-2640-8174-ADA9A37105D8}" name="Coluna15084" dataDxfId="1305"/>
    <tableColumn id="15108" xr3:uid="{ECD8A4B1-1B5F-9C49-B267-A6774A8F51DA}" name="Coluna15085" dataDxfId="1304"/>
    <tableColumn id="15109" xr3:uid="{286E3066-ADF4-D54E-8876-511F6D3469ED}" name="Coluna15086" dataDxfId="1303"/>
    <tableColumn id="15110" xr3:uid="{A1E3B9F4-742F-FE40-ABF0-2C258A725F77}" name="Coluna15087" dataDxfId="1302"/>
    <tableColumn id="15111" xr3:uid="{121D6853-F427-5648-9C15-06ECD4966DEF}" name="Coluna15088" dataDxfId="1301"/>
    <tableColumn id="15112" xr3:uid="{3B569E67-C65E-9C4A-B32B-E0993A19BE21}" name="Coluna15089" dataDxfId="1300"/>
    <tableColumn id="15113" xr3:uid="{23157F14-6BB6-C342-857C-66D28E084AD7}" name="Coluna15090" dataDxfId="1299"/>
    <tableColumn id="15114" xr3:uid="{00C870C8-3C0E-964A-B139-10C80920065F}" name="Coluna15091" dataDxfId="1298"/>
    <tableColumn id="15115" xr3:uid="{A2E89F93-BB28-6244-99B0-7320F6724910}" name="Coluna15092" dataDxfId="1297"/>
    <tableColumn id="15116" xr3:uid="{C1E7265A-FF19-5946-8125-D6023B38188D}" name="Coluna15093" dataDxfId="1296"/>
    <tableColumn id="15117" xr3:uid="{C2120C3D-4C04-0241-A31D-092F4110C85C}" name="Coluna15094" dataDxfId="1295"/>
    <tableColumn id="15118" xr3:uid="{C6814D82-0B36-D14D-B906-712FA03A340A}" name="Coluna15095" dataDxfId="1294"/>
    <tableColumn id="15119" xr3:uid="{A4C2B19F-7A3C-5F43-81D5-CA6A9F69BC1B}" name="Coluna15096" dataDxfId="1293"/>
    <tableColumn id="15120" xr3:uid="{AB64A270-3B57-4F40-81E5-A1C785C036CF}" name="Coluna15097" dataDxfId="1292"/>
    <tableColumn id="15121" xr3:uid="{70A172DD-B475-594D-B785-555443EC41EB}" name="Coluna15098" dataDxfId="1291"/>
    <tableColumn id="15122" xr3:uid="{4415B882-7073-CE41-905A-8DD0C807409F}" name="Coluna15099" dataDxfId="1290"/>
    <tableColumn id="15123" xr3:uid="{2D2E1A50-11F6-E64E-A0B4-4259660FA109}" name="Coluna15100" dataDxfId="1289"/>
    <tableColumn id="15124" xr3:uid="{504BCD3E-54F5-1945-AB0B-5A4DB2999FFF}" name="Coluna15101" dataDxfId="1288"/>
    <tableColumn id="15125" xr3:uid="{4329EAE5-57D9-054C-8E8F-858E2761A052}" name="Coluna15102" dataDxfId="1287"/>
    <tableColumn id="15126" xr3:uid="{CFAC111C-AB63-0042-AD9C-2431D9EF3067}" name="Coluna15103" dataDxfId="1286"/>
    <tableColumn id="15127" xr3:uid="{789EB562-4F1D-5940-88A9-FA2EB0429D64}" name="Coluna15104" dataDxfId="1285"/>
    <tableColumn id="15128" xr3:uid="{6A04D851-CB71-9F45-AE8B-09612E7C601F}" name="Coluna15105" dataDxfId="1284"/>
    <tableColumn id="15129" xr3:uid="{A70A2648-0AFF-FD42-961B-CC020F45711F}" name="Coluna15106" dataDxfId="1283"/>
    <tableColumn id="15130" xr3:uid="{A1A4CBBB-0D13-C946-8D34-7AAEA286795C}" name="Coluna15107" dataDxfId="1282"/>
    <tableColumn id="15131" xr3:uid="{1DF4A4F1-DD00-F04F-849D-6A5DB1D451A0}" name="Coluna15108" dataDxfId="1281"/>
    <tableColumn id="15132" xr3:uid="{C7B94EF5-5C32-9A45-9246-5184EE777129}" name="Coluna15109" dataDxfId="1280"/>
    <tableColumn id="15133" xr3:uid="{6FFE5162-9E6F-104A-B2A9-E555861E87F4}" name="Coluna15110" dataDxfId="1279"/>
    <tableColumn id="15134" xr3:uid="{D1B519A6-CF77-A941-B4F6-39E0B3D2AB0A}" name="Coluna15111" dataDxfId="1278"/>
    <tableColumn id="15135" xr3:uid="{374ADB6F-02A1-C149-AAF2-31DDD7A9C7A0}" name="Coluna15112" dataDxfId="1277"/>
    <tableColumn id="15136" xr3:uid="{20E10B4B-1DC6-F54A-9A52-751BF81E6C4C}" name="Coluna15113" dataDxfId="1276"/>
    <tableColumn id="15137" xr3:uid="{888E8679-6ED4-214B-938D-1BA14D667916}" name="Coluna15114" dataDxfId="1275"/>
    <tableColumn id="15138" xr3:uid="{987D33D9-6E8D-8640-8F86-9DB372B42BD1}" name="Coluna15115" dataDxfId="1274"/>
    <tableColumn id="15139" xr3:uid="{7DE32935-D354-2B45-BE73-B1F0CD7AF117}" name="Coluna15116" dataDxfId="1273"/>
    <tableColumn id="15140" xr3:uid="{A657784E-6573-5F4C-838D-DEFD6D9DFA06}" name="Coluna15117" dataDxfId="1272"/>
    <tableColumn id="15141" xr3:uid="{14747AE9-FA62-CB49-AC32-388435D515A2}" name="Coluna15118" dataDxfId="1271"/>
    <tableColumn id="15142" xr3:uid="{DD45C95B-A1B6-7147-B636-E567308C41BF}" name="Coluna15119" dataDxfId="1270"/>
    <tableColumn id="15143" xr3:uid="{C54EE8E4-3135-2741-B1B6-1385ABFB7AAC}" name="Coluna15120" dataDxfId="1269"/>
    <tableColumn id="15144" xr3:uid="{EE67E3B8-D8D2-064F-9123-C3B4008ACFAC}" name="Coluna15121" dataDxfId="1268"/>
    <tableColumn id="15145" xr3:uid="{D2F7873A-2148-8341-85E5-637DD254BC93}" name="Coluna15122" dataDxfId="1267"/>
    <tableColumn id="15146" xr3:uid="{F9B39647-E450-8F4E-BCE2-A533116CC122}" name="Coluna15123" dataDxfId="1266"/>
    <tableColumn id="15147" xr3:uid="{B41E95C9-16AD-0241-A710-5F9D325F1C2F}" name="Coluna15124" dataDxfId="1265"/>
    <tableColumn id="15148" xr3:uid="{8C981C9F-5323-404C-B7D4-DC18D544F303}" name="Coluna15125" dataDxfId="1264"/>
    <tableColumn id="15149" xr3:uid="{F6C1E709-C918-AC47-8D5D-01EF809DB9F7}" name="Coluna15126" dataDxfId="1263"/>
    <tableColumn id="15150" xr3:uid="{1DB6C8D0-3E86-1943-86D6-45C4F80C20A7}" name="Coluna15127" dataDxfId="1262"/>
    <tableColumn id="15151" xr3:uid="{ECF78080-7F24-6243-BA9A-4C54E1E31556}" name="Coluna15128" dataDxfId="1261"/>
    <tableColumn id="15152" xr3:uid="{0ACCE095-C966-D941-970E-8E9FCB101D9C}" name="Coluna15129" dataDxfId="1260"/>
    <tableColumn id="15153" xr3:uid="{B665D245-A30F-A74D-AF30-2B1C544CDCCF}" name="Coluna15130" dataDxfId="1259"/>
    <tableColumn id="15154" xr3:uid="{59138090-1013-6147-80E8-4503508D52FA}" name="Coluna15131" dataDxfId="1258"/>
    <tableColumn id="15155" xr3:uid="{0593478F-054F-504B-965F-B5ADE61C806F}" name="Coluna15132" dataDxfId="1257"/>
    <tableColumn id="15156" xr3:uid="{2761EB55-D108-BC45-B8EF-5DA851DFF496}" name="Coluna15133" dataDxfId="1256"/>
    <tableColumn id="15157" xr3:uid="{C218EB57-95C9-1143-8CD5-D8AA21D64E20}" name="Coluna15134" dataDxfId="1255"/>
    <tableColumn id="15158" xr3:uid="{75A2F148-03E7-A14F-AF48-DD39E2FA67BD}" name="Coluna15135" dataDxfId="1254"/>
    <tableColumn id="15159" xr3:uid="{FA2CE854-81F2-DA4E-9123-36C5BB1867CC}" name="Coluna15136" dataDxfId="1253"/>
    <tableColumn id="15160" xr3:uid="{48A5349B-79AE-414B-A424-D3F08FBF92B7}" name="Coluna15137" dataDxfId="1252"/>
    <tableColumn id="15161" xr3:uid="{0543A520-BD6B-C949-82CB-E2BA078BC07A}" name="Coluna15138" dataDxfId="1251"/>
    <tableColumn id="15162" xr3:uid="{E8ADA2E4-EC69-F043-B876-68F0E8326191}" name="Coluna15139" dataDxfId="1250"/>
    <tableColumn id="15163" xr3:uid="{59F3FB3B-B7C7-D64C-B594-ED695BB70067}" name="Coluna15140" dataDxfId="1249"/>
    <tableColumn id="15164" xr3:uid="{64F70EB6-1B5F-6745-82BE-7B1A4FB5B80C}" name="Coluna15141" dataDxfId="1248"/>
    <tableColumn id="15165" xr3:uid="{B3AB9000-F77D-3245-9708-993817E1FBD7}" name="Coluna15142" dataDxfId="1247"/>
    <tableColumn id="15166" xr3:uid="{06C7FB3F-D848-D444-9B94-899F1F2CE5BA}" name="Coluna15143" dataDxfId="1246"/>
    <tableColumn id="15167" xr3:uid="{CE4A8EA4-EE34-E840-BC45-63EE3770EEAE}" name="Coluna15144" dataDxfId="1245"/>
    <tableColumn id="15168" xr3:uid="{4F9C132E-6B4E-0846-BAF7-1AB87548A569}" name="Coluna15145" dataDxfId="1244"/>
    <tableColumn id="15169" xr3:uid="{756F7D11-BE8F-E74F-9F46-1FFFB5E57098}" name="Coluna15146" dataDxfId="1243"/>
    <tableColumn id="15170" xr3:uid="{C0847160-A6F1-AB4A-83D6-10E57B8482D1}" name="Coluna15147" dataDxfId="1242"/>
    <tableColumn id="15171" xr3:uid="{4BE1E1D3-83AC-2D48-9168-2F4B1E5665A9}" name="Coluna15148" dataDxfId="1241"/>
    <tableColumn id="15172" xr3:uid="{A994E64C-9A4E-3E4E-8207-32C1E47A7E86}" name="Coluna15149" dataDxfId="1240"/>
    <tableColumn id="15173" xr3:uid="{5B9C883F-DD7E-4643-B5A3-B1E685B89F00}" name="Coluna15150" dataDxfId="1239"/>
    <tableColumn id="15174" xr3:uid="{21C3E4D0-E9FE-604F-B58F-91C2637F31A9}" name="Coluna15151" dataDxfId="1238"/>
    <tableColumn id="15175" xr3:uid="{154960AE-9F8B-684C-958A-391A864971E6}" name="Coluna15152" dataDxfId="1237"/>
    <tableColumn id="15176" xr3:uid="{0DAF2363-8275-E74A-983A-D7835F2B0A82}" name="Coluna15153" dataDxfId="1236"/>
    <tableColumn id="15177" xr3:uid="{DA598429-DEDF-634C-8C04-5ABC40B6F350}" name="Coluna15154" dataDxfId="1235"/>
    <tableColumn id="15178" xr3:uid="{ACC10309-23D2-AC43-9AFE-A492F9AD0BE3}" name="Coluna15155" dataDxfId="1234"/>
    <tableColumn id="15179" xr3:uid="{5BDC4233-8ADA-244C-AF6F-43EC6B1970AA}" name="Coluna15156" dataDxfId="1233"/>
    <tableColumn id="15180" xr3:uid="{B64D1DFF-C37F-D14A-BAD8-239CBC10F25F}" name="Coluna15157" dataDxfId="1232"/>
    <tableColumn id="15181" xr3:uid="{F9C213AB-2927-8D4A-9600-44E531F3BDEA}" name="Coluna15158" dataDxfId="1231"/>
    <tableColumn id="15182" xr3:uid="{492A1EC9-D4BA-4D47-BD51-F8923BDA13DB}" name="Coluna15159" dataDxfId="1230"/>
    <tableColumn id="15183" xr3:uid="{80609E9C-C8E0-3643-B62F-719C9C62A2CD}" name="Coluna15160" dataDxfId="1229"/>
    <tableColumn id="15184" xr3:uid="{52532198-34B9-A643-9E26-08B530D91E20}" name="Coluna15161" dataDxfId="1228"/>
    <tableColumn id="15185" xr3:uid="{79D1AE70-EDA5-6C41-BA3B-747C38015066}" name="Coluna15162" dataDxfId="1227"/>
    <tableColumn id="15186" xr3:uid="{CF79854F-9EFF-9342-B3AB-79BDBAA22D83}" name="Coluna15163" dataDxfId="1226"/>
    <tableColumn id="15187" xr3:uid="{1F613653-51A1-6D46-85B3-8D7A12D80D96}" name="Coluna15164" dataDxfId="1225"/>
    <tableColumn id="15188" xr3:uid="{20B2DFB0-5A56-764A-8C73-C4E029ACEDA5}" name="Coluna15165" dataDxfId="1224"/>
    <tableColumn id="15189" xr3:uid="{AE2E93EC-1EC1-4C43-8BF9-A19F179A15D5}" name="Coluna15166" dataDxfId="1223"/>
    <tableColumn id="15190" xr3:uid="{9957E3DA-082E-814A-A10B-10F2BEE2F941}" name="Coluna15167" dataDxfId="1222"/>
    <tableColumn id="15191" xr3:uid="{A7E09C05-71F9-C341-9F97-AB3D3356F64E}" name="Coluna15168" dataDxfId="1221"/>
    <tableColumn id="15192" xr3:uid="{1C7ADEC8-20CD-6B42-B3A5-8D222E6E2AE9}" name="Coluna15169" dataDxfId="1220"/>
    <tableColumn id="15193" xr3:uid="{739F4449-862A-8046-A0E9-2247FC20CB1D}" name="Coluna15170" dataDxfId="1219"/>
    <tableColumn id="15194" xr3:uid="{32A6E34E-C802-1A4F-8EA7-6AFE811DE359}" name="Coluna15171" dataDxfId="1218"/>
    <tableColumn id="15195" xr3:uid="{78B6D2E4-727D-8A4D-A563-51D310E54C99}" name="Coluna15172" dataDxfId="1217"/>
    <tableColumn id="15196" xr3:uid="{2A9B8F8E-8A7A-1645-A9C7-DD418FBFF47A}" name="Coluna15173" dataDxfId="1216"/>
    <tableColumn id="15197" xr3:uid="{AFD91E64-8136-6048-A5EE-F4D7B92A6846}" name="Coluna15174" dataDxfId="1215"/>
    <tableColumn id="15198" xr3:uid="{AD3D693B-088D-DA4A-A6FE-E2D2754B99B2}" name="Coluna15175" dataDxfId="1214"/>
    <tableColumn id="15199" xr3:uid="{B230A925-9D1F-834D-9AFF-61878159F4FC}" name="Coluna15176" dataDxfId="1213"/>
    <tableColumn id="15200" xr3:uid="{EBDCB902-6741-FD43-8210-2DE58F1127A9}" name="Coluna15177" dataDxfId="1212"/>
    <tableColumn id="15201" xr3:uid="{F8971A9E-7204-1F49-B568-3B062F0F7120}" name="Coluna15178" dataDxfId="1211"/>
    <tableColumn id="15202" xr3:uid="{F2317854-0649-054B-89E5-91677EC72BD4}" name="Coluna15179" dataDxfId="1210"/>
    <tableColumn id="15203" xr3:uid="{66C75C90-5917-7E4B-B828-BF0390424753}" name="Coluna15180" dataDxfId="1209"/>
    <tableColumn id="15204" xr3:uid="{B531F303-3408-9D4E-A82A-3A4A3AB929EA}" name="Coluna15181" dataDxfId="1208"/>
    <tableColumn id="15205" xr3:uid="{7AD88253-964B-7844-8474-0DA627DE6D8A}" name="Coluna15182" dataDxfId="1207"/>
    <tableColumn id="15206" xr3:uid="{71B9C004-43EB-D74F-B556-E924E1E50D75}" name="Coluna15183" dataDxfId="1206"/>
    <tableColumn id="15207" xr3:uid="{09B5A9C8-9806-0F47-96A0-BBCAC45656F3}" name="Coluna15184" dataDxfId="1205"/>
    <tableColumn id="15208" xr3:uid="{3D556C7C-0C40-F644-B5C5-2D8C1C76D12D}" name="Coluna15185" dataDxfId="1204"/>
    <tableColumn id="15209" xr3:uid="{95721D99-8A50-F340-B539-CEED43D134A0}" name="Coluna15186" dataDxfId="1203"/>
    <tableColumn id="15210" xr3:uid="{7F872F01-A2CE-C54F-A90E-2DA1D6F4DFA3}" name="Coluna15187" dataDxfId="1202"/>
    <tableColumn id="15211" xr3:uid="{65A770B9-E013-6341-8724-4B97551AFDD5}" name="Coluna15188" dataDxfId="1201"/>
    <tableColumn id="15212" xr3:uid="{A56DC3CE-12B1-A148-AF1C-0B65097382C9}" name="Coluna15189" dataDxfId="1200"/>
    <tableColumn id="15213" xr3:uid="{F5C031AE-293E-F24D-9BAF-1106A1205CEB}" name="Coluna15190" dataDxfId="1199"/>
    <tableColumn id="15214" xr3:uid="{411F5CB3-5588-F947-A21B-05571D22417E}" name="Coluna15191" dataDxfId="1198"/>
    <tableColumn id="15215" xr3:uid="{35898119-C2A9-574E-B54B-7611B113295C}" name="Coluna15192" dataDxfId="1197"/>
    <tableColumn id="15216" xr3:uid="{3C96AD3F-5714-A446-93C3-BE36B8FA056A}" name="Coluna15193" dataDxfId="1196"/>
    <tableColumn id="15217" xr3:uid="{39D30A98-217D-C249-9122-BB6F093E5634}" name="Coluna15194" dataDxfId="1195"/>
    <tableColumn id="15218" xr3:uid="{1959DC9B-941D-0C4E-97B8-387C675248A1}" name="Coluna15195" dataDxfId="1194"/>
    <tableColumn id="15219" xr3:uid="{D0BC5445-2800-7540-A353-98E040FC8A6C}" name="Coluna15196" dataDxfId="1193"/>
    <tableColumn id="15220" xr3:uid="{06F95D0B-05A1-FE4A-AD1B-F3889D7E463A}" name="Coluna15197" dataDxfId="1192"/>
    <tableColumn id="15221" xr3:uid="{65B83DA6-6DA2-4A42-99E1-D497D7E9E04E}" name="Coluna15198" dataDxfId="1191"/>
    <tableColumn id="15222" xr3:uid="{8D43E20F-15CB-194C-9263-7B7E4B787F0F}" name="Coluna15199" dataDxfId="1190"/>
    <tableColumn id="15223" xr3:uid="{FDBD930C-6F75-7F48-A7C1-633F6C7283BD}" name="Coluna15200" dataDxfId="1189"/>
    <tableColumn id="15224" xr3:uid="{A12F1B4A-9EF1-C74B-8A89-CF3C19154B8E}" name="Coluna15201" dataDxfId="1188"/>
    <tableColumn id="15225" xr3:uid="{D11998B0-1404-D549-A930-521D3AACA977}" name="Coluna15202" dataDxfId="1187"/>
    <tableColumn id="15226" xr3:uid="{693E0835-7F33-254A-92D5-E73B4DC673C6}" name="Coluna15203" dataDxfId="1186"/>
    <tableColumn id="15227" xr3:uid="{BA76B662-406A-2E40-B166-61E6ACF10096}" name="Coluna15204" dataDxfId="1185"/>
    <tableColumn id="15228" xr3:uid="{F6F791C0-2903-BC4C-8496-16823EBF5120}" name="Coluna15205" dataDxfId="1184"/>
    <tableColumn id="15229" xr3:uid="{FE5961EB-BA3D-3E45-AE26-4ED4F98CBD3E}" name="Coluna15206" dataDxfId="1183"/>
    <tableColumn id="15230" xr3:uid="{D9F6FA32-7B61-A54B-96D3-BEEC266605DB}" name="Coluna15207" dataDxfId="1182"/>
    <tableColumn id="15231" xr3:uid="{F5E1209A-7FD3-F145-A7DF-A013B0AEF303}" name="Coluna15208" dataDxfId="1181"/>
    <tableColumn id="15232" xr3:uid="{2EFC52EF-344B-6046-ABA8-1264FC6DE3DA}" name="Coluna15209" dataDxfId="1180"/>
    <tableColumn id="15233" xr3:uid="{65DF9E2F-0205-294C-840E-C216A1487217}" name="Coluna15210" dataDxfId="1179"/>
    <tableColumn id="15234" xr3:uid="{B0002AA6-00A4-4F47-A04D-F58F5C7D0581}" name="Coluna15211" dataDxfId="1178"/>
    <tableColumn id="15235" xr3:uid="{E195C211-E251-1A4B-98CD-BF56B39357D6}" name="Coluna15212" dataDxfId="1177"/>
    <tableColumn id="15236" xr3:uid="{CE7B5548-580F-B440-AE2F-58BC224B4EAA}" name="Coluna15213" dataDxfId="1176"/>
    <tableColumn id="15237" xr3:uid="{793D9EE3-FBD2-514E-AA64-7D5428616692}" name="Coluna15214" dataDxfId="1175"/>
    <tableColumn id="15238" xr3:uid="{38C24D86-D805-FB48-8111-A0DC8360366C}" name="Coluna15215" dataDxfId="1174"/>
    <tableColumn id="15239" xr3:uid="{3280F6A9-BD5A-8F41-8757-C91FD9553D33}" name="Coluna15216" dataDxfId="1173"/>
    <tableColumn id="15240" xr3:uid="{02220315-9B85-C64A-9145-01C8D0C3E6B1}" name="Coluna15217" dataDxfId="1172"/>
    <tableColumn id="15241" xr3:uid="{A9E77C01-DED4-6F46-B5BB-5DAE114D0F84}" name="Coluna15218" dataDxfId="1171"/>
    <tableColumn id="15242" xr3:uid="{CAB71558-57C6-1746-9B56-66AF314F1C3B}" name="Coluna15219" dataDxfId="1170"/>
    <tableColumn id="15243" xr3:uid="{7DBA1AF0-2D74-AA4E-A040-768DA5915B77}" name="Coluna15220" dataDxfId="1169"/>
    <tableColumn id="15244" xr3:uid="{8BFF56F5-311F-AC40-80F5-9DB38672217B}" name="Coluna15221" dataDxfId="1168"/>
    <tableColumn id="15245" xr3:uid="{E6D031F8-F650-1444-8099-B47BB2E3F92D}" name="Coluna15222" dataDxfId="1167"/>
    <tableColumn id="15246" xr3:uid="{E91C377A-CD51-B942-A27A-D4DD87BCF0A3}" name="Coluna15223" dataDxfId="1166"/>
    <tableColumn id="15247" xr3:uid="{559241FE-4011-D044-8820-D28C7BE27AE7}" name="Coluna15224" dataDxfId="1165"/>
    <tableColumn id="15248" xr3:uid="{F13CB6D7-3674-9B40-9FE4-0442DEFB2D27}" name="Coluna15225" dataDxfId="1164"/>
    <tableColumn id="15249" xr3:uid="{252639CF-7854-374D-9C0A-77DC09B833D8}" name="Coluna15226" dataDxfId="1163"/>
    <tableColumn id="15250" xr3:uid="{24D08339-BAA6-B141-AFA6-E2E5B27F0A59}" name="Coluna15227" dataDxfId="1162"/>
    <tableColumn id="15251" xr3:uid="{142EEC17-9FA1-6E49-8776-413625CF2AB8}" name="Coluna15228" dataDxfId="1161"/>
    <tableColumn id="15252" xr3:uid="{CCA75C9B-E2A0-DB4A-9931-415680A176B8}" name="Coluna15229" dataDxfId="1160"/>
    <tableColumn id="15253" xr3:uid="{07C1875F-6A12-5046-B25F-0DD8921F68C1}" name="Coluna15230" dataDxfId="1159"/>
    <tableColumn id="15254" xr3:uid="{9A1447A4-A744-FC4E-A1B2-3D310A8F81D9}" name="Coluna15231" dataDxfId="1158"/>
    <tableColumn id="15255" xr3:uid="{810A9860-1667-CD43-B754-D83A6F57A461}" name="Coluna15232" dataDxfId="1157"/>
    <tableColumn id="15256" xr3:uid="{F4C0D7A5-76E2-BD42-832D-CF0E1B31F0E2}" name="Coluna15233" dataDxfId="1156"/>
    <tableColumn id="15257" xr3:uid="{4D144167-DE3C-B64B-8335-21229F7776AA}" name="Coluna15234" dataDxfId="1155"/>
    <tableColumn id="15258" xr3:uid="{36451649-1EF5-FC48-8906-E60766BEFB0C}" name="Coluna15235" dataDxfId="1154"/>
    <tableColumn id="15259" xr3:uid="{B0FD83E0-1964-3B4D-B966-D5B3DD2E501B}" name="Coluna15236" dataDxfId="1153"/>
    <tableColumn id="15260" xr3:uid="{06DBD3CF-7BA4-A84B-9F9D-7D42E7B21FC2}" name="Coluna15237" dataDxfId="1152"/>
    <tableColumn id="15261" xr3:uid="{75A5E726-22E4-884B-B117-56C09E12D910}" name="Coluna15238" dataDxfId="1151"/>
    <tableColumn id="15262" xr3:uid="{4BB39186-98B5-7D45-B53A-17E57C6E1B77}" name="Coluna15239" dataDxfId="1150"/>
    <tableColumn id="15263" xr3:uid="{FBCFDB9F-7F53-0F4E-AF77-CD4DA22F2E9A}" name="Coluna15240" dataDxfId="1149"/>
    <tableColumn id="15264" xr3:uid="{CC3E4D0F-336D-D44C-90F8-CD9212F8115A}" name="Coluna15241" dataDxfId="1148"/>
    <tableColumn id="15265" xr3:uid="{86A70F64-B2BA-534B-9920-4A9EB0161396}" name="Coluna15242" dataDxfId="1147"/>
    <tableColumn id="15266" xr3:uid="{21D8ABF9-0D4E-D547-8DD6-ACC30622D7B2}" name="Coluna15243" dataDxfId="1146"/>
    <tableColumn id="15267" xr3:uid="{9E4D5358-DB07-BD4A-9E35-F582BFEBD7AD}" name="Coluna15244" dataDxfId="1145"/>
    <tableColumn id="15268" xr3:uid="{5BD53C17-41B0-A246-B316-8F7E5F7DCE67}" name="Coluna15245" dataDxfId="1144"/>
    <tableColumn id="15269" xr3:uid="{AC96EF30-A8B4-2345-9D32-4652EAAE814D}" name="Coluna15246" dataDxfId="1143"/>
    <tableColumn id="15270" xr3:uid="{7067F378-6284-7349-8A4F-89C8FD6729A8}" name="Coluna15247" dataDxfId="1142"/>
    <tableColumn id="15271" xr3:uid="{39C36682-C092-324C-991A-26937A7B7018}" name="Coluna15248" dataDxfId="1141"/>
    <tableColumn id="15272" xr3:uid="{5ED4080E-A416-F746-98D0-1636E3053076}" name="Coluna15249" dataDxfId="1140"/>
    <tableColumn id="15273" xr3:uid="{C26EC96B-DDFF-A446-A388-1E0C7E743655}" name="Coluna15250" dataDxfId="1139"/>
    <tableColumn id="15274" xr3:uid="{F1AE7349-0128-6A45-9F7B-F6C127C9D14B}" name="Coluna15251" dataDxfId="1138"/>
    <tableColumn id="15275" xr3:uid="{B34AFA21-F055-6740-9485-4995D35114F7}" name="Coluna15252" dataDxfId="1137"/>
    <tableColumn id="15276" xr3:uid="{2DB78B48-DB49-0842-A74F-16CC29563CD4}" name="Coluna15253" dataDxfId="1136"/>
    <tableColumn id="15277" xr3:uid="{DFF4F18F-E05B-7D46-A792-3E652CAEBBCF}" name="Coluna15254" dataDxfId="1135"/>
    <tableColumn id="15278" xr3:uid="{902A0A5A-4FF9-B446-85C6-160EDD8C79D8}" name="Coluna15255" dataDxfId="1134"/>
    <tableColumn id="15279" xr3:uid="{10D5F721-87EB-CD4F-BCF0-9EA97C0BB597}" name="Coluna15256" dataDxfId="1133"/>
    <tableColumn id="15280" xr3:uid="{5F28FE42-87E7-EA41-A011-29BF9939F39F}" name="Coluna15257" dataDxfId="1132"/>
    <tableColumn id="15281" xr3:uid="{9A32C90A-86BB-804E-92AC-9499462EFD77}" name="Coluna15258" dataDxfId="1131"/>
    <tableColumn id="15282" xr3:uid="{D63FACE8-E63F-E44B-A115-5DC0455ED33D}" name="Coluna15259" dataDxfId="1130"/>
    <tableColumn id="15283" xr3:uid="{8F61ED61-BED9-C24C-8F71-D67BF82BE2AB}" name="Coluna15260" dataDxfId="1129"/>
    <tableColumn id="15284" xr3:uid="{39681A47-B928-6347-9774-AE00511842CD}" name="Coluna15261" dataDxfId="1128"/>
    <tableColumn id="15285" xr3:uid="{E1DB712F-C673-B54E-B1B4-ACEFB96DC014}" name="Coluna15262" dataDxfId="1127"/>
    <tableColumn id="15286" xr3:uid="{CB10C3DE-1750-C743-9E06-1E04259ACAF2}" name="Coluna15263" dataDxfId="1126"/>
    <tableColumn id="15287" xr3:uid="{EB51BF7A-3974-3746-85EF-06AD6312DE67}" name="Coluna15264" dataDxfId="1125"/>
    <tableColumn id="15288" xr3:uid="{27B76C92-3863-434E-A703-3838A44A540D}" name="Coluna15265" dataDxfId="1124"/>
    <tableColumn id="15289" xr3:uid="{8F44C129-D9C2-9041-A367-3FBB972594CB}" name="Coluna15266" dataDxfId="1123"/>
    <tableColumn id="15290" xr3:uid="{F3ACF512-F56C-B048-B702-2B98AD0BD445}" name="Coluna15267" dataDxfId="1122"/>
    <tableColumn id="15291" xr3:uid="{1B5E6BCE-D4D4-FA42-BA67-890C18A2A4DF}" name="Coluna15268" dataDxfId="1121"/>
    <tableColumn id="15292" xr3:uid="{ACE258D2-4206-EE49-B02A-C0C0ADEF4CDD}" name="Coluna15269" dataDxfId="1120"/>
    <tableColumn id="15293" xr3:uid="{E41E7E1E-BAE1-1D4F-9A14-9FCAAF01CB14}" name="Coluna15270" dataDxfId="1119"/>
    <tableColumn id="15294" xr3:uid="{5BB89D08-BA82-7F41-B49E-EE453BD36943}" name="Coluna15271" dataDxfId="1118"/>
    <tableColumn id="15295" xr3:uid="{8591B646-4A00-7548-B95D-329889BBA065}" name="Coluna15272" dataDxfId="1117"/>
    <tableColumn id="15296" xr3:uid="{B3F97490-C362-9541-81F9-26B9BD050066}" name="Coluna15273" dataDxfId="1116"/>
    <tableColumn id="15297" xr3:uid="{478E990B-7877-9545-89A5-04970301A12C}" name="Coluna15274" dataDxfId="1115"/>
    <tableColumn id="15298" xr3:uid="{E4E2AD2B-1E72-084E-B14B-BF1DCCED0281}" name="Coluna15275" dataDxfId="1114"/>
    <tableColumn id="15299" xr3:uid="{1E5EA1F4-4BF7-6847-87AF-EE36A37CE4FE}" name="Coluna15276" dataDxfId="1113"/>
    <tableColumn id="15300" xr3:uid="{22B42EF5-FCF8-4746-AD35-C057D7168C06}" name="Coluna15277" dataDxfId="1112"/>
    <tableColumn id="15301" xr3:uid="{33514CDA-1913-6C40-BCC4-E11BDEEC6400}" name="Coluna15278" dataDxfId="1111"/>
    <tableColumn id="15302" xr3:uid="{CB33BB24-2FF0-AE47-9FA4-548755FFFE07}" name="Coluna15279" dataDxfId="1110"/>
    <tableColumn id="15303" xr3:uid="{592565B9-A82F-984D-95F8-30A024B34E11}" name="Coluna15280" dataDxfId="1109"/>
    <tableColumn id="15304" xr3:uid="{EEE01D9A-7A8B-6D45-A41A-0249857FE31C}" name="Coluna15281" dataDxfId="1108"/>
    <tableColumn id="15305" xr3:uid="{FF7B2170-6ECB-3A4F-8250-EDE7D1AA2C07}" name="Coluna15282" dataDxfId="1107"/>
    <tableColumn id="15306" xr3:uid="{616BC007-1BAE-2B48-83FB-47AC94233E57}" name="Coluna15283" dataDxfId="1106"/>
    <tableColumn id="15307" xr3:uid="{1FC5F043-C8A3-524F-B66B-05CBDCC6F649}" name="Coluna15284" dataDxfId="1105"/>
    <tableColumn id="15308" xr3:uid="{90D57AA6-8530-7E47-A340-01506637570C}" name="Coluna15285" dataDxfId="1104"/>
    <tableColumn id="15309" xr3:uid="{62CE16F3-9399-9C4E-B6B2-1E9EB7F69FD3}" name="Coluna15286" dataDxfId="1103"/>
    <tableColumn id="15310" xr3:uid="{EFA8B010-9D9D-7544-BF64-986B577F61DF}" name="Coluna15287" dataDxfId="1102"/>
    <tableColumn id="15311" xr3:uid="{8AC291FB-8D3C-EB45-9B5D-A5B580D423D4}" name="Coluna15288" dataDxfId="1101"/>
    <tableColumn id="15312" xr3:uid="{CCBC063C-F5D8-E743-9055-C9A52D508977}" name="Coluna15289" dataDxfId="1100"/>
    <tableColumn id="15313" xr3:uid="{9909CC6C-C543-774E-9AC0-C621B1D3C921}" name="Coluna15290" dataDxfId="1099"/>
    <tableColumn id="15314" xr3:uid="{C0052E1C-597D-404F-A468-CD81E80AD6B2}" name="Coluna15291" dataDxfId="1098"/>
    <tableColumn id="15315" xr3:uid="{C7D149FF-3419-5B43-99ED-4E1D0CBE631D}" name="Coluna15292" dataDxfId="1097"/>
    <tableColumn id="15316" xr3:uid="{A81C7F57-65AC-864A-A4AB-4B1EF94F6626}" name="Coluna15293" dataDxfId="1096"/>
    <tableColumn id="15317" xr3:uid="{77A1070D-3BC9-174C-B7DD-5B68C15BDC12}" name="Coluna15294" dataDxfId="1095"/>
    <tableColumn id="15318" xr3:uid="{7E77590C-52FB-154C-B9B7-CA4BDCDE373C}" name="Coluna15295" dataDxfId="1094"/>
    <tableColumn id="15319" xr3:uid="{7ED934CF-BD9B-394B-83E5-8BDC7C26FADA}" name="Coluna15296" dataDxfId="1093"/>
    <tableColumn id="15320" xr3:uid="{DB53D6BC-65D6-8F44-9A55-3E1DA219A024}" name="Coluna15297" dataDxfId="1092"/>
    <tableColumn id="15321" xr3:uid="{772EAA4B-70C2-044D-BD2D-F3B466F3E37F}" name="Coluna15298" dataDxfId="1091"/>
    <tableColumn id="15322" xr3:uid="{970A93B9-E3A0-0D46-9040-2A6555F3D044}" name="Coluna15299" dataDxfId="1090"/>
    <tableColumn id="15323" xr3:uid="{4584AE4C-75A6-F642-87FA-1D56D4DEE10F}" name="Coluna15300" dataDxfId="1089"/>
    <tableColumn id="15324" xr3:uid="{591778A5-1BED-D144-A54A-E70455DDE024}" name="Coluna15301" dataDxfId="1088"/>
    <tableColumn id="15325" xr3:uid="{0F06989A-3E75-A54C-92F9-94FEAE0C1E8B}" name="Coluna15302" dataDxfId="1087"/>
    <tableColumn id="15326" xr3:uid="{7D2991CF-997F-2943-9AD6-1A2605E8177F}" name="Coluna15303" dataDxfId="1086"/>
    <tableColumn id="15327" xr3:uid="{213906DB-35B4-CB47-8994-C6EC1F47E628}" name="Coluna15304" dataDxfId="1085"/>
    <tableColumn id="15328" xr3:uid="{F318B45F-E67E-1F46-AA77-A5CAC13D5594}" name="Coluna15305" dataDxfId="1084"/>
    <tableColumn id="15329" xr3:uid="{92AE1986-2BC3-C346-AF9A-B35BC65BDA6B}" name="Coluna15306" dataDxfId="1083"/>
    <tableColumn id="15330" xr3:uid="{9B7E4740-2901-F140-AF8E-26AD59902ADC}" name="Coluna15307" dataDxfId="1082"/>
    <tableColumn id="15331" xr3:uid="{22A3A3D7-E2DE-5544-B78C-34674D5DCE47}" name="Coluna15308" dataDxfId="1081"/>
    <tableColumn id="15332" xr3:uid="{85E3ADB1-45D1-8642-8724-E9890BA7EEA4}" name="Coluna15309" dataDxfId="1080"/>
    <tableColumn id="15333" xr3:uid="{18A06F2F-D968-C543-8D82-44420104BD6D}" name="Coluna15310" dataDxfId="1079"/>
    <tableColumn id="15334" xr3:uid="{FBA1D06F-6C56-3945-B5FF-EFDBA01F71F4}" name="Coluna15311" dataDxfId="1078"/>
    <tableColumn id="15335" xr3:uid="{C7ECCDFB-D193-7E44-B50B-B539F6306E38}" name="Coluna15312" dataDxfId="1077"/>
    <tableColumn id="15336" xr3:uid="{B0DF5A85-A3C7-CE43-AF20-F01A9EB75C17}" name="Coluna15313" dataDxfId="1076"/>
    <tableColumn id="15337" xr3:uid="{C6DE7ABC-2470-2F4F-A0E1-30DCF3FA1B15}" name="Coluna15314" dataDxfId="1075"/>
    <tableColumn id="15338" xr3:uid="{DC846D9D-6C76-9845-B848-5FE487D54FD1}" name="Coluna15315" dataDxfId="1074"/>
    <tableColumn id="15339" xr3:uid="{9C57AB75-2D15-9C46-8BCD-340CB766CC86}" name="Coluna15316" dataDxfId="1073"/>
    <tableColumn id="15340" xr3:uid="{14DAA73D-B951-B241-8E1F-6A3BA333521E}" name="Coluna15317" dataDxfId="1072"/>
    <tableColumn id="15341" xr3:uid="{8A88323A-A15A-D245-8F8D-3C4175A74A07}" name="Coluna15318" dataDxfId="1071"/>
    <tableColumn id="15342" xr3:uid="{0E022D4D-306A-8F45-96A5-3AB4FBC267EC}" name="Coluna15319" dataDxfId="1070"/>
    <tableColumn id="15343" xr3:uid="{F3F026E1-7DDD-264F-BD7A-D48488DE2B31}" name="Coluna15320" dataDxfId="1069"/>
    <tableColumn id="15344" xr3:uid="{0C1F33A5-C386-9245-901D-133C97D72209}" name="Coluna15321" dataDxfId="1068"/>
    <tableColumn id="15345" xr3:uid="{00AE3B69-E79A-5E41-AC48-EBBE3C318F8C}" name="Coluna15322" dataDxfId="1067"/>
    <tableColumn id="15346" xr3:uid="{C0FBA142-AAAE-DF4B-AFBA-9ED0DC24872B}" name="Coluna15323" dataDxfId="1066"/>
    <tableColumn id="15347" xr3:uid="{31ADDA93-9A95-1944-8F69-6E3DC7902281}" name="Coluna15324" dataDxfId="1065"/>
    <tableColumn id="15348" xr3:uid="{8DD5980F-57B2-3A45-96E9-93C83D9FE0AA}" name="Coluna15325" dataDxfId="1064"/>
    <tableColumn id="15349" xr3:uid="{0A665BA2-96CD-6A40-B591-79A439081F99}" name="Coluna15326" dataDxfId="1063"/>
    <tableColumn id="15350" xr3:uid="{1AF57086-ED48-DF44-8914-3B60520D4C55}" name="Coluna15327" dataDxfId="1062"/>
    <tableColumn id="15351" xr3:uid="{BE37DBFB-45E6-BE48-8AD7-4FFA1D771990}" name="Coluna15328" dataDxfId="1061"/>
    <tableColumn id="15352" xr3:uid="{DF39F510-70D1-9D49-AF7A-A2E6161281C3}" name="Coluna15329" dataDxfId="1060"/>
    <tableColumn id="15353" xr3:uid="{8129BBF3-4D87-8647-B99E-D9B937EC6C20}" name="Coluna15330" dataDxfId="1059"/>
    <tableColumn id="15354" xr3:uid="{C94CA62F-ADE7-834F-9AD1-6B82F7E34A35}" name="Coluna15331" dataDxfId="1058"/>
    <tableColumn id="15355" xr3:uid="{FCF69B6C-C216-534F-AD83-1D88059B6007}" name="Coluna15332" dataDxfId="1057"/>
    <tableColumn id="15356" xr3:uid="{CEEF5502-CCF6-7048-82AE-3DD59406F1AC}" name="Coluna15333" dataDxfId="1056"/>
    <tableColumn id="15357" xr3:uid="{28ABE86B-7AE4-074B-B954-8B6753A5FFB6}" name="Coluna15334" dataDxfId="1055"/>
    <tableColumn id="15358" xr3:uid="{AAED68BC-D41A-F648-9DAD-645FE02D5BF5}" name="Coluna15335" dataDxfId="1054"/>
    <tableColumn id="15359" xr3:uid="{576EEF60-8C48-CD4D-AB47-F00241C78886}" name="Coluna15336" dataDxfId="1053"/>
    <tableColumn id="15360" xr3:uid="{1B1AF729-9DB9-A64C-A44A-0D5FDA808AEC}" name="Coluna15337" dataDxfId="1052"/>
    <tableColumn id="15361" xr3:uid="{2ED099EB-0C7F-E54C-ABD8-9F9C803EB7C9}" name="Coluna15338" dataDxfId="1051"/>
    <tableColumn id="15362" xr3:uid="{46612955-022C-EA41-B612-A85F4D95D1E2}" name="Coluna15339" dataDxfId="1050"/>
    <tableColumn id="15363" xr3:uid="{B2CE36B2-8D64-994C-8E22-5A30EF094090}" name="Coluna15340" dataDxfId="1049"/>
    <tableColumn id="15364" xr3:uid="{57884A80-8C6B-5E49-8B6A-EE57C55CEEE3}" name="Coluna15341" dataDxfId="1048"/>
    <tableColumn id="15365" xr3:uid="{3CE04E81-935C-E443-BBFC-240DCD83A455}" name="Coluna15342" dataDxfId="1047"/>
    <tableColumn id="15366" xr3:uid="{B55E0148-8D6E-9843-A4CC-A42607068026}" name="Coluna15343" dataDxfId="1046"/>
    <tableColumn id="15367" xr3:uid="{C9F28AF3-65BE-CE42-B7D9-F513FEC9986B}" name="Coluna15344" dataDxfId="1045"/>
    <tableColumn id="15368" xr3:uid="{E6A292C8-33A8-CA40-A06D-5BF2B1E27E1C}" name="Coluna15345" dataDxfId="1044"/>
    <tableColumn id="15369" xr3:uid="{460FF8BF-9BC0-634C-B08F-05356D551093}" name="Coluna15346" dataDxfId="1043"/>
    <tableColumn id="15370" xr3:uid="{D88783B2-5E43-E94E-906C-1EC9447F800F}" name="Coluna15347" dataDxfId="1042"/>
    <tableColumn id="15371" xr3:uid="{34309352-B24D-7540-98A4-F32EAB704928}" name="Coluna15348" dataDxfId="1041"/>
    <tableColumn id="15372" xr3:uid="{C41E418F-E13D-3D4B-9011-0E63461DABCA}" name="Coluna15349" dataDxfId="1040"/>
    <tableColumn id="15373" xr3:uid="{8F322109-5D97-5D46-AB50-A3EEFC8AEB9B}" name="Coluna15350" dataDxfId="1039"/>
    <tableColumn id="15374" xr3:uid="{83535F45-E840-2C48-AE29-F1E6AA331F23}" name="Coluna15351" dataDxfId="1038"/>
    <tableColumn id="15375" xr3:uid="{B2BBF19F-BCD0-7843-A8C8-C4EDAC8E99B4}" name="Coluna15352" dataDxfId="1037"/>
    <tableColumn id="15376" xr3:uid="{75D69FF0-5343-FC4A-A680-33C4C5801670}" name="Coluna15353" dataDxfId="1036"/>
    <tableColumn id="15377" xr3:uid="{617457F0-E4C0-834A-AFD9-869C01A498CF}" name="Coluna15354" dataDxfId="1035"/>
    <tableColumn id="15378" xr3:uid="{2ED3B5D5-0881-7543-9201-B77E5E98EB58}" name="Coluna15355" dataDxfId="1034"/>
    <tableColumn id="15379" xr3:uid="{866BAFF0-37FE-744C-AB3A-98BCF0756E5E}" name="Coluna15356" dataDxfId="1033"/>
    <tableColumn id="15380" xr3:uid="{75355219-3A7A-A342-BED0-0AA4699F32F1}" name="Coluna15357" dataDxfId="1032"/>
    <tableColumn id="15381" xr3:uid="{AD54348C-9DDB-1041-9BC9-72F1DDB9DC7F}" name="Coluna15358" dataDxfId="1031"/>
    <tableColumn id="15382" xr3:uid="{D83904F4-CE0A-E04F-B255-EBD2DDCF5466}" name="Coluna15359" dataDxfId="1030"/>
    <tableColumn id="15383" xr3:uid="{291EE165-9DF4-DA48-B312-BA3543FBD4E2}" name="Coluna15360" dataDxfId="1029"/>
    <tableColumn id="15384" xr3:uid="{173CE1A7-2185-C74C-9121-32CE12AEF609}" name="Coluna15361" dataDxfId="1028"/>
    <tableColumn id="15385" xr3:uid="{E535C7E5-3FD5-1D49-8AE9-334259CC7C51}" name="Coluna15362" dataDxfId="1027"/>
    <tableColumn id="15386" xr3:uid="{A4A05E11-36DB-5347-A83B-05D70D8C6F90}" name="Coluna15363" dataDxfId="1026"/>
    <tableColumn id="15387" xr3:uid="{17491E32-92C4-564B-BFE1-20FC89B11844}" name="Coluna15364" dataDxfId="1025"/>
    <tableColumn id="15388" xr3:uid="{57714B73-2C32-4D49-BA8A-82A3F3F81036}" name="Coluna15365" dataDxfId="1024"/>
    <tableColumn id="15389" xr3:uid="{646F39FA-9EE6-494E-BAB3-87EE23E2794A}" name="Coluna15366" dataDxfId="1023"/>
    <tableColumn id="15390" xr3:uid="{19334E2B-EDBC-F84B-8B3C-F8ED4EA770C3}" name="Coluna15367" dataDxfId="1022"/>
    <tableColumn id="15391" xr3:uid="{9FC6B03E-D536-8244-B475-DF937080668D}" name="Coluna15368" dataDxfId="1021"/>
    <tableColumn id="15392" xr3:uid="{D7FD627A-90BC-714E-BBD0-A3C73362C9A8}" name="Coluna15369" dataDxfId="1020"/>
    <tableColumn id="15393" xr3:uid="{917F12AB-2FDE-634A-BBF3-2CEF2BA9978B}" name="Coluna15370" dataDxfId="1019"/>
    <tableColumn id="15394" xr3:uid="{68E447C5-8620-B344-94F8-4E690F105387}" name="Coluna15371" dataDxfId="1018"/>
    <tableColumn id="15395" xr3:uid="{C030327F-4AC7-7A47-88E8-07399474BF9C}" name="Coluna15372" dataDxfId="1017"/>
    <tableColumn id="15396" xr3:uid="{E0495BCC-B432-7041-936C-AB0315FFCDC7}" name="Coluna15373" dataDxfId="1016"/>
    <tableColumn id="15397" xr3:uid="{70198099-4AD6-D04A-8B1C-6FA90173CB5A}" name="Coluna15374" dataDxfId="1015"/>
    <tableColumn id="15398" xr3:uid="{A4BF24DF-7893-9C4F-B61E-429ED51C28F3}" name="Coluna15375" dataDxfId="1014"/>
    <tableColumn id="15399" xr3:uid="{432E066A-EBD7-2643-8F22-05470346612C}" name="Coluna15376" dataDxfId="1013"/>
    <tableColumn id="15400" xr3:uid="{68E510E6-AF36-2043-8315-C08F4E63B0DA}" name="Coluna15377" dataDxfId="1012"/>
    <tableColumn id="15401" xr3:uid="{98A7D936-344B-8146-9135-BE1C9DCCF9C2}" name="Coluna15378" dataDxfId="1011"/>
    <tableColumn id="15402" xr3:uid="{6C43437D-F54C-F647-BD23-C3A601CE7AF7}" name="Coluna15379" dataDxfId="1010"/>
    <tableColumn id="15403" xr3:uid="{A6B78120-0287-B842-8DBB-4F80E592A99B}" name="Coluna15380" dataDxfId="1009"/>
    <tableColumn id="15404" xr3:uid="{3ED22157-BD12-8541-AA70-2E7CC5165952}" name="Coluna15381" dataDxfId="1008"/>
    <tableColumn id="15405" xr3:uid="{B9375B63-8D9B-E045-B272-F8F9C4EB3CE2}" name="Coluna15382" dataDxfId="1007"/>
    <tableColumn id="15406" xr3:uid="{5035D0D6-C6CD-6B40-BCD8-C49533B3A8BB}" name="Coluna15383" dataDxfId="1006"/>
    <tableColumn id="15407" xr3:uid="{26AAC6A7-BEA2-C54D-A98D-90FA1B70429A}" name="Coluna15384" dataDxfId="1005"/>
    <tableColumn id="15408" xr3:uid="{01F717F2-CAF9-2844-8C04-0A46E2E3855F}" name="Coluna15385" dataDxfId="1004"/>
    <tableColumn id="15409" xr3:uid="{54C2C00E-41E9-804C-9121-99B74632660D}" name="Coluna15386" dataDxfId="1003"/>
    <tableColumn id="15410" xr3:uid="{845EDF0C-FD20-774B-848E-E56F0028BD31}" name="Coluna15387" dataDxfId="1002"/>
    <tableColumn id="15411" xr3:uid="{5C36F0AE-64AB-E34C-99A2-07FDE5A8F60F}" name="Coluna15388" dataDxfId="1001"/>
    <tableColumn id="15412" xr3:uid="{EA25A037-FFC2-F34B-B3C3-628115001A16}" name="Coluna15389" dataDxfId="1000"/>
    <tableColumn id="15413" xr3:uid="{2A621D3E-1C31-D04E-90FB-9A16DCF911ED}" name="Coluna15390" dataDxfId="999"/>
    <tableColumn id="15414" xr3:uid="{3E9085A6-8A14-9049-BB07-8EA8C0157F91}" name="Coluna15391" dataDxfId="998"/>
    <tableColumn id="15415" xr3:uid="{DB4EE4A8-F604-1941-AFF7-CC205D2B5C8E}" name="Coluna15392" dataDxfId="997"/>
    <tableColumn id="15416" xr3:uid="{2074F01A-84ED-624D-9BF4-12E39DC0731C}" name="Coluna15393" dataDxfId="996"/>
    <tableColumn id="15417" xr3:uid="{E4A677FA-15EC-1E40-93F2-FE299DA6720F}" name="Coluna15394" dataDxfId="995"/>
    <tableColumn id="15418" xr3:uid="{36DA9715-2461-A941-9CF5-597C34FB27F0}" name="Coluna15395" dataDxfId="994"/>
    <tableColumn id="15419" xr3:uid="{91B788AA-5B86-8C45-9E5B-27EC0229F926}" name="Coluna15396" dataDxfId="993"/>
    <tableColumn id="15420" xr3:uid="{1C7D2BF3-6023-8A4B-A3E0-2C3023B48CE3}" name="Coluna15397" dataDxfId="992"/>
    <tableColumn id="15421" xr3:uid="{39D84A07-E468-AB4D-BF7C-DFC4598549C5}" name="Coluna15398" dataDxfId="991"/>
    <tableColumn id="15422" xr3:uid="{970AD014-5650-DA4C-9F71-0C851FAA977F}" name="Coluna15399" dataDxfId="990"/>
    <tableColumn id="15423" xr3:uid="{1F8FCDB9-8923-2A44-BB77-863DCFCD942A}" name="Coluna15400" dataDxfId="989"/>
    <tableColumn id="15424" xr3:uid="{BE21A98A-873C-7A4D-A79B-938282DB5F1A}" name="Coluna15401" dataDxfId="988"/>
    <tableColumn id="15425" xr3:uid="{7076B883-72E1-0440-A4B5-C9EE5E045A39}" name="Coluna15402" dataDxfId="987"/>
    <tableColumn id="15426" xr3:uid="{B7EA0AE4-4FE3-B541-820C-6672EC4CF53C}" name="Coluna15403" dataDxfId="986"/>
    <tableColumn id="15427" xr3:uid="{F1A739E3-07AB-6449-AACA-622C70F41A67}" name="Coluna15404" dataDxfId="985"/>
    <tableColumn id="15428" xr3:uid="{F96A380B-56AB-E748-8329-AC62827931B5}" name="Coluna15405" dataDxfId="984"/>
    <tableColumn id="15429" xr3:uid="{7EA62DE1-EB4C-F849-8774-4BDD243B074D}" name="Coluna15406" dataDxfId="983"/>
    <tableColumn id="15430" xr3:uid="{FBEAD273-0F3F-6043-9433-144FD64FCF23}" name="Coluna15407" dataDxfId="982"/>
    <tableColumn id="15431" xr3:uid="{A25B90F2-5180-024B-824D-7654116FEF41}" name="Coluna15408" dataDxfId="981"/>
    <tableColumn id="15432" xr3:uid="{C03D932C-5251-9D40-8DEF-EAEE5BC0CDFD}" name="Coluna15409" dataDxfId="980"/>
    <tableColumn id="15433" xr3:uid="{B5BDC4F2-C4E8-B34D-9392-43BE7E52CA57}" name="Coluna15410" dataDxfId="979"/>
    <tableColumn id="15434" xr3:uid="{FDA8F502-B243-6C4E-9F1D-3B291462E2B9}" name="Coluna15411" dataDxfId="978"/>
    <tableColumn id="15435" xr3:uid="{59988185-25B9-B24D-8C26-7D4B426E1BC5}" name="Coluna15412" dataDxfId="977"/>
    <tableColumn id="15436" xr3:uid="{625D0772-416D-FB4A-B2D7-9022B76A9964}" name="Coluna15413" dataDxfId="976"/>
    <tableColumn id="15437" xr3:uid="{2C8D345E-25FD-D445-A47D-D4AA82DFDC16}" name="Coluna15414" dataDxfId="975"/>
    <tableColumn id="15438" xr3:uid="{9206A290-250B-474D-A2A2-74A1483CC22B}" name="Coluna15415" dataDxfId="974"/>
    <tableColumn id="15439" xr3:uid="{17A9635A-D129-DD4E-A45A-6A7BF66C42D9}" name="Coluna15416" dataDxfId="973"/>
    <tableColumn id="15440" xr3:uid="{7E903786-78A5-E94C-9226-9798CE04764C}" name="Coluna15417" dataDxfId="972"/>
    <tableColumn id="15441" xr3:uid="{A5751629-90FD-F445-9F71-168C7FA27BFA}" name="Coluna15418" dataDxfId="971"/>
    <tableColumn id="15442" xr3:uid="{FDD70DEE-95D6-DF48-85C6-B9A21C9CF610}" name="Coluna15419" dataDxfId="970"/>
    <tableColumn id="15443" xr3:uid="{0788425B-FCE5-FA44-8451-7A17CFA3B2E0}" name="Coluna15420" dataDxfId="969"/>
    <tableColumn id="15444" xr3:uid="{DC986F47-E2BA-3046-9EFB-F30DD8BDD8DD}" name="Coluna15421" dataDxfId="968"/>
    <tableColumn id="15445" xr3:uid="{F5FAC97B-33DC-6549-9991-9896824CC729}" name="Coluna15422" dataDxfId="967"/>
    <tableColumn id="15446" xr3:uid="{1FF34308-8845-3B46-8655-D45D2DEB15D0}" name="Coluna15423" dataDxfId="966"/>
    <tableColumn id="15447" xr3:uid="{2ADD4620-DA16-0C42-A01D-C9475D35C089}" name="Coluna15424" dataDxfId="965"/>
    <tableColumn id="15448" xr3:uid="{41D98DBD-CB88-6041-9868-28A7483F3585}" name="Coluna15425" dataDxfId="964"/>
    <tableColumn id="15449" xr3:uid="{3ED437A0-D705-824E-8F76-4D0BEBAB14B8}" name="Coluna15426" dataDxfId="963"/>
    <tableColumn id="15450" xr3:uid="{DA135261-DED6-764C-8D99-BEFFA200BF41}" name="Coluna15427" dataDxfId="962"/>
    <tableColumn id="15451" xr3:uid="{F0F3DBE6-067F-4643-A1D8-BA68B4559E86}" name="Coluna15428" dataDxfId="961"/>
    <tableColumn id="15452" xr3:uid="{E6742BE8-30E8-E24C-A01A-DCF423064152}" name="Coluna15429" dataDxfId="960"/>
    <tableColumn id="15453" xr3:uid="{27673331-63B6-6740-A842-7A8176D29C9F}" name="Coluna15430" dataDxfId="959"/>
    <tableColumn id="15454" xr3:uid="{D13EA926-B4FC-DF49-B275-2D5E2F9A778F}" name="Coluna15431" dataDxfId="958"/>
    <tableColumn id="15455" xr3:uid="{8CE02DB2-BBA7-1E4D-AA33-B00864DEE8F5}" name="Coluna15432" dataDxfId="957"/>
    <tableColumn id="15456" xr3:uid="{82F6113C-9980-F64A-91E4-258F79DDCD92}" name="Coluna15433" dataDxfId="956"/>
    <tableColumn id="15457" xr3:uid="{37ECCF58-8378-4540-860D-0798A147C9A2}" name="Coluna15434" dataDxfId="955"/>
    <tableColumn id="15458" xr3:uid="{47E97729-9344-5B4A-92A3-F28567D0742A}" name="Coluna15435" dataDxfId="954"/>
    <tableColumn id="15459" xr3:uid="{0B1F0298-94A1-4A42-88CE-37999939D523}" name="Coluna15436" dataDxfId="953"/>
    <tableColumn id="15460" xr3:uid="{6B0F4F89-3FA5-7742-AC0F-4C909343EDF9}" name="Coluna15437" dataDxfId="952"/>
    <tableColumn id="15461" xr3:uid="{756CD660-51D5-3049-B576-1540E6C04FD2}" name="Coluna15438" dataDxfId="951"/>
    <tableColumn id="15462" xr3:uid="{0C01FB05-0CBA-0E42-994D-DAB45DCA49FF}" name="Coluna15439" dataDxfId="950"/>
    <tableColumn id="15463" xr3:uid="{1E548736-36B1-4749-9F20-4B131FCF0CC2}" name="Coluna15440" dataDxfId="949"/>
    <tableColumn id="15464" xr3:uid="{6442A6E9-0EA0-0043-B95A-38A70134BAD2}" name="Coluna15441" dataDxfId="948"/>
    <tableColumn id="15465" xr3:uid="{1654C50F-1BBC-A943-AEBF-7FCFA5FF1C6F}" name="Coluna15442" dataDxfId="947"/>
    <tableColumn id="15466" xr3:uid="{3D185E90-346C-FB40-907E-39D830BFB86D}" name="Coluna15443" dataDxfId="946"/>
    <tableColumn id="15467" xr3:uid="{FD940D7E-9A3F-7540-94A3-349C204AA853}" name="Coluna15444" dataDxfId="945"/>
    <tableColumn id="15468" xr3:uid="{B06870B4-DBA4-FE42-8F6F-A0BA6AB8889C}" name="Coluna15445" dataDxfId="944"/>
    <tableColumn id="15469" xr3:uid="{7A6D09CE-56F1-844B-8EFB-40E8D06E295D}" name="Coluna15446" dataDxfId="943"/>
    <tableColumn id="15470" xr3:uid="{AF8EE1B8-FD62-5A4E-A34F-AFB68018E06C}" name="Coluna15447" dataDxfId="942"/>
    <tableColumn id="15471" xr3:uid="{0DC0912B-7D21-524D-B2E4-162954EBC82F}" name="Coluna15448" dataDxfId="941"/>
    <tableColumn id="15472" xr3:uid="{3B44AA48-C14B-7343-A8D5-AF46F1B6C2A3}" name="Coluna15449" dataDxfId="940"/>
    <tableColumn id="15473" xr3:uid="{3FA4C79A-F9A2-F144-B814-B200DA2A8E40}" name="Coluna15450" dataDxfId="939"/>
    <tableColumn id="15474" xr3:uid="{EB0F492F-A6C2-B845-8612-76AB7DE21531}" name="Coluna15451" dataDxfId="938"/>
    <tableColumn id="15475" xr3:uid="{B5FD5870-A006-6545-8910-9950FC4EA9CB}" name="Coluna15452" dataDxfId="937"/>
    <tableColumn id="15476" xr3:uid="{20C488B2-1A54-3742-8DAD-638E90AD6DB4}" name="Coluna15453" dataDxfId="936"/>
    <tableColumn id="15477" xr3:uid="{31FA3F9C-C457-6444-9273-396E46631E13}" name="Coluna15454" dataDxfId="935"/>
    <tableColumn id="15478" xr3:uid="{518A5BC1-5831-154E-9F71-3CCA7B7238C9}" name="Coluna15455" dataDxfId="934"/>
    <tableColumn id="15479" xr3:uid="{664ECEE8-B466-1749-8655-33BB6EFDF9B7}" name="Coluna15456" dataDxfId="933"/>
    <tableColumn id="15480" xr3:uid="{6CDD3720-0388-8C44-AB25-31BE593E6816}" name="Coluna15457" dataDxfId="932"/>
    <tableColumn id="15481" xr3:uid="{88EEB0EE-22A4-8D4D-ADBE-ED0678B60ECB}" name="Coluna15458" dataDxfId="931"/>
    <tableColumn id="15482" xr3:uid="{F5EA1F7B-B791-2941-8F50-9D15DC9D977D}" name="Coluna15459" dataDxfId="930"/>
    <tableColumn id="15483" xr3:uid="{637AE75E-4C0C-4341-BA3E-ABE17CD6CFA8}" name="Coluna15460" dataDxfId="929"/>
    <tableColumn id="15484" xr3:uid="{5A4B560F-5EB4-E744-81CF-DEAA06BC0B84}" name="Coluna15461" dataDxfId="928"/>
    <tableColumn id="15485" xr3:uid="{5ECA4182-EA79-A84B-A906-B5B244181B89}" name="Coluna15462" dataDxfId="927"/>
    <tableColumn id="15486" xr3:uid="{15FCB2C7-77DA-8F48-9028-02DE01B12A37}" name="Coluna15463" dataDxfId="926"/>
    <tableColumn id="15487" xr3:uid="{740A1B6C-973C-9E45-953E-AB787EB24DEB}" name="Coluna15464" dataDxfId="925"/>
    <tableColumn id="15488" xr3:uid="{B9BD6D5B-3EC8-F242-A202-DE3E1FDA9BF9}" name="Coluna15465" dataDxfId="924"/>
    <tableColumn id="15489" xr3:uid="{CDB4F861-5FCE-8840-BE0B-6C1D65799642}" name="Coluna15466" dataDxfId="923"/>
    <tableColumn id="15490" xr3:uid="{CEE29BBC-F538-0F4B-B7B9-A5D65010ADD9}" name="Coluna15467" dataDxfId="922"/>
    <tableColumn id="15491" xr3:uid="{76F18156-155A-E440-8D64-B6215929BDEE}" name="Coluna15468" dataDxfId="921"/>
    <tableColumn id="15492" xr3:uid="{C2736886-34E3-6845-BC80-32D2F0DEC285}" name="Coluna15469" dataDxfId="920"/>
    <tableColumn id="15493" xr3:uid="{E9CDDF90-C355-5F41-A166-AE4026FB9BC3}" name="Coluna15470" dataDxfId="919"/>
    <tableColumn id="15494" xr3:uid="{FAC90411-077A-C242-AC5C-99CAF5A62D14}" name="Coluna15471" dataDxfId="918"/>
    <tableColumn id="15495" xr3:uid="{DA1D4F8B-7BFE-544E-B428-AA76A173584C}" name="Coluna15472" dataDxfId="917"/>
    <tableColumn id="15496" xr3:uid="{BEA8A0D7-83ED-F341-BD1A-D24A71B64365}" name="Coluna15473" dataDxfId="916"/>
    <tableColumn id="15497" xr3:uid="{84969B48-8C56-9C4F-82C3-74910EE3266A}" name="Coluna15474" dataDxfId="915"/>
    <tableColumn id="15498" xr3:uid="{6AC6874B-093C-AD4D-AB99-45512F01E61C}" name="Coluna15475" dataDxfId="914"/>
    <tableColumn id="15499" xr3:uid="{71FDE0A4-873F-D344-A358-B8A0F3B9E6E0}" name="Coluna15476" dataDxfId="913"/>
    <tableColumn id="15500" xr3:uid="{28C05A77-405E-364D-9A8A-E26F97586806}" name="Coluna15477" dataDxfId="912"/>
    <tableColumn id="15501" xr3:uid="{3143AD9C-F18E-6849-9418-56812D909635}" name="Coluna15478" dataDxfId="911"/>
    <tableColumn id="15502" xr3:uid="{2BFDB7A8-C878-9847-A947-CB2622866CA7}" name="Coluna15479" dataDxfId="910"/>
    <tableColumn id="15503" xr3:uid="{ED6D5414-3B2B-C24D-9C7F-2A940435F4C8}" name="Coluna15480" dataDxfId="909"/>
    <tableColumn id="15504" xr3:uid="{4D011136-9C54-D940-9DA2-9F10C871CD86}" name="Coluna15481" dataDxfId="908"/>
    <tableColumn id="15505" xr3:uid="{400A7453-4EB4-A443-84D4-379F652323D8}" name="Coluna15482" dataDxfId="907"/>
    <tableColumn id="15506" xr3:uid="{5D0AE86F-C826-7F43-B8CF-FCB63E72CAB6}" name="Coluna15483" dataDxfId="906"/>
    <tableColumn id="15507" xr3:uid="{8C14DB12-D1E3-694E-84CB-BBD2A6261EFB}" name="Coluna15484" dataDxfId="905"/>
    <tableColumn id="15508" xr3:uid="{EC47A77E-8738-F04E-AA26-16215A86678A}" name="Coluna15485" dataDxfId="904"/>
    <tableColumn id="15509" xr3:uid="{4FF67748-02B1-4243-9846-5E040DD519C8}" name="Coluna15486" dataDxfId="903"/>
    <tableColumn id="15510" xr3:uid="{8345B14C-59B1-C04E-9116-5D1FB7CAF72C}" name="Coluna15487" dataDxfId="902"/>
    <tableColumn id="15511" xr3:uid="{938E7267-94CD-AC43-AFDF-D7D8B2573300}" name="Coluna15488" dataDxfId="901"/>
    <tableColumn id="15512" xr3:uid="{5553D4CD-EF21-724E-B443-13AF6A3B746F}" name="Coluna15489" dataDxfId="900"/>
    <tableColumn id="15513" xr3:uid="{89CC00F0-98D7-904B-B1A1-7D5F5ECD6E1F}" name="Coluna15490" dataDxfId="899"/>
    <tableColumn id="15514" xr3:uid="{E412FBDD-2167-A040-97DA-E2A7FFA18BB7}" name="Coluna15491" dataDxfId="898"/>
    <tableColumn id="15515" xr3:uid="{09BD3E71-8A5D-7748-9C44-059BBDC5842D}" name="Coluna15492" dataDxfId="897"/>
    <tableColumn id="15516" xr3:uid="{1AD1E9C3-DAA1-B848-9C9C-5519A5E3E917}" name="Coluna15493" dataDxfId="896"/>
    <tableColumn id="15517" xr3:uid="{08A3DDF1-44AB-2345-AE05-8758218C211C}" name="Coluna15494" dataDxfId="895"/>
    <tableColumn id="15518" xr3:uid="{279E1D3A-E2EA-A54E-A042-6B49881FC799}" name="Coluna15495" dataDxfId="894"/>
    <tableColumn id="15519" xr3:uid="{84E41C3D-2C75-674E-8DD8-21C11C25B66B}" name="Coluna15496" dataDxfId="893"/>
    <tableColumn id="15520" xr3:uid="{F805F362-6CEA-D147-96A9-E9FF2BA314E5}" name="Coluna15497" dataDxfId="892"/>
    <tableColumn id="15521" xr3:uid="{5EE2A092-9395-BB43-A1AA-DAC011904382}" name="Coluna15498" dataDxfId="891"/>
    <tableColumn id="15522" xr3:uid="{482EE6FE-7646-444E-BEA4-6285313E259A}" name="Coluna15499" dataDxfId="890"/>
    <tableColumn id="15523" xr3:uid="{48CAC685-B503-EA4A-BF20-22CFE8EC8195}" name="Coluna15500" dataDxfId="889"/>
    <tableColumn id="15524" xr3:uid="{3A5C89B3-A7C6-2048-AD5B-709D3F346ED2}" name="Coluna15501" dataDxfId="888"/>
    <tableColumn id="15525" xr3:uid="{AC348BC4-92B9-284E-9636-5FD3525F6CAA}" name="Coluna15502" dataDxfId="887"/>
    <tableColumn id="15526" xr3:uid="{009BA748-4EA3-C848-9119-4CC8F40B49E7}" name="Coluna15503" dataDxfId="886"/>
    <tableColumn id="15527" xr3:uid="{AEA45769-E624-F14C-A687-432F53A378D4}" name="Coluna15504" dataDxfId="885"/>
    <tableColumn id="15528" xr3:uid="{DD19025C-8437-3046-B997-747735A771C6}" name="Coluna15505" dataDxfId="884"/>
    <tableColumn id="15529" xr3:uid="{3D72AA50-2345-644C-B6AD-C39B96074BA0}" name="Coluna15506" dataDxfId="883"/>
    <tableColumn id="15530" xr3:uid="{8EDAC44E-3C4A-3943-AF96-257DC3F558B2}" name="Coluna15507" dataDxfId="882"/>
    <tableColumn id="15531" xr3:uid="{E463039C-FD57-DE46-B52F-873FD19B70BD}" name="Coluna15508" dataDxfId="881"/>
    <tableColumn id="15532" xr3:uid="{E5048AE3-9AF8-034E-915B-9E4A5151433C}" name="Coluna15509" dataDxfId="880"/>
    <tableColumn id="15533" xr3:uid="{FE34DBA0-05A6-0748-855F-085861D4906A}" name="Coluna15510" dataDxfId="879"/>
    <tableColumn id="15534" xr3:uid="{EA1A4686-8796-2749-BFE9-754B25DCF036}" name="Coluna15511" dataDxfId="878"/>
    <tableColumn id="15535" xr3:uid="{3D084717-EED1-DE45-A5B9-B6F22CE1A270}" name="Coluna15512" dataDxfId="877"/>
    <tableColumn id="15536" xr3:uid="{814F78FB-140F-DE4F-9215-D098DC8C1047}" name="Coluna15513" dataDxfId="876"/>
    <tableColumn id="15537" xr3:uid="{A5E6F66B-9AF0-AC4C-9DB8-6109153D151C}" name="Coluna15514" dataDxfId="875"/>
    <tableColumn id="15538" xr3:uid="{821F86AB-19EA-C24B-82E3-FDB8B325730B}" name="Coluna15515" dataDxfId="874"/>
    <tableColumn id="15539" xr3:uid="{E8790FFF-8302-C144-92F3-7A2C64495418}" name="Coluna15516" dataDxfId="873"/>
    <tableColumn id="15540" xr3:uid="{36423A0A-657F-1E4D-8C92-E456A680D090}" name="Coluna15517" dataDxfId="872"/>
    <tableColumn id="15541" xr3:uid="{4655E3A7-AF4C-4B49-8F9C-47C6D3CAECD4}" name="Coluna15518" dataDxfId="871"/>
    <tableColumn id="15542" xr3:uid="{0F43564D-B98C-9246-BF7B-044B50AE074D}" name="Coluna15519" dataDxfId="870"/>
    <tableColumn id="15543" xr3:uid="{F435F7B3-8D9A-5640-B21A-8B17F03CE3AF}" name="Coluna15520" dataDxfId="869"/>
    <tableColumn id="15544" xr3:uid="{29340EFC-ED6C-A14A-B885-85780354544A}" name="Coluna15521" dataDxfId="868"/>
    <tableColumn id="15545" xr3:uid="{FEAF9872-276F-294D-8009-1D9D585E5814}" name="Coluna15522" dataDxfId="867"/>
    <tableColumn id="15546" xr3:uid="{6A12D176-9978-7347-A2E6-62D6F790D68B}" name="Coluna15523" dataDxfId="866"/>
    <tableColumn id="15547" xr3:uid="{51AC4970-BAE9-C846-BA4A-B16DC02E1478}" name="Coluna15524" dataDxfId="865"/>
    <tableColumn id="15548" xr3:uid="{6208723E-E397-644A-B272-13F5B4DD6301}" name="Coluna15525" dataDxfId="864"/>
    <tableColumn id="15549" xr3:uid="{B933E1EA-8E4D-1C4B-8B7C-F03431B68E27}" name="Coluna15526" dataDxfId="863"/>
    <tableColumn id="15550" xr3:uid="{4A5CFEC5-3893-9840-B8D9-A525C5004523}" name="Coluna15527" dataDxfId="862"/>
    <tableColumn id="15551" xr3:uid="{725F4103-E52C-1A4B-BB0E-88206D5070F8}" name="Coluna15528" dataDxfId="861"/>
    <tableColumn id="15552" xr3:uid="{26E415C9-17E8-BF43-8BAD-09CB41885AFB}" name="Coluna15529" dataDxfId="860"/>
    <tableColumn id="15553" xr3:uid="{395E67D2-2D35-F047-B5DD-806BAC9C3AE8}" name="Coluna15530" dataDxfId="859"/>
    <tableColumn id="15554" xr3:uid="{3D310600-99BC-EA4F-84B8-B7E6F44F7878}" name="Coluna15531" dataDxfId="858"/>
    <tableColumn id="15555" xr3:uid="{6C5B9D07-7895-DC4C-B517-0DF370A128C1}" name="Coluna15532" dataDxfId="857"/>
    <tableColumn id="15556" xr3:uid="{31D13715-0809-F64B-90F2-630684D9918B}" name="Coluna15533" dataDxfId="856"/>
    <tableColumn id="15557" xr3:uid="{FEE8BA12-2686-BF41-86DF-8CF8303FB1B5}" name="Coluna15534" dataDxfId="855"/>
    <tableColumn id="15558" xr3:uid="{966F5DBB-D202-C244-9338-8B44E0991188}" name="Coluna15535" dataDxfId="854"/>
    <tableColumn id="15559" xr3:uid="{B85699AB-8F83-2140-A2DA-311696E7973D}" name="Coluna15536" dataDxfId="853"/>
    <tableColumn id="15560" xr3:uid="{3D4DA2C5-A57E-AA48-BA1E-8FE355326117}" name="Coluna15537" dataDxfId="852"/>
    <tableColumn id="15561" xr3:uid="{40E9DD47-F9A2-F543-9C71-CB7ADD78393B}" name="Coluna15538" dataDxfId="851"/>
    <tableColumn id="15562" xr3:uid="{E6B5033D-7C2C-9940-BDBC-E4CB0E977ABE}" name="Coluna15539" dataDxfId="850"/>
    <tableColumn id="15563" xr3:uid="{DD92EBBE-10E6-6143-9B5E-AE8E344A5D99}" name="Coluna15540" dataDxfId="849"/>
    <tableColumn id="15564" xr3:uid="{C940AF92-0217-534E-9FF7-BF84F215BDB8}" name="Coluna15541" dataDxfId="848"/>
    <tableColumn id="15565" xr3:uid="{E7AEDD50-5382-254E-98D4-BA98A3ED549E}" name="Coluna15542" dataDxfId="847"/>
    <tableColumn id="15566" xr3:uid="{3515D697-D3ED-4242-A3DF-F70A0BD705F7}" name="Coluna15543" dataDxfId="846"/>
    <tableColumn id="15567" xr3:uid="{133028D3-080F-9746-906F-DD6F1C9C429B}" name="Coluna15544" dataDxfId="845"/>
    <tableColumn id="15568" xr3:uid="{356BE770-5E79-434D-BB34-BD9A0DCA6BCA}" name="Coluna15545" dataDxfId="844"/>
    <tableColumn id="15569" xr3:uid="{436B82E3-E619-644D-9B45-997ABC068AFF}" name="Coluna15546" dataDxfId="843"/>
    <tableColumn id="15570" xr3:uid="{B901BDDB-3A74-CD43-81B0-AEFC4B83BE50}" name="Coluna15547" dataDxfId="842"/>
    <tableColumn id="15571" xr3:uid="{B9BAACDE-E8AB-7E4E-8C0D-23FE78A1EBF0}" name="Coluna15548" dataDxfId="841"/>
    <tableColumn id="15572" xr3:uid="{080FA5E9-916E-4944-B141-A2DC625DE590}" name="Coluna15549" dataDxfId="840"/>
    <tableColumn id="15573" xr3:uid="{36042336-3C6F-8A4A-8357-625229FDECAF}" name="Coluna15550" dataDxfId="839"/>
    <tableColumn id="15574" xr3:uid="{8A26AA77-2609-8F48-A31C-4BD2882CE542}" name="Coluna15551" dataDxfId="838"/>
    <tableColumn id="15575" xr3:uid="{FE5C42A1-28A9-DB46-B933-06596282F65A}" name="Coluna15552" dataDxfId="837"/>
    <tableColumn id="15576" xr3:uid="{F6CA61BA-B34A-9D43-8788-ED8D98344B98}" name="Coluna15553" dataDxfId="836"/>
    <tableColumn id="15577" xr3:uid="{86ACA096-623E-6A45-B4CA-D1D64B2F3D0E}" name="Coluna15554" dataDxfId="835"/>
    <tableColumn id="15578" xr3:uid="{98100786-E8A7-1D42-ADC4-6205410C7432}" name="Coluna15555" dataDxfId="834"/>
    <tableColumn id="15579" xr3:uid="{819C184A-6CD2-FF46-9ECF-17E2818DCE16}" name="Coluna15556" dataDxfId="833"/>
    <tableColumn id="15580" xr3:uid="{36379860-06BB-DB47-83A9-ABBBCF468321}" name="Coluna15557" dataDxfId="832"/>
    <tableColumn id="15581" xr3:uid="{7B9CDAB8-BD96-F345-8102-A118EB9CB17D}" name="Coluna15558" dataDxfId="831"/>
    <tableColumn id="15582" xr3:uid="{086FF31E-4378-5146-9CA0-E031C7E767CE}" name="Coluna15559" dataDxfId="830"/>
    <tableColumn id="15583" xr3:uid="{8928C356-E43B-F043-83A1-2FDA4E80273C}" name="Coluna15560" dataDxfId="829"/>
    <tableColumn id="15584" xr3:uid="{CEDF5467-BCCD-2849-A2C8-8875A2558571}" name="Coluna15561" dataDxfId="828"/>
    <tableColumn id="15585" xr3:uid="{7A7CD592-7EF2-1D48-8173-E7DF66E49E5F}" name="Coluna15562" dataDxfId="827"/>
    <tableColumn id="15586" xr3:uid="{EFC17768-C070-A74F-BAEA-8F31759A2A6E}" name="Coluna15563" dataDxfId="826"/>
    <tableColumn id="15587" xr3:uid="{3B918A23-9C48-5941-A5C2-618E32CAEA5F}" name="Coluna15564" dataDxfId="825"/>
    <tableColumn id="15588" xr3:uid="{50457DD0-0E01-0F47-B26F-009B94232985}" name="Coluna15565" dataDxfId="824"/>
    <tableColumn id="15589" xr3:uid="{C11C9E94-5A12-CD40-8B1A-054F18599359}" name="Coluna15566" dataDxfId="823"/>
    <tableColumn id="15590" xr3:uid="{51F17D27-0E9E-0D47-9061-6ECC9C9B2B68}" name="Coluna15567" dataDxfId="822"/>
    <tableColumn id="15591" xr3:uid="{535DF881-8688-6746-8356-1CBC177791E3}" name="Coluna15568" dataDxfId="821"/>
    <tableColumn id="15592" xr3:uid="{1701B79F-60AF-DA4E-BCC3-517776979D56}" name="Coluna15569" dataDxfId="820"/>
    <tableColumn id="15593" xr3:uid="{CE41F187-CC8E-FF43-8032-90BAEF112942}" name="Coluna15570" dataDxfId="819"/>
    <tableColumn id="15594" xr3:uid="{3C0DFE4A-1F04-204B-8B02-FFEDE4512730}" name="Coluna15571" dataDxfId="818"/>
    <tableColumn id="15595" xr3:uid="{C997F79C-E532-B749-90A4-37237307C07A}" name="Coluna15572" dataDxfId="817"/>
    <tableColumn id="15596" xr3:uid="{3AEA8752-968E-CE4F-8BD5-481A0F4207F5}" name="Coluna15573" dataDxfId="816"/>
    <tableColumn id="15597" xr3:uid="{7F546787-8AF0-B84A-86D6-C6F0FE5C8A85}" name="Coluna15574" dataDxfId="815"/>
    <tableColumn id="15598" xr3:uid="{DAF3D67F-60F6-CD49-AF96-0B67A34C71D0}" name="Coluna15575" dataDxfId="814"/>
    <tableColumn id="15599" xr3:uid="{12F44AB6-EB15-5B44-BC62-D907E2DA31BB}" name="Coluna15576" dataDxfId="813"/>
    <tableColumn id="15600" xr3:uid="{42FB9236-48B9-6445-B27C-8E0B913F2296}" name="Coluna15577" dataDxfId="812"/>
    <tableColumn id="15601" xr3:uid="{8FCD7BB8-D6E4-4240-AC2C-BD3C8122C8DD}" name="Coluna15578" dataDxfId="811"/>
    <tableColumn id="15602" xr3:uid="{A00211CE-5224-754D-A191-0F4F9A99CC0A}" name="Coluna15579" dataDxfId="810"/>
    <tableColumn id="15603" xr3:uid="{98535654-ABD2-744C-B783-D27EE268B46F}" name="Coluna15580" dataDxfId="809"/>
    <tableColumn id="15604" xr3:uid="{F3CE9A19-D077-504F-B4CE-AE7888278922}" name="Coluna15581" dataDxfId="808"/>
    <tableColumn id="15605" xr3:uid="{556602F7-4635-2D40-BDBE-CE445EF293D3}" name="Coluna15582" dataDxfId="807"/>
    <tableColumn id="15606" xr3:uid="{954434B5-5276-6746-A950-8A9BF1D61819}" name="Coluna15583" dataDxfId="806"/>
    <tableColumn id="15607" xr3:uid="{65B3C7DE-0A10-7C41-9F97-22CEAEC67827}" name="Coluna15584" dataDxfId="805"/>
    <tableColumn id="15608" xr3:uid="{4734D900-37E3-824C-A8C7-177A725128EB}" name="Coluna15585" dataDxfId="804"/>
    <tableColumn id="15609" xr3:uid="{254C03E9-ACFA-CB4F-8579-6BAF904E0303}" name="Coluna15586" dataDxfId="803"/>
    <tableColumn id="15610" xr3:uid="{02A5231D-B286-514A-A201-BFD7D5225EAB}" name="Coluna15587" dataDxfId="802"/>
    <tableColumn id="15611" xr3:uid="{998E9E00-8A9A-3548-9BA2-E52A9F50DFD8}" name="Coluna15588" dataDxfId="801"/>
    <tableColumn id="15612" xr3:uid="{8E960E63-0747-F14D-9F98-7F37203F4A8F}" name="Coluna15589" dataDxfId="800"/>
    <tableColumn id="15613" xr3:uid="{904D4998-630C-1F43-B4FB-C9E887066DC2}" name="Coluna15590" dataDxfId="799"/>
    <tableColumn id="15614" xr3:uid="{D53183AE-C5AE-C544-9BA0-6AD53612CF7E}" name="Coluna15591" dataDxfId="798"/>
    <tableColumn id="15615" xr3:uid="{FEBB0B37-8D13-F74D-8313-C25540660A81}" name="Coluna15592" dataDxfId="797"/>
    <tableColumn id="15616" xr3:uid="{256C09AD-3D48-1B48-8022-0336C7DCF476}" name="Coluna15593" dataDxfId="796"/>
    <tableColumn id="15617" xr3:uid="{4E2B8ED5-0778-1D4A-8000-5A4C080844DC}" name="Coluna15594" dataDxfId="795"/>
    <tableColumn id="15618" xr3:uid="{7A744664-7F6E-3E43-8F8C-66EAD9C0C77C}" name="Coluna15595" dataDxfId="794"/>
    <tableColumn id="15619" xr3:uid="{CE9E519D-0A4F-F345-9E6D-4B6057C606F5}" name="Coluna15596" dataDxfId="793"/>
    <tableColumn id="15620" xr3:uid="{19925B16-CEE1-554D-A379-D7DD489927D4}" name="Coluna15597" dataDxfId="792"/>
    <tableColumn id="15621" xr3:uid="{0E6C8052-0A63-CC4F-BD34-C20EA7512AEE}" name="Coluna15598" dataDxfId="791"/>
    <tableColumn id="15622" xr3:uid="{675E9110-D4BF-3A4E-949E-3CF04B588035}" name="Coluna15599" dataDxfId="790"/>
    <tableColumn id="15623" xr3:uid="{90451FF0-1BEF-B24D-B6BA-E06EE765BA0E}" name="Coluna15600" dataDxfId="789"/>
    <tableColumn id="15624" xr3:uid="{8F338AD0-32F0-8345-88A4-E1DEB54414ED}" name="Coluna15601" dataDxfId="788"/>
    <tableColumn id="15625" xr3:uid="{A7286A80-E0C7-1546-B08A-78ADEDE626D8}" name="Coluna15602" dataDxfId="787"/>
    <tableColumn id="15626" xr3:uid="{079CE5F1-7DEA-114F-94C6-8D71CE3B803B}" name="Coluna15603" dataDxfId="786"/>
    <tableColumn id="15627" xr3:uid="{094D8534-4C72-2740-BDB2-8F57084B336C}" name="Coluna15604" dataDxfId="785"/>
    <tableColumn id="15628" xr3:uid="{01D38B9F-8F46-2349-9089-52550941B346}" name="Coluna15605" dataDxfId="784"/>
    <tableColumn id="15629" xr3:uid="{D6A845DB-0D24-E848-87C7-D76C32A77D84}" name="Coluna15606" dataDxfId="783"/>
    <tableColumn id="15630" xr3:uid="{BBF09BC0-5045-D64E-9C39-A63BC4B38158}" name="Coluna15607" dataDxfId="782"/>
    <tableColumn id="15631" xr3:uid="{99C9C166-1F58-7F40-963A-C2A9B3586DB0}" name="Coluna15608" dataDxfId="781"/>
    <tableColumn id="15632" xr3:uid="{202B1383-EAAC-754A-9E56-656A688A65B5}" name="Coluna15609" dataDxfId="780"/>
    <tableColumn id="15633" xr3:uid="{B44E96B3-35EC-254F-AA2D-C77E0363F921}" name="Coluna15610" dataDxfId="779"/>
    <tableColumn id="15634" xr3:uid="{75B3354E-3CD5-4B4B-917F-1B06CC7F70EC}" name="Coluna15611" dataDxfId="778"/>
    <tableColumn id="15635" xr3:uid="{C2B25342-44A8-2141-A545-EF299E8BAF25}" name="Coluna15612" dataDxfId="777"/>
    <tableColumn id="15636" xr3:uid="{F29C04BC-448B-C44F-A4AA-28154A587E72}" name="Coluna15613" dataDxfId="776"/>
    <tableColumn id="15637" xr3:uid="{AAA360A0-9D0D-8E42-983F-3CEF97FD3E17}" name="Coluna15614" dataDxfId="775"/>
    <tableColumn id="15638" xr3:uid="{EC4A4D66-6EC8-384E-BE15-91DEAEDD3146}" name="Coluna15615" dataDxfId="774"/>
    <tableColumn id="15639" xr3:uid="{03F06EF3-7BC6-A14B-A5A0-EC2A7EA3F10B}" name="Coluna15616" dataDxfId="773"/>
    <tableColumn id="15640" xr3:uid="{92678816-50CA-CB44-9D29-93B0B263EDD3}" name="Coluna15617" dataDxfId="772"/>
    <tableColumn id="15641" xr3:uid="{EB83B75C-EA6C-5946-B97A-24AF030D5E95}" name="Coluna15618" dataDxfId="771"/>
    <tableColumn id="15642" xr3:uid="{6FBFAB7E-8525-2249-B3F2-3DB564ACA595}" name="Coluna15619" dataDxfId="770"/>
    <tableColumn id="15643" xr3:uid="{902620EC-9936-8546-992F-78486A4B9A59}" name="Coluna15620" dataDxfId="769"/>
    <tableColumn id="15644" xr3:uid="{72D272AB-0C7D-4741-91DA-5CE70EB6B5C3}" name="Coluna15621" dataDxfId="768"/>
    <tableColumn id="15645" xr3:uid="{318D6C02-DA85-A04B-B34B-912B72CE9857}" name="Coluna15622" dataDxfId="767"/>
    <tableColumn id="15646" xr3:uid="{C3320E5C-6ADC-9046-A1FD-7810B0759CE3}" name="Coluna15623" dataDxfId="766"/>
    <tableColumn id="15647" xr3:uid="{E875342C-37BF-6E44-B7F1-5823E2D17703}" name="Coluna15624" dataDxfId="765"/>
    <tableColumn id="15648" xr3:uid="{FCEFF679-6A93-EB4B-A744-AB162150808E}" name="Coluna15625" dataDxfId="764"/>
    <tableColumn id="15649" xr3:uid="{FA0C404A-DF70-E54A-9856-623B623980D0}" name="Coluna15626" dataDxfId="763"/>
    <tableColumn id="15650" xr3:uid="{4244FDDA-C87E-1D4D-A782-0B81D6F8F3F2}" name="Coluna15627" dataDxfId="762"/>
    <tableColumn id="15651" xr3:uid="{46209AB5-6CB6-7346-8FF2-CD4948361050}" name="Coluna15628" dataDxfId="761"/>
    <tableColumn id="15652" xr3:uid="{7C0663CF-3887-6C46-B1F9-9154BF3EC046}" name="Coluna15629" dataDxfId="760"/>
    <tableColumn id="15653" xr3:uid="{B98A3B17-6281-1748-BF50-7EC8131B04D1}" name="Coluna15630" dataDxfId="759"/>
    <tableColumn id="15654" xr3:uid="{597485E9-C37F-4349-B9B3-44D85EACDB33}" name="Coluna15631" dataDxfId="758"/>
    <tableColumn id="15655" xr3:uid="{920A019B-A7E4-F549-A050-4CC063FC6725}" name="Coluna15632" dataDxfId="757"/>
    <tableColumn id="15656" xr3:uid="{5D62BA19-1997-1347-B88E-5399D0D8EA22}" name="Coluna15633" dataDxfId="756"/>
    <tableColumn id="15657" xr3:uid="{2A636738-3D47-E443-8292-1055CD858872}" name="Coluna15634" dataDxfId="755"/>
    <tableColumn id="15658" xr3:uid="{A3CAA74D-ACC5-B042-A965-B7D9C332B31B}" name="Coluna15635" dataDxfId="754"/>
    <tableColumn id="15659" xr3:uid="{0495390B-50CF-BA40-934F-13B34E39274F}" name="Coluna15636" dataDxfId="753"/>
    <tableColumn id="15660" xr3:uid="{1F864936-0071-8048-AD37-4585AB4C07CC}" name="Coluna15637" dataDxfId="752"/>
    <tableColumn id="15661" xr3:uid="{D20BF1F1-8611-6A4D-8E32-802076DDBB38}" name="Coluna15638" dataDxfId="751"/>
    <tableColumn id="15662" xr3:uid="{713288C6-763D-274E-891F-C204106FB0D1}" name="Coluna15639" dataDxfId="750"/>
    <tableColumn id="15663" xr3:uid="{5DC3C37C-0CC3-C340-AD22-8A01B3DCD55D}" name="Coluna15640" dataDxfId="749"/>
    <tableColumn id="15664" xr3:uid="{17455A2F-8103-6147-9CF5-291A92C6738B}" name="Coluna15641" dataDxfId="748"/>
    <tableColumn id="15665" xr3:uid="{CF3A6734-51CF-EF44-B97F-100CCE1FB472}" name="Coluna15642" dataDxfId="747"/>
    <tableColumn id="15666" xr3:uid="{C8E6AA26-C688-554C-805D-0546D2D32DE2}" name="Coluna15643" dataDxfId="746"/>
    <tableColumn id="15667" xr3:uid="{0B0D23A9-A185-1348-890F-FBD1BAF5D415}" name="Coluna15644" dataDxfId="745"/>
    <tableColumn id="15668" xr3:uid="{A6623D72-DE58-714F-89AE-F310E9CD4E7E}" name="Coluna15645" dataDxfId="744"/>
    <tableColumn id="15669" xr3:uid="{12B65B24-D314-CD4E-9166-081EDF1DDEE0}" name="Coluna15646" dataDxfId="743"/>
    <tableColumn id="15670" xr3:uid="{D8C2552B-2CD9-2B4B-A6B0-0C8E188E879E}" name="Coluna15647" dataDxfId="742"/>
    <tableColumn id="15671" xr3:uid="{5F194ADC-D109-2143-804B-17A7A3F393CC}" name="Coluna15648" dataDxfId="741"/>
    <tableColumn id="15672" xr3:uid="{22696969-5F54-E04D-BAA9-30186C5BC9E7}" name="Coluna15649" dataDxfId="740"/>
    <tableColumn id="15673" xr3:uid="{A89C146A-9898-8742-B6DB-E38BD019DC81}" name="Coluna15650" dataDxfId="739"/>
    <tableColumn id="15674" xr3:uid="{C4B6D56B-DF76-A24F-B130-B095FFD2CB32}" name="Coluna15651" dataDxfId="738"/>
    <tableColumn id="15675" xr3:uid="{458EFBC2-5615-7243-A926-AC51E92748BC}" name="Coluna15652" dataDxfId="737"/>
    <tableColumn id="15676" xr3:uid="{2A574A57-4612-8A46-B515-3823B6E4FC57}" name="Coluna15653" dataDxfId="736"/>
    <tableColumn id="15677" xr3:uid="{327CE454-9AE0-E542-AF5B-A8C8C332E234}" name="Coluna15654" dataDxfId="735"/>
    <tableColumn id="15678" xr3:uid="{685B16E3-AA19-A54C-B308-450B46DF9203}" name="Coluna15655" dataDxfId="734"/>
    <tableColumn id="15679" xr3:uid="{3D332B24-BCDD-E348-B8DD-4D749A858B8D}" name="Coluna15656" dataDxfId="733"/>
    <tableColumn id="15680" xr3:uid="{CCEB791A-1C92-B44A-86FA-6CC5B336CEFE}" name="Coluna15657" dataDxfId="732"/>
    <tableColumn id="15681" xr3:uid="{53E8D8D1-07DD-F741-9A55-78BBEC5E4095}" name="Coluna15658" dataDxfId="731"/>
    <tableColumn id="15682" xr3:uid="{38251042-515A-AF43-9975-1E90DFBCD379}" name="Coluna15659" dataDxfId="730"/>
    <tableColumn id="15683" xr3:uid="{52A622A3-DA99-BD44-89ED-0D17FE62CFB7}" name="Coluna15660" dataDxfId="729"/>
    <tableColumn id="15684" xr3:uid="{68D4D145-D92A-CE43-B17D-7ECE6D0A8B1C}" name="Coluna15661" dataDxfId="728"/>
    <tableColumn id="15685" xr3:uid="{284B15FE-944D-8840-9653-DA0FBB603753}" name="Coluna15662" dataDxfId="727"/>
    <tableColumn id="15686" xr3:uid="{0B6A9F0E-BF26-3544-82F1-CB68D3A5F491}" name="Coluna15663" dataDxfId="726"/>
    <tableColumn id="15687" xr3:uid="{0AF32690-8DD8-9740-9449-7A3DDD557EB1}" name="Coluna15664" dataDxfId="725"/>
    <tableColumn id="15688" xr3:uid="{DACE7B13-B50A-9049-A163-ED8F986D4A16}" name="Coluna15665" dataDxfId="724"/>
    <tableColumn id="15689" xr3:uid="{DFDC9420-0CC5-9044-A185-CE6F7D9BAFAB}" name="Coluna15666" dataDxfId="723"/>
    <tableColumn id="15690" xr3:uid="{1E557CA9-A497-BE4B-90EA-BEF49D2E2B4B}" name="Coluna15667" dataDxfId="722"/>
    <tableColumn id="15691" xr3:uid="{2F8789FF-2D5F-1642-BDC6-2E3519245A3E}" name="Coluna15668" dataDxfId="721"/>
    <tableColumn id="15692" xr3:uid="{A705FFA2-9362-6843-A7EB-4EF77C6359FB}" name="Coluna15669" dataDxfId="720"/>
    <tableColumn id="15693" xr3:uid="{4F845310-9723-4C45-B67B-29044AAA39C4}" name="Coluna15670" dataDxfId="719"/>
    <tableColumn id="15694" xr3:uid="{B70DEFE7-DB8D-9F42-A4FE-BF92802AD63B}" name="Coluna15671" dataDxfId="718"/>
    <tableColumn id="15695" xr3:uid="{0835DC13-F595-8D4B-BB48-E1ACCCBE2298}" name="Coluna15672" dataDxfId="717"/>
    <tableColumn id="15696" xr3:uid="{86414EC4-0D2D-C340-8A6E-075A99708BC0}" name="Coluna15673" dataDxfId="716"/>
    <tableColumn id="15697" xr3:uid="{3606F677-27A0-9C43-9F8E-3FE30C182C34}" name="Coluna15674" dataDxfId="715"/>
    <tableColumn id="15698" xr3:uid="{AFFB21DF-FBC9-DC48-9103-162C6F1E91E8}" name="Coluna15675" dataDxfId="714"/>
    <tableColumn id="15699" xr3:uid="{08AD5E62-10DA-A24B-B8B9-255F07319711}" name="Coluna15676" dataDxfId="713"/>
    <tableColumn id="15700" xr3:uid="{B916C2DE-3E56-FA47-A87E-EAEA4D95D827}" name="Coluna15677" dataDxfId="712"/>
    <tableColumn id="15701" xr3:uid="{E0FD51DF-9112-6A44-B9E6-CCF651183B5D}" name="Coluna15678" dataDxfId="711"/>
    <tableColumn id="15702" xr3:uid="{08A0AD8A-2BA6-9644-A1AE-59100B6CD6D8}" name="Coluna15679" dataDxfId="710"/>
    <tableColumn id="15703" xr3:uid="{2127B198-43A0-214D-B204-7823A273AC6A}" name="Coluna15680" dataDxfId="709"/>
    <tableColumn id="15704" xr3:uid="{820C8626-1FEA-874D-95D2-C1DA67090396}" name="Coluna15681" dataDxfId="708"/>
    <tableColumn id="15705" xr3:uid="{BC0B4F6D-B8FD-4E41-BD3C-F0CBCCC8016A}" name="Coluna15682" dataDxfId="707"/>
    <tableColumn id="15706" xr3:uid="{34BA112A-1A2F-D442-B917-EF439CDC4835}" name="Coluna15683" dataDxfId="706"/>
    <tableColumn id="15707" xr3:uid="{D9EBA44E-0E80-0149-AF6E-3DE38A477D99}" name="Coluna15684" dataDxfId="705"/>
    <tableColumn id="15708" xr3:uid="{3B25EF6B-FAD3-7148-854B-7AE5FD62FF3C}" name="Coluna15685" dataDxfId="704"/>
    <tableColumn id="15709" xr3:uid="{C2E5AEFA-86C4-374B-86AE-66B2C60995F2}" name="Coluna15686" dataDxfId="703"/>
    <tableColumn id="15710" xr3:uid="{72D65F0A-519B-C944-A681-2A234A7901E3}" name="Coluna15687" dataDxfId="702"/>
    <tableColumn id="15711" xr3:uid="{DD57E1F7-051E-EB40-8162-0B5AB3A00F77}" name="Coluna15688" dataDxfId="701"/>
    <tableColumn id="15712" xr3:uid="{9A5DFEF5-A99E-3445-B5DE-747791FF04D1}" name="Coluna15689" dataDxfId="700"/>
    <tableColumn id="15713" xr3:uid="{704BB4AC-CD27-654C-BC90-6D677AC64C24}" name="Coluna15690" dataDxfId="699"/>
    <tableColumn id="15714" xr3:uid="{EA8ED9D6-05D4-5548-B9A0-F5467077C8FD}" name="Coluna15691" dataDxfId="698"/>
    <tableColumn id="15715" xr3:uid="{18923C69-32EC-A240-A20C-44DCEBBF144C}" name="Coluna15692" dataDxfId="697"/>
    <tableColumn id="15716" xr3:uid="{55CFF401-0202-BB4E-B1D5-6E992C969AF6}" name="Coluna15693" dataDxfId="696"/>
    <tableColumn id="15717" xr3:uid="{5C06260C-9FCA-9847-AF67-C5FB8E49DDC2}" name="Coluna15694" dataDxfId="695"/>
    <tableColumn id="15718" xr3:uid="{BC0487B9-1675-7242-96BA-D0BA52B33FC3}" name="Coluna15695" dataDxfId="694"/>
    <tableColumn id="15719" xr3:uid="{0DB2E259-D08F-9748-AA37-BD0FF07C139C}" name="Coluna15696" dataDxfId="693"/>
    <tableColumn id="15720" xr3:uid="{4967BE66-F6DB-C84A-9DDB-5145C57AF109}" name="Coluna15697" dataDxfId="692"/>
    <tableColumn id="15721" xr3:uid="{F8BA0816-9E64-B449-A04F-44A27955E0FF}" name="Coluna15698" dataDxfId="691"/>
    <tableColumn id="15722" xr3:uid="{D9E6A82E-C3B9-D849-8BDE-6179AB219381}" name="Coluna15699" dataDxfId="690"/>
    <tableColumn id="15723" xr3:uid="{E18B15E7-EA5B-8A4F-B3C2-90B39AA5B28B}" name="Coluna15700" dataDxfId="689"/>
    <tableColumn id="15724" xr3:uid="{254AB3F4-8F2F-9E46-85BD-18BDCD0F9AFC}" name="Coluna15701" dataDxfId="688"/>
    <tableColumn id="15725" xr3:uid="{98825032-2E54-2D4B-BE75-DB0F7332FC90}" name="Coluna15702" dataDxfId="687"/>
    <tableColumn id="15726" xr3:uid="{78E3D528-D62B-EB4E-82E9-E50114CA89B9}" name="Coluna15703" dataDxfId="686"/>
    <tableColumn id="15727" xr3:uid="{B87FC4D7-21ED-184B-A68F-20967AE83B8E}" name="Coluna15704" dataDxfId="685"/>
    <tableColumn id="15728" xr3:uid="{480DECD1-5538-DA47-9002-B8B314153762}" name="Coluna15705" dataDxfId="684"/>
    <tableColumn id="15729" xr3:uid="{BB7279BE-B0F1-2741-81F0-6255E46C09AE}" name="Coluna15706" dataDxfId="683"/>
    <tableColumn id="15730" xr3:uid="{556E3055-EB0A-0147-81AE-C1E59184DFA2}" name="Coluna15707" dataDxfId="682"/>
    <tableColumn id="15731" xr3:uid="{848D4C16-9901-2443-9D52-9140E08559CD}" name="Coluna15708" dataDxfId="681"/>
    <tableColumn id="15732" xr3:uid="{83538497-77A7-DF41-AA55-366077C45CFF}" name="Coluna15709" dataDxfId="680"/>
    <tableColumn id="15733" xr3:uid="{67F33CA0-623C-1847-88B4-85E89E9EF0C4}" name="Coluna15710" dataDxfId="679"/>
    <tableColumn id="15734" xr3:uid="{2B8FB60F-2D27-0C43-8FD9-4E96B266214B}" name="Coluna15711" dataDxfId="678"/>
    <tableColumn id="15735" xr3:uid="{AA938A52-A55B-C84C-ADB4-DE859C07DE5E}" name="Coluna15712" dataDxfId="677"/>
    <tableColumn id="15736" xr3:uid="{51B04E00-A82D-754D-A5E5-6BE7C8047FBF}" name="Coluna15713" dataDxfId="676"/>
    <tableColumn id="15737" xr3:uid="{22D9B620-8DE9-534B-98CD-48C0B5648E7C}" name="Coluna15714" dataDxfId="675"/>
    <tableColumn id="15738" xr3:uid="{7758C623-54FF-234B-98C8-24F648241837}" name="Coluna15715" dataDxfId="674"/>
    <tableColumn id="15739" xr3:uid="{F82FCAA1-477C-C84E-B4AF-3349B0A088CD}" name="Coluna15716" dataDxfId="673"/>
    <tableColumn id="15740" xr3:uid="{ED3BDAC8-3065-D04B-8244-8C0F667F8664}" name="Coluna15717" dataDxfId="672"/>
    <tableColumn id="15741" xr3:uid="{179D37CB-AD4E-5845-AEF6-4A35F54BB70C}" name="Coluna15718" dataDxfId="671"/>
    <tableColumn id="15742" xr3:uid="{D687E512-5B1D-BC4C-9DA5-F96DDFA81877}" name="Coluna15719" dataDxfId="670"/>
    <tableColumn id="15743" xr3:uid="{0D03F920-9869-434E-A545-25168C534789}" name="Coluna15720" dataDxfId="669"/>
    <tableColumn id="15744" xr3:uid="{6BD42B43-69C7-4844-A92D-0DBD645E5D6E}" name="Coluna15721" dataDxfId="668"/>
    <tableColumn id="15745" xr3:uid="{BB882DCC-BE78-4444-8ED2-9DA73A1F53F7}" name="Coluna15722" dataDxfId="667"/>
    <tableColumn id="15746" xr3:uid="{C66D2EED-A819-B84E-B1B3-D692E6A61873}" name="Coluna15723" dataDxfId="666"/>
    <tableColumn id="15747" xr3:uid="{731F1FF1-3EF8-6146-99FB-E3C33A2538D7}" name="Coluna15724" dataDxfId="665"/>
    <tableColumn id="15748" xr3:uid="{0E8B5186-34FC-B642-A999-FFB2BF347296}" name="Coluna15725" dataDxfId="664"/>
    <tableColumn id="15749" xr3:uid="{ED1E594D-AAAB-064D-9D13-1755A5EB8A8D}" name="Coluna15726" dataDxfId="663"/>
    <tableColumn id="15750" xr3:uid="{374BF2EC-EE14-2548-B8FD-9C35FEF2B33F}" name="Coluna15727" dataDxfId="662"/>
    <tableColumn id="15751" xr3:uid="{EE9A598D-BBB4-5A4A-98BD-124E0863D5DE}" name="Coluna15728" dataDxfId="661"/>
    <tableColumn id="15752" xr3:uid="{721B2511-CAF8-814E-B7A7-40E56A2D30D3}" name="Coluna15729" dataDxfId="660"/>
    <tableColumn id="15753" xr3:uid="{44B6D068-BEA9-F74B-AE4D-79B6D6E9671D}" name="Coluna15730" dataDxfId="659"/>
    <tableColumn id="15754" xr3:uid="{864E81C9-7BD5-7A48-A995-53B2F64EFA87}" name="Coluna15731" dataDxfId="658"/>
    <tableColumn id="15755" xr3:uid="{5E146D66-A169-234B-9579-229EED0476DD}" name="Coluna15732" dataDxfId="657"/>
    <tableColumn id="15756" xr3:uid="{D52C4ED6-AFD4-374F-A4D0-D068C407513E}" name="Coluna15733" dataDxfId="656"/>
    <tableColumn id="15757" xr3:uid="{BF51A1A2-3AD5-FB4F-8620-0ED1DD448C43}" name="Coluna15734" dataDxfId="655"/>
    <tableColumn id="15758" xr3:uid="{E9457ADD-9E8A-2F4C-A87D-31763512A023}" name="Coluna15735" dataDxfId="654"/>
    <tableColumn id="15759" xr3:uid="{C7A79586-FFA2-C24B-8175-F7426B8D932E}" name="Coluna15736" dataDxfId="653"/>
    <tableColumn id="15760" xr3:uid="{0B1FDABA-8CCA-284D-AF13-C5BE0970564A}" name="Coluna15737" dataDxfId="652"/>
    <tableColumn id="15761" xr3:uid="{E62CC5A6-4CAE-474B-883D-8E35C7DCE315}" name="Coluna15738" dataDxfId="651"/>
    <tableColumn id="15762" xr3:uid="{A6DCCBF4-278A-B44D-8820-897E33835C5F}" name="Coluna15739" dataDxfId="650"/>
    <tableColumn id="15763" xr3:uid="{E1A616A9-379B-954A-9873-6C60C7CCE3A4}" name="Coluna15740" dataDxfId="649"/>
    <tableColumn id="15764" xr3:uid="{CCEB17F4-D784-B849-9EE2-73B14F94FF26}" name="Coluna15741" dataDxfId="648"/>
    <tableColumn id="15765" xr3:uid="{48E58064-C76C-FC48-A1B2-FB00E26C70A3}" name="Coluna15742" dataDxfId="647"/>
    <tableColumn id="15766" xr3:uid="{2B2634DE-CDD9-9641-BE15-2A29C0295172}" name="Coluna15743" dataDxfId="646"/>
    <tableColumn id="15767" xr3:uid="{9E87ADE3-B224-EE4B-930E-4D9BD1767A2F}" name="Coluna15744" dataDxfId="645"/>
    <tableColumn id="15768" xr3:uid="{1CAC9524-04AB-CE46-8B64-A5DE8DAC2195}" name="Coluna15745" dataDxfId="644"/>
    <tableColumn id="15769" xr3:uid="{C8BB30C9-93A3-9445-8A34-CE6FBA14A583}" name="Coluna15746" dataDxfId="643"/>
    <tableColumn id="15770" xr3:uid="{AA30C1E9-DDE2-C740-8490-528805592152}" name="Coluna15747" dataDxfId="642"/>
    <tableColumn id="15771" xr3:uid="{CA955384-05F6-B44F-BCFF-5477D74A2DF0}" name="Coluna15748" dataDxfId="641"/>
    <tableColumn id="15772" xr3:uid="{98301ADA-0AA5-5E4F-A1A6-C8BE2F14370B}" name="Coluna15749" dataDxfId="640"/>
    <tableColumn id="15773" xr3:uid="{147F1941-7907-4041-B15B-10E17839A51D}" name="Coluna15750" dataDxfId="639"/>
    <tableColumn id="15774" xr3:uid="{E82A7C0F-4033-6F43-A85C-EF65314AA2CE}" name="Coluna15751" dataDxfId="638"/>
    <tableColumn id="15775" xr3:uid="{B9C36609-C6C8-BA4E-B517-D6D75E1C49D2}" name="Coluna15752" dataDxfId="637"/>
    <tableColumn id="15776" xr3:uid="{61EC9860-3630-6D40-8CD3-DC111B14D293}" name="Coluna15753" dataDxfId="636"/>
    <tableColumn id="15777" xr3:uid="{D171D9F9-38FE-2545-A72C-99D2EE630367}" name="Coluna15754" dataDxfId="635"/>
    <tableColumn id="15778" xr3:uid="{AE445893-B3B0-F740-A705-AD9B51952560}" name="Coluna15755" dataDxfId="634"/>
    <tableColumn id="15779" xr3:uid="{0E38CD86-78F2-A54A-86C8-FC9082473B43}" name="Coluna15756" dataDxfId="633"/>
    <tableColumn id="15780" xr3:uid="{5C8C0CDC-D5A2-D642-8CCB-CD2D17C2252C}" name="Coluna15757" dataDxfId="632"/>
    <tableColumn id="15781" xr3:uid="{33DDD133-4F66-FC4E-B489-CF03216FBD17}" name="Coluna15758" dataDxfId="631"/>
    <tableColumn id="15782" xr3:uid="{5C16133B-3AB8-824C-BABA-3E73EE815F34}" name="Coluna15759" dataDxfId="630"/>
    <tableColumn id="15783" xr3:uid="{BA679B26-72F3-3641-B785-17FE84B06E91}" name="Coluna15760" dataDxfId="629"/>
    <tableColumn id="15784" xr3:uid="{7E4161DD-2018-0044-8C30-9F59A8CFDBB5}" name="Coluna15761" dataDxfId="628"/>
    <tableColumn id="15785" xr3:uid="{E570881E-5C06-FB40-9E03-6A7F1795E6AF}" name="Coluna15762" dataDxfId="627"/>
    <tableColumn id="15786" xr3:uid="{1245F1E8-6CA1-F446-B0A8-9D4567CC1C81}" name="Coluna15763" dataDxfId="626"/>
    <tableColumn id="15787" xr3:uid="{55F02603-4632-2B4E-8748-B5EF3D96CFD6}" name="Coluna15764" dataDxfId="625"/>
    <tableColumn id="15788" xr3:uid="{3E43611C-423D-D242-BE20-600918B58DD2}" name="Coluna15765" dataDxfId="624"/>
    <tableColumn id="15789" xr3:uid="{BCAE7041-C329-A84C-96D7-EDD27A332FED}" name="Coluna15766" dataDxfId="623"/>
    <tableColumn id="15790" xr3:uid="{71946098-6B76-A544-902C-E6BFB19CD305}" name="Coluna15767" dataDxfId="622"/>
    <tableColumn id="15791" xr3:uid="{516040CB-BCD9-584E-ADA1-827554550BE3}" name="Coluna15768" dataDxfId="621"/>
    <tableColumn id="15792" xr3:uid="{69D103B9-05DF-6D45-8A93-33F9E860D2D1}" name="Coluna15769" dataDxfId="620"/>
    <tableColumn id="15793" xr3:uid="{206004BF-4AE9-E948-A39F-88CD3CB0D2DF}" name="Coluna15770" dataDxfId="619"/>
    <tableColumn id="15794" xr3:uid="{7C4CE631-A262-4A4E-A9F4-3786978CF68E}" name="Coluna15771" dataDxfId="618"/>
    <tableColumn id="15795" xr3:uid="{D219284A-70BF-D54D-A746-2270DC816F31}" name="Coluna15772" dataDxfId="617"/>
    <tableColumn id="15796" xr3:uid="{E0FF7FC1-8F51-A343-96FB-08F39134F3E0}" name="Coluna15773" dataDxfId="616"/>
    <tableColumn id="15797" xr3:uid="{A0C4A691-C85C-5A43-8FF5-9A2C3CFDD192}" name="Coluna15774" dataDxfId="615"/>
    <tableColumn id="15798" xr3:uid="{EB6EAAE0-83AC-C142-98AE-58B09C8774AD}" name="Coluna15775" dataDxfId="614"/>
    <tableColumn id="15799" xr3:uid="{388985F6-CE0D-E446-B040-D76339C6E3D4}" name="Coluna15776" dataDxfId="613"/>
    <tableColumn id="15800" xr3:uid="{DF5E1618-4395-814C-8E07-C5C6C12730A8}" name="Coluna15777" dataDxfId="612"/>
    <tableColumn id="15801" xr3:uid="{90E66FE0-7458-AB4C-8A1D-9B5EC9C83163}" name="Coluna15778" dataDxfId="611"/>
    <tableColumn id="15802" xr3:uid="{2A7F8D40-0C71-134A-A4EB-34A065B0BD14}" name="Coluna15779" dataDxfId="610"/>
    <tableColumn id="15803" xr3:uid="{7D778EDC-4569-F647-9B1A-6F3C739A04B5}" name="Coluna15780" dataDxfId="609"/>
    <tableColumn id="15804" xr3:uid="{D1523B01-84D0-704C-A247-1A4487F1DAB6}" name="Coluna15781" dataDxfId="608"/>
    <tableColumn id="15805" xr3:uid="{C89FA62D-3D95-DA42-9323-7B5CFD15F152}" name="Coluna15782" dataDxfId="607"/>
    <tableColumn id="15806" xr3:uid="{5813D265-553F-7D43-8C22-3B94B69E40BD}" name="Coluna15783" dataDxfId="606"/>
    <tableColumn id="15807" xr3:uid="{C609DCCF-9CF9-5A4B-B218-73A4716D83A0}" name="Coluna15784" dataDxfId="605"/>
    <tableColumn id="15808" xr3:uid="{C0154E5C-1BA5-FB49-A0BF-8334B661E493}" name="Coluna15785" dataDxfId="604"/>
    <tableColumn id="15809" xr3:uid="{D3E48C0C-20E6-7745-A688-1635B5563BC5}" name="Coluna15786" dataDxfId="603"/>
    <tableColumn id="15810" xr3:uid="{1CE8082D-C03C-7E49-88DE-D7219B8297EE}" name="Coluna15787" dataDxfId="602"/>
    <tableColumn id="15811" xr3:uid="{BFEE8527-E7A2-7148-94E7-485E3E50A753}" name="Coluna15788" dataDxfId="601"/>
    <tableColumn id="15812" xr3:uid="{F9778C56-6207-BA45-A462-38C1B9852730}" name="Coluna15789" dataDxfId="600"/>
    <tableColumn id="15813" xr3:uid="{0C1BE2CF-A3E1-D84E-BEF8-8374014B2007}" name="Coluna15790" dataDxfId="599"/>
    <tableColumn id="15814" xr3:uid="{63756FD9-F89B-9E4B-93EF-55C1E6B50C44}" name="Coluna15791" dataDxfId="598"/>
    <tableColumn id="15815" xr3:uid="{349E8498-908A-7744-B8FE-458A9F0204CC}" name="Coluna15792" dataDxfId="597"/>
    <tableColumn id="15816" xr3:uid="{FDCC5684-BF71-C743-8C30-57581B54D06F}" name="Coluna15793" dataDxfId="596"/>
    <tableColumn id="15817" xr3:uid="{5E9667FD-3767-D040-BC76-37380941BB44}" name="Coluna15794" dataDxfId="595"/>
    <tableColumn id="15818" xr3:uid="{25DCEAE8-1839-1346-AC8F-C36F9EB4B3BC}" name="Coluna15795" dataDxfId="594"/>
    <tableColumn id="15819" xr3:uid="{DC9D8FC7-E7C5-B64F-8B9B-91655C535D0B}" name="Coluna15796" dataDxfId="593"/>
    <tableColumn id="15820" xr3:uid="{9EF7FA31-C542-BA43-A608-C794CE9B987C}" name="Coluna15797" dataDxfId="592"/>
    <tableColumn id="15821" xr3:uid="{0FBF48CE-103E-8249-A5C1-2F3B02F6B99E}" name="Coluna15798" dataDxfId="591"/>
    <tableColumn id="15822" xr3:uid="{E06D5E6C-E2A4-134A-BC46-C791B60BCC8C}" name="Coluna15799" dataDxfId="590"/>
    <tableColumn id="15823" xr3:uid="{B29D5F3D-8850-0842-8F08-B31654A084C3}" name="Coluna15800" dataDxfId="589"/>
    <tableColumn id="15824" xr3:uid="{1AC1E9F0-A69F-024B-838B-DDB4D5AA9338}" name="Coluna15801" dataDxfId="588"/>
    <tableColumn id="15825" xr3:uid="{8591589B-8762-0B42-93EF-75FB05E5DF88}" name="Coluna15802" dataDxfId="587"/>
    <tableColumn id="15826" xr3:uid="{53FFB82B-E328-744F-9791-660CBCB7B970}" name="Coluna15803" dataDxfId="586"/>
    <tableColumn id="15827" xr3:uid="{A53EB8E2-0E80-674C-BD7A-80C7CEC98FAF}" name="Coluna15804" dataDxfId="585"/>
    <tableColumn id="15828" xr3:uid="{69F62636-2AF8-8E4C-93AA-EE86AE8C613E}" name="Coluna15805" dataDxfId="584"/>
    <tableColumn id="15829" xr3:uid="{B47E98F9-3C1F-1345-9B21-C91357B795CE}" name="Coluna15806" dataDxfId="583"/>
    <tableColumn id="15830" xr3:uid="{8DA6AF47-8494-B645-A59A-AAF9F43D00B2}" name="Coluna15807" dataDxfId="582"/>
    <tableColumn id="15831" xr3:uid="{A08F705D-72AA-E549-8B71-4E0FA95194B3}" name="Coluna15808" dataDxfId="581"/>
    <tableColumn id="15832" xr3:uid="{B3BD6E18-BF6C-0744-9C5E-E30472A51664}" name="Coluna15809" dataDxfId="580"/>
    <tableColumn id="15833" xr3:uid="{9EE94606-457B-2446-8BB2-D5B4451B9568}" name="Coluna15810" dataDxfId="579"/>
    <tableColumn id="15834" xr3:uid="{46C46E50-91B7-9348-8206-275F17B178C6}" name="Coluna15811" dataDxfId="578"/>
    <tableColumn id="15835" xr3:uid="{43ABA473-0137-374A-900B-425DC2614B7E}" name="Coluna15812" dataDxfId="577"/>
    <tableColumn id="15836" xr3:uid="{9EEE6347-DD0A-4D48-91C3-B0DA517B2D28}" name="Coluna15813" dataDxfId="576"/>
    <tableColumn id="15837" xr3:uid="{AF28F465-EBA9-EE4A-BFEA-5274E458F08D}" name="Coluna15814" dataDxfId="575"/>
    <tableColumn id="15838" xr3:uid="{613C00DE-9D3A-5E49-88B8-CB1C4F6B22D2}" name="Coluna15815" dataDxfId="574"/>
    <tableColumn id="15839" xr3:uid="{E74A87E8-79DC-F04F-89AD-A5400D92BE36}" name="Coluna15816" dataDxfId="573"/>
    <tableColumn id="15840" xr3:uid="{4F25C515-1D68-374F-B981-789FD737157A}" name="Coluna15817" dataDxfId="572"/>
    <tableColumn id="15841" xr3:uid="{2A7D9EEC-9362-9246-AAE5-EDF418268189}" name="Coluna15818" dataDxfId="571"/>
    <tableColumn id="15842" xr3:uid="{7E633E83-570E-004A-B685-A341A9C86801}" name="Coluna15819" dataDxfId="570"/>
    <tableColumn id="15843" xr3:uid="{98D25CD6-FDB4-DC4C-A522-50E1633D0862}" name="Coluna15820" dataDxfId="569"/>
    <tableColumn id="15844" xr3:uid="{EAAC4AE5-BB17-7C42-92D2-9FAE1706B887}" name="Coluna15821" dataDxfId="568"/>
    <tableColumn id="15845" xr3:uid="{F27465F1-F9E4-9B47-8EAB-73A5BD48E0BE}" name="Coluna15822" dataDxfId="567"/>
    <tableColumn id="15846" xr3:uid="{37C41FAF-0F85-1442-A3BC-BFCD6827BE77}" name="Coluna15823" dataDxfId="566"/>
    <tableColumn id="15847" xr3:uid="{65DD856C-52F1-B642-9397-874314F21C28}" name="Coluna15824" dataDxfId="565"/>
    <tableColumn id="15848" xr3:uid="{2592892D-5AE9-8D42-9BD5-CF5A9B620CC5}" name="Coluna15825" dataDxfId="564"/>
    <tableColumn id="15849" xr3:uid="{CFA22978-669A-CD4C-A230-5A1633516C31}" name="Coluna15826" dataDxfId="563"/>
    <tableColumn id="15850" xr3:uid="{55027CB9-D005-3441-A396-826E7237083D}" name="Coluna15827" dataDxfId="562"/>
    <tableColumn id="15851" xr3:uid="{A257D838-07EF-1748-A1C8-40BE56B5CDC0}" name="Coluna15828" dataDxfId="561"/>
    <tableColumn id="15852" xr3:uid="{EEB46BF6-CD79-D14D-A522-DF818FF653AE}" name="Coluna15829" dataDxfId="560"/>
    <tableColumn id="15853" xr3:uid="{B3692857-C3E4-5A4D-AAFE-A3E8103779E2}" name="Coluna15830" dataDxfId="559"/>
    <tableColumn id="15854" xr3:uid="{310EAE3E-492C-BE4B-8578-1C5C393F6055}" name="Coluna15831" dataDxfId="558"/>
    <tableColumn id="15855" xr3:uid="{ED3F042E-D68B-674B-A5BA-C493FDA9BADC}" name="Coluna15832" dataDxfId="557"/>
    <tableColumn id="15856" xr3:uid="{607145D3-0679-CA4E-AB72-85EC54355F06}" name="Coluna15833" dataDxfId="556"/>
    <tableColumn id="15857" xr3:uid="{FAED46AF-611F-3448-B23E-E285298438FC}" name="Coluna15834" dataDxfId="555"/>
    <tableColumn id="15858" xr3:uid="{94376B96-1997-3049-9100-4757AC857874}" name="Coluna15835" dataDxfId="554"/>
    <tableColumn id="15859" xr3:uid="{FA652520-2335-BB4F-B495-2BA23DA851D4}" name="Coluna15836" dataDxfId="553"/>
    <tableColumn id="15860" xr3:uid="{FB59F93C-DAD7-B647-AAE9-E0E759238D18}" name="Coluna15837" dataDxfId="552"/>
    <tableColumn id="15861" xr3:uid="{F49EA48D-EF94-5549-87DA-DFB9A2517370}" name="Coluna15838" dataDxfId="551"/>
    <tableColumn id="15862" xr3:uid="{747FF3C4-8CFB-9941-9F14-33F3CAEE186C}" name="Coluna15839" dataDxfId="550"/>
    <tableColumn id="15863" xr3:uid="{73327D99-4202-F547-BFCB-C11BA228D04B}" name="Coluna15840" dataDxfId="549"/>
    <tableColumn id="15864" xr3:uid="{6A0407BB-F258-C04C-AF0F-23D0B8A43885}" name="Coluna15841" dataDxfId="548"/>
    <tableColumn id="15865" xr3:uid="{91282D51-FC3D-D949-BAF1-486628364779}" name="Coluna15842" dataDxfId="547"/>
    <tableColumn id="15866" xr3:uid="{9B0D0010-6C6A-6D4F-911C-F564E7BA0D7D}" name="Coluna15843" dataDxfId="546"/>
    <tableColumn id="15867" xr3:uid="{EB289EB3-A767-FF4D-88B8-8997A593FF62}" name="Coluna15844" dataDxfId="545"/>
    <tableColumn id="15868" xr3:uid="{927DAFEE-23F9-7C42-9ED0-E178D3FB5810}" name="Coluna15845" dataDxfId="544"/>
    <tableColumn id="15869" xr3:uid="{482554C0-B718-DF45-9048-1C363FD10C28}" name="Coluna15846" dataDxfId="543"/>
    <tableColumn id="15870" xr3:uid="{AFF410D6-EE59-0E42-97A8-6260AF7F7C42}" name="Coluna15847" dataDxfId="542"/>
    <tableColumn id="15871" xr3:uid="{D65591A3-4AA8-BC48-B786-227F4322C58B}" name="Coluna15848" dataDxfId="541"/>
    <tableColumn id="15872" xr3:uid="{4D583680-6A80-2A4D-9474-8A31F6CAEFD4}" name="Coluna15849" dataDxfId="540"/>
    <tableColumn id="15873" xr3:uid="{9DFA8B55-E299-394C-92D3-55E5EC23A64A}" name="Coluna15850" dataDxfId="539"/>
    <tableColumn id="15874" xr3:uid="{D152E447-61BC-6D4D-9466-04DC9D5A2ECF}" name="Coluna15851" dataDxfId="538"/>
    <tableColumn id="15875" xr3:uid="{90E1B05B-9CE3-CE46-B475-C5B36DCDA6B7}" name="Coluna15852" dataDxfId="537"/>
    <tableColumn id="15876" xr3:uid="{23C67FA9-3F42-C148-9042-9DF8387DDD8A}" name="Coluna15853" dataDxfId="536"/>
    <tableColumn id="15877" xr3:uid="{A97A9047-A7DE-A148-B380-CFFFAB2B0F2B}" name="Coluna15854" dataDxfId="535"/>
    <tableColumn id="15878" xr3:uid="{A19A13EE-0A61-1E48-A4B1-E0EB8896C8F7}" name="Coluna15855" dataDxfId="534"/>
    <tableColumn id="15879" xr3:uid="{0D214B46-D27F-CB4B-BFBD-07BDB4023BB5}" name="Coluna15856" dataDxfId="533"/>
    <tableColumn id="15880" xr3:uid="{C0C464C6-E836-354C-9C55-8573EBD5CD57}" name="Coluna15857" dataDxfId="532"/>
    <tableColumn id="15881" xr3:uid="{BB2FF265-9231-BE4F-8374-6FB4D5E61466}" name="Coluna15858" dataDxfId="531"/>
    <tableColumn id="15882" xr3:uid="{AAEB47BA-AC9B-CD44-A9B2-979E32F0CBB2}" name="Coluna15859" dataDxfId="530"/>
    <tableColumn id="15883" xr3:uid="{054B540B-3B3D-0F4A-BD6A-7793AB9C40C9}" name="Coluna15860" dataDxfId="529"/>
    <tableColumn id="15884" xr3:uid="{2DE6412E-9062-C541-BA8A-64604AFF60EF}" name="Coluna15861" dataDxfId="528"/>
    <tableColumn id="15885" xr3:uid="{CD43C027-7BF5-F54E-A462-0BDCA8F13B1C}" name="Coluna15862" dataDxfId="527"/>
    <tableColumn id="15886" xr3:uid="{C17687F8-4E60-A24A-89FF-7C2E5FF152D2}" name="Coluna15863" dataDxfId="526"/>
    <tableColumn id="15887" xr3:uid="{231FF262-8EDB-FD40-AEB4-85EDB3BFA26A}" name="Coluna15864" dataDxfId="525"/>
    <tableColumn id="15888" xr3:uid="{F3239CFA-2EEF-D445-ABA2-9F015B884B7B}" name="Coluna15865" dataDxfId="524"/>
    <tableColumn id="15889" xr3:uid="{ADA7C6F1-8EDF-6242-97DD-134DFD93BC92}" name="Coluna15866" dataDxfId="523"/>
    <tableColumn id="15890" xr3:uid="{2D735C65-1FBE-7743-9086-62B297F94AA5}" name="Coluna15867" dataDxfId="522"/>
    <tableColumn id="15891" xr3:uid="{980F59E2-97E0-1D42-8D1D-A7A7DB43DB3E}" name="Coluna15868" dataDxfId="521"/>
    <tableColumn id="15892" xr3:uid="{BA4C92AF-8EE6-454D-B3B1-7C982928D516}" name="Coluna15869" dataDxfId="520"/>
    <tableColumn id="15893" xr3:uid="{F95E46A8-40E9-AA48-A125-48FDA5DC622D}" name="Coluna15870" dataDxfId="519"/>
    <tableColumn id="15894" xr3:uid="{737B8D2D-C0C5-B34C-BE7F-2A8867581AEB}" name="Coluna15871" dataDxfId="518"/>
    <tableColumn id="15895" xr3:uid="{BED841E9-F77C-EE48-9183-8D7B06D8DA50}" name="Coluna15872" dataDxfId="517"/>
    <tableColumn id="15896" xr3:uid="{5ACE8E60-D2C8-A34B-9871-C5E0A3A92DAF}" name="Coluna15873" dataDxfId="516"/>
    <tableColumn id="15897" xr3:uid="{589BDF08-3305-034D-8885-AB14753DBEEA}" name="Coluna15874" dataDxfId="515"/>
    <tableColumn id="15898" xr3:uid="{FF2BF4C6-F49B-244A-88CF-9EB19784C1F0}" name="Coluna15875" dataDxfId="514"/>
    <tableColumn id="15899" xr3:uid="{A3D26721-E9FC-FB47-854E-227BFB0E441D}" name="Coluna15876" dataDxfId="513"/>
    <tableColumn id="15900" xr3:uid="{81385178-E83F-6045-8042-2C3AE8582993}" name="Coluna15877" dataDxfId="512"/>
    <tableColumn id="15901" xr3:uid="{7B544ED7-E6E9-AB42-A18A-25A4DC8469A9}" name="Coluna15878" dataDxfId="511"/>
    <tableColumn id="15902" xr3:uid="{D29C5777-7FB0-F940-9E88-130F5A0E9091}" name="Coluna15879" dataDxfId="510"/>
    <tableColumn id="15903" xr3:uid="{D8F0F5BE-935F-2F44-9402-78BF99321D31}" name="Coluna15880" dataDxfId="509"/>
    <tableColumn id="15904" xr3:uid="{364858DC-1CAB-364D-9FCF-3B1F5A2462E1}" name="Coluna15881" dataDxfId="508"/>
    <tableColumn id="15905" xr3:uid="{3C8F3B30-9DA1-794F-B631-B417DE6B4802}" name="Coluna15882" dataDxfId="507"/>
    <tableColumn id="15906" xr3:uid="{0BA5BF62-B320-AD46-AECD-55809253CA7D}" name="Coluna15883" dataDxfId="506"/>
    <tableColumn id="15907" xr3:uid="{A6BB4BFD-BD57-7744-A1E7-83DC9F41C69F}" name="Coluna15884" dataDxfId="505"/>
    <tableColumn id="15908" xr3:uid="{B4459964-7064-8B4D-8619-EEE574E1533C}" name="Coluna15885" dataDxfId="504"/>
    <tableColumn id="15909" xr3:uid="{4FDA0235-8773-E34D-90F7-8A564572B4BC}" name="Coluna15886" dataDxfId="503"/>
    <tableColumn id="15910" xr3:uid="{2D59C911-1573-F242-80C6-52DFEB964691}" name="Coluna15887" dataDxfId="502"/>
    <tableColumn id="15911" xr3:uid="{B1DA95AC-5D50-9640-A9FE-2D2BCFC4CFAB}" name="Coluna15888" dataDxfId="501"/>
    <tableColumn id="15912" xr3:uid="{D6713464-3604-864F-8E0A-AA71A59F3EF4}" name="Coluna15889" dataDxfId="500"/>
    <tableColumn id="15913" xr3:uid="{E14415D1-B149-EE40-AFE3-0A7BAFBC0516}" name="Coluna15890" dataDxfId="499"/>
    <tableColumn id="15914" xr3:uid="{0C91F392-09A6-9347-8853-01E6B9BCC17E}" name="Coluna15891" dataDxfId="498"/>
    <tableColumn id="15915" xr3:uid="{6545F457-60C9-B444-AB24-70F2E45CA10A}" name="Coluna15892" dataDxfId="497"/>
    <tableColumn id="15916" xr3:uid="{28D211EA-D9B2-944D-8208-7C34300046C5}" name="Coluna15893" dataDxfId="496"/>
    <tableColumn id="15917" xr3:uid="{03D7D227-C580-FB43-B32C-C08BA6FB122D}" name="Coluna15894" dataDxfId="495"/>
    <tableColumn id="15918" xr3:uid="{0AD4A66D-D143-0F45-9405-F29BC1197252}" name="Coluna15895" dataDxfId="494"/>
    <tableColumn id="15919" xr3:uid="{38296F45-2FFA-AA44-94D9-A485E79949D5}" name="Coluna15896" dataDxfId="493"/>
    <tableColumn id="15920" xr3:uid="{E6F13194-6268-9945-BF45-69198FA32CB8}" name="Coluna15897" dataDxfId="492"/>
    <tableColumn id="15921" xr3:uid="{7A333C49-877D-1F46-B03D-E4FF1BCEE53C}" name="Coluna15898" dataDxfId="491"/>
    <tableColumn id="15922" xr3:uid="{37323E73-387F-8C42-AFFE-C0B70A111ACA}" name="Coluna15899" dataDxfId="490"/>
    <tableColumn id="15923" xr3:uid="{D2F1C085-CE57-D040-8915-E4E581501CE4}" name="Coluna15900" dataDxfId="489"/>
    <tableColumn id="15924" xr3:uid="{D0DFE5DA-300B-F243-A7E7-B6C7856B12FC}" name="Coluna15901" dataDxfId="488"/>
    <tableColumn id="15925" xr3:uid="{7CFF93B1-3DAA-8648-A716-3CB692379D64}" name="Coluna15902" dataDxfId="487"/>
    <tableColumn id="15926" xr3:uid="{1599BC5F-3CAA-DA44-9E80-ED29629DB48B}" name="Coluna15903" dataDxfId="486"/>
    <tableColumn id="15927" xr3:uid="{0D13754E-DC37-CD42-B7DB-CB24A59FB265}" name="Coluna15904" dataDxfId="485"/>
    <tableColumn id="15928" xr3:uid="{1FB98F44-E9D9-7246-84C3-191C33656F6A}" name="Coluna15905" dataDxfId="484"/>
    <tableColumn id="15929" xr3:uid="{4D880054-05F6-1C4D-8FF0-C46DE918C7DC}" name="Coluna15906" dataDxfId="483"/>
    <tableColumn id="15930" xr3:uid="{5CD6A2BD-A379-7541-B317-9072E286D8FE}" name="Coluna15907" dataDxfId="482"/>
    <tableColumn id="15931" xr3:uid="{251CEB50-2107-1E4E-B42E-4BF8D9B21039}" name="Coluna15908" dataDxfId="481"/>
    <tableColumn id="15932" xr3:uid="{CFC0E522-3ABE-D744-ABB6-44B50BDAD0CB}" name="Coluna15909" dataDxfId="480"/>
    <tableColumn id="15933" xr3:uid="{66A8DAE9-5EA6-CB42-86D5-611769ED41A0}" name="Coluna15910" dataDxfId="479"/>
    <tableColumn id="15934" xr3:uid="{E81CD118-F259-FB45-891A-279C8C3D5F1C}" name="Coluna15911" dataDxfId="478"/>
    <tableColumn id="15935" xr3:uid="{ACE0FAE8-9533-5A47-B854-1C1BED70AD07}" name="Coluna15912" dataDxfId="477"/>
    <tableColumn id="15936" xr3:uid="{E80C6EAE-BFC4-6B47-B22F-C8EF95AF402B}" name="Coluna15913" dataDxfId="476"/>
    <tableColumn id="15937" xr3:uid="{A468B4FB-7B1C-1C49-9D9E-FDC63F85E95B}" name="Coluna15914" dataDxfId="475"/>
    <tableColumn id="15938" xr3:uid="{4108DB71-B45A-5F45-A12F-8F6EAC08DD00}" name="Coluna15915" dataDxfId="474"/>
    <tableColumn id="15939" xr3:uid="{B87D1C9E-AF6A-4A45-B8B2-D27D92E5743B}" name="Coluna15916" dataDxfId="473"/>
    <tableColumn id="15940" xr3:uid="{65D1402B-7723-B34E-887F-61F7CCEA743B}" name="Coluna15917" dataDxfId="472"/>
    <tableColumn id="15941" xr3:uid="{C5491BF7-7A2C-9C44-9ECB-515D57C87135}" name="Coluna15918" dataDxfId="471"/>
    <tableColumn id="15942" xr3:uid="{49BA16B7-388A-2C4E-A37D-AC098D2A884F}" name="Coluna15919" dataDxfId="470"/>
    <tableColumn id="15943" xr3:uid="{E886B4F7-B583-604D-A4B1-3808AC2FB115}" name="Coluna15920" dataDxfId="469"/>
    <tableColumn id="15944" xr3:uid="{1191FD24-8B48-5144-BE01-B18924C60EC1}" name="Coluna15921" dataDxfId="468"/>
    <tableColumn id="15945" xr3:uid="{83C672AD-85FC-7344-A13E-7B123D255AAA}" name="Coluna15922" dataDxfId="467"/>
    <tableColumn id="15946" xr3:uid="{BDED108A-C2B6-894C-93BF-58CE541AD18E}" name="Coluna15923" dataDxfId="466"/>
    <tableColumn id="15947" xr3:uid="{E7B06D5C-B604-0B49-A041-CB098CD3F719}" name="Coluna15924" dataDxfId="465"/>
    <tableColumn id="15948" xr3:uid="{54A700E7-D875-534C-A1E3-F7BA33D4E176}" name="Coluna15925" dataDxfId="464"/>
    <tableColumn id="15949" xr3:uid="{1A9609E3-FF38-AD4F-A55D-FEDF8D6663E5}" name="Coluna15926" dataDxfId="463"/>
    <tableColumn id="15950" xr3:uid="{EA4DD743-5716-2948-A0E4-3B17C6C9C860}" name="Coluna15927" dataDxfId="462"/>
    <tableColumn id="15951" xr3:uid="{37064EE4-9C38-CA40-919C-999707DCA44F}" name="Coluna15928" dataDxfId="461"/>
    <tableColumn id="15952" xr3:uid="{62C4FECF-34C9-9741-9933-D1F79B16DAEE}" name="Coluna15929" dataDxfId="460"/>
    <tableColumn id="15953" xr3:uid="{1FAF4549-7E2D-904A-9DCA-C94549F43775}" name="Coluna15930" dataDxfId="459"/>
    <tableColumn id="15954" xr3:uid="{5953331A-B30C-5046-AC77-6B613B70724C}" name="Coluna15931" dataDxfId="458"/>
    <tableColumn id="15955" xr3:uid="{73AAD298-F6DB-1D41-80B8-6E85FDCF811B}" name="Coluna15932" dataDxfId="457"/>
    <tableColumn id="15956" xr3:uid="{BB7791BE-BE90-4344-A123-4AA8B09DB006}" name="Coluna15933" dataDxfId="456"/>
    <tableColumn id="15957" xr3:uid="{4A86D77A-0C17-2A4D-AC0F-0780EBE53953}" name="Coluna15934" dataDxfId="455"/>
    <tableColumn id="15958" xr3:uid="{B797DDFC-E0D5-CE4A-B52A-8B721C9F1E70}" name="Coluna15935" dataDxfId="454"/>
    <tableColumn id="15959" xr3:uid="{FE307D6E-1BDC-034C-9A80-7C0404C1F076}" name="Coluna15936" dataDxfId="453"/>
    <tableColumn id="15960" xr3:uid="{14BF2F6C-C59A-2447-979A-B0BF875903FB}" name="Coluna15937" dataDxfId="452"/>
    <tableColumn id="15961" xr3:uid="{800B6562-6862-0448-B0C5-2629437F894B}" name="Coluna15938" dataDxfId="451"/>
    <tableColumn id="15962" xr3:uid="{78158878-06F3-7840-90BA-A09A3039CF76}" name="Coluna15939" dataDxfId="450"/>
    <tableColumn id="15963" xr3:uid="{202B958C-486A-4F48-9747-7718D6E048FD}" name="Coluna15940" dataDxfId="449"/>
    <tableColumn id="15964" xr3:uid="{B54FF80C-23D4-164B-B3E3-75D56136D69B}" name="Coluna15941" dataDxfId="448"/>
    <tableColumn id="15965" xr3:uid="{FE71231D-6B4E-5740-B780-5446E5BAC4A2}" name="Coluna15942" dataDxfId="447"/>
    <tableColumn id="15966" xr3:uid="{67B3C7B2-9F65-534A-8F43-B01A2D263E92}" name="Coluna15943" dataDxfId="446"/>
    <tableColumn id="15967" xr3:uid="{E381B652-C7B7-A242-AEF7-186A7C62BCDC}" name="Coluna15944" dataDxfId="445"/>
    <tableColumn id="15968" xr3:uid="{E96AF5EC-1F13-6A47-AB53-12DA997A325B}" name="Coluna15945" dataDxfId="444"/>
    <tableColumn id="15969" xr3:uid="{8E905A5C-8317-EB4F-99F4-76B5AEE14AFF}" name="Coluna15946" dataDxfId="443"/>
    <tableColumn id="15970" xr3:uid="{C9667ABE-7FDB-8040-9D2C-903234B83D74}" name="Coluna15947" dataDxfId="442"/>
    <tableColumn id="15971" xr3:uid="{CB20B58D-6F69-0948-A0D5-781B9E6620AA}" name="Coluna15948" dataDxfId="441"/>
    <tableColumn id="15972" xr3:uid="{213F9C76-F94A-4B4D-8F0A-F7FD2BBEDB29}" name="Coluna15949" dataDxfId="440"/>
    <tableColumn id="15973" xr3:uid="{AA4FB3BD-C697-984F-9C8B-F8CBCB4155BA}" name="Coluna15950" dataDxfId="439"/>
    <tableColumn id="15974" xr3:uid="{4A0E2419-A95F-0D43-B8F0-1F063489C77E}" name="Coluna15951" dataDxfId="438"/>
    <tableColumn id="15975" xr3:uid="{24CE662E-2296-3347-B8FE-B44EE7646D8A}" name="Coluna15952" dataDxfId="437"/>
    <tableColumn id="15976" xr3:uid="{3FFE48B4-99E5-3241-9258-6364AF595CCE}" name="Coluna15953" dataDxfId="436"/>
    <tableColumn id="15977" xr3:uid="{99FE23DC-F53C-9B42-BB70-50D711DE809C}" name="Coluna15954" dataDxfId="435"/>
    <tableColumn id="15978" xr3:uid="{AEFE8312-0035-4944-8552-460EBFB1C75B}" name="Coluna15955" dataDxfId="434"/>
    <tableColumn id="15979" xr3:uid="{6AE3B920-F5EA-7A4A-8C79-623F21091D50}" name="Coluna15956" dataDxfId="433"/>
    <tableColumn id="15980" xr3:uid="{241D8CEE-F149-D140-B982-0A56CDE9CD24}" name="Coluna15957" dataDxfId="432"/>
    <tableColumn id="15981" xr3:uid="{AAB03D2B-C8E9-5949-AAB3-B271933CDBCB}" name="Coluna15958" dataDxfId="431"/>
    <tableColumn id="15982" xr3:uid="{9B833FAD-8FF9-2244-B1B9-9EB451497EE7}" name="Coluna15959" dataDxfId="430"/>
    <tableColumn id="15983" xr3:uid="{219C9E50-0266-CB43-A8C3-DB0002981529}" name="Coluna15960" dataDxfId="429"/>
    <tableColumn id="15984" xr3:uid="{C5FAE751-3D4D-3A4C-AF89-62B2DAD76B63}" name="Coluna15961" dataDxfId="428"/>
    <tableColumn id="15985" xr3:uid="{66D68B7E-D923-C148-95A5-AC21AF821843}" name="Coluna15962" dataDxfId="427"/>
    <tableColumn id="15986" xr3:uid="{9AD9E77A-3281-C54A-8051-B4ED592597C2}" name="Coluna15963" dataDxfId="426"/>
    <tableColumn id="15987" xr3:uid="{7AE7F7B0-DD33-674C-B5A6-154208D8A52E}" name="Coluna15964" dataDxfId="425"/>
    <tableColumn id="15988" xr3:uid="{0F467D4C-476E-634A-85C1-C48D443BFDD0}" name="Coluna15965" dataDxfId="424"/>
    <tableColumn id="15989" xr3:uid="{70AAEEB8-7A9F-7047-BB5C-2E1412C04623}" name="Coluna15966" dataDxfId="423"/>
    <tableColumn id="15990" xr3:uid="{DE425270-012C-7F4D-B530-165E7E18D562}" name="Coluna15967" dataDxfId="422"/>
    <tableColumn id="15991" xr3:uid="{D0AF70AB-C9B9-C047-8018-BA0E44AEC1E4}" name="Coluna15968" dataDxfId="421"/>
    <tableColumn id="15992" xr3:uid="{35B51493-9F59-EB42-B571-BC6F41E29EC0}" name="Coluna15969" dataDxfId="420"/>
    <tableColumn id="15993" xr3:uid="{ED87145D-DA6E-5741-8211-4B6353F56A09}" name="Coluna15970" dataDxfId="419"/>
    <tableColumn id="15994" xr3:uid="{376606D2-443A-1349-B9CA-017BAB331484}" name="Coluna15971" dataDxfId="418"/>
    <tableColumn id="15995" xr3:uid="{D5161EEB-917C-3F48-84C5-0A258502BB0E}" name="Coluna15972" dataDxfId="417"/>
    <tableColumn id="15996" xr3:uid="{4D8DC8E8-D613-EE44-8C81-7C64697594D6}" name="Coluna15973" dataDxfId="416"/>
    <tableColumn id="15997" xr3:uid="{F4E8AB62-DFD9-304D-8FD4-FB96B83E1F3B}" name="Coluna15974" dataDxfId="415"/>
    <tableColumn id="15998" xr3:uid="{A307F73E-FFD2-9949-AC32-33FB2C1026B9}" name="Coluna15975" dataDxfId="414"/>
    <tableColumn id="15999" xr3:uid="{9A6FF7DD-ABF1-1348-B8B7-F0F605DE07FE}" name="Coluna15976" dataDxfId="413"/>
    <tableColumn id="16000" xr3:uid="{01292B93-BD10-514D-8912-32F2A14FE858}" name="Coluna15977" dataDxfId="412"/>
    <tableColumn id="16001" xr3:uid="{A9090DC3-ABB3-A843-814B-77CBCD17CEA7}" name="Coluna15978" dataDxfId="411"/>
    <tableColumn id="16002" xr3:uid="{70DA5F52-D9E9-1E44-B56E-221DA203C23A}" name="Coluna15979" dataDxfId="410"/>
    <tableColumn id="16003" xr3:uid="{5CB25F8B-4ADB-C943-9431-4E39BDBC9DD5}" name="Coluna15980" dataDxfId="409"/>
    <tableColumn id="16004" xr3:uid="{C5AD761C-5364-024E-8848-13B18B5C3DE5}" name="Coluna15981" dataDxfId="408"/>
    <tableColumn id="16005" xr3:uid="{606A54BE-3CB7-4748-91B0-D9153933D17F}" name="Coluna15982" dataDxfId="407"/>
    <tableColumn id="16006" xr3:uid="{89EEC8B6-586F-CE4A-B3A0-CAADA3A34F00}" name="Coluna15983" dataDxfId="406"/>
    <tableColumn id="16007" xr3:uid="{10EB0BF4-C47F-9749-85C6-6E21EDCE0498}" name="Coluna15984" dataDxfId="405"/>
    <tableColumn id="16008" xr3:uid="{F47C98C0-F5F8-4740-92F9-3E8F0D75B72A}" name="Coluna15985" dataDxfId="404"/>
    <tableColumn id="16009" xr3:uid="{07E9E9EA-48CC-2545-AE28-F5FAAEC6CE3A}" name="Coluna15986" dataDxfId="403"/>
    <tableColumn id="16010" xr3:uid="{F3E0A53A-A472-CC4C-A68F-0AC6F9076440}" name="Coluna15987" dataDxfId="402"/>
    <tableColumn id="16011" xr3:uid="{46050218-402F-7F4D-A4A1-6A6788E57697}" name="Coluna15988" dataDxfId="401"/>
    <tableColumn id="16012" xr3:uid="{8720FA7A-6ED3-7446-B204-1E3625A87C61}" name="Coluna15989" dataDxfId="400"/>
    <tableColumn id="16013" xr3:uid="{1AA67B38-A2D3-6048-A1D3-4C7BD328FA24}" name="Coluna15990" dataDxfId="399"/>
    <tableColumn id="16014" xr3:uid="{0A44F544-E053-634F-BEA2-3390BCA3A958}" name="Coluna15991" dataDxfId="398"/>
    <tableColumn id="16015" xr3:uid="{FCBAE8DE-C2C3-834D-AB97-5D1009FDDA1A}" name="Coluna15992" dataDxfId="397"/>
    <tableColumn id="16016" xr3:uid="{2B8709A2-4093-1B43-B64F-854A669C2679}" name="Coluna15993" dataDxfId="396"/>
    <tableColumn id="16017" xr3:uid="{1D4E5B5B-0F82-9042-8573-6E2764BA0BC8}" name="Coluna15994" dataDxfId="395"/>
    <tableColumn id="16018" xr3:uid="{00392B2B-16E4-774C-9B6D-CA0EC14A5705}" name="Coluna15995" dataDxfId="394"/>
    <tableColumn id="16019" xr3:uid="{57283F9D-FB47-E34E-A262-4AD8C61C415D}" name="Coluna15996" dataDxfId="393"/>
    <tableColumn id="16020" xr3:uid="{0C701402-D2BF-FA40-B612-FBD583D0668C}" name="Coluna15997" dataDxfId="392"/>
    <tableColumn id="16021" xr3:uid="{AF44FD0C-4626-EF46-8554-7E02C520F597}" name="Coluna15998" dataDxfId="391"/>
    <tableColumn id="16022" xr3:uid="{B0BBBFA3-779B-0A4B-BA61-5E804FBC5072}" name="Coluna15999" dataDxfId="390"/>
    <tableColumn id="16023" xr3:uid="{5B37777D-DEBE-204B-97AF-918027B29178}" name="Coluna16000" dataDxfId="389"/>
    <tableColumn id="16024" xr3:uid="{F81068F4-F474-EC41-995E-3189AC538E54}" name="Coluna16001" dataDxfId="388"/>
    <tableColumn id="16025" xr3:uid="{E6F7003D-D8BA-8741-A4B7-7B3D60C40D7E}" name="Coluna16002" dataDxfId="387"/>
    <tableColumn id="16026" xr3:uid="{AE770A4A-5986-F94A-994C-4E4AD9718865}" name="Coluna16003" dataDxfId="386"/>
    <tableColumn id="16027" xr3:uid="{D3989486-9D27-F746-A8EB-17863B70CC94}" name="Coluna16004" dataDxfId="385"/>
    <tableColumn id="16028" xr3:uid="{D38C1C92-D675-3848-A215-370D284D78ED}" name="Coluna16005" dataDxfId="384"/>
    <tableColumn id="16029" xr3:uid="{5BA3D829-B5A7-7D4B-B509-4A19C24CD232}" name="Coluna16006" dataDxfId="383"/>
    <tableColumn id="16030" xr3:uid="{447A0FAC-9F06-1C41-9803-4AA61EE0054A}" name="Coluna16007" dataDxfId="382"/>
    <tableColumn id="16031" xr3:uid="{25B554B5-BD6B-A441-98FD-2CC3C6243F7D}" name="Coluna16008" dataDxfId="381"/>
    <tableColumn id="16032" xr3:uid="{2E827E36-A2A3-6D4A-8721-6A3A336AAEF8}" name="Coluna16009" dataDxfId="380"/>
    <tableColumn id="16033" xr3:uid="{4FC84345-80DC-7142-807B-0AC210739323}" name="Coluna16010" dataDxfId="379"/>
    <tableColumn id="16034" xr3:uid="{0F46ABC6-4E94-0F44-9BC2-459550CE1C14}" name="Coluna16011" dataDxfId="378"/>
    <tableColumn id="16035" xr3:uid="{7445247A-D835-FE40-B720-C51F0415733B}" name="Coluna16012" dataDxfId="377"/>
    <tableColumn id="16036" xr3:uid="{41CEE5D0-5172-CA43-AE93-CB938557BFED}" name="Coluna16013" dataDxfId="376"/>
    <tableColumn id="16037" xr3:uid="{9D6BD469-8C3D-AD47-B64A-9EC219A7A6FF}" name="Coluna16014" dataDxfId="375"/>
    <tableColumn id="16038" xr3:uid="{EDC12170-D79D-E14F-A525-FB2FF0278861}" name="Coluna16015" dataDxfId="374"/>
    <tableColumn id="16039" xr3:uid="{8D6BB555-9553-3644-A933-5147130F0976}" name="Coluna16016" dataDxfId="373"/>
    <tableColumn id="16040" xr3:uid="{1FA51A41-ABD5-1C43-A0AC-70709E460388}" name="Coluna16017" dataDxfId="372"/>
    <tableColumn id="16041" xr3:uid="{27A8B393-7A46-A845-A42B-5ADF513B3205}" name="Coluna16018" dataDxfId="371"/>
    <tableColumn id="16042" xr3:uid="{4B434506-EB32-5D48-91A1-442B9C65AB98}" name="Coluna16019" dataDxfId="370"/>
    <tableColumn id="16043" xr3:uid="{B05D3845-FCA7-0041-8B28-B3EA28888A70}" name="Coluna16020" dataDxfId="369"/>
    <tableColumn id="16044" xr3:uid="{F51B299F-20F4-4445-8E3F-D335BFB94087}" name="Coluna16021" dataDxfId="368"/>
    <tableColumn id="16045" xr3:uid="{791A7A4C-0B3E-5343-B2F8-14F87372B710}" name="Coluna16022" dataDxfId="367"/>
    <tableColumn id="16046" xr3:uid="{B8BC0A4D-61F5-D640-9790-94A65477E063}" name="Coluna16023" dataDxfId="366"/>
    <tableColumn id="16047" xr3:uid="{A4CB4D5A-B63D-1441-B962-671C42B97D50}" name="Coluna16024" dataDxfId="365"/>
    <tableColumn id="16048" xr3:uid="{8EDAD981-6345-3346-88E6-DBE4E9CC2907}" name="Coluna16025" dataDxfId="364"/>
    <tableColumn id="16049" xr3:uid="{2AEB9EB7-ACCC-8C47-B56F-35F188D678CF}" name="Coluna16026" dataDxfId="363"/>
    <tableColumn id="16050" xr3:uid="{8F7903EA-2517-D144-9372-2BB437C13000}" name="Coluna16027" dataDxfId="362"/>
    <tableColumn id="16051" xr3:uid="{D0CC8C0A-E507-0340-AC07-28297B87B490}" name="Coluna16028" dataDxfId="361"/>
    <tableColumn id="16052" xr3:uid="{EB2F9F0E-9660-B44A-A73D-3513F6D10B3A}" name="Coluna16029" dataDxfId="360"/>
    <tableColumn id="16053" xr3:uid="{9882CEAB-099B-3746-AC64-7B721D6CDBD0}" name="Coluna16030" dataDxfId="359"/>
    <tableColumn id="16054" xr3:uid="{BF1F1FDC-2179-B04F-9500-2C5037443FC1}" name="Coluna16031" dataDxfId="358"/>
    <tableColumn id="16055" xr3:uid="{1B0F25A1-E930-664D-ACE0-832DFAC8B1C7}" name="Coluna16032" dataDxfId="357"/>
    <tableColumn id="16056" xr3:uid="{96A7509B-4676-1545-8DCB-D08D4F659BE1}" name="Coluna16033" dataDxfId="356"/>
    <tableColumn id="16057" xr3:uid="{1FAF5ADB-7148-0F46-A9E0-1D5186698F74}" name="Coluna16034" dataDxfId="355"/>
    <tableColumn id="16058" xr3:uid="{1345D3E9-D40D-A44E-AB81-A248F6893F16}" name="Coluna16035" dataDxfId="354"/>
    <tableColumn id="16059" xr3:uid="{A78399C1-9FD9-E24E-8479-EEBFF13A6C49}" name="Coluna16036" dataDxfId="353"/>
    <tableColumn id="16060" xr3:uid="{14B25925-647F-054F-AE7E-D6D11CCEAEAF}" name="Coluna16037" dataDxfId="352"/>
    <tableColumn id="16061" xr3:uid="{0F1838B6-160A-6246-9633-F45EE8CB6C54}" name="Coluna16038" dataDxfId="351"/>
    <tableColumn id="16062" xr3:uid="{95FC5A50-16A3-3D41-A281-6BC00B867263}" name="Coluna16039" dataDxfId="350"/>
    <tableColumn id="16063" xr3:uid="{B9DD53C0-2DAA-6445-B63C-8C7D19104F89}" name="Coluna16040" dataDxfId="349"/>
    <tableColumn id="16064" xr3:uid="{2BE79062-60B1-014F-8567-01DB710AE235}" name="Coluna16041" dataDxfId="348"/>
    <tableColumn id="16065" xr3:uid="{E9F2325C-5ABC-0E41-91D4-6FE24FA4C6F0}" name="Coluna16042" dataDxfId="347"/>
    <tableColumn id="16066" xr3:uid="{E17DE387-2F39-5E49-AD36-428E71389EE6}" name="Coluna16043" dataDxfId="346"/>
    <tableColumn id="16067" xr3:uid="{ED40F412-3515-774F-A7AB-4085321D0F7D}" name="Coluna16044" dataDxfId="345"/>
    <tableColumn id="16068" xr3:uid="{810FB89E-D442-D446-B18B-64C77BED0424}" name="Coluna16045" dataDxfId="344"/>
    <tableColumn id="16069" xr3:uid="{B73B627E-F9EA-A34B-9769-9D03DAE7A352}" name="Coluna16046" dataDxfId="343"/>
    <tableColumn id="16070" xr3:uid="{EC4007AF-BA64-FE48-B18D-486995F802C4}" name="Coluna16047" dataDxfId="342"/>
    <tableColumn id="16071" xr3:uid="{7336E888-C358-D14F-994C-E48507524B67}" name="Coluna16048" dataDxfId="341"/>
    <tableColumn id="16072" xr3:uid="{56D88B41-9C50-D546-9445-2F5AFFEC5535}" name="Coluna16049" dataDxfId="340"/>
    <tableColumn id="16073" xr3:uid="{BBA6E997-F5E0-7D4B-82EB-580BA720CA3B}" name="Coluna16050" dataDxfId="339"/>
    <tableColumn id="16074" xr3:uid="{B4F1A171-C626-2548-A873-F5CDEF4A76B7}" name="Coluna16051" dataDxfId="338"/>
    <tableColumn id="16075" xr3:uid="{239960E7-E338-6645-A19A-5679965A6976}" name="Coluna16052" dataDxfId="337"/>
    <tableColumn id="16076" xr3:uid="{4CA81DEA-6745-4341-857F-451040715079}" name="Coluna16053" dataDxfId="336"/>
    <tableColumn id="16077" xr3:uid="{E8ACE551-FDE6-864A-99C3-0F95BC4FFF4C}" name="Coluna16054" dataDxfId="335"/>
    <tableColumn id="16078" xr3:uid="{866DF244-43BC-9C4E-8ACE-42253C30AAFE}" name="Coluna16055" dataDxfId="334"/>
    <tableColumn id="16079" xr3:uid="{2C4DFD97-27E0-9748-ABD1-81FA19ABE6A3}" name="Coluna16056" dataDxfId="333"/>
    <tableColumn id="16080" xr3:uid="{A6ABBD57-156A-3C46-8C69-59DE219AE4FF}" name="Coluna16057" dataDxfId="332"/>
    <tableColumn id="16081" xr3:uid="{383F568A-3E52-4C41-A548-4C7B67AAABF4}" name="Coluna16058" dataDxfId="331"/>
    <tableColumn id="16082" xr3:uid="{FFB9795C-0658-DF48-AE33-550A40795247}" name="Coluna16059" dataDxfId="330"/>
    <tableColumn id="16083" xr3:uid="{6E9FEB45-9C96-DE42-A48F-B623928AD472}" name="Coluna16060" dataDxfId="329"/>
    <tableColumn id="16084" xr3:uid="{1DAE7B8C-73F7-A44E-BC60-97DE325E251E}" name="Coluna16061" dataDxfId="328"/>
    <tableColumn id="16085" xr3:uid="{BB735275-CFD1-F343-9BD6-F3A21841D145}" name="Coluna16062" dataDxfId="327"/>
    <tableColumn id="16086" xr3:uid="{3A200258-3DC1-4543-86D9-A4E898B472B1}" name="Coluna16063" dataDxfId="326"/>
    <tableColumn id="16087" xr3:uid="{E9198736-4163-014A-AE62-06E066C65767}" name="Coluna16064" dataDxfId="325"/>
    <tableColumn id="16088" xr3:uid="{6E2CEC22-DEB2-C846-991A-1B68241D1265}" name="Coluna16065" dataDxfId="324"/>
    <tableColumn id="16089" xr3:uid="{F5FEFFC1-F50F-2F49-BC33-CE47B04A231F}" name="Coluna16066" dataDxfId="323"/>
    <tableColumn id="16090" xr3:uid="{097FA2EA-F4A2-0D43-A517-5E06136E20C8}" name="Coluna16067" dataDxfId="322"/>
    <tableColumn id="16091" xr3:uid="{33620F59-9113-C844-8E1F-A034466CE45E}" name="Coluna16068" dataDxfId="321"/>
    <tableColumn id="16092" xr3:uid="{DD1FD3CC-6DA0-7D4B-AB58-5FBEC320164E}" name="Coluna16069" dataDxfId="320"/>
    <tableColumn id="16093" xr3:uid="{3EE9AD92-5CC8-7545-8395-D8EF2FE4252C}" name="Coluna16070" dataDxfId="319"/>
    <tableColumn id="16094" xr3:uid="{90A0CAC0-4D68-4D4A-BFF9-2D5BAA876EA0}" name="Coluna16071" dataDxfId="318"/>
    <tableColumn id="16095" xr3:uid="{5AE5C231-8436-4745-BECE-981B092264E8}" name="Coluna16072" dataDxfId="317"/>
    <tableColumn id="16096" xr3:uid="{6EB0B3C7-F334-754C-BC74-EC221491C58E}" name="Coluna16073" dataDxfId="316"/>
    <tableColumn id="16097" xr3:uid="{C1164D1B-EE1F-554B-B47D-78676B5B3B93}" name="Coluna16074" dataDxfId="315"/>
    <tableColumn id="16098" xr3:uid="{046D7B25-D6B7-8A40-AA1A-EADF4716A5B2}" name="Coluna16075" dataDxfId="314"/>
    <tableColumn id="16099" xr3:uid="{5DD8953D-E6F6-3E47-9DE9-05DD2EEC55B8}" name="Coluna16076" dataDxfId="313"/>
    <tableColumn id="16100" xr3:uid="{548EB631-5DD2-9042-88F8-5D83B9F5F3DE}" name="Coluna16077" dataDxfId="312"/>
    <tableColumn id="16101" xr3:uid="{9CD45C4C-60E4-DD47-8E8B-1BD57A6A9848}" name="Coluna16078" dataDxfId="311"/>
    <tableColumn id="16102" xr3:uid="{ACEB1944-13D2-E34D-9083-E1BFB3585B48}" name="Coluna16079" dataDxfId="310"/>
    <tableColumn id="16103" xr3:uid="{3F7D504E-1D98-E049-A086-D9C276A9E3DF}" name="Coluna16080" dataDxfId="309"/>
    <tableColumn id="16104" xr3:uid="{4427C633-F974-DB4C-8391-9DC2F3F11627}" name="Coluna16081" dataDxfId="308"/>
    <tableColumn id="16105" xr3:uid="{49FDB401-782A-B749-9651-B4AAC95F4F4B}" name="Coluna16082" dataDxfId="307"/>
    <tableColumn id="16106" xr3:uid="{BFB3B014-996E-5741-8357-6818F3A8EC5B}" name="Coluna16083" dataDxfId="306"/>
    <tableColumn id="16107" xr3:uid="{5F152A44-8856-084D-9978-5B4F5852049D}" name="Coluna16084" dataDxfId="305"/>
    <tableColumn id="16108" xr3:uid="{B915997C-386F-AC45-8C63-E0E6CC6D8581}" name="Coluna16085" dataDxfId="304"/>
    <tableColumn id="16109" xr3:uid="{AE0DDE9C-C31B-D94D-B412-88210089977F}" name="Coluna16086" dataDxfId="303"/>
    <tableColumn id="16110" xr3:uid="{6BB08557-8E10-B241-98AB-4ED525CB4729}" name="Coluna16087" dataDxfId="302"/>
    <tableColumn id="16111" xr3:uid="{C2CAFA9D-3B79-6947-9296-8AE76FDBB2EC}" name="Coluna16088" dataDxfId="301"/>
    <tableColumn id="16112" xr3:uid="{917E4FFE-D7F4-C142-ACBD-1C562FA13C23}" name="Coluna16089" dataDxfId="300"/>
    <tableColumn id="16113" xr3:uid="{FEF050B4-DA2E-354B-B1B5-2CFA1E74DDCC}" name="Coluna16090" dataDxfId="299"/>
    <tableColumn id="16114" xr3:uid="{D5BB54AB-77FD-9045-92D5-F4C30A3552EB}" name="Coluna16091" dataDxfId="298"/>
    <tableColumn id="16115" xr3:uid="{355D12AF-9ED1-194D-A5CC-3963BD3E703A}" name="Coluna16092" dataDxfId="297"/>
    <tableColumn id="16116" xr3:uid="{2692C489-BBC4-044D-9FBA-F9AB30C3B125}" name="Coluna16093" dataDxfId="296"/>
    <tableColumn id="16117" xr3:uid="{FBA76876-D0F2-5945-A0BE-B160E7B425A8}" name="Coluna16094" dataDxfId="295"/>
    <tableColumn id="16118" xr3:uid="{1B90599B-4B43-9F4B-ACE2-A367A06677FB}" name="Coluna16095" dataDxfId="294"/>
    <tableColumn id="16119" xr3:uid="{5D7EA200-A465-8145-88A3-8BF299F5DDC5}" name="Coluna16096" dataDxfId="293"/>
    <tableColumn id="16120" xr3:uid="{4B53B37C-7686-3849-9949-E254CD2F9B06}" name="Coluna16097" dataDxfId="292"/>
    <tableColumn id="16121" xr3:uid="{B10CF26F-7237-8A4F-8A6F-4E3BDA68488E}" name="Coluna16098" dataDxfId="291"/>
    <tableColumn id="16122" xr3:uid="{05EC6F5D-AE4E-E34B-8080-11692B28C9E4}" name="Coluna16099" dataDxfId="290"/>
    <tableColumn id="16123" xr3:uid="{A141E5F8-4C98-D147-974C-E58AC0DCBF80}" name="Coluna16100" dataDxfId="289"/>
    <tableColumn id="16124" xr3:uid="{1A918680-0DC6-E54F-A6C8-50E99B730259}" name="Coluna16101" dataDxfId="288"/>
    <tableColumn id="16125" xr3:uid="{04398CA3-7EF3-C34B-A0BB-F1EA939A1A08}" name="Coluna16102" dataDxfId="287"/>
    <tableColumn id="16126" xr3:uid="{C85E78F7-E71C-794B-8B69-9DDA7A86C985}" name="Coluna16103" dataDxfId="286"/>
    <tableColumn id="16127" xr3:uid="{02A62488-6915-E541-B13E-9ADFE84020B5}" name="Coluna16104" dataDxfId="285"/>
    <tableColumn id="16128" xr3:uid="{95B27E91-0E5D-8D40-997E-DDAD71869E88}" name="Coluna16105" dataDxfId="284"/>
    <tableColumn id="16129" xr3:uid="{98686742-FBC9-2342-945F-605AA4AFC3F7}" name="Coluna16106" dataDxfId="283"/>
    <tableColumn id="16130" xr3:uid="{4D5DA7C9-6640-614C-A108-0C415FB245A1}" name="Coluna16107" dataDxfId="282"/>
    <tableColumn id="16131" xr3:uid="{04E9EB01-77FB-1249-9A5A-A6377EF20779}" name="Coluna16108" dataDxfId="281"/>
    <tableColumn id="16132" xr3:uid="{5E75C822-CBBD-4842-AE15-6CDD2779A54D}" name="Coluna16109" dataDxfId="280"/>
    <tableColumn id="16133" xr3:uid="{4F2949E7-16A1-6441-A2BA-F08B577CC83F}" name="Coluna16110" dataDxfId="279"/>
    <tableColumn id="16134" xr3:uid="{9252E610-DBA5-7C46-AEDB-800981B949E0}" name="Coluna16111" dataDxfId="278"/>
    <tableColumn id="16135" xr3:uid="{95B3B042-37C2-B549-A7D3-79F7A17F76A4}" name="Coluna16112" dataDxfId="277"/>
    <tableColumn id="16136" xr3:uid="{B4D514A7-51BE-7C45-84E7-75F9082DCF5C}" name="Coluna16113" dataDxfId="276"/>
    <tableColumn id="16137" xr3:uid="{BCCC80A3-A0C0-C94A-9E06-8CE0050DA61F}" name="Coluna16114" dataDxfId="275"/>
    <tableColumn id="16138" xr3:uid="{F246E279-D69A-9A4D-9F9B-EC925765B148}" name="Coluna16115" dataDxfId="274"/>
    <tableColumn id="16139" xr3:uid="{920D3C3E-6F0A-3248-AC17-47F17A1A3B62}" name="Coluna16116" dataDxfId="273"/>
    <tableColumn id="16140" xr3:uid="{387A2535-1D70-DE45-BA24-DB71EFBDF7F3}" name="Coluna16117" dataDxfId="272"/>
    <tableColumn id="16141" xr3:uid="{9F4E0B58-A931-4348-8A9C-5AE1A8632FDC}" name="Coluna16118" dataDxfId="271"/>
    <tableColumn id="16142" xr3:uid="{FACF81AB-F926-4440-A311-C21E4DC0B6A8}" name="Coluna16119" dataDxfId="270"/>
    <tableColumn id="16143" xr3:uid="{C83EF53A-0541-AA47-AA16-25EE0F9B3B66}" name="Coluna16120" dataDxfId="269"/>
    <tableColumn id="16144" xr3:uid="{9FE01D40-4720-834C-A02C-1D212AD65CED}" name="Coluna16121" dataDxfId="268"/>
    <tableColumn id="16145" xr3:uid="{9D258773-DA6C-0D4B-8BBB-97253CE60114}" name="Coluna16122" dataDxfId="267"/>
    <tableColumn id="16146" xr3:uid="{153B2BD1-AC9F-084C-B3F5-30E532963DE1}" name="Coluna16123" dataDxfId="266"/>
    <tableColumn id="16147" xr3:uid="{9DBAD9DC-C408-244C-9685-ACF459C81BDC}" name="Coluna16124" dataDxfId="265"/>
    <tableColumn id="16148" xr3:uid="{1350FC67-05D3-AC46-AD7F-5A706843D6C4}" name="Coluna16125" dataDxfId="264"/>
    <tableColumn id="16149" xr3:uid="{67AE4FAE-BE15-854C-A54F-6C191F4BF66B}" name="Coluna16126" dataDxfId="263"/>
    <tableColumn id="16150" xr3:uid="{A52A761F-3B93-0547-93FB-97E9C89B8642}" name="Coluna16127" dataDxfId="262"/>
    <tableColumn id="16151" xr3:uid="{2FF72F60-5917-C94F-84D5-CE76AD9EBC62}" name="Coluna16128" dataDxfId="261"/>
    <tableColumn id="16152" xr3:uid="{739792EF-9FDA-0B46-BE91-F1763FE4CD3D}" name="Coluna16129" dataDxfId="260"/>
    <tableColumn id="16153" xr3:uid="{857C227B-685F-E043-B630-3633268FA52D}" name="Coluna16130" dataDxfId="259"/>
    <tableColumn id="16154" xr3:uid="{39B7DD06-C1FF-BE43-A4BB-8BAF90948BE0}" name="Coluna16131" dataDxfId="258"/>
    <tableColumn id="16155" xr3:uid="{C8839B3E-60EA-904F-B688-A6149227D769}" name="Coluna16132" dataDxfId="257"/>
    <tableColumn id="16156" xr3:uid="{AFA844AF-74F7-AF4E-B7F2-878526DB88B2}" name="Coluna16133" dataDxfId="256"/>
    <tableColumn id="16157" xr3:uid="{D65E9F2D-BD18-4E43-B115-EC3D4D64F844}" name="Coluna16134" dataDxfId="255"/>
    <tableColumn id="16158" xr3:uid="{45957C5F-4120-024A-8901-F5B6424DF9DC}" name="Coluna16135" dataDxfId="254"/>
    <tableColumn id="16159" xr3:uid="{B0EB54BE-24CF-134B-B9A2-2A3F368B3882}" name="Coluna16136" dataDxfId="253"/>
    <tableColumn id="16160" xr3:uid="{A84FA7DE-C36C-2646-B3F2-C9A257695825}" name="Coluna16137" dataDxfId="252"/>
    <tableColumn id="16161" xr3:uid="{EF1FB103-A581-9545-8F39-DFEF0B127DE6}" name="Coluna16138" dataDxfId="251"/>
    <tableColumn id="16162" xr3:uid="{92D69DC9-B3FA-BC4C-96E8-5450198C5EF9}" name="Coluna16139" dataDxfId="250"/>
    <tableColumn id="16163" xr3:uid="{692B0E77-8FC9-F04E-B195-1D47E013B953}" name="Coluna16140" dataDxfId="249"/>
    <tableColumn id="16164" xr3:uid="{7290FA90-6D39-0B46-9F45-3670FC09BCA6}" name="Coluna16141" dataDxfId="248"/>
    <tableColumn id="16165" xr3:uid="{C519397E-1830-F247-937D-D0BC84A5D33A}" name="Coluna16142" dataDxfId="247"/>
    <tableColumn id="16166" xr3:uid="{BF8443B9-7978-1F47-ABD9-EEA72CB0409D}" name="Coluna16143" dataDxfId="246"/>
    <tableColumn id="16167" xr3:uid="{E6F408C0-EEEB-264E-BE87-7B0D4F4447E4}" name="Coluna16144" dataDxfId="245"/>
    <tableColumn id="16168" xr3:uid="{B2477154-9814-E64D-B9E8-FAC657FB8BE0}" name="Coluna16145" dataDxfId="244"/>
    <tableColumn id="16169" xr3:uid="{060A87D6-D7BB-AF4F-880D-CFCEF2673EA0}" name="Coluna16146" dataDxfId="243"/>
    <tableColumn id="16170" xr3:uid="{70563EA7-1EC0-8147-93CD-DB9841FD746E}" name="Coluna16147" dataDxfId="242"/>
    <tableColumn id="16171" xr3:uid="{16AE51FD-BFE3-4D4E-A951-B549D150BA49}" name="Coluna16148" dataDxfId="241"/>
    <tableColumn id="16172" xr3:uid="{2F1B0578-308B-A042-B9FB-FB4BDFB43FD2}" name="Coluna16149" dataDxfId="240"/>
    <tableColumn id="16173" xr3:uid="{52C590E7-BC69-FC48-A3D1-DC10B8D1CF0D}" name="Coluna16150" dataDxfId="239"/>
    <tableColumn id="16174" xr3:uid="{5B14426A-F0E8-2445-ACC6-728BEFB962B1}" name="Coluna16151" dataDxfId="238"/>
    <tableColumn id="16175" xr3:uid="{C8EB674B-5A83-314F-AB8C-8A6A1DF9EFBB}" name="Coluna16152" dataDxfId="237"/>
    <tableColumn id="16176" xr3:uid="{7541D0BB-2786-C644-B8F1-F72596DEE27D}" name="Coluna16153" dataDxfId="236"/>
    <tableColumn id="16177" xr3:uid="{BC194894-56FC-7446-BB74-DEC2156FC9EA}" name="Coluna16154" dataDxfId="235"/>
    <tableColumn id="16178" xr3:uid="{CB2C1203-F6EF-B048-B2B5-B72FF7345319}" name="Coluna16155" dataDxfId="234"/>
    <tableColumn id="16179" xr3:uid="{BA02F3F4-6861-1B4B-B52F-01113FAD654F}" name="Coluna16156" dataDxfId="233"/>
    <tableColumn id="16180" xr3:uid="{A2CCB400-518B-3049-9B02-8907A0169557}" name="Coluna16157" dataDxfId="232"/>
    <tableColumn id="16181" xr3:uid="{4EFA2CCB-2C3C-8F43-8292-95B4CFD20CBE}" name="Coluna16158" dataDxfId="231"/>
    <tableColumn id="16182" xr3:uid="{0B230B3C-EA82-424D-888C-387A922AABFC}" name="Coluna16159" dataDxfId="230"/>
    <tableColumn id="16183" xr3:uid="{719FDFB7-7DEB-6C40-BFB7-B8AC9D50C1C0}" name="Coluna16160" dataDxfId="229"/>
    <tableColumn id="16184" xr3:uid="{81025659-96BA-B046-A081-C018603EB93A}" name="Coluna16161" dataDxfId="228"/>
    <tableColumn id="16185" xr3:uid="{29BD5EA4-B940-5349-B046-035A24A7F911}" name="Coluna16162" dataDxfId="227"/>
    <tableColumn id="16186" xr3:uid="{4256A1D7-C4E4-9144-92A0-CD5A9730A694}" name="Coluna16163" dataDxfId="226"/>
    <tableColumn id="16187" xr3:uid="{8DB73EF4-93F2-C94D-9EDD-C107CF356ED1}" name="Coluna16164" dataDxfId="225"/>
    <tableColumn id="16188" xr3:uid="{B2BFF88A-6C82-A944-934C-AA9D990DF9A3}" name="Coluna16165" dataDxfId="224"/>
    <tableColumn id="16189" xr3:uid="{34282C18-9935-7C4E-81C1-084FE0AF4631}" name="Coluna16166" dataDxfId="223"/>
    <tableColumn id="16190" xr3:uid="{69292DAC-5608-7946-BDA7-0657D6E5CE71}" name="Coluna16167" dataDxfId="222"/>
    <tableColumn id="16191" xr3:uid="{F7E2BEDD-4177-1D44-B83A-5902E9D66C01}" name="Coluna16168" dataDxfId="221"/>
    <tableColumn id="16192" xr3:uid="{C817D334-F680-5A4C-888B-041B2EE812D3}" name="Coluna16169" dataDxfId="220"/>
    <tableColumn id="16193" xr3:uid="{66DB017F-4BE6-6E48-81DC-4045B300DED2}" name="Coluna16170" dataDxfId="219"/>
    <tableColumn id="16194" xr3:uid="{58833E83-0B9C-4043-807F-85293342A585}" name="Coluna16171" dataDxfId="218"/>
    <tableColumn id="16195" xr3:uid="{593125F8-1E0C-7B4E-9EFD-EF2695666C1D}" name="Coluna16172" dataDxfId="217"/>
    <tableColumn id="16196" xr3:uid="{BC097DEE-5F9B-9447-A1B8-5C7560253C0A}" name="Coluna16173" dataDxfId="216"/>
    <tableColumn id="16197" xr3:uid="{2B019F30-6915-0A46-B911-062605D8A45E}" name="Coluna16174" dataDxfId="215"/>
    <tableColumn id="16198" xr3:uid="{25C241B0-7AFE-FF48-9C97-B11CC5C2026B}" name="Coluna16175" dataDxfId="214"/>
    <tableColumn id="16199" xr3:uid="{D972917F-E490-5145-AB53-12C385D675D7}" name="Coluna16176" dataDxfId="213"/>
    <tableColumn id="16200" xr3:uid="{D76BB042-37AD-AA47-9E2D-4D527130289D}" name="Coluna16177" dataDxfId="212"/>
    <tableColumn id="16201" xr3:uid="{8789967E-982E-794C-B4D6-D23B75048194}" name="Coluna16178" dataDxfId="211"/>
    <tableColumn id="16202" xr3:uid="{9AAEC712-F4C3-804C-A31B-9898B61ACB58}" name="Coluna16179" dataDxfId="210"/>
    <tableColumn id="16203" xr3:uid="{A0AEF16F-0E3C-C24C-9AC5-29A165563BC7}" name="Coluna16180" dataDxfId="209"/>
    <tableColumn id="16204" xr3:uid="{40B7EF2E-DE60-9442-BF6A-0FB59B77C35A}" name="Coluna16181" dataDxfId="208"/>
    <tableColumn id="16205" xr3:uid="{5FC2E033-584A-8244-B05A-E81A511E3CF9}" name="Coluna16182" dataDxfId="207"/>
    <tableColumn id="16206" xr3:uid="{FAAC873F-3419-7143-813D-B6AC501AE84D}" name="Coluna16183" dataDxfId="206"/>
    <tableColumn id="16207" xr3:uid="{74E66FBE-BEE8-074B-B180-B6395F89EF51}" name="Coluna16184" dataDxfId="205"/>
    <tableColumn id="16208" xr3:uid="{F688DE92-74D8-0E41-B19A-AB4DBAEB4272}" name="Coluna16185" dataDxfId="204"/>
    <tableColumn id="16209" xr3:uid="{C38B68B8-1B59-3844-85A3-EFA2805C0496}" name="Coluna16186" dataDxfId="203"/>
    <tableColumn id="16210" xr3:uid="{9E8A3A3D-A75C-4843-BD1D-4B777FB346EA}" name="Coluna16187" dataDxfId="202"/>
    <tableColumn id="16211" xr3:uid="{F05F5F29-BD22-E849-9945-FDB951D09B01}" name="Coluna16188" dataDxfId="201"/>
    <tableColumn id="16212" xr3:uid="{240EF611-1E48-1D4E-B8A7-306AEA9CC566}" name="Coluna16189" dataDxfId="200"/>
    <tableColumn id="16213" xr3:uid="{2ABD2190-FF43-C342-9EAA-31EEB7A2C5AE}" name="Coluna16190" dataDxfId="199"/>
    <tableColumn id="16214" xr3:uid="{D1C5C612-55C2-D947-A869-9C58BFE24081}" name="Coluna16191" dataDxfId="198"/>
    <tableColumn id="16215" xr3:uid="{940FE4DF-B53A-9A4B-BE54-5AD44061B5FB}" name="Coluna16192" dataDxfId="197"/>
    <tableColumn id="16216" xr3:uid="{359B86A2-F722-3C4E-A1ED-6A954E388D8E}" name="Coluna16193" dataDxfId="196"/>
    <tableColumn id="16217" xr3:uid="{1952B0BA-1BB4-C044-A76E-4A2F7A3F9F6C}" name="Coluna16194" dataDxfId="195"/>
    <tableColumn id="16218" xr3:uid="{B0F40CAD-7AD1-0A46-A7A6-8795FF814A14}" name="Coluna16195" dataDxfId="194"/>
    <tableColumn id="16219" xr3:uid="{8112D0A7-E530-3A4A-8D3A-80DA37FE2663}" name="Coluna16196" dataDxfId="193"/>
    <tableColumn id="16220" xr3:uid="{2E326711-2A79-0241-A08C-FFFD17AB3E9D}" name="Coluna16197" dataDxfId="192"/>
    <tableColumn id="16221" xr3:uid="{67188D26-D318-9F45-87CF-B0EC3DF11917}" name="Coluna16198" dataDxfId="191"/>
    <tableColumn id="16222" xr3:uid="{9F2EC8A8-5ACB-224A-AE2E-487CF61DAEF2}" name="Coluna16199" dataDxfId="190"/>
    <tableColumn id="16223" xr3:uid="{6CC1578D-98D9-0A45-849E-C4F1CC17187B}" name="Coluna16200" dataDxfId="189"/>
    <tableColumn id="16224" xr3:uid="{4FB8A1B9-2685-BF40-8D0B-A3FA82AFBDFB}" name="Coluna16201" dataDxfId="188"/>
    <tableColumn id="16225" xr3:uid="{FD55506A-1617-0449-835B-98258819CFB2}" name="Coluna16202" dataDxfId="187"/>
    <tableColumn id="16226" xr3:uid="{AAD813E7-E37B-824C-9686-B1213D3ABA97}" name="Coluna16203" dataDxfId="186"/>
    <tableColumn id="16227" xr3:uid="{46D6D45C-53D8-CB49-821C-F0B0ED7C64F7}" name="Coluna16204" dataDxfId="185"/>
    <tableColumn id="16228" xr3:uid="{8340035A-2221-4345-89F1-694C4F16008A}" name="Coluna16205" dataDxfId="184"/>
    <tableColumn id="16229" xr3:uid="{E3C3D895-CBFC-6248-A44F-233997B4BB82}" name="Coluna16206" dataDxfId="183"/>
    <tableColumn id="16230" xr3:uid="{784B1D72-D3BA-8548-98D1-2ECE65110E63}" name="Coluna16207" dataDxfId="182"/>
    <tableColumn id="16231" xr3:uid="{4CCF1B26-E250-6F44-AAD8-05FCBD820420}" name="Coluna16208" dataDxfId="181"/>
    <tableColumn id="16232" xr3:uid="{9061FA5B-6E7A-5C44-BCD8-1DA4BE4BA5D1}" name="Coluna16209" dataDxfId="180"/>
    <tableColumn id="16233" xr3:uid="{CA31076D-D2FC-BD4F-AC89-87476EEB4C2B}" name="Coluna16210" dataDxfId="179"/>
    <tableColumn id="16234" xr3:uid="{D1934615-5132-5F4F-A3DA-B2A6FA263E89}" name="Coluna16211" dataDxfId="178"/>
    <tableColumn id="16235" xr3:uid="{FDB39F13-EB9D-A94E-80D0-7282D28EC40D}" name="Coluna16212" dataDxfId="177"/>
    <tableColumn id="16236" xr3:uid="{6F836BCA-2178-7F43-95D8-0CC5A1668A52}" name="Coluna16213" dataDxfId="176"/>
    <tableColumn id="16237" xr3:uid="{8FCF97F7-9207-1949-BB6E-E8D2C8547DDA}" name="Coluna16214" dataDxfId="175"/>
    <tableColumn id="16238" xr3:uid="{76090317-706E-3C4D-8319-481395F2D0AB}" name="Coluna16215" dataDxfId="174"/>
    <tableColumn id="16239" xr3:uid="{2CC6660B-C4EE-9A43-BB3C-DDAA09A899D4}" name="Coluna16216" dataDxfId="173"/>
    <tableColumn id="16240" xr3:uid="{5F4A3453-9D45-EE4A-9BBD-6464C6525634}" name="Coluna16217" dataDxfId="172"/>
    <tableColumn id="16241" xr3:uid="{7631BC59-D560-474E-BF13-ADBDF897EDEB}" name="Coluna16218" dataDxfId="171"/>
    <tableColumn id="16242" xr3:uid="{5A51D1EB-7D58-A64E-A4DD-FE8E88EB781C}" name="Coluna16219" dataDxfId="170"/>
    <tableColumn id="16243" xr3:uid="{C7856884-D2E1-1645-8FDE-174A195C7F46}" name="Coluna16220" dataDxfId="169"/>
    <tableColumn id="16244" xr3:uid="{DF114234-1939-5C48-BD85-06EA5E97F0FF}" name="Coluna16221" dataDxfId="168"/>
    <tableColumn id="16245" xr3:uid="{0F082E78-A463-DC42-8B8F-1A78B8347F46}" name="Coluna16222" dataDxfId="167"/>
    <tableColumn id="16246" xr3:uid="{F881F897-7292-854E-87B7-E96EC3F84FC1}" name="Coluna16223" dataDxfId="166"/>
    <tableColumn id="16247" xr3:uid="{0FBDB659-E071-AF40-8DAA-A7BE00A9DE6B}" name="Coluna16224" dataDxfId="165"/>
    <tableColumn id="16248" xr3:uid="{EFE789AE-05E0-D84E-BF61-0C0CBA8C20D0}" name="Coluna16225" dataDxfId="164"/>
    <tableColumn id="16249" xr3:uid="{6BC05163-E8D3-D344-A7C5-AFB43E4217BB}" name="Coluna16226" dataDxfId="163"/>
    <tableColumn id="16250" xr3:uid="{776410C0-7DDC-3448-A4A0-6CB27C26CEF8}" name="Coluna16227" dataDxfId="162"/>
    <tableColumn id="16251" xr3:uid="{B46D3F7F-F513-9C48-AC8C-0CE4EB93FD82}" name="Coluna16228" dataDxfId="161"/>
    <tableColumn id="16252" xr3:uid="{D68C255D-0CBF-FD48-A6B2-614DF674EEC9}" name="Coluna16229" dataDxfId="160"/>
    <tableColumn id="16253" xr3:uid="{D026727D-353B-6742-B233-403BF030E3DD}" name="Coluna16230" dataDxfId="159"/>
    <tableColumn id="16254" xr3:uid="{3086A16B-1B6F-B246-AA56-60430AB29914}" name="Coluna16231" dataDxfId="158"/>
    <tableColumn id="16255" xr3:uid="{FADE90AE-2C29-5747-96AB-FED8D6F04434}" name="Coluna16232" dataDxfId="157"/>
    <tableColumn id="16256" xr3:uid="{7475EEC0-6B2E-9C44-AA4F-49950FEB9E45}" name="Coluna16233" dataDxfId="156"/>
    <tableColumn id="16257" xr3:uid="{F3EC9076-0024-3945-8BA9-88D2C24CFDF6}" name="Coluna16234" dataDxfId="155"/>
    <tableColumn id="16258" xr3:uid="{37BC2B14-B224-C346-A8A0-BDB308B17472}" name="Coluna16235" dataDxfId="154"/>
    <tableColumn id="16259" xr3:uid="{8CC8C07D-3693-E04F-BE94-0E77B22941BE}" name="Coluna16236" dataDxfId="153"/>
    <tableColumn id="16260" xr3:uid="{3163BA59-DFA2-8144-BDD3-46FF76D1482D}" name="Coluna16237" dataDxfId="152"/>
    <tableColumn id="16261" xr3:uid="{57752C6C-50AC-E346-904F-6DA942AED862}" name="Coluna16238" dataDxfId="151"/>
    <tableColumn id="16262" xr3:uid="{5B0B39FF-B591-D54B-B765-BD6A7995F84A}" name="Coluna16239" dataDxfId="150"/>
    <tableColumn id="16263" xr3:uid="{298ABFF6-B9AF-444D-A321-3A8541B7056D}" name="Coluna16240" dataDxfId="149"/>
    <tableColumn id="16264" xr3:uid="{9B5F5617-1478-4C4C-B515-B28B56409E47}" name="Coluna16241" dataDxfId="148"/>
    <tableColumn id="16265" xr3:uid="{953B3E20-D8D1-1F40-B3DE-873C029DC4A4}" name="Coluna16242" dataDxfId="147"/>
    <tableColumn id="16266" xr3:uid="{98AF10CB-8A25-0E49-9FFF-7E4144DA4075}" name="Coluna16243" dataDxfId="146"/>
    <tableColumn id="16267" xr3:uid="{0B524DC1-1E04-794F-A8E3-64FD82E2390A}" name="Coluna16244" dataDxfId="145"/>
    <tableColumn id="16268" xr3:uid="{05B9154F-7551-484E-8CEB-8F06B5B7BDB8}" name="Coluna16245" dataDxfId="144"/>
    <tableColumn id="16269" xr3:uid="{ED78FD2D-2261-5C47-A984-4FB20F1D21B8}" name="Coluna16246" dataDxfId="143"/>
    <tableColumn id="16270" xr3:uid="{39B2166A-65EE-2D46-A138-FB2F176BF54E}" name="Coluna16247" dataDxfId="142"/>
    <tableColumn id="16271" xr3:uid="{90DB40B0-9D08-DE44-984C-53194961B6AA}" name="Coluna16248" dataDxfId="141"/>
    <tableColumn id="16272" xr3:uid="{6C237447-5F06-E846-ACE5-FDCB8721984C}" name="Coluna16249" dataDxfId="140"/>
    <tableColumn id="16273" xr3:uid="{7A71D7E2-AB7B-F14B-AF0B-DB722A24CF39}" name="Coluna16250" dataDxfId="139"/>
    <tableColumn id="16274" xr3:uid="{B8AD6EE9-715B-654C-B452-46ADC7F4B0BB}" name="Coluna16251" dataDxfId="138"/>
    <tableColumn id="16275" xr3:uid="{FDD67768-89C9-844F-BA7F-180ADFB211D7}" name="Coluna16252" dataDxfId="137"/>
    <tableColumn id="16276" xr3:uid="{7BE74708-C5EF-244E-BE95-7B9D261DE149}" name="Coluna16253" dataDxfId="136"/>
    <tableColumn id="16277" xr3:uid="{58DE4FF2-5361-1541-9441-4D250C116FC7}" name="Coluna16254" dataDxfId="135"/>
    <tableColumn id="16278" xr3:uid="{D7230FA5-11F3-D447-A030-86BAA340D97E}" name="Coluna16255" dataDxfId="134"/>
    <tableColumn id="16279" xr3:uid="{FFF724EB-A8D6-304A-8C2F-6E77E4F303F0}" name="Coluna16256" dataDxfId="133"/>
    <tableColumn id="16280" xr3:uid="{2039429B-1A4D-3847-AF7F-A8A6447F7D12}" name="Coluna16257" dataDxfId="132"/>
    <tableColumn id="16281" xr3:uid="{383B29E5-9D0C-DA4A-943E-CFABEBBD3D66}" name="Coluna16258" dataDxfId="131"/>
    <tableColumn id="16282" xr3:uid="{6DDFDA04-C038-FF43-9D3F-E117A25140DC}" name="Coluna16259" dataDxfId="130"/>
    <tableColumn id="16283" xr3:uid="{E8BBFCC5-137E-6C44-96F3-FA98A56C45F9}" name="Coluna16260" dataDxfId="129"/>
    <tableColumn id="16284" xr3:uid="{617D7A5B-8F72-594C-9148-169D6D7A4CC2}" name="Coluna16261" dataDxfId="128"/>
    <tableColumn id="16285" xr3:uid="{6DB81A79-F9B8-7D48-982B-BA529DF90C68}" name="Coluna16262" dataDxfId="127"/>
    <tableColumn id="16286" xr3:uid="{F1B79984-0CBE-7542-88E9-FC4165E007EB}" name="Coluna16263" dataDxfId="126"/>
    <tableColumn id="16287" xr3:uid="{A8D45141-BADF-2F43-96D2-BFC4D20A0B93}" name="Coluna16264" dataDxfId="125"/>
    <tableColumn id="16288" xr3:uid="{253B2FC9-17DA-2945-9082-0259DDFCA6C8}" name="Coluna16265" dataDxfId="124"/>
    <tableColumn id="16289" xr3:uid="{D6A43D2D-04B8-EF46-BCA3-FFD141F357A5}" name="Coluna16266" dataDxfId="123"/>
    <tableColumn id="16290" xr3:uid="{1D36D9D3-ADE5-B949-AFF1-892F65F8E79E}" name="Coluna16267" dataDxfId="122"/>
    <tableColumn id="16291" xr3:uid="{7BB18940-464A-D649-8FCC-15DE6E364BC2}" name="Coluna16268" dataDxfId="121"/>
    <tableColumn id="16292" xr3:uid="{090CA3F5-A4DE-B449-B26B-CC7B8AF1AF86}" name="Coluna16269" dataDxfId="120"/>
    <tableColumn id="16293" xr3:uid="{29389576-04EB-C444-8D7C-661C67E777E8}" name="Coluna16270" dataDxfId="119"/>
    <tableColumn id="16294" xr3:uid="{9FE1D475-76FF-BF45-B750-924B91EA922D}" name="Coluna16271" dataDxfId="118"/>
    <tableColumn id="16295" xr3:uid="{04FB5917-0F0D-F548-A064-1682EB6B79E3}" name="Coluna16272" dataDxfId="117"/>
    <tableColumn id="16296" xr3:uid="{25F55E17-E04F-8346-AD12-880F98284697}" name="Coluna16273" dataDxfId="116"/>
    <tableColumn id="16297" xr3:uid="{2E1C180E-DDB3-0F4D-A70B-D5D1D8D2D2FF}" name="Coluna16274" dataDxfId="115"/>
    <tableColumn id="16298" xr3:uid="{E6A62616-1110-4F46-BCDE-9C1532B50E9E}" name="Coluna16275" dataDxfId="114"/>
    <tableColumn id="16299" xr3:uid="{5C825A68-7A0C-254A-B498-92EB35A2E6C6}" name="Coluna16276" dataDxfId="113"/>
    <tableColumn id="16300" xr3:uid="{C2736934-8DB7-6449-AE11-FAB95A3BB620}" name="Coluna16277" dataDxfId="112"/>
    <tableColumn id="16301" xr3:uid="{DD8D41EF-BA03-3B40-ACAA-52BB3919EB88}" name="Coluna16278" dataDxfId="111"/>
    <tableColumn id="16302" xr3:uid="{E61D5FC3-5775-1749-BE81-63AEC87F2D2A}" name="Coluna16279" dataDxfId="110"/>
    <tableColumn id="16303" xr3:uid="{B2572068-4484-2E4B-BCB7-AB8BDA1384B4}" name="Coluna16280" dataDxfId="109"/>
    <tableColumn id="16304" xr3:uid="{78B0E63A-E23B-3347-BCA0-D94231A362A2}" name="Coluna16281" dataDxfId="108"/>
    <tableColumn id="16305" xr3:uid="{758C827D-F995-1B4A-B9F3-8480AA6C2437}" name="Coluna16282" dataDxfId="107"/>
    <tableColumn id="16306" xr3:uid="{87B49601-A870-F248-A49C-F120DD2C373F}" name="Coluna16283" dataDxfId="106"/>
    <tableColumn id="16307" xr3:uid="{EB8EFED7-F755-DA47-B72E-603B07A730DA}" name="Coluna16284" dataDxfId="105"/>
    <tableColumn id="16308" xr3:uid="{13910266-5B85-A148-85DD-115DD91E1345}" name="Coluna16285" dataDxfId="104"/>
    <tableColumn id="16309" xr3:uid="{AFB6798E-D21F-8A4B-A1D5-378636C39458}" name="Coluna16286" dataDxfId="103"/>
    <tableColumn id="16310" xr3:uid="{3AF5F7D3-3B04-3D49-A6DE-B7A937AF3A9D}" name="Coluna16287" dataDxfId="102"/>
    <tableColumn id="16311" xr3:uid="{E575D637-0B8B-8540-B928-31065DD2CD8F}" name="Coluna16288" dataDxfId="101"/>
    <tableColumn id="16312" xr3:uid="{42FF5133-CC24-B345-A672-266D30859616}" name="Coluna16289" dataDxfId="100"/>
    <tableColumn id="16313" xr3:uid="{C84273A6-6774-B142-88E0-6CFD24D6FF81}" name="Coluna16290" dataDxfId="99"/>
    <tableColumn id="16314" xr3:uid="{2DADC8EB-546D-2A4F-8756-2B754D35919E}" name="Coluna16291" dataDxfId="98"/>
    <tableColumn id="16315" xr3:uid="{530485C5-9027-A949-9FFE-0449B7AF39E9}" name="Coluna16292" dataDxfId="97"/>
    <tableColumn id="16316" xr3:uid="{8263625B-7CCF-C740-A6B0-358FD564C850}" name="Coluna16293" dataDxfId="96"/>
    <tableColumn id="16317" xr3:uid="{C4DE8264-4D67-E744-9C96-62B8364A6A89}" name="Coluna16294" dataDxfId="95"/>
    <tableColumn id="16318" xr3:uid="{6961DC95-62DB-AC40-A63C-5DEC1296AE5B}" name="Coluna16295" dataDxfId="94"/>
    <tableColumn id="16319" xr3:uid="{F5211F66-F0AD-444E-86BC-2C897F19CC66}" name="Coluna16296" dataDxfId="93"/>
    <tableColumn id="16320" xr3:uid="{9B0261F3-D4AA-8E42-9CBA-3AF98B83D83D}" name="Coluna16297" dataDxfId="92"/>
    <tableColumn id="16321" xr3:uid="{89D8B437-B091-2242-9912-C60A5FC8ED18}" name="Coluna16298" dataDxfId="91"/>
    <tableColumn id="16322" xr3:uid="{9F6DA4E2-71B8-DB4F-89B3-27B18BFE8E6C}" name="Coluna16299" dataDxfId="90"/>
    <tableColumn id="16323" xr3:uid="{CCAC9352-F06D-294A-AD01-CE3B0DCAA3CA}" name="Coluna16300" dataDxfId="89"/>
    <tableColumn id="16324" xr3:uid="{7311C813-6295-604A-879C-89EF83CA86CE}" name="Coluna16301" dataDxfId="88"/>
    <tableColumn id="16325" xr3:uid="{D2B6760C-2663-534A-B15E-C1F273FE05C4}" name="Coluna16302" dataDxfId="87"/>
    <tableColumn id="16326" xr3:uid="{5AEC90FC-D39D-9449-BE24-E4AD7EC5A436}" name="Coluna16303" dataDxfId="86"/>
    <tableColumn id="16327" xr3:uid="{EA7FA3DA-570C-6D4A-B83A-2123CCDD10E8}" name="Coluna16304" dataDxfId="85"/>
    <tableColumn id="16328" xr3:uid="{90379446-B699-4E4A-A300-44DC595B8DA3}" name="Coluna16305" dataDxfId="84"/>
    <tableColumn id="16329" xr3:uid="{23B1FF1F-CD1E-5340-8957-F4B047D2E066}" name="Coluna16306" dataDxfId="83"/>
    <tableColumn id="16330" xr3:uid="{762AB2F3-5FE9-C94F-ADA4-5E42B166D4F2}" name="Coluna16307" dataDxfId="82"/>
    <tableColumn id="16331" xr3:uid="{B6D0FB9A-3AC9-E040-B622-5704A9392B12}" name="Coluna16308" dataDxfId="81"/>
    <tableColumn id="16332" xr3:uid="{2D845915-2D55-D248-9A05-B5B3946CE11F}" name="Coluna16309" dataDxfId="80"/>
    <tableColumn id="16333" xr3:uid="{400481BB-5CE0-B243-91B6-51E9F15EC19F}" name="Coluna16310" dataDxfId="79"/>
    <tableColumn id="16334" xr3:uid="{85A19C14-D03B-1247-ACD9-6E51A4071C42}" name="Coluna16311" dataDxfId="78"/>
    <tableColumn id="16335" xr3:uid="{34E0691A-123A-3442-9B8C-977A2E512BC7}" name="Coluna16312" dataDxfId="77"/>
    <tableColumn id="16336" xr3:uid="{159C14E5-DD4D-9F4F-A8C7-638E679D0FEA}" name="Coluna16313" dataDxfId="76"/>
    <tableColumn id="16337" xr3:uid="{3F8C234F-1AFB-A147-B88F-A800C43D8036}" name="Coluna16314" dataDxfId="75"/>
    <tableColumn id="16338" xr3:uid="{465B8CA8-72A9-0644-B9D3-E2F17C29839D}" name="Coluna16315" dataDxfId="74"/>
    <tableColumn id="16339" xr3:uid="{EDE94AC7-0796-DA40-B1D6-09F73FCDF431}" name="Coluna16316" dataDxfId="73"/>
    <tableColumn id="16340" xr3:uid="{3F74EAF2-1F3A-6042-8AAD-48E8E932FF92}" name="Coluna16317" dataDxfId="72"/>
    <tableColumn id="16341" xr3:uid="{1FA99D51-0409-BE4B-A30F-7780C3B022AC}" name="Coluna16318" dataDxfId="71"/>
    <tableColumn id="16342" xr3:uid="{E4ED42CF-9977-2346-80DC-32AA4DE6D7CC}" name="Coluna16319" dataDxfId="70"/>
    <tableColumn id="16343" xr3:uid="{D966E656-36A2-BB49-9778-44A2C50744B6}" name="Coluna16320" dataDxfId="69"/>
    <tableColumn id="16344" xr3:uid="{50336839-6AF1-9C41-843E-4912834033C2}" name="Coluna16321" dataDxfId="68"/>
    <tableColumn id="16345" xr3:uid="{86EB2A15-E6EE-B045-A620-E561706E3DCA}" name="Coluna16322" dataDxfId="67"/>
    <tableColumn id="16346" xr3:uid="{EFC20100-66D4-894D-A763-AA5ADFEA8B75}" name="Coluna16323" dataDxfId="66"/>
    <tableColumn id="16347" xr3:uid="{5E223A14-771A-FE41-9212-8204202483E8}" name="Coluna16324" dataDxfId="65"/>
    <tableColumn id="16348" xr3:uid="{0060D9D8-7F9C-4E47-8017-0BFA6DA230D6}" name="Coluna16325" dataDxfId="64"/>
    <tableColumn id="16349" xr3:uid="{44DDC374-DCA8-FB44-80F4-21FF3812F3A3}" name="Coluna16326" dataDxfId="63"/>
    <tableColumn id="16350" xr3:uid="{BDF4D043-1B5D-8947-9344-D995307FC063}" name="Coluna16327" dataDxfId="62"/>
    <tableColumn id="16351" xr3:uid="{18059FBA-0E58-554C-AFE8-F37C07FD0165}" name="Coluna16328" dataDxfId="61"/>
    <tableColumn id="16352" xr3:uid="{3071FE25-3471-FB45-83A7-DEAE422ECD7B}" name="Coluna16329" dataDxfId="60"/>
    <tableColumn id="16353" xr3:uid="{605C9F95-648A-2D4D-8796-91876A1B5FB7}" name="Coluna16330" dataDxfId="59"/>
    <tableColumn id="16354" xr3:uid="{17A22518-E75F-7441-90DC-CBDC012BA77B}" name="Coluna16331" dataDxfId="58"/>
    <tableColumn id="16355" xr3:uid="{CA2E1E24-C8FF-D24C-8E15-9E60C7A77922}" name="Coluna16332" dataDxfId="57"/>
    <tableColumn id="16356" xr3:uid="{CF7A7A70-1743-CB42-872A-B8AB3DD51F12}" name="Coluna16333" dataDxfId="56"/>
    <tableColumn id="16357" xr3:uid="{6F808CF7-7D0D-4F41-A9AF-60A391678513}" name="Coluna16334" dataDxfId="55"/>
    <tableColumn id="16358" xr3:uid="{BCFBBEDA-98F1-0749-A532-2739A259E3A5}" name="Coluna16335" dataDxfId="54"/>
    <tableColumn id="16359" xr3:uid="{F24C497D-E694-D44B-82A3-24248F033A22}" name="Coluna16336" dataDxfId="53"/>
    <tableColumn id="16360" xr3:uid="{71807534-BD01-2948-B9D1-E2467B3DA8A3}" name="Coluna16337" dataDxfId="52"/>
    <tableColumn id="16361" xr3:uid="{187026C9-5815-224F-8D24-2888863BB6B8}" name="Coluna16338" dataDxfId="51"/>
    <tableColumn id="16362" xr3:uid="{CE1617B5-F19B-484B-98D0-9F007584D96D}" name="Coluna16339" dataDxfId="50"/>
    <tableColumn id="16363" xr3:uid="{5AB9700C-F293-D549-B34E-6D0578603AF7}" name="Coluna16340" dataDxfId="49"/>
    <tableColumn id="16364" xr3:uid="{2EF8847D-0467-F244-ADB3-1F9AE9286888}" name="Coluna16341" dataDxfId="48"/>
    <tableColumn id="16365" xr3:uid="{C379BC9E-EF98-6C44-A65D-C9F18EFF8F45}" name="Coluna16342" dataDxfId="47"/>
    <tableColumn id="16366" xr3:uid="{4666E8F6-251D-3C4B-9664-E0961004134C}" name="Coluna16343" dataDxfId="46"/>
    <tableColumn id="16367" xr3:uid="{D7BAAC91-C2E7-0A41-AD84-80FAE72001C4}" name="Coluna16344" dataDxfId="45"/>
    <tableColumn id="16368" xr3:uid="{6AE70E9A-0710-7548-9475-E81DDACFD2E3}" name="Coluna16345" dataDxfId="44"/>
    <tableColumn id="16369" xr3:uid="{47270874-CBF8-7140-B6D5-1B687A49C30D}" name="Coluna16346" dataDxfId="43"/>
    <tableColumn id="16370" xr3:uid="{B329EF4B-AD14-1B43-880F-78663A69D554}" name="Coluna16347" dataDxfId="42"/>
    <tableColumn id="16371" xr3:uid="{729C7DB6-0CFE-A649-9E45-1EE14E336F1D}" name="Coluna16348" dataDxfId="41"/>
    <tableColumn id="16372" xr3:uid="{89524EF2-6CE8-4041-BBC1-4C55CDDA4AF4}" name="Coluna16349" dataDxfId="40"/>
    <tableColumn id="16373" xr3:uid="{0459936A-51E8-0449-9171-9E7FB2570764}" name="Coluna16350" dataDxfId="39"/>
    <tableColumn id="16374" xr3:uid="{C5E75A59-641B-9C43-B991-263E0B81C0F5}" name="Coluna16351" dataDxfId="38"/>
    <tableColumn id="16375" xr3:uid="{EB0B87B1-49AE-CC4B-8584-19DB935D98BE}" name="Coluna16352" dataDxfId="37"/>
    <tableColumn id="16376" xr3:uid="{DAE749B0-339D-6347-9A94-11F6B8B76385}" name="Coluna16353" dataDxfId="36"/>
    <tableColumn id="16377" xr3:uid="{E28CC8AE-F796-3D43-B10F-E7339913B48E}" name="Coluna16354" dataDxfId="35"/>
    <tableColumn id="16378" xr3:uid="{2ECCDCD7-BBE1-164D-97EF-2750442AD3F5}" name="Coluna16355" dataDxfId="34"/>
    <tableColumn id="16379" xr3:uid="{34E01EBE-2872-3D4E-BC8D-0B1DC38C0109}" name="Coluna16356" dataDxfId="33"/>
    <tableColumn id="16380" xr3:uid="{A6C4A4B1-E9E4-9B4E-BEE5-C138708701FC}" name="Coluna16357" dataDxfId="32"/>
    <tableColumn id="16381" xr3:uid="{48958CBA-6609-9D43-A477-B551A72BB46B}" name="Coluna16358" dataDxfId="31"/>
    <tableColumn id="16382" xr3:uid="{9C635BD7-8EA4-7D4E-A8F5-C7EBA5B98B14}" name="Coluna16359" dataDxfId="30"/>
    <tableColumn id="16383" xr3:uid="{50EF762F-3531-854B-82B9-A7860BFFD151}" name="Coluna16360" dataDxfId="29"/>
    <tableColumn id="16384" xr3:uid="{91B90CE1-399F-FD43-89A1-DDC373991EA7}" name="Coluna16361" dataDxfId="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ela1" displayName="Tabela1" ref="A2:H663" totalsRowShown="0" headerRowDxfId="27" dataDxfId="26">
  <autoFilter ref="A2:H663" xr:uid="{00000000-0009-0000-0100-000001000000}"/>
  <tableColumns count="8">
    <tableColumn id="1" xr3:uid="{00000000-0010-0000-0100-000001000000}" name="Dotação" dataDxfId="25"/>
    <tableColumn id="2" xr3:uid="{00000000-0010-0000-0100-000002000000}" name="Ação" dataDxfId="24"/>
    <tableColumn id="3" xr3:uid="{00000000-0010-0000-0100-000003000000}" name="Descrição Ação" dataDxfId="23"/>
    <tableColumn id="4" xr3:uid="{00000000-0010-0000-0100-000004000000}" name="Natureza de Despesa" dataDxfId="22"/>
    <tableColumn id="9" xr3:uid="{00000000-0010-0000-0100-000009000000}" name="Descrição da Natureza de Despesa" dataDxfId="21">
      <calculatedColumnFormula>IFERROR(VLOOKUP(Tabela1[[#This Row],[Natureza de Despesa]],'Planilha Interna'!C:D,2,0),"")</calculatedColumnFormula>
    </tableColumn>
    <tableColumn id="5" xr3:uid="{00000000-0010-0000-0100-000005000000}" name="Fonte" dataDxfId="20"/>
    <tableColumn id="7" xr3:uid="{00000000-0010-0000-0100-000007000000}" name="Descrição Fonte" dataDxfId="19">
      <calculatedColumnFormula>IFERROR(VLOOKUP(Tabela1[[#This Row],[Fonte]],'Planilha Interna'!A:B,2,0),"")</calculatedColumnFormula>
    </tableColumn>
    <tableColumn id="6" xr3:uid="{00000000-0010-0000-0100-000006000000}" name="Credor" dataDxfId="18"/>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ela46" displayName="Tabela46" ref="A1:J718" totalsRowShown="0" headerRowDxfId="15" dataDxfId="14">
  <autoFilter ref="A1:J718" xr:uid="{00000000-0009-0000-0100-000006000000}"/>
  <tableColumns count="10">
    <tableColumn id="1" xr3:uid="{00000000-0010-0000-0200-000001000000}" name="Código do PO" dataDxfId="13"/>
    <tableColumn id="8" xr3:uid="{00000000-0010-0000-0200-000008000000}" name="Código da Categoria" dataDxfId="12"/>
    <tableColumn id="9" xr3:uid="{00000000-0010-0000-0200-000009000000}" name="Aux01" dataDxfId="11"/>
    <tableColumn id="7" xr3:uid="{00000000-0010-0000-0200-000007000000}" name="Código do Objeto" dataDxfId="10"/>
    <tableColumn id="6" xr3:uid="{00000000-0010-0000-0200-000006000000}" name="Categoria" dataDxfId="9"/>
    <tableColumn id="5" xr3:uid="{00000000-0010-0000-0200-000005000000}" name="Objeto" dataDxfId="8"/>
    <tableColumn id="12" xr3:uid="{00000000-0010-0000-0200-00000C000000}" name="Geral (G), Geral da Unidade (GU) ou Específico (E)?" dataDxfId="7"/>
    <tableColumn id="2" xr3:uid="{00000000-0010-0000-0200-000002000000}" name="Nome do PO" dataDxfId="6"/>
    <tableColumn id="11" xr3:uid="{00000000-0010-0000-0200-00000B000000}" name="PO Completo" dataDxfId="5"/>
    <tableColumn id="3" xr3:uid="{00000000-0010-0000-0200-000003000000}" name="Descrição do PO" dataDxfId="4"/>
  </tableColumns>
  <tableStyleInfo name="TableStyleMedium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Tabela4" displayName="Tabela4" ref="F4:F14" totalsRowShown="0" headerRowDxfId="3" dataDxfId="2" tableBorderDxfId="1">
  <autoFilter ref="F4:F14" xr:uid="{00000000-0009-0000-0100-000002000000}"/>
  <tableColumns count="1">
    <tableColumn id="1" xr3:uid="{00000000-0010-0000-0300-000001000000}" name="Catálogo de PO" dataDxfId="0"/>
  </tableColumns>
  <tableStyleInfo name="TableStyleMedium19"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8" dT="2021-07-29T15:04:01.38" personId="{F3B58108-E3E8-1F4F-A804-11B27090ACC9}" id="{DC25751F-5D89-8D4A-84C3-A7ECCA1DCE18}">
    <text>Cabe à SSMG?</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pageSetUpPr fitToPage="1"/>
  </sheetPr>
  <dimension ref="A1:XFD450"/>
  <sheetViews>
    <sheetView tabSelected="1" topLeftCell="I21" zoomScale="120" zoomScaleNormal="120" workbookViewId="0">
      <selection activeCell="S24" sqref="S24"/>
    </sheetView>
  </sheetViews>
  <sheetFormatPr defaultColWidth="9.140625" defaultRowHeight="15" x14ac:dyDescent="0.25"/>
  <cols>
    <col min="1" max="1" width="8.42578125" style="15" hidden="1" customWidth="1"/>
    <col min="2" max="2" width="10.28515625" style="15" customWidth="1"/>
    <col min="3" max="3" width="20.85546875" style="63" customWidth="1"/>
    <col min="4" max="4" width="16.42578125" style="15" customWidth="1"/>
    <col min="5" max="5" width="33.85546875" style="63" customWidth="1"/>
    <col min="6" max="6" width="20.7109375" style="76" customWidth="1"/>
    <col min="7" max="7" width="10.28515625" style="30" hidden="1" customWidth="1"/>
    <col min="8" max="8" width="14.28515625" style="16" hidden="1" customWidth="1"/>
    <col min="9" max="9" width="74.5703125" style="60" customWidth="1"/>
    <col min="10" max="10" width="20.85546875" style="16" customWidth="1"/>
    <col min="11" max="11" width="17.7109375" style="16" customWidth="1"/>
    <col min="12" max="13" width="11.28515625" style="16" customWidth="1"/>
    <col min="14" max="14" width="11.28515625" style="16" hidden="1" customWidth="1"/>
    <col min="15" max="15" width="14.28515625" style="35" customWidth="1"/>
    <col min="16" max="16" width="15.28515625" style="35" bestFit="1" customWidth="1"/>
    <col min="17" max="17" width="14.28515625" style="35" hidden="1" customWidth="1"/>
    <col min="18" max="18" width="23.42578125" style="16" hidden="1" customWidth="1"/>
    <col min="19" max="19" width="32.7109375" style="16" customWidth="1"/>
    <col min="20" max="20" width="11.28515625" style="16" hidden="1" customWidth="1"/>
    <col min="21" max="21" width="11.28515625" style="16" customWidth="1"/>
    <col min="22" max="22" width="12.42578125" style="16" customWidth="1"/>
    <col min="23" max="23" width="17.42578125" style="60" customWidth="1"/>
    <col min="24" max="16384" width="9.140625" style="16"/>
  </cols>
  <sheetData>
    <row r="1" spans="1:16384" s="29" customFormat="1" ht="21" x14ac:dyDescent="0.35">
      <c r="A1" s="36"/>
      <c r="B1" s="37"/>
      <c r="C1" s="62"/>
      <c r="D1" s="37"/>
      <c r="E1" s="69" t="s">
        <v>12</v>
      </c>
      <c r="F1" s="74"/>
      <c r="G1" s="37"/>
      <c r="H1" s="37"/>
      <c r="I1" s="62"/>
      <c r="J1" s="37"/>
      <c r="K1" s="37"/>
      <c r="L1" s="37"/>
      <c r="M1" s="37"/>
      <c r="N1" s="37"/>
      <c r="O1" s="37"/>
      <c r="P1" s="37"/>
      <c r="Q1" s="37"/>
      <c r="R1" s="37"/>
      <c r="S1" s="37"/>
      <c r="T1" s="37"/>
      <c r="U1" s="37"/>
      <c r="V1" s="37"/>
      <c r="W1" s="62"/>
    </row>
    <row r="2" spans="1:16384" s="29" customFormat="1" ht="105" x14ac:dyDescent="0.35">
      <c r="A2" s="37"/>
      <c r="B2" s="37"/>
      <c r="C2" s="62"/>
      <c r="D2" s="37"/>
      <c r="E2" s="69" t="s">
        <v>2930</v>
      </c>
      <c r="F2" s="62"/>
      <c r="G2" s="37"/>
      <c r="H2" s="37"/>
      <c r="I2" s="62"/>
      <c r="J2" s="37"/>
      <c r="K2" s="37"/>
      <c r="L2" s="37"/>
      <c r="M2" s="37"/>
      <c r="N2" s="37"/>
      <c r="O2" s="37"/>
      <c r="P2" s="37"/>
      <c r="Q2" s="37"/>
      <c r="R2" s="37"/>
      <c r="S2" s="37"/>
      <c r="T2" s="37"/>
      <c r="U2" s="37"/>
      <c r="V2" s="37"/>
      <c r="W2" s="62"/>
    </row>
    <row r="3" spans="1:16384" s="29" customFormat="1" x14ac:dyDescent="0.25">
      <c r="A3" s="30"/>
      <c r="B3" s="30"/>
      <c r="C3" s="63"/>
      <c r="D3" s="30"/>
      <c r="E3" s="63"/>
      <c r="F3" s="75"/>
      <c r="G3" s="30"/>
      <c r="I3" s="63"/>
      <c r="O3" s="39"/>
      <c r="P3" s="39"/>
      <c r="Q3" s="39"/>
      <c r="W3" s="63"/>
    </row>
    <row r="4" spans="1:16384" s="81" customFormat="1" ht="45" x14ac:dyDescent="0.25">
      <c r="A4" s="38" t="s">
        <v>0</v>
      </c>
      <c r="B4" s="38" t="s">
        <v>1</v>
      </c>
      <c r="C4" s="38" t="s">
        <v>2</v>
      </c>
      <c r="D4" s="38" t="s">
        <v>25</v>
      </c>
      <c r="E4" s="38" t="s">
        <v>130</v>
      </c>
      <c r="F4" s="38" t="s">
        <v>3</v>
      </c>
      <c r="G4" s="38" t="s">
        <v>4</v>
      </c>
      <c r="H4" s="38" t="s">
        <v>5</v>
      </c>
      <c r="I4" s="38" t="s">
        <v>13</v>
      </c>
      <c r="J4" s="40" t="s">
        <v>24</v>
      </c>
      <c r="K4" s="40" t="s">
        <v>2929</v>
      </c>
      <c r="L4" s="40" t="s">
        <v>6</v>
      </c>
      <c r="M4" s="40" t="s">
        <v>26</v>
      </c>
      <c r="N4" s="40" t="s">
        <v>40</v>
      </c>
      <c r="O4" s="40" t="s">
        <v>17</v>
      </c>
      <c r="P4" s="41" t="s">
        <v>7</v>
      </c>
      <c r="Q4" s="41" t="s">
        <v>8</v>
      </c>
      <c r="R4" s="41" t="s">
        <v>9</v>
      </c>
      <c r="S4" s="42" t="s">
        <v>10</v>
      </c>
      <c r="T4" s="43" t="s">
        <v>16</v>
      </c>
      <c r="U4" s="43" t="s">
        <v>18</v>
      </c>
      <c r="V4" s="43" t="s">
        <v>2996</v>
      </c>
      <c r="W4" s="43" t="s">
        <v>11</v>
      </c>
      <c r="X4" s="81" t="s">
        <v>3072</v>
      </c>
      <c r="Y4" s="81" t="s">
        <v>3073</v>
      </c>
      <c r="Z4" s="81" t="s">
        <v>3074</v>
      </c>
      <c r="AA4" s="81" t="s">
        <v>3075</v>
      </c>
      <c r="AB4" s="81" t="s">
        <v>3076</v>
      </c>
      <c r="AC4" s="81" t="s">
        <v>3077</v>
      </c>
      <c r="AD4" s="81" t="s">
        <v>3078</v>
      </c>
      <c r="AE4" s="81" t="s">
        <v>3079</v>
      </c>
      <c r="AF4" s="81" t="s">
        <v>3080</v>
      </c>
      <c r="AG4" s="81" t="s">
        <v>3081</v>
      </c>
      <c r="AH4" s="81" t="s">
        <v>3082</v>
      </c>
      <c r="AI4" s="81" t="s">
        <v>3083</v>
      </c>
      <c r="AJ4" s="81" t="s">
        <v>3084</v>
      </c>
      <c r="AK4" s="81" t="s">
        <v>3085</v>
      </c>
      <c r="AL4" s="81" t="s">
        <v>3086</v>
      </c>
      <c r="AM4" s="81" t="s">
        <v>3087</v>
      </c>
      <c r="AN4" s="81" t="s">
        <v>3088</v>
      </c>
      <c r="AO4" s="81" t="s">
        <v>3089</v>
      </c>
      <c r="AP4" s="81" t="s">
        <v>3090</v>
      </c>
      <c r="AQ4" s="81" t="s">
        <v>3091</v>
      </c>
      <c r="AR4" s="81" t="s">
        <v>3092</v>
      </c>
      <c r="AS4" s="81" t="s">
        <v>3093</v>
      </c>
      <c r="AT4" s="81" t="s">
        <v>3094</v>
      </c>
      <c r="AU4" s="81" t="s">
        <v>3095</v>
      </c>
      <c r="AV4" s="81" t="s">
        <v>3096</v>
      </c>
      <c r="AW4" s="81" t="s">
        <v>3097</v>
      </c>
      <c r="AX4" s="81" t="s">
        <v>3098</v>
      </c>
      <c r="AY4" s="81" t="s">
        <v>3099</v>
      </c>
      <c r="AZ4" s="81" t="s">
        <v>3100</v>
      </c>
      <c r="BA4" s="81" t="s">
        <v>3101</v>
      </c>
      <c r="BB4" s="81" t="s">
        <v>3102</v>
      </c>
      <c r="BC4" s="81" t="s">
        <v>3103</v>
      </c>
      <c r="BD4" s="81" t="s">
        <v>3104</v>
      </c>
      <c r="BE4" s="81" t="s">
        <v>3105</v>
      </c>
      <c r="BF4" s="81" t="s">
        <v>3106</v>
      </c>
      <c r="BG4" s="81" t="s">
        <v>3107</v>
      </c>
      <c r="BH4" s="81" t="s">
        <v>3108</v>
      </c>
      <c r="BI4" s="81" t="s">
        <v>3109</v>
      </c>
      <c r="BJ4" s="81" t="s">
        <v>3110</v>
      </c>
      <c r="BK4" s="81" t="s">
        <v>3111</v>
      </c>
      <c r="BL4" s="81" t="s">
        <v>3112</v>
      </c>
      <c r="BM4" s="81" t="s">
        <v>3113</v>
      </c>
      <c r="BN4" s="81" t="s">
        <v>3114</v>
      </c>
      <c r="BO4" s="81" t="s">
        <v>3115</v>
      </c>
      <c r="BP4" s="81" t="s">
        <v>3116</v>
      </c>
      <c r="BQ4" s="81" t="s">
        <v>3117</v>
      </c>
      <c r="BR4" s="81" t="s">
        <v>3118</v>
      </c>
      <c r="BS4" s="81" t="s">
        <v>3119</v>
      </c>
      <c r="BT4" s="81" t="s">
        <v>3120</v>
      </c>
      <c r="BU4" s="81" t="s">
        <v>3121</v>
      </c>
      <c r="BV4" s="81" t="s">
        <v>3122</v>
      </c>
      <c r="BW4" s="81" t="s">
        <v>3123</v>
      </c>
      <c r="BX4" s="81" t="s">
        <v>3124</v>
      </c>
      <c r="BY4" s="81" t="s">
        <v>3125</v>
      </c>
      <c r="BZ4" s="81" t="s">
        <v>3126</v>
      </c>
      <c r="CA4" s="81" t="s">
        <v>3127</v>
      </c>
      <c r="CB4" s="81" t="s">
        <v>3128</v>
      </c>
      <c r="CC4" s="81" t="s">
        <v>3129</v>
      </c>
      <c r="CD4" s="81" t="s">
        <v>3130</v>
      </c>
      <c r="CE4" s="81" t="s">
        <v>3131</v>
      </c>
      <c r="CF4" s="81" t="s">
        <v>3132</v>
      </c>
      <c r="CG4" s="81" t="s">
        <v>3133</v>
      </c>
      <c r="CH4" s="81" t="s">
        <v>3134</v>
      </c>
      <c r="CI4" s="81" t="s">
        <v>3135</v>
      </c>
      <c r="CJ4" s="81" t="s">
        <v>3136</v>
      </c>
      <c r="CK4" s="81" t="s">
        <v>3137</v>
      </c>
      <c r="CL4" s="81" t="s">
        <v>3138</v>
      </c>
      <c r="CM4" s="81" t="s">
        <v>3139</v>
      </c>
      <c r="CN4" s="81" t="s">
        <v>3140</v>
      </c>
      <c r="CO4" s="81" t="s">
        <v>3141</v>
      </c>
      <c r="CP4" s="81" t="s">
        <v>3142</v>
      </c>
      <c r="CQ4" s="81" t="s">
        <v>3143</v>
      </c>
      <c r="CR4" s="81" t="s">
        <v>3144</v>
      </c>
      <c r="CS4" s="81" t="s">
        <v>3145</v>
      </c>
      <c r="CT4" s="81" t="s">
        <v>3146</v>
      </c>
      <c r="CU4" s="81" t="s">
        <v>3147</v>
      </c>
      <c r="CV4" s="81" t="s">
        <v>3148</v>
      </c>
      <c r="CW4" s="81" t="s">
        <v>3149</v>
      </c>
      <c r="CX4" s="81" t="s">
        <v>3150</v>
      </c>
      <c r="CY4" s="81" t="s">
        <v>3151</v>
      </c>
      <c r="CZ4" s="81" t="s">
        <v>3152</v>
      </c>
      <c r="DA4" s="81" t="s">
        <v>3153</v>
      </c>
      <c r="DB4" s="81" t="s">
        <v>3154</v>
      </c>
      <c r="DC4" s="81" t="s">
        <v>3155</v>
      </c>
      <c r="DD4" s="81" t="s">
        <v>3156</v>
      </c>
      <c r="DE4" s="81" t="s">
        <v>3157</v>
      </c>
      <c r="DF4" s="81" t="s">
        <v>3158</v>
      </c>
      <c r="DG4" s="81" t="s">
        <v>3159</v>
      </c>
      <c r="DH4" s="81" t="s">
        <v>3160</v>
      </c>
      <c r="DI4" s="81" t="s">
        <v>3161</v>
      </c>
      <c r="DJ4" s="81" t="s">
        <v>3162</v>
      </c>
      <c r="DK4" s="81" t="s">
        <v>3163</v>
      </c>
      <c r="DL4" s="81" t="s">
        <v>3164</v>
      </c>
      <c r="DM4" s="81" t="s">
        <v>3165</v>
      </c>
      <c r="DN4" s="81" t="s">
        <v>3166</v>
      </c>
      <c r="DO4" s="81" t="s">
        <v>3167</v>
      </c>
      <c r="DP4" s="81" t="s">
        <v>3168</v>
      </c>
      <c r="DQ4" s="81" t="s">
        <v>3169</v>
      </c>
      <c r="DR4" s="81" t="s">
        <v>3170</v>
      </c>
      <c r="DS4" s="81" t="s">
        <v>3171</v>
      </c>
      <c r="DT4" s="81" t="s">
        <v>3172</v>
      </c>
      <c r="DU4" s="81" t="s">
        <v>3173</v>
      </c>
      <c r="DV4" s="81" t="s">
        <v>3174</v>
      </c>
      <c r="DW4" s="81" t="s">
        <v>3175</v>
      </c>
      <c r="DX4" s="81" t="s">
        <v>3176</v>
      </c>
      <c r="DY4" s="81" t="s">
        <v>3177</v>
      </c>
      <c r="DZ4" s="81" t="s">
        <v>3178</v>
      </c>
      <c r="EA4" s="81" t="s">
        <v>3179</v>
      </c>
      <c r="EB4" s="81" t="s">
        <v>3180</v>
      </c>
      <c r="EC4" s="81" t="s">
        <v>3181</v>
      </c>
      <c r="ED4" s="81" t="s">
        <v>3182</v>
      </c>
      <c r="EE4" s="81" t="s">
        <v>3183</v>
      </c>
      <c r="EF4" s="81" t="s">
        <v>3184</v>
      </c>
      <c r="EG4" s="81" t="s">
        <v>3185</v>
      </c>
      <c r="EH4" s="81" t="s">
        <v>3186</v>
      </c>
      <c r="EI4" s="81" t="s">
        <v>3187</v>
      </c>
      <c r="EJ4" s="81" t="s">
        <v>3188</v>
      </c>
      <c r="EK4" s="81" t="s">
        <v>3189</v>
      </c>
      <c r="EL4" s="81" t="s">
        <v>3190</v>
      </c>
      <c r="EM4" s="81" t="s">
        <v>3191</v>
      </c>
      <c r="EN4" s="81" t="s">
        <v>3192</v>
      </c>
      <c r="EO4" s="81" t="s">
        <v>3193</v>
      </c>
      <c r="EP4" s="81" t="s">
        <v>3194</v>
      </c>
      <c r="EQ4" s="81" t="s">
        <v>3195</v>
      </c>
      <c r="ER4" s="81" t="s">
        <v>3196</v>
      </c>
      <c r="ES4" s="81" t="s">
        <v>3197</v>
      </c>
      <c r="ET4" s="81" t="s">
        <v>3198</v>
      </c>
      <c r="EU4" s="81" t="s">
        <v>3199</v>
      </c>
      <c r="EV4" s="81" t="s">
        <v>3200</v>
      </c>
      <c r="EW4" s="81" t="s">
        <v>3201</v>
      </c>
      <c r="EX4" s="81" t="s">
        <v>3202</v>
      </c>
      <c r="EY4" s="81" t="s">
        <v>3203</v>
      </c>
      <c r="EZ4" s="81" t="s">
        <v>3204</v>
      </c>
      <c r="FA4" s="81" t="s">
        <v>3205</v>
      </c>
      <c r="FB4" s="81" t="s">
        <v>3206</v>
      </c>
      <c r="FC4" s="81" t="s">
        <v>3207</v>
      </c>
      <c r="FD4" s="81" t="s">
        <v>3208</v>
      </c>
      <c r="FE4" s="81" t="s">
        <v>3209</v>
      </c>
      <c r="FF4" s="81" t="s">
        <v>3210</v>
      </c>
      <c r="FG4" s="81" t="s">
        <v>3211</v>
      </c>
      <c r="FH4" s="81" t="s">
        <v>3212</v>
      </c>
      <c r="FI4" s="81" t="s">
        <v>3213</v>
      </c>
      <c r="FJ4" s="81" t="s">
        <v>3214</v>
      </c>
      <c r="FK4" s="81" t="s">
        <v>3215</v>
      </c>
      <c r="FL4" s="81" t="s">
        <v>3216</v>
      </c>
      <c r="FM4" s="81" t="s">
        <v>3217</v>
      </c>
      <c r="FN4" s="81" t="s">
        <v>3218</v>
      </c>
      <c r="FO4" s="81" t="s">
        <v>3219</v>
      </c>
      <c r="FP4" s="81" t="s">
        <v>3220</v>
      </c>
      <c r="FQ4" s="81" t="s">
        <v>3221</v>
      </c>
      <c r="FR4" s="81" t="s">
        <v>3222</v>
      </c>
      <c r="FS4" s="81" t="s">
        <v>3223</v>
      </c>
      <c r="FT4" s="81" t="s">
        <v>3224</v>
      </c>
      <c r="FU4" s="81" t="s">
        <v>3225</v>
      </c>
      <c r="FV4" s="81" t="s">
        <v>3226</v>
      </c>
      <c r="FW4" s="81" t="s">
        <v>3227</v>
      </c>
      <c r="FX4" s="81" t="s">
        <v>3228</v>
      </c>
      <c r="FY4" s="81" t="s">
        <v>3229</v>
      </c>
      <c r="FZ4" s="81" t="s">
        <v>3230</v>
      </c>
      <c r="GA4" s="81" t="s">
        <v>3231</v>
      </c>
      <c r="GB4" s="81" t="s">
        <v>3232</v>
      </c>
      <c r="GC4" s="81" t="s">
        <v>3233</v>
      </c>
      <c r="GD4" s="81" t="s">
        <v>3234</v>
      </c>
      <c r="GE4" s="81" t="s">
        <v>3235</v>
      </c>
      <c r="GF4" s="81" t="s">
        <v>3236</v>
      </c>
      <c r="GG4" s="81" t="s">
        <v>3237</v>
      </c>
      <c r="GH4" s="81" t="s">
        <v>3238</v>
      </c>
      <c r="GI4" s="81" t="s">
        <v>3239</v>
      </c>
      <c r="GJ4" s="81" t="s">
        <v>3240</v>
      </c>
      <c r="GK4" s="81" t="s">
        <v>3241</v>
      </c>
      <c r="GL4" s="81" t="s">
        <v>3242</v>
      </c>
      <c r="GM4" s="81" t="s">
        <v>3243</v>
      </c>
      <c r="GN4" s="81" t="s">
        <v>3244</v>
      </c>
      <c r="GO4" s="81" t="s">
        <v>3245</v>
      </c>
      <c r="GP4" s="81" t="s">
        <v>3246</v>
      </c>
      <c r="GQ4" s="81" t="s">
        <v>3247</v>
      </c>
      <c r="GR4" s="81" t="s">
        <v>3248</v>
      </c>
      <c r="GS4" s="81" t="s">
        <v>3249</v>
      </c>
      <c r="GT4" s="81" t="s">
        <v>3250</v>
      </c>
      <c r="GU4" s="81" t="s">
        <v>3251</v>
      </c>
      <c r="GV4" s="81" t="s">
        <v>3252</v>
      </c>
      <c r="GW4" s="81" t="s">
        <v>3253</v>
      </c>
      <c r="GX4" s="81" t="s">
        <v>3254</v>
      </c>
      <c r="GY4" s="81" t="s">
        <v>3255</v>
      </c>
      <c r="GZ4" s="81" t="s">
        <v>3256</v>
      </c>
      <c r="HA4" s="81" t="s">
        <v>3257</v>
      </c>
      <c r="HB4" s="81" t="s">
        <v>3258</v>
      </c>
      <c r="HC4" s="81" t="s">
        <v>3259</v>
      </c>
      <c r="HD4" s="81" t="s">
        <v>3260</v>
      </c>
      <c r="HE4" s="81" t="s">
        <v>3261</v>
      </c>
      <c r="HF4" s="81" t="s">
        <v>3262</v>
      </c>
      <c r="HG4" s="81" t="s">
        <v>3263</v>
      </c>
      <c r="HH4" s="81" t="s">
        <v>3264</v>
      </c>
      <c r="HI4" s="81" t="s">
        <v>3265</v>
      </c>
      <c r="HJ4" s="81" t="s">
        <v>3266</v>
      </c>
      <c r="HK4" s="81" t="s">
        <v>3267</v>
      </c>
      <c r="HL4" s="81" t="s">
        <v>3268</v>
      </c>
      <c r="HM4" s="81" t="s">
        <v>3269</v>
      </c>
      <c r="HN4" s="81" t="s">
        <v>3270</v>
      </c>
      <c r="HO4" s="81" t="s">
        <v>3271</v>
      </c>
      <c r="HP4" s="81" t="s">
        <v>3272</v>
      </c>
      <c r="HQ4" s="81" t="s">
        <v>3273</v>
      </c>
      <c r="HR4" s="81" t="s">
        <v>3274</v>
      </c>
      <c r="HS4" s="81" t="s">
        <v>3275</v>
      </c>
      <c r="HT4" s="81" t="s">
        <v>3276</v>
      </c>
      <c r="HU4" s="81" t="s">
        <v>3277</v>
      </c>
      <c r="HV4" s="81" t="s">
        <v>3278</v>
      </c>
      <c r="HW4" s="81" t="s">
        <v>3279</v>
      </c>
      <c r="HX4" s="81" t="s">
        <v>3280</v>
      </c>
      <c r="HY4" s="81" t="s">
        <v>3281</v>
      </c>
      <c r="HZ4" s="81" t="s">
        <v>3282</v>
      </c>
      <c r="IA4" s="81" t="s">
        <v>3283</v>
      </c>
      <c r="IB4" s="81" t="s">
        <v>3284</v>
      </c>
      <c r="IC4" s="81" t="s">
        <v>3285</v>
      </c>
      <c r="ID4" s="81" t="s">
        <v>3286</v>
      </c>
      <c r="IE4" s="81" t="s">
        <v>3287</v>
      </c>
      <c r="IF4" s="81" t="s">
        <v>3288</v>
      </c>
      <c r="IG4" s="81" t="s">
        <v>3289</v>
      </c>
      <c r="IH4" s="81" t="s">
        <v>3290</v>
      </c>
      <c r="II4" s="81" t="s">
        <v>3291</v>
      </c>
      <c r="IJ4" s="81" t="s">
        <v>3292</v>
      </c>
      <c r="IK4" s="81" t="s">
        <v>3293</v>
      </c>
      <c r="IL4" s="81" t="s">
        <v>3294</v>
      </c>
      <c r="IM4" s="81" t="s">
        <v>3295</v>
      </c>
      <c r="IN4" s="81" t="s">
        <v>3296</v>
      </c>
      <c r="IO4" s="81" t="s">
        <v>3297</v>
      </c>
      <c r="IP4" s="81" t="s">
        <v>3298</v>
      </c>
      <c r="IQ4" s="81" t="s">
        <v>3299</v>
      </c>
      <c r="IR4" s="81" t="s">
        <v>3300</v>
      </c>
      <c r="IS4" s="81" t="s">
        <v>3301</v>
      </c>
      <c r="IT4" s="81" t="s">
        <v>3302</v>
      </c>
      <c r="IU4" s="81" t="s">
        <v>3303</v>
      </c>
      <c r="IV4" s="81" t="s">
        <v>3304</v>
      </c>
      <c r="IW4" s="81" t="s">
        <v>3305</v>
      </c>
      <c r="IX4" s="81" t="s">
        <v>3306</v>
      </c>
      <c r="IY4" s="81" t="s">
        <v>3307</v>
      </c>
      <c r="IZ4" s="81" t="s">
        <v>3308</v>
      </c>
      <c r="JA4" s="81" t="s">
        <v>3309</v>
      </c>
      <c r="JB4" s="81" t="s">
        <v>3310</v>
      </c>
      <c r="JC4" s="81" t="s">
        <v>3311</v>
      </c>
      <c r="JD4" s="81" t="s">
        <v>3312</v>
      </c>
      <c r="JE4" s="81" t="s">
        <v>3313</v>
      </c>
      <c r="JF4" s="81" t="s">
        <v>3314</v>
      </c>
      <c r="JG4" s="81" t="s">
        <v>3315</v>
      </c>
      <c r="JH4" s="81" t="s">
        <v>3316</v>
      </c>
      <c r="JI4" s="81" t="s">
        <v>3317</v>
      </c>
      <c r="JJ4" s="81" t="s">
        <v>3318</v>
      </c>
      <c r="JK4" s="81" t="s">
        <v>3319</v>
      </c>
      <c r="JL4" s="81" t="s">
        <v>3320</v>
      </c>
      <c r="JM4" s="81" t="s">
        <v>3321</v>
      </c>
      <c r="JN4" s="81" t="s">
        <v>3322</v>
      </c>
      <c r="JO4" s="81" t="s">
        <v>3323</v>
      </c>
      <c r="JP4" s="81" t="s">
        <v>3324</v>
      </c>
      <c r="JQ4" s="81" t="s">
        <v>3325</v>
      </c>
      <c r="JR4" s="81" t="s">
        <v>3326</v>
      </c>
      <c r="JS4" s="81" t="s">
        <v>3327</v>
      </c>
      <c r="JT4" s="81" t="s">
        <v>3328</v>
      </c>
      <c r="JU4" s="81" t="s">
        <v>3329</v>
      </c>
      <c r="JV4" s="81" t="s">
        <v>3330</v>
      </c>
      <c r="JW4" s="81" t="s">
        <v>3331</v>
      </c>
      <c r="JX4" s="81" t="s">
        <v>3332</v>
      </c>
      <c r="JY4" s="81" t="s">
        <v>3333</v>
      </c>
      <c r="JZ4" s="81" t="s">
        <v>3334</v>
      </c>
      <c r="KA4" s="81" t="s">
        <v>3335</v>
      </c>
      <c r="KB4" s="81" t="s">
        <v>3336</v>
      </c>
      <c r="KC4" s="81" t="s">
        <v>3337</v>
      </c>
      <c r="KD4" s="81" t="s">
        <v>3338</v>
      </c>
      <c r="KE4" s="81" t="s">
        <v>3339</v>
      </c>
      <c r="KF4" s="81" t="s">
        <v>3340</v>
      </c>
      <c r="KG4" s="81" t="s">
        <v>3341</v>
      </c>
      <c r="KH4" s="81" t="s">
        <v>3342</v>
      </c>
      <c r="KI4" s="81" t="s">
        <v>3343</v>
      </c>
      <c r="KJ4" s="81" t="s">
        <v>3344</v>
      </c>
      <c r="KK4" s="81" t="s">
        <v>3345</v>
      </c>
      <c r="KL4" s="81" t="s">
        <v>3346</v>
      </c>
      <c r="KM4" s="81" t="s">
        <v>3347</v>
      </c>
      <c r="KN4" s="81" t="s">
        <v>3348</v>
      </c>
      <c r="KO4" s="81" t="s">
        <v>3349</v>
      </c>
      <c r="KP4" s="81" t="s">
        <v>3350</v>
      </c>
      <c r="KQ4" s="81" t="s">
        <v>3351</v>
      </c>
      <c r="KR4" s="81" t="s">
        <v>3352</v>
      </c>
      <c r="KS4" s="81" t="s">
        <v>3353</v>
      </c>
      <c r="KT4" s="81" t="s">
        <v>3354</v>
      </c>
      <c r="KU4" s="81" t="s">
        <v>3355</v>
      </c>
      <c r="KV4" s="81" t="s">
        <v>3356</v>
      </c>
      <c r="KW4" s="81" t="s">
        <v>3357</v>
      </c>
      <c r="KX4" s="81" t="s">
        <v>3358</v>
      </c>
      <c r="KY4" s="81" t="s">
        <v>3359</v>
      </c>
      <c r="KZ4" s="81" t="s">
        <v>3360</v>
      </c>
      <c r="LA4" s="81" t="s">
        <v>3361</v>
      </c>
      <c r="LB4" s="81" t="s">
        <v>3362</v>
      </c>
      <c r="LC4" s="81" t="s">
        <v>3363</v>
      </c>
      <c r="LD4" s="81" t="s">
        <v>3364</v>
      </c>
      <c r="LE4" s="81" t="s">
        <v>3365</v>
      </c>
      <c r="LF4" s="81" t="s">
        <v>3366</v>
      </c>
      <c r="LG4" s="81" t="s">
        <v>3367</v>
      </c>
      <c r="LH4" s="81" t="s">
        <v>3368</v>
      </c>
      <c r="LI4" s="81" t="s">
        <v>3369</v>
      </c>
      <c r="LJ4" s="81" t="s">
        <v>3370</v>
      </c>
      <c r="LK4" s="81" t="s">
        <v>3371</v>
      </c>
      <c r="LL4" s="81" t="s">
        <v>3372</v>
      </c>
      <c r="LM4" s="81" t="s">
        <v>3373</v>
      </c>
      <c r="LN4" s="81" t="s">
        <v>3374</v>
      </c>
      <c r="LO4" s="81" t="s">
        <v>3375</v>
      </c>
      <c r="LP4" s="81" t="s">
        <v>3376</v>
      </c>
      <c r="LQ4" s="81" t="s">
        <v>3377</v>
      </c>
      <c r="LR4" s="81" t="s">
        <v>3378</v>
      </c>
      <c r="LS4" s="81" t="s">
        <v>3379</v>
      </c>
      <c r="LT4" s="81" t="s">
        <v>3380</v>
      </c>
      <c r="LU4" s="81" t="s">
        <v>3381</v>
      </c>
      <c r="LV4" s="81" t="s">
        <v>3382</v>
      </c>
      <c r="LW4" s="81" t="s">
        <v>3383</v>
      </c>
      <c r="LX4" s="81" t="s">
        <v>3384</v>
      </c>
      <c r="LY4" s="81" t="s">
        <v>3385</v>
      </c>
      <c r="LZ4" s="81" t="s">
        <v>3386</v>
      </c>
      <c r="MA4" s="81" t="s">
        <v>3387</v>
      </c>
      <c r="MB4" s="81" t="s">
        <v>3388</v>
      </c>
      <c r="MC4" s="81" t="s">
        <v>3389</v>
      </c>
      <c r="MD4" s="81" t="s">
        <v>3390</v>
      </c>
      <c r="ME4" s="81" t="s">
        <v>3391</v>
      </c>
      <c r="MF4" s="81" t="s">
        <v>3392</v>
      </c>
      <c r="MG4" s="81" t="s">
        <v>3393</v>
      </c>
      <c r="MH4" s="81" t="s">
        <v>3394</v>
      </c>
      <c r="MI4" s="81" t="s">
        <v>3395</v>
      </c>
      <c r="MJ4" s="81" t="s">
        <v>3396</v>
      </c>
      <c r="MK4" s="81" t="s">
        <v>3397</v>
      </c>
      <c r="ML4" s="81" t="s">
        <v>3398</v>
      </c>
      <c r="MM4" s="81" t="s">
        <v>3399</v>
      </c>
      <c r="MN4" s="81" t="s">
        <v>3400</v>
      </c>
      <c r="MO4" s="81" t="s">
        <v>3401</v>
      </c>
      <c r="MP4" s="81" t="s">
        <v>3402</v>
      </c>
      <c r="MQ4" s="81" t="s">
        <v>3403</v>
      </c>
      <c r="MR4" s="81" t="s">
        <v>3404</v>
      </c>
      <c r="MS4" s="81" t="s">
        <v>3405</v>
      </c>
      <c r="MT4" s="81" t="s">
        <v>3406</v>
      </c>
      <c r="MU4" s="81" t="s">
        <v>3407</v>
      </c>
      <c r="MV4" s="81" t="s">
        <v>3408</v>
      </c>
      <c r="MW4" s="81" t="s">
        <v>3409</v>
      </c>
      <c r="MX4" s="81" t="s">
        <v>3410</v>
      </c>
      <c r="MY4" s="81" t="s">
        <v>3411</v>
      </c>
      <c r="MZ4" s="81" t="s">
        <v>3412</v>
      </c>
      <c r="NA4" s="81" t="s">
        <v>3413</v>
      </c>
      <c r="NB4" s="81" t="s">
        <v>3414</v>
      </c>
      <c r="NC4" s="81" t="s">
        <v>3415</v>
      </c>
      <c r="ND4" s="81" t="s">
        <v>3416</v>
      </c>
      <c r="NE4" s="81" t="s">
        <v>3417</v>
      </c>
      <c r="NF4" s="81" t="s">
        <v>3418</v>
      </c>
      <c r="NG4" s="81" t="s">
        <v>3419</v>
      </c>
      <c r="NH4" s="81" t="s">
        <v>3420</v>
      </c>
      <c r="NI4" s="81" t="s">
        <v>3421</v>
      </c>
      <c r="NJ4" s="81" t="s">
        <v>3422</v>
      </c>
      <c r="NK4" s="81" t="s">
        <v>3423</v>
      </c>
      <c r="NL4" s="81" t="s">
        <v>3424</v>
      </c>
      <c r="NM4" s="81" t="s">
        <v>3425</v>
      </c>
      <c r="NN4" s="81" t="s">
        <v>3426</v>
      </c>
      <c r="NO4" s="81" t="s">
        <v>3427</v>
      </c>
      <c r="NP4" s="81" t="s">
        <v>3428</v>
      </c>
      <c r="NQ4" s="81" t="s">
        <v>3429</v>
      </c>
      <c r="NR4" s="81" t="s">
        <v>3430</v>
      </c>
      <c r="NS4" s="81" t="s">
        <v>3431</v>
      </c>
      <c r="NT4" s="81" t="s">
        <v>3432</v>
      </c>
      <c r="NU4" s="81" t="s">
        <v>3433</v>
      </c>
      <c r="NV4" s="81" t="s">
        <v>3434</v>
      </c>
      <c r="NW4" s="81" t="s">
        <v>3435</v>
      </c>
      <c r="NX4" s="81" t="s">
        <v>3436</v>
      </c>
      <c r="NY4" s="81" t="s">
        <v>3437</v>
      </c>
      <c r="NZ4" s="81" t="s">
        <v>3438</v>
      </c>
      <c r="OA4" s="81" t="s">
        <v>3439</v>
      </c>
      <c r="OB4" s="81" t="s">
        <v>3440</v>
      </c>
      <c r="OC4" s="81" t="s">
        <v>3441</v>
      </c>
      <c r="OD4" s="81" t="s">
        <v>3442</v>
      </c>
      <c r="OE4" s="81" t="s">
        <v>3443</v>
      </c>
      <c r="OF4" s="81" t="s">
        <v>3444</v>
      </c>
      <c r="OG4" s="81" t="s">
        <v>3445</v>
      </c>
      <c r="OH4" s="81" t="s">
        <v>3446</v>
      </c>
      <c r="OI4" s="81" t="s">
        <v>3447</v>
      </c>
      <c r="OJ4" s="81" t="s">
        <v>3448</v>
      </c>
      <c r="OK4" s="81" t="s">
        <v>3449</v>
      </c>
      <c r="OL4" s="81" t="s">
        <v>3450</v>
      </c>
      <c r="OM4" s="81" t="s">
        <v>3451</v>
      </c>
      <c r="ON4" s="81" t="s">
        <v>3452</v>
      </c>
      <c r="OO4" s="81" t="s">
        <v>3453</v>
      </c>
      <c r="OP4" s="81" t="s">
        <v>3454</v>
      </c>
      <c r="OQ4" s="81" t="s">
        <v>3455</v>
      </c>
      <c r="OR4" s="81" t="s">
        <v>3456</v>
      </c>
      <c r="OS4" s="81" t="s">
        <v>3457</v>
      </c>
      <c r="OT4" s="81" t="s">
        <v>3458</v>
      </c>
      <c r="OU4" s="81" t="s">
        <v>3459</v>
      </c>
      <c r="OV4" s="81" t="s">
        <v>3460</v>
      </c>
      <c r="OW4" s="81" t="s">
        <v>3461</v>
      </c>
      <c r="OX4" s="81" t="s">
        <v>3462</v>
      </c>
      <c r="OY4" s="81" t="s">
        <v>3463</v>
      </c>
      <c r="OZ4" s="81" t="s">
        <v>3464</v>
      </c>
      <c r="PA4" s="81" t="s">
        <v>3465</v>
      </c>
      <c r="PB4" s="81" t="s">
        <v>3466</v>
      </c>
      <c r="PC4" s="81" t="s">
        <v>3467</v>
      </c>
      <c r="PD4" s="81" t="s">
        <v>3468</v>
      </c>
      <c r="PE4" s="81" t="s">
        <v>3469</v>
      </c>
      <c r="PF4" s="81" t="s">
        <v>3470</v>
      </c>
      <c r="PG4" s="81" t="s">
        <v>3471</v>
      </c>
      <c r="PH4" s="81" t="s">
        <v>3472</v>
      </c>
      <c r="PI4" s="81" t="s">
        <v>3473</v>
      </c>
      <c r="PJ4" s="81" t="s">
        <v>3474</v>
      </c>
      <c r="PK4" s="81" t="s">
        <v>3475</v>
      </c>
      <c r="PL4" s="81" t="s">
        <v>3476</v>
      </c>
      <c r="PM4" s="81" t="s">
        <v>3477</v>
      </c>
      <c r="PN4" s="81" t="s">
        <v>3478</v>
      </c>
      <c r="PO4" s="81" t="s">
        <v>3479</v>
      </c>
      <c r="PP4" s="81" t="s">
        <v>3480</v>
      </c>
      <c r="PQ4" s="81" t="s">
        <v>3481</v>
      </c>
      <c r="PR4" s="81" t="s">
        <v>3482</v>
      </c>
      <c r="PS4" s="81" t="s">
        <v>3483</v>
      </c>
      <c r="PT4" s="81" t="s">
        <v>3484</v>
      </c>
      <c r="PU4" s="81" t="s">
        <v>3485</v>
      </c>
      <c r="PV4" s="81" t="s">
        <v>3486</v>
      </c>
      <c r="PW4" s="81" t="s">
        <v>3487</v>
      </c>
      <c r="PX4" s="81" t="s">
        <v>3488</v>
      </c>
      <c r="PY4" s="81" t="s">
        <v>3489</v>
      </c>
      <c r="PZ4" s="81" t="s">
        <v>3490</v>
      </c>
      <c r="QA4" s="81" t="s">
        <v>3491</v>
      </c>
      <c r="QB4" s="81" t="s">
        <v>3492</v>
      </c>
      <c r="QC4" s="81" t="s">
        <v>3493</v>
      </c>
      <c r="QD4" s="81" t="s">
        <v>3494</v>
      </c>
      <c r="QE4" s="81" t="s">
        <v>3495</v>
      </c>
      <c r="QF4" s="81" t="s">
        <v>3496</v>
      </c>
      <c r="QG4" s="81" t="s">
        <v>3497</v>
      </c>
      <c r="QH4" s="81" t="s">
        <v>3498</v>
      </c>
      <c r="QI4" s="81" t="s">
        <v>3499</v>
      </c>
      <c r="QJ4" s="81" t="s">
        <v>3500</v>
      </c>
      <c r="QK4" s="81" t="s">
        <v>3501</v>
      </c>
      <c r="QL4" s="81" t="s">
        <v>3502</v>
      </c>
      <c r="QM4" s="81" t="s">
        <v>3503</v>
      </c>
      <c r="QN4" s="81" t="s">
        <v>3504</v>
      </c>
      <c r="QO4" s="81" t="s">
        <v>3505</v>
      </c>
      <c r="QP4" s="81" t="s">
        <v>3506</v>
      </c>
      <c r="QQ4" s="81" t="s">
        <v>3507</v>
      </c>
      <c r="QR4" s="81" t="s">
        <v>3508</v>
      </c>
      <c r="QS4" s="81" t="s">
        <v>3509</v>
      </c>
      <c r="QT4" s="81" t="s">
        <v>3510</v>
      </c>
      <c r="QU4" s="81" t="s">
        <v>3511</v>
      </c>
      <c r="QV4" s="81" t="s">
        <v>3512</v>
      </c>
      <c r="QW4" s="81" t="s">
        <v>3513</v>
      </c>
      <c r="QX4" s="81" t="s">
        <v>3514</v>
      </c>
      <c r="QY4" s="81" t="s">
        <v>3515</v>
      </c>
      <c r="QZ4" s="81" t="s">
        <v>3516</v>
      </c>
      <c r="RA4" s="81" t="s">
        <v>3517</v>
      </c>
      <c r="RB4" s="81" t="s">
        <v>3518</v>
      </c>
      <c r="RC4" s="81" t="s">
        <v>3519</v>
      </c>
      <c r="RD4" s="81" t="s">
        <v>3520</v>
      </c>
      <c r="RE4" s="81" t="s">
        <v>3521</v>
      </c>
      <c r="RF4" s="81" t="s">
        <v>3522</v>
      </c>
      <c r="RG4" s="81" t="s">
        <v>3523</v>
      </c>
      <c r="RH4" s="81" t="s">
        <v>3524</v>
      </c>
      <c r="RI4" s="81" t="s">
        <v>3525</v>
      </c>
      <c r="RJ4" s="81" t="s">
        <v>3526</v>
      </c>
      <c r="RK4" s="81" t="s">
        <v>3527</v>
      </c>
      <c r="RL4" s="81" t="s">
        <v>3528</v>
      </c>
      <c r="RM4" s="81" t="s">
        <v>3529</v>
      </c>
      <c r="RN4" s="81" t="s">
        <v>3530</v>
      </c>
      <c r="RO4" s="81" t="s">
        <v>3531</v>
      </c>
      <c r="RP4" s="81" t="s">
        <v>3532</v>
      </c>
      <c r="RQ4" s="81" t="s">
        <v>3533</v>
      </c>
      <c r="RR4" s="81" t="s">
        <v>3534</v>
      </c>
      <c r="RS4" s="81" t="s">
        <v>3535</v>
      </c>
      <c r="RT4" s="81" t="s">
        <v>3536</v>
      </c>
      <c r="RU4" s="81" t="s">
        <v>3537</v>
      </c>
      <c r="RV4" s="81" t="s">
        <v>3538</v>
      </c>
      <c r="RW4" s="81" t="s">
        <v>3539</v>
      </c>
      <c r="RX4" s="81" t="s">
        <v>3540</v>
      </c>
      <c r="RY4" s="81" t="s">
        <v>3541</v>
      </c>
      <c r="RZ4" s="81" t="s">
        <v>3542</v>
      </c>
      <c r="SA4" s="81" t="s">
        <v>3543</v>
      </c>
      <c r="SB4" s="81" t="s">
        <v>3544</v>
      </c>
      <c r="SC4" s="81" t="s">
        <v>3545</v>
      </c>
      <c r="SD4" s="81" t="s">
        <v>3546</v>
      </c>
      <c r="SE4" s="81" t="s">
        <v>3547</v>
      </c>
      <c r="SF4" s="81" t="s">
        <v>3548</v>
      </c>
      <c r="SG4" s="81" t="s">
        <v>3549</v>
      </c>
      <c r="SH4" s="81" t="s">
        <v>3550</v>
      </c>
      <c r="SI4" s="81" t="s">
        <v>3551</v>
      </c>
      <c r="SJ4" s="81" t="s">
        <v>3552</v>
      </c>
      <c r="SK4" s="81" t="s">
        <v>3553</v>
      </c>
      <c r="SL4" s="81" t="s">
        <v>3554</v>
      </c>
      <c r="SM4" s="81" t="s">
        <v>3555</v>
      </c>
      <c r="SN4" s="81" t="s">
        <v>3556</v>
      </c>
      <c r="SO4" s="81" t="s">
        <v>3557</v>
      </c>
      <c r="SP4" s="81" t="s">
        <v>3558</v>
      </c>
      <c r="SQ4" s="81" t="s">
        <v>3559</v>
      </c>
      <c r="SR4" s="81" t="s">
        <v>3560</v>
      </c>
      <c r="SS4" s="81" t="s">
        <v>3561</v>
      </c>
      <c r="ST4" s="81" t="s">
        <v>3562</v>
      </c>
      <c r="SU4" s="81" t="s">
        <v>3563</v>
      </c>
      <c r="SV4" s="81" t="s">
        <v>3564</v>
      </c>
      <c r="SW4" s="81" t="s">
        <v>3565</v>
      </c>
      <c r="SX4" s="81" t="s">
        <v>3566</v>
      </c>
      <c r="SY4" s="81" t="s">
        <v>3567</v>
      </c>
      <c r="SZ4" s="81" t="s">
        <v>3568</v>
      </c>
      <c r="TA4" s="81" t="s">
        <v>3569</v>
      </c>
      <c r="TB4" s="81" t="s">
        <v>3570</v>
      </c>
      <c r="TC4" s="81" t="s">
        <v>3571</v>
      </c>
      <c r="TD4" s="81" t="s">
        <v>3572</v>
      </c>
      <c r="TE4" s="81" t="s">
        <v>3573</v>
      </c>
      <c r="TF4" s="81" t="s">
        <v>3574</v>
      </c>
      <c r="TG4" s="81" t="s">
        <v>3575</v>
      </c>
      <c r="TH4" s="81" t="s">
        <v>3576</v>
      </c>
      <c r="TI4" s="81" t="s">
        <v>3577</v>
      </c>
      <c r="TJ4" s="81" t="s">
        <v>3578</v>
      </c>
      <c r="TK4" s="81" t="s">
        <v>3579</v>
      </c>
      <c r="TL4" s="81" t="s">
        <v>3580</v>
      </c>
      <c r="TM4" s="81" t="s">
        <v>3581</v>
      </c>
      <c r="TN4" s="81" t="s">
        <v>3582</v>
      </c>
      <c r="TO4" s="81" t="s">
        <v>3583</v>
      </c>
      <c r="TP4" s="81" t="s">
        <v>3584</v>
      </c>
      <c r="TQ4" s="81" t="s">
        <v>3585</v>
      </c>
      <c r="TR4" s="81" t="s">
        <v>3586</v>
      </c>
      <c r="TS4" s="81" t="s">
        <v>3587</v>
      </c>
      <c r="TT4" s="81" t="s">
        <v>3588</v>
      </c>
      <c r="TU4" s="81" t="s">
        <v>3589</v>
      </c>
      <c r="TV4" s="81" t="s">
        <v>3590</v>
      </c>
      <c r="TW4" s="81" t="s">
        <v>3591</v>
      </c>
      <c r="TX4" s="81" t="s">
        <v>3592</v>
      </c>
      <c r="TY4" s="81" t="s">
        <v>3593</v>
      </c>
      <c r="TZ4" s="81" t="s">
        <v>3594</v>
      </c>
      <c r="UA4" s="81" t="s">
        <v>3595</v>
      </c>
      <c r="UB4" s="81" t="s">
        <v>3596</v>
      </c>
      <c r="UC4" s="81" t="s">
        <v>3597</v>
      </c>
      <c r="UD4" s="81" t="s">
        <v>3598</v>
      </c>
      <c r="UE4" s="81" t="s">
        <v>3599</v>
      </c>
      <c r="UF4" s="81" t="s">
        <v>3600</v>
      </c>
      <c r="UG4" s="81" t="s">
        <v>3601</v>
      </c>
      <c r="UH4" s="81" t="s">
        <v>3602</v>
      </c>
      <c r="UI4" s="81" t="s">
        <v>3603</v>
      </c>
      <c r="UJ4" s="81" t="s">
        <v>3604</v>
      </c>
      <c r="UK4" s="81" t="s">
        <v>3605</v>
      </c>
      <c r="UL4" s="81" t="s">
        <v>3606</v>
      </c>
      <c r="UM4" s="81" t="s">
        <v>3607</v>
      </c>
      <c r="UN4" s="81" t="s">
        <v>3608</v>
      </c>
      <c r="UO4" s="81" t="s">
        <v>3609</v>
      </c>
      <c r="UP4" s="81" t="s">
        <v>3610</v>
      </c>
      <c r="UQ4" s="81" t="s">
        <v>3611</v>
      </c>
      <c r="UR4" s="81" t="s">
        <v>3612</v>
      </c>
      <c r="US4" s="81" t="s">
        <v>3613</v>
      </c>
      <c r="UT4" s="81" t="s">
        <v>3614</v>
      </c>
      <c r="UU4" s="81" t="s">
        <v>3615</v>
      </c>
      <c r="UV4" s="81" t="s">
        <v>3616</v>
      </c>
      <c r="UW4" s="81" t="s">
        <v>3617</v>
      </c>
      <c r="UX4" s="81" t="s">
        <v>3618</v>
      </c>
      <c r="UY4" s="81" t="s">
        <v>3619</v>
      </c>
      <c r="UZ4" s="81" t="s">
        <v>3620</v>
      </c>
      <c r="VA4" s="81" t="s">
        <v>3621</v>
      </c>
      <c r="VB4" s="81" t="s">
        <v>3622</v>
      </c>
      <c r="VC4" s="81" t="s">
        <v>3623</v>
      </c>
      <c r="VD4" s="81" t="s">
        <v>3624</v>
      </c>
      <c r="VE4" s="81" t="s">
        <v>3625</v>
      </c>
      <c r="VF4" s="81" t="s">
        <v>3626</v>
      </c>
      <c r="VG4" s="81" t="s">
        <v>3627</v>
      </c>
      <c r="VH4" s="81" t="s">
        <v>3628</v>
      </c>
      <c r="VI4" s="81" t="s">
        <v>3629</v>
      </c>
      <c r="VJ4" s="81" t="s">
        <v>3630</v>
      </c>
      <c r="VK4" s="81" t="s">
        <v>3631</v>
      </c>
      <c r="VL4" s="81" t="s">
        <v>3632</v>
      </c>
      <c r="VM4" s="81" t="s">
        <v>3633</v>
      </c>
      <c r="VN4" s="81" t="s">
        <v>3634</v>
      </c>
      <c r="VO4" s="81" t="s">
        <v>3635</v>
      </c>
      <c r="VP4" s="81" t="s">
        <v>3636</v>
      </c>
      <c r="VQ4" s="81" t="s">
        <v>3637</v>
      </c>
      <c r="VR4" s="81" t="s">
        <v>3638</v>
      </c>
      <c r="VS4" s="81" t="s">
        <v>3639</v>
      </c>
      <c r="VT4" s="81" t="s">
        <v>3640</v>
      </c>
      <c r="VU4" s="81" t="s">
        <v>3641</v>
      </c>
      <c r="VV4" s="81" t="s">
        <v>3642</v>
      </c>
      <c r="VW4" s="81" t="s">
        <v>3643</v>
      </c>
      <c r="VX4" s="81" t="s">
        <v>3644</v>
      </c>
      <c r="VY4" s="81" t="s">
        <v>3645</v>
      </c>
      <c r="VZ4" s="81" t="s">
        <v>3646</v>
      </c>
      <c r="WA4" s="81" t="s">
        <v>3647</v>
      </c>
      <c r="WB4" s="81" t="s">
        <v>3648</v>
      </c>
      <c r="WC4" s="81" t="s">
        <v>3649</v>
      </c>
      <c r="WD4" s="81" t="s">
        <v>3650</v>
      </c>
      <c r="WE4" s="81" t="s">
        <v>3651</v>
      </c>
      <c r="WF4" s="81" t="s">
        <v>3652</v>
      </c>
      <c r="WG4" s="81" t="s">
        <v>3653</v>
      </c>
      <c r="WH4" s="81" t="s">
        <v>3654</v>
      </c>
      <c r="WI4" s="81" t="s">
        <v>3655</v>
      </c>
      <c r="WJ4" s="81" t="s">
        <v>3656</v>
      </c>
      <c r="WK4" s="81" t="s">
        <v>3657</v>
      </c>
      <c r="WL4" s="81" t="s">
        <v>3658</v>
      </c>
      <c r="WM4" s="81" t="s">
        <v>3659</v>
      </c>
      <c r="WN4" s="81" t="s">
        <v>3660</v>
      </c>
      <c r="WO4" s="81" t="s">
        <v>3661</v>
      </c>
      <c r="WP4" s="81" t="s">
        <v>3662</v>
      </c>
      <c r="WQ4" s="81" t="s">
        <v>3663</v>
      </c>
      <c r="WR4" s="81" t="s">
        <v>3664</v>
      </c>
      <c r="WS4" s="81" t="s">
        <v>3665</v>
      </c>
      <c r="WT4" s="81" t="s">
        <v>3666</v>
      </c>
      <c r="WU4" s="81" t="s">
        <v>3667</v>
      </c>
      <c r="WV4" s="81" t="s">
        <v>3668</v>
      </c>
      <c r="WW4" s="81" t="s">
        <v>3669</v>
      </c>
      <c r="WX4" s="81" t="s">
        <v>3670</v>
      </c>
      <c r="WY4" s="81" t="s">
        <v>3671</v>
      </c>
      <c r="WZ4" s="81" t="s">
        <v>3672</v>
      </c>
      <c r="XA4" s="81" t="s">
        <v>3673</v>
      </c>
      <c r="XB4" s="81" t="s">
        <v>3674</v>
      </c>
      <c r="XC4" s="81" t="s">
        <v>3675</v>
      </c>
      <c r="XD4" s="81" t="s">
        <v>3676</v>
      </c>
      <c r="XE4" s="81" t="s">
        <v>3677</v>
      </c>
      <c r="XF4" s="81" t="s">
        <v>3678</v>
      </c>
      <c r="XG4" s="81" t="s">
        <v>3679</v>
      </c>
      <c r="XH4" s="81" t="s">
        <v>3680</v>
      </c>
      <c r="XI4" s="81" t="s">
        <v>3681</v>
      </c>
      <c r="XJ4" s="81" t="s">
        <v>3682</v>
      </c>
      <c r="XK4" s="81" t="s">
        <v>3683</v>
      </c>
      <c r="XL4" s="81" t="s">
        <v>3684</v>
      </c>
      <c r="XM4" s="81" t="s">
        <v>3685</v>
      </c>
      <c r="XN4" s="81" t="s">
        <v>3686</v>
      </c>
      <c r="XO4" s="81" t="s">
        <v>3687</v>
      </c>
      <c r="XP4" s="81" t="s">
        <v>3688</v>
      </c>
      <c r="XQ4" s="81" t="s">
        <v>3689</v>
      </c>
      <c r="XR4" s="81" t="s">
        <v>3690</v>
      </c>
      <c r="XS4" s="81" t="s">
        <v>3691</v>
      </c>
      <c r="XT4" s="81" t="s">
        <v>3692</v>
      </c>
      <c r="XU4" s="81" t="s">
        <v>3693</v>
      </c>
      <c r="XV4" s="81" t="s">
        <v>3694</v>
      </c>
      <c r="XW4" s="81" t="s">
        <v>3695</v>
      </c>
      <c r="XX4" s="81" t="s">
        <v>3696</v>
      </c>
      <c r="XY4" s="81" t="s">
        <v>3697</v>
      </c>
      <c r="XZ4" s="81" t="s">
        <v>3698</v>
      </c>
      <c r="YA4" s="81" t="s">
        <v>3699</v>
      </c>
      <c r="YB4" s="81" t="s">
        <v>3700</v>
      </c>
      <c r="YC4" s="81" t="s">
        <v>3701</v>
      </c>
      <c r="YD4" s="81" t="s">
        <v>3702</v>
      </c>
      <c r="YE4" s="81" t="s">
        <v>3703</v>
      </c>
      <c r="YF4" s="81" t="s">
        <v>3704</v>
      </c>
      <c r="YG4" s="81" t="s">
        <v>3705</v>
      </c>
      <c r="YH4" s="81" t="s">
        <v>3706</v>
      </c>
      <c r="YI4" s="81" t="s">
        <v>3707</v>
      </c>
      <c r="YJ4" s="81" t="s">
        <v>3708</v>
      </c>
      <c r="YK4" s="81" t="s">
        <v>3709</v>
      </c>
      <c r="YL4" s="81" t="s">
        <v>3710</v>
      </c>
      <c r="YM4" s="81" t="s">
        <v>3711</v>
      </c>
      <c r="YN4" s="81" t="s">
        <v>3712</v>
      </c>
      <c r="YO4" s="81" t="s">
        <v>3713</v>
      </c>
      <c r="YP4" s="81" t="s">
        <v>3714</v>
      </c>
      <c r="YQ4" s="81" t="s">
        <v>3715</v>
      </c>
      <c r="YR4" s="81" t="s">
        <v>3716</v>
      </c>
      <c r="YS4" s="81" t="s">
        <v>3717</v>
      </c>
      <c r="YT4" s="81" t="s">
        <v>3718</v>
      </c>
      <c r="YU4" s="81" t="s">
        <v>3719</v>
      </c>
      <c r="YV4" s="81" t="s">
        <v>3720</v>
      </c>
      <c r="YW4" s="81" t="s">
        <v>3721</v>
      </c>
      <c r="YX4" s="81" t="s">
        <v>3722</v>
      </c>
      <c r="YY4" s="81" t="s">
        <v>3723</v>
      </c>
      <c r="YZ4" s="81" t="s">
        <v>3724</v>
      </c>
      <c r="ZA4" s="81" t="s">
        <v>3725</v>
      </c>
      <c r="ZB4" s="81" t="s">
        <v>3726</v>
      </c>
      <c r="ZC4" s="81" t="s">
        <v>3727</v>
      </c>
      <c r="ZD4" s="81" t="s">
        <v>3728</v>
      </c>
      <c r="ZE4" s="81" t="s">
        <v>3729</v>
      </c>
      <c r="ZF4" s="81" t="s">
        <v>3730</v>
      </c>
      <c r="ZG4" s="81" t="s">
        <v>3731</v>
      </c>
      <c r="ZH4" s="81" t="s">
        <v>3732</v>
      </c>
      <c r="ZI4" s="81" t="s">
        <v>3733</v>
      </c>
      <c r="ZJ4" s="81" t="s">
        <v>3734</v>
      </c>
      <c r="ZK4" s="81" t="s">
        <v>3735</v>
      </c>
      <c r="ZL4" s="81" t="s">
        <v>3736</v>
      </c>
      <c r="ZM4" s="81" t="s">
        <v>3737</v>
      </c>
      <c r="ZN4" s="81" t="s">
        <v>3738</v>
      </c>
      <c r="ZO4" s="81" t="s">
        <v>3739</v>
      </c>
      <c r="ZP4" s="81" t="s">
        <v>3740</v>
      </c>
      <c r="ZQ4" s="81" t="s">
        <v>3741</v>
      </c>
      <c r="ZR4" s="81" t="s">
        <v>3742</v>
      </c>
      <c r="ZS4" s="81" t="s">
        <v>3743</v>
      </c>
      <c r="ZT4" s="81" t="s">
        <v>3744</v>
      </c>
      <c r="ZU4" s="81" t="s">
        <v>3745</v>
      </c>
      <c r="ZV4" s="81" t="s">
        <v>3746</v>
      </c>
      <c r="ZW4" s="81" t="s">
        <v>3747</v>
      </c>
      <c r="ZX4" s="81" t="s">
        <v>3748</v>
      </c>
      <c r="ZY4" s="81" t="s">
        <v>3749</v>
      </c>
      <c r="ZZ4" s="81" t="s">
        <v>3750</v>
      </c>
      <c r="AAA4" s="81" t="s">
        <v>3751</v>
      </c>
      <c r="AAB4" s="81" t="s">
        <v>3752</v>
      </c>
      <c r="AAC4" s="81" t="s">
        <v>3753</v>
      </c>
      <c r="AAD4" s="81" t="s">
        <v>3754</v>
      </c>
      <c r="AAE4" s="81" t="s">
        <v>3755</v>
      </c>
      <c r="AAF4" s="81" t="s">
        <v>3756</v>
      </c>
      <c r="AAG4" s="81" t="s">
        <v>3757</v>
      </c>
      <c r="AAH4" s="81" t="s">
        <v>3758</v>
      </c>
      <c r="AAI4" s="81" t="s">
        <v>3759</v>
      </c>
      <c r="AAJ4" s="81" t="s">
        <v>3760</v>
      </c>
      <c r="AAK4" s="81" t="s">
        <v>3761</v>
      </c>
      <c r="AAL4" s="81" t="s">
        <v>3762</v>
      </c>
      <c r="AAM4" s="81" t="s">
        <v>3763</v>
      </c>
      <c r="AAN4" s="81" t="s">
        <v>3764</v>
      </c>
      <c r="AAO4" s="81" t="s">
        <v>3765</v>
      </c>
      <c r="AAP4" s="81" t="s">
        <v>3766</v>
      </c>
      <c r="AAQ4" s="81" t="s">
        <v>3767</v>
      </c>
      <c r="AAR4" s="81" t="s">
        <v>3768</v>
      </c>
      <c r="AAS4" s="81" t="s">
        <v>3769</v>
      </c>
      <c r="AAT4" s="81" t="s">
        <v>3770</v>
      </c>
      <c r="AAU4" s="81" t="s">
        <v>3771</v>
      </c>
      <c r="AAV4" s="81" t="s">
        <v>3772</v>
      </c>
      <c r="AAW4" s="81" t="s">
        <v>3773</v>
      </c>
      <c r="AAX4" s="81" t="s">
        <v>3774</v>
      </c>
      <c r="AAY4" s="81" t="s">
        <v>3775</v>
      </c>
      <c r="AAZ4" s="81" t="s">
        <v>3776</v>
      </c>
      <c r="ABA4" s="81" t="s">
        <v>3777</v>
      </c>
      <c r="ABB4" s="81" t="s">
        <v>3778</v>
      </c>
      <c r="ABC4" s="81" t="s">
        <v>3779</v>
      </c>
      <c r="ABD4" s="81" t="s">
        <v>3780</v>
      </c>
      <c r="ABE4" s="81" t="s">
        <v>3781</v>
      </c>
      <c r="ABF4" s="81" t="s">
        <v>3782</v>
      </c>
      <c r="ABG4" s="81" t="s">
        <v>3783</v>
      </c>
      <c r="ABH4" s="81" t="s">
        <v>3784</v>
      </c>
      <c r="ABI4" s="81" t="s">
        <v>3785</v>
      </c>
      <c r="ABJ4" s="81" t="s">
        <v>3786</v>
      </c>
      <c r="ABK4" s="81" t="s">
        <v>3787</v>
      </c>
      <c r="ABL4" s="81" t="s">
        <v>3788</v>
      </c>
      <c r="ABM4" s="81" t="s">
        <v>3789</v>
      </c>
      <c r="ABN4" s="81" t="s">
        <v>3790</v>
      </c>
      <c r="ABO4" s="81" t="s">
        <v>3791</v>
      </c>
      <c r="ABP4" s="81" t="s">
        <v>3792</v>
      </c>
      <c r="ABQ4" s="81" t="s">
        <v>3793</v>
      </c>
      <c r="ABR4" s="81" t="s">
        <v>3794</v>
      </c>
      <c r="ABS4" s="81" t="s">
        <v>3795</v>
      </c>
      <c r="ABT4" s="81" t="s">
        <v>3796</v>
      </c>
      <c r="ABU4" s="81" t="s">
        <v>3797</v>
      </c>
      <c r="ABV4" s="81" t="s">
        <v>3798</v>
      </c>
      <c r="ABW4" s="81" t="s">
        <v>3799</v>
      </c>
      <c r="ABX4" s="81" t="s">
        <v>3800</v>
      </c>
      <c r="ABY4" s="81" t="s">
        <v>3801</v>
      </c>
      <c r="ABZ4" s="81" t="s">
        <v>3802</v>
      </c>
      <c r="ACA4" s="81" t="s">
        <v>3803</v>
      </c>
      <c r="ACB4" s="81" t="s">
        <v>3804</v>
      </c>
      <c r="ACC4" s="81" t="s">
        <v>3805</v>
      </c>
      <c r="ACD4" s="81" t="s">
        <v>3806</v>
      </c>
      <c r="ACE4" s="81" t="s">
        <v>3807</v>
      </c>
      <c r="ACF4" s="81" t="s">
        <v>3808</v>
      </c>
      <c r="ACG4" s="81" t="s">
        <v>3809</v>
      </c>
      <c r="ACH4" s="81" t="s">
        <v>3810</v>
      </c>
      <c r="ACI4" s="81" t="s">
        <v>3811</v>
      </c>
      <c r="ACJ4" s="81" t="s">
        <v>3812</v>
      </c>
      <c r="ACK4" s="81" t="s">
        <v>3813</v>
      </c>
      <c r="ACL4" s="81" t="s">
        <v>3814</v>
      </c>
      <c r="ACM4" s="81" t="s">
        <v>3815</v>
      </c>
      <c r="ACN4" s="81" t="s">
        <v>3816</v>
      </c>
      <c r="ACO4" s="81" t="s">
        <v>3817</v>
      </c>
      <c r="ACP4" s="81" t="s">
        <v>3818</v>
      </c>
      <c r="ACQ4" s="81" t="s">
        <v>3819</v>
      </c>
      <c r="ACR4" s="81" t="s">
        <v>3820</v>
      </c>
      <c r="ACS4" s="81" t="s">
        <v>3821</v>
      </c>
      <c r="ACT4" s="81" t="s">
        <v>3822</v>
      </c>
      <c r="ACU4" s="81" t="s">
        <v>3823</v>
      </c>
      <c r="ACV4" s="81" t="s">
        <v>3824</v>
      </c>
      <c r="ACW4" s="81" t="s">
        <v>3825</v>
      </c>
      <c r="ACX4" s="81" t="s">
        <v>3826</v>
      </c>
      <c r="ACY4" s="81" t="s">
        <v>3827</v>
      </c>
      <c r="ACZ4" s="81" t="s">
        <v>3828</v>
      </c>
      <c r="ADA4" s="81" t="s">
        <v>3829</v>
      </c>
      <c r="ADB4" s="81" t="s">
        <v>3830</v>
      </c>
      <c r="ADC4" s="81" t="s">
        <v>3831</v>
      </c>
      <c r="ADD4" s="81" t="s">
        <v>3832</v>
      </c>
      <c r="ADE4" s="81" t="s">
        <v>3833</v>
      </c>
      <c r="ADF4" s="81" t="s">
        <v>3834</v>
      </c>
      <c r="ADG4" s="81" t="s">
        <v>3835</v>
      </c>
      <c r="ADH4" s="81" t="s">
        <v>3836</v>
      </c>
      <c r="ADI4" s="81" t="s">
        <v>3837</v>
      </c>
      <c r="ADJ4" s="81" t="s">
        <v>3838</v>
      </c>
      <c r="ADK4" s="81" t="s">
        <v>3839</v>
      </c>
      <c r="ADL4" s="81" t="s">
        <v>3840</v>
      </c>
      <c r="ADM4" s="81" t="s">
        <v>3841</v>
      </c>
      <c r="ADN4" s="81" t="s">
        <v>3842</v>
      </c>
      <c r="ADO4" s="81" t="s">
        <v>3843</v>
      </c>
      <c r="ADP4" s="81" t="s">
        <v>3844</v>
      </c>
      <c r="ADQ4" s="81" t="s">
        <v>3845</v>
      </c>
      <c r="ADR4" s="81" t="s">
        <v>3846</v>
      </c>
      <c r="ADS4" s="81" t="s">
        <v>3847</v>
      </c>
      <c r="ADT4" s="81" t="s">
        <v>3848</v>
      </c>
      <c r="ADU4" s="81" t="s">
        <v>3849</v>
      </c>
      <c r="ADV4" s="81" t="s">
        <v>3850</v>
      </c>
      <c r="ADW4" s="81" t="s">
        <v>3851</v>
      </c>
      <c r="ADX4" s="81" t="s">
        <v>3852</v>
      </c>
      <c r="ADY4" s="81" t="s">
        <v>3853</v>
      </c>
      <c r="ADZ4" s="81" t="s">
        <v>3854</v>
      </c>
      <c r="AEA4" s="81" t="s">
        <v>3855</v>
      </c>
      <c r="AEB4" s="81" t="s">
        <v>3856</v>
      </c>
      <c r="AEC4" s="81" t="s">
        <v>3857</v>
      </c>
      <c r="AED4" s="81" t="s">
        <v>3858</v>
      </c>
      <c r="AEE4" s="81" t="s">
        <v>3859</v>
      </c>
      <c r="AEF4" s="81" t="s">
        <v>3860</v>
      </c>
      <c r="AEG4" s="81" t="s">
        <v>3861</v>
      </c>
      <c r="AEH4" s="81" t="s">
        <v>3862</v>
      </c>
      <c r="AEI4" s="81" t="s">
        <v>3863</v>
      </c>
      <c r="AEJ4" s="81" t="s">
        <v>3864</v>
      </c>
      <c r="AEK4" s="81" t="s">
        <v>3865</v>
      </c>
      <c r="AEL4" s="81" t="s">
        <v>3866</v>
      </c>
      <c r="AEM4" s="81" t="s">
        <v>3867</v>
      </c>
      <c r="AEN4" s="81" t="s">
        <v>3868</v>
      </c>
      <c r="AEO4" s="81" t="s">
        <v>3869</v>
      </c>
      <c r="AEP4" s="81" t="s">
        <v>3870</v>
      </c>
      <c r="AEQ4" s="81" t="s">
        <v>3871</v>
      </c>
      <c r="AER4" s="81" t="s">
        <v>3872</v>
      </c>
      <c r="AES4" s="81" t="s">
        <v>3873</v>
      </c>
      <c r="AET4" s="81" t="s">
        <v>3874</v>
      </c>
      <c r="AEU4" s="81" t="s">
        <v>3875</v>
      </c>
      <c r="AEV4" s="81" t="s">
        <v>3876</v>
      </c>
      <c r="AEW4" s="81" t="s">
        <v>3877</v>
      </c>
      <c r="AEX4" s="81" t="s">
        <v>3878</v>
      </c>
      <c r="AEY4" s="81" t="s">
        <v>3879</v>
      </c>
      <c r="AEZ4" s="81" t="s">
        <v>3880</v>
      </c>
      <c r="AFA4" s="81" t="s">
        <v>3881</v>
      </c>
      <c r="AFB4" s="81" t="s">
        <v>3882</v>
      </c>
      <c r="AFC4" s="81" t="s">
        <v>3883</v>
      </c>
      <c r="AFD4" s="81" t="s">
        <v>3884</v>
      </c>
      <c r="AFE4" s="81" t="s">
        <v>3885</v>
      </c>
      <c r="AFF4" s="81" t="s">
        <v>3886</v>
      </c>
      <c r="AFG4" s="81" t="s">
        <v>3887</v>
      </c>
      <c r="AFH4" s="81" t="s">
        <v>3888</v>
      </c>
      <c r="AFI4" s="81" t="s">
        <v>3889</v>
      </c>
      <c r="AFJ4" s="81" t="s">
        <v>3890</v>
      </c>
      <c r="AFK4" s="81" t="s">
        <v>3891</v>
      </c>
      <c r="AFL4" s="81" t="s">
        <v>3892</v>
      </c>
      <c r="AFM4" s="81" t="s">
        <v>3893</v>
      </c>
      <c r="AFN4" s="81" t="s">
        <v>3894</v>
      </c>
      <c r="AFO4" s="81" t="s">
        <v>3895</v>
      </c>
      <c r="AFP4" s="81" t="s">
        <v>3896</v>
      </c>
      <c r="AFQ4" s="81" t="s">
        <v>3897</v>
      </c>
      <c r="AFR4" s="81" t="s">
        <v>3898</v>
      </c>
      <c r="AFS4" s="81" t="s">
        <v>3899</v>
      </c>
      <c r="AFT4" s="81" t="s">
        <v>3900</v>
      </c>
      <c r="AFU4" s="81" t="s">
        <v>3901</v>
      </c>
      <c r="AFV4" s="81" t="s">
        <v>3902</v>
      </c>
      <c r="AFW4" s="81" t="s">
        <v>3903</v>
      </c>
      <c r="AFX4" s="81" t="s">
        <v>3904</v>
      </c>
      <c r="AFY4" s="81" t="s">
        <v>3905</v>
      </c>
      <c r="AFZ4" s="81" t="s">
        <v>3906</v>
      </c>
      <c r="AGA4" s="81" t="s">
        <v>3907</v>
      </c>
      <c r="AGB4" s="81" t="s">
        <v>3908</v>
      </c>
      <c r="AGC4" s="81" t="s">
        <v>3909</v>
      </c>
      <c r="AGD4" s="81" t="s">
        <v>3910</v>
      </c>
      <c r="AGE4" s="81" t="s">
        <v>3911</v>
      </c>
      <c r="AGF4" s="81" t="s">
        <v>3912</v>
      </c>
      <c r="AGG4" s="81" t="s">
        <v>3913</v>
      </c>
      <c r="AGH4" s="81" t="s">
        <v>3914</v>
      </c>
      <c r="AGI4" s="81" t="s">
        <v>3915</v>
      </c>
      <c r="AGJ4" s="81" t="s">
        <v>3916</v>
      </c>
      <c r="AGK4" s="81" t="s">
        <v>3917</v>
      </c>
      <c r="AGL4" s="81" t="s">
        <v>3918</v>
      </c>
      <c r="AGM4" s="81" t="s">
        <v>3919</v>
      </c>
      <c r="AGN4" s="81" t="s">
        <v>3920</v>
      </c>
      <c r="AGO4" s="81" t="s">
        <v>3921</v>
      </c>
      <c r="AGP4" s="81" t="s">
        <v>3922</v>
      </c>
      <c r="AGQ4" s="81" t="s">
        <v>3923</v>
      </c>
      <c r="AGR4" s="81" t="s">
        <v>3924</v>
      </c>
      <c r="AGS4" s="81" t="s">
        <v>3925</v>
      </c>
      <c r="AGT4" s="81" t="s">
        <v>3926</v>
      </c>
      <c r="AGU4" s="81" t="s">
        <v>3927</v>
      </c>
      <c r="AGV4" s="81" t="s">
        <v>3928</v>
      </c>
      <c r="AGW4" s="81" t="s">
        <v>3929</v>
      </c>
      <c r="AGX4" s="81" t="s">
        <v>3930</v>
      </c>
      <c r="AGY4" s="81" t="s">
        <v>3931</v>
      </c>
      <c r="AGZ4" s="81" t="s">
        <v>3932</v>
      </c>
      <c r="AHA4" s="81" t="s">
        <v>3933</v>
      </c>
      <c r="AHB4" s="81" t="s">
        <v>3934</v>
      </c>
      <c r="AHC4" s="81" t="s">
        <v>3935</v>
      </c>
      <c r="AHD4" s="81" t="s">
        <v>3936</v>
      </c>
      <c r="AHE4" s="81" t="s">
        <v>3937</v>
      </c>
      <c r="AHF4" s="81" t="s">
        <v>3938</v>
      </c>
      <c r="AHG4" s="81" t="s">
        <v>3939</v>
      </c>
      <c r="AHH4" s="81" t="s">
        <v>3940</v>
      </c>
      <c r="AHI4" s="81" t="s">
        <v>3941</v>
      </c>
      <c r="AHJ4" s="81" t="s">
        <v>3942</v>
      </c>
      <c r="AHK4" s="81" t="s">
        <v>3943</v>
      </c>
      <c r="AHL4" s="81" t="s">
        <v>3944</v>
      </c>
      <c r="AHM4" s="81" t="s">
        <v>3945</v>
      </c>
      <c r="AHN4" s="81" t="s">
        <v>3946</v>
      </c>
      <c r="AHO4" s="81" t="s">
        <v>3947</v>
      </c>
      <c r="AHP4" s="81" t="s">
        <v>3948</v>
      </c>
      <c r="AHQ4" s="81" t="s">
        <v>3949</v>
      </c>
      <c r="AHR4" s="81" t="s">
        <v>3950</v>
      </c>
      <c r="AHS4" s="81" t="s">
        <v>3951</v>
      </c>
      <c r="AHT4" s="81" t="s">
        <v>3952</v>
      </c>
      <c r="AHU4" s="81" t="s">
        <v>3953</v>
      </c>
      <c r="AHV4" s="81" t="s">
        <v>3954</v>
      </c>
      <c r="AHW4" s="81" t="s">
        <v>3955</v>
      </c>
      <c r="AHX4" s="81" t="s">
        <v>3956</v>
      </c>
      <c r="AHY4" s="81" t="s">
        <v>3957</v>
      </c>
      <c r="AHZ4" s="81" t="s">
        <v>3958</v>
      </c>
      <c r="AIA4" s="81" t="s">
        <v>3959</v>
      </c>
      <c r="AIB4" s="81" t="s">
        <v>3960</v>
      </c>
      <c r="AIC4" s="81" t="s">
        <v>3961</v>
      </c>
      <c r="AID4" s="81" t="s">
        <v>3962</v>
      </c>
      <c r="AIE4" s="81" t="s">
        <v>3963</v>
      </c>
      <c r="AIF4" s="81" t="s">
        <v>3964</v>
      </c>
      <c r="AIG4" s="81" t="s">
        <v>3965</v>
      </c>
      <c r="AIH4" s="81" t="s">
        <v>3966</v>
      </c>
      <c r="AII4" s="81" t="s">
        <v>3967</v>
      </c>
      <c r="AIJ4" s="81" t="s">
        <v>3968</v>
      </c>
      <c r="AIK4" s="81" t="s">
        <v>3969</v>
      </c>
      <c r="AIL4" s="81" t="s">
        <v>3970</v>
      </c>
      <c r="AIM4" s="81" t="s">
        <v>3971</v>
      </c>
      <c r="AIN4" s="81" t="s">
        <v>3972</v>
      </c>
      <c r="AIO4" s="81" t="s">
        <v>3973</v>
      </c>
      <c r="AIP4" s="81" t="s">
        <v>3974</v>
      </c>
      <c r="AIQ4" s="81" t="s">
        <v>3975</v>
      </c>
      <c r="AIR4" s="81" t="s">
        <v>3976</v>
      </c>
      <c r="AIS4" s="81" t="s">
        <v>3977</v>
      </c>
      <c r="AIT4" s="81" t="s">
        <v>3978</v>
      </c>
      <c r="AIU4" s="81" t="s">
        <v>3979</v>
      </c>
      <c r="AIV4" s="81" t="s">
        <v>3980</v>
      </c>
      <c r="AIW4" s="81" t="s">
        <v>3981</v>
      </c>
      <c r="AIX4" s="81" t="s">
        <v>3982</v>
      </c>
      <c r="AIY4" s="81" t="s">
        <v>3983</v>
      </c>
      <c r="AIZ4" s="81" t="s">
        <v>3984</v>
      </c>
      <c r="AJA4" s="81" t="s">
        <v>3985</v>
      </c>
      <c r="AJB4" s="81" t="s">
        <v>3986</v>
      </c>
      <c r="AJC4" s="81" t="s">
        <v>3987</v>
      </c>
      <c r="AJD4" s="81" t="s">
        <v>3988</v>
      </c>
      <c r="AJE4" s="81" t="s">
        <v>3989</v>
      </c>
      <c r="AJF4" s="81" t="s">
        <v>3990</v>
      </c>
      <c r="AJG4" s="81" t="s">
        <v>3991</v>
      </c>
      <c r="AJH4" s="81" t="s">
        <v>3992</v>
      </c>
      <c r="AJI4" s="81" t="s">
        <v>3993</v>
      </c>
      <c r="AJJ4" s="81" t="s">
        <v>3994</v>
      </c>
      <c r="AJK4" s="81" t="s">
        <v>3995</v>
      </c>
      <c r="AJL4" s="81" t="s">
        <v>3996</v>
      </c>
      <c r="AJM4" s="81" t="s">
        <v>3997</v>
      </c>
      <c r="AJN4" s="81" t="s">
        <v>3998</v>
      </c>
      <c r="AJO4" s="81" t="s">
        <v>3999</v>
      </c>
      <c r="AJP4" s="81" t="s">
        <v>4000</v>
      </c>
      <c r="AJQ4" s="81" t="s">
        <v>4001</v>
      </c>
      <c r="AJR4" s="81" t="s">
        <v>4002</v>
      </c>
      <c r="AJS4" s="81" t="s">
        <v>4003</v>
      </c>
      <c r="AJT4" s="81" t="s">
        <v>4004</v>
      </c>
      <c r="AJU4" s="81" t="s">
        <v>4005</v>
      </c>
      <c r="AJV4" s="81" t="s">
        <v>4006</v>
      </c>
      <c r="AJW4" s="81" t="s">
        <v>4007</v>
      </c>
      <c r="AJX4" s="81" t="s">
        <v>4008</v>
      </c>
      <c r="AJY4" s="81" t="s">
        <v>4009</v>
      </c>
      <c r="AJZ4" s="81" t="s">
        <v>4010</v>
      </c>
      <c r="AKA4" s="81" t="s">
        <v>4011</v>
      </c>
      <c r="AKB4" s="81" t="s">
        <v>4012</v>
      </c>
      <c r="AKC4" s="81" t="s">
        <v>4013</v>
      </c>
      <c r="AKD4" s="81" t="s">
        <v>4014</v>
      </c>
      <c r="AKE4" s="81" t="s">
        <v>4015</v>
      </c>
      <c r="AKF4" s="81" t="s">
        <v>4016</v>
      </c>
      <c r="AKG4" s="81" t="s">
        <v>4017</v>
      </c>
      <c r="AKH4" s="81" t="s">
        <v>4018</v>
      </c>
      <c r="AKI4" s="81" t="s">
        <v>4019</v>
      </c>
      <c r="AKJ4" s="81" t="s">
        <v>4020</v>
      </c>
      <c r="AKK4" s="81" t="s">
        <v>4021</v>
      </c>
      <c r="AKL4" s="81" t="s">
        <v>4022</v>
      </c>
      <c r="AKM4" s="81" t="s">
        <v>4023</v>
      </c>
      <c r="AKN4" s="81" t="s">
        <v>4024</v>
      </c>
      <c r="AKO4" s="81" t="s">
        <v>4025</v>
      </c>
      <c r="AKP4" s="81" t="s">
        <v>4026</v>
      </c>
      <c r="AKQ4" s="81" t="s">
        <v>4027</v>
      </c>
      <c r="AKR4" s="81" t="s">
        <v>4028</v>
      </c>
      <c r="AKS4" s="81" t="s">
        <v>4029</v>
      </c>
      <c r="AKT4" s="81" t="s">
        <v>4030</v>
      </c>
      <c r="AKU4" s="81" t="s">
        <v>4031</v>
      </c>
      <c r="AKV4" s="81" t="s">
        <v>4032</v>
      </c>
      <c r="AKW4" s="81" t="s">
        <v>4033</v>
      </c>
      <c r="AKX4" s="81" t="s">
        <v>4034</v>
      </c>
      <c r="AKY4" s="81" t="s">
        <v>4035</v>
      </c>
      <c r="AKZ4" s="81" t="s">
        <v>4036</v>
      </c>
      <c r="ALA4" s="81" t="s">
        <v>4037</v>
      </c>
      <c r="ALB4" s="81" t="s">
        <v>4038</v>
      </c>
      <c r="ALC4" s="81" t="s">
        <v>4039</v>
      </c>
      <c r="ALD4" s="81" t="s">
        <v>4040</v>
      </c>
      <c r="ALE4" s="81" t="s">
        <v>4041</v>
      </c>
      <c r="ALF4" s="81" t="s">
        <v>4042</v>
      </c>
      <c r="ALG4" s="81" t="s">
        <v>4043</v>
      </c>
      <c r="ALH4" s="81" t="s">
        <v>4044</v>
      </c>
      <c r="ALI4" s="81" t="s">
        <v>4045</v>
      </c>
      <c r="ALJ4" s="81" t="s">
        <v>4046</v>
      </c>
      <c r="ALK4" s="81" t="s">
        <v>4047</v>
      </c>
      <c r="ALL4" s="81" t="s">
        <v>4048</v>
      </c>
      <c r="ALM4" s="81" t="s">
        <v>4049</v>
      </c>
      <c r="ALN4" s="81" t="s">
        <v>4050</v>
      </c>
      <c r="ALO4" s="81" t="s">
        <v>4051</v>
      </c>
      <c r="ALP4" s="81" t="s">
        <v>4052</v>
      </c>
      <c r="ALQ4" s="81" t="s">
        <v>4053</v>
      </c>
      <c r="ALR4" s="81" t="s">
        <v>4054</v>
      </c>
      <c r="ALS4" s="81" t="s">
        <v>4055</v>
      </c>
      <c r="ALT4" s="81" t="s">
        <v>4056</v>
      </c>
      <c r="ALU4" s="81" t="s">
        <v>4057</v>
      </c>
      <c r="ALV4" s="81" t="s">
        <v>4058</v>
      </c>
      <c r="ALW4" s="81" t="s">
        <v>4059</v>
      </c>
      <c r="ALX4" s="81" t="s">
        <v>4060</v>
      </c>
      <c r="ALY4" s="81" t="s">
        <v>4061</v>
      </c>
      <c r="ALZ4" s="81" t="s">
        <v>4062</v>
      </c>
      <c r="AMA4" s="81" t="s">
        <v>4063</v>
      </c>
      <c r="AMB4" s="81" t="s">
        <v>4064</v>
      </c>
      <c r="AMC4" s="81" t="s">
        <v>4065</v>
      </c>
      <c r="AMD4" s="81" t="s">
        <v>4066</v>
      </c>
      <c r="AME4" s="81" t="s">
        <v>4067</v>
      </c>
      <c r="AMF4" s="81" t="s">
        <v>4068</v>
      </c>
      <c r="AMG4" s="81" t="s">
        <v>4069</v>
      </c>
      <c r="AMH4" s="81" t="s">
        <v>4070</v>
      </c>
      <c r="AMI4" s="81" t="s">
        <v>4071</v>
      </c>
      <c r="AMJ4" s="81" t="s">
        <v>4072</v>
      </c>
      <c r="AMK4" s="81" t="s">
        <v>4073</v>
      </c>
      <c r="AML4" s="81" t="s">
        <v>4074</v>
      </c>
      <c r="AMM4" s="81" t="s">
        <v>4075</v>
      </c>
      <c r="AMN4" s="81" t="s">
        <v>4076</v>
      </c>
      <c r="AMO4" s="81" t="s">
        <v>4077</v>
      </c>
      <c r="AMP4" s="81" t="s">
        <v>4078</v>
      </c>
      <c r="AMQ4" s="81" t="s">
        <v>4079</v>
      </c>
      <c r="AMR4" s="81" t="s">
        <v>4080</v>
      </c>
      <c r="AMS4" s="81" t="s">
        <v>4081</v>
      </c>
      <c r="AMT4" s="81" t="s">
        <v>4082</v>
      </c>
      <c r="AMU4" s="81" t="s">
        <v>4083</v>
      </c>
      <c r="AMV4" s="81" t="s">
        <v>4084</v>
      </c>
      <c r="AMW4" s="81" t="s">
        <v>4085</v>
      </c>
      <c r="AMX4" s="81" t="s">
        <v>4086</v>
      </c>
      <c r="AMY4" s="81" t="s">
        <v>4087</v>
      </c>
      <c r="AMZ4" s="81" t="s">
        <v>4088</v>
      </c>
      <c r="ANA4" s="81" t="s">
        <v>4089</v>
      </c>
      <c r="ANB4" s="81" t="s">
        <v>4090</v>
      </c>
      <c r="ANC4" s="81" t="s">
        <v>4091</v>
      </c>
      <c r="AND4" s="81" t="s">
        <v>4092</v>
      </c>
      <c r="ANE4" s="81" t="s">
        <v>4093</v>
      </c>
      <c r="ANF4" s="81" t="s">
        <v>4094</v>
      </c>
      <c r="ANG4" s="81" t="s">
        <v>4095</v>
      </c>
      <c r="ANH4" s="81" t="s">
        <v>4096</v>
      </c>
      <c r="ANI4" s="81" t="s">
        <v>4097</v>
      </c>
      <c r="ANJ4" s="81" t="s">
        <v>4098</v>
      </c>
      <c r="ANK4" s="81" t="s">
        <v>4099</v>
      </c>
      <c r="ANL4" s="81" t="s">
        <v>4100</v>
      </c>
      <c r="ANM4" s="81" t="s">
        <v>4101</v>
      </c>
      <c r="ANN4" s="81" t="s">
        <v>4102</v>
      </c>
      <c r="ANO4" s="81" t="s">
        <v>4103</v>
      </c>
      <c r="ANP4" s="81" t="s">
        <v>4104</v>
      </c>
      <c r="ANQ4" s="81" t="s">
        <v>4105</v>
      </c>
      <c r="ANR4" s="81" t="s">
        <v>4106</v>
      </c>
      <c r="ANS4" s="81" t="s">
        <v>4107</v>
      </c>
      <c r="ANT4" s="81" t="s">
        <v>4108</v>
      </c>
      <c r="ANU4" s="81" t="s">
        <v>4109</v>
      </c>
      <c r="ANV4" s="81" t="s">
        <v>4110</v>
      </c>
      <c r="ANW4" s="81" t="s">
        <v>4111</v>
      </c>
      <c r="ANX4" s="81" t="s">
        <v>4112</v>
      </c>
      <c r="ANY4" s="81" t="s">
        <v>4113</v>
      </c>
      <c r="ANZ4" s="81" t="s">
        <v>4114</v>
      </c>
      <c r="AOA4" s="81" t="s">
        <v>4115</v>
      </c>
      <c r="AOB4" s="81" t="s">
        <v>4116</v>
      </c>
      <c r="AOC4" s="81" t="s">
        <v>4117</v>
      </c>
      <c r="AOD4" s="81" t="s">
        <v>4118</v>
      </c>
      <c r="AOE4" s="81" t="s">
        <v>4119</v>
      </c>
      <c r="AOF4" s="81" t="s">
        <v>4120</v>
      </c>
      <c r="AOG4" s="81" t="s">
        <v>4121</v>
      </c>
      <c r="AOH4" s="81" t="s">
        <v>4122</v>
      </c>
      <c r="AOI4" s="81" t="s">
        <v>4123</v>
      </c>
      <c r="AOJ4" s="81" t="s">
        <v>4124</v>
      </c>
      <c r="AOK4" s="81" t="s">
        <v>4125</v>
      </c>
      <c r="AOL4" s="81" t="s">
        <v>4126</v>
      </c>
      <c r="AOM4" s="81" t="s">
        <v>4127</v>
      </c>
      <c r="AON4" s="81" t="s">
        <v>4128</v>
      </c>
      <c r="AOO4" s="81" t="s">
        <v>4129</v>
      </c>
      <c r="AOP4" s="81" t="s">
        <v>4130</v>
      </c>
      <c r="AOQ4" s="81" t="s">
        <v>4131</v>
      </c>
      <c r="AOR4" s="81" t="s">
        <v>4132</v>
      </c>
      <c r="AOS4" s="81" t="s">
        <v>4133</v>
      </c>
      <c r="AOT4" s="81" t="s">
        <v>4134</v>
      </c>
      <c r="AOU4" s="81" t="s">
        <v>4135</v>
      </c>
      <c r="AOV4" s="81" t="s">
        <v>4136</v>
      </c>
      <c r="AOW4" s="81" t="s">
        <v>4137</v>
      </c>
      <c r="AOX4" s="81" t="s">
        <v>4138</v>
      </c>
      <c r="AOY4" s="81" t="s">
        <v>4139</v>
      </c>
      <c r="AOZ4" s="81" t="s">
        <v>4140</v>
      </c>
      <c r="APA4" s="81" t="s">
        <v>4141</v>
      </c>
      <c r="APB4" s="81" t="s">
        <v>4142</v>
      </c>
      <c r="APC4" s="81" t="s">
        <v>4143</v>
      </c>
      <c r="APD4" s="81" t="s">
        <v>4144</v>
      </c>
      <c r="APE4" s="81" t="s">
        <v>4145</v>
      </c>
      <c r="APF4" s="81" t="s">
        <v>4146</v>
      </c>
      <c r="APG4" s="81" t="s">
        <v>4147</v>
      </c>
      <c r="APH4" s="81" t="s">
        <v>4148</v>
      </c>
      <c r="API4" s="81" t="s">
        <v>4149</v>
      </c>
      <c r="APJ4" s="81" t="s">
        <v>4150</v>
      </c>
      <c r="APK4" s="81" t="s">
        <v>4151</v>
      </c>
      <c r="APL4" s="81" t="s">
        <v>4152</v>
      </c>
      <c r="APM4" s="81" t="s">
        <v>4153</v>
      </c>
      <c r="APN4" s="81" t="s">
        <v>4154</v>
      </c>
      <c r="APO4" s="81" t="s">
        <v>4155</v>
      </c>
      <c r="APP4" s="81" t="s">
        <v>4156</v>
      </c>
      <c r="APQ4" s="81" t="s">
        <v>4157</v>
      </c>
      <c r="APR4" s="81" t="s">
        <v>4158</v>
      </c>
      <c r="APS4" s="81" t="s">
        <v>4159</v>
      </c>
      <c r="APT4" s="81" t="s">
        <v>4160</v>
      </c>
      <c r="APU4" s="81" t="s">
        <v>4161</v>
      </c>
      <c r="APV4" s="81" t="s">
        <v>4162</v>
      </c>
      <c r="APW4" s="81" t="s">
        <v>4163</v>
      </c>
      <c r="APX4" s="81" t="s">
        <v>4164</v>
      </c>
      <c r="APY4" s="81" t="s">
        <v>4165</v>
      </c>
      <c r="APZ4" s="81" t="s">
        <v>4166</v>
      </c>
      <c r="AQA4" s="81" t="s">
        <v>4167</v>
      </c>
      <c r="AQB4" s="81" t="s">
        <v>4168</v>
      </c>
      <c r="AQC4" s="81" t="s">
        <v>4169</v>
      </c>
      <c r="AQD4" s="81" t="s">
        <v>4170</v>
      </c>
      <c r="AQE4" s="81" t="s">
        <v>4171</v>
      </c>
      <c r="AQF4" s="81" t="s">
        <v>4172</v>
      </c>
      <c r="AQG4" s="81" t="s">
        <v>4173</v>
      </c>
      <c r="AQH4" s="81" t="s">
        <v>4174</v>
      </c>
      <c r="AQI4" s="81" t="s">
        <v>4175</v>
      </c>
      <c r="AQJ4" s="81" t="s">
        <v>4176</v>
      </c>
      <c r="AQK4" s="81" t="s">
        <v>4177</v>
      </c>
      <c r="AQL4" s="81" t="s">
        <v>4178</v>
      </c>
      <c r="AQM4" s="81" t="s">
        <v>4179</v>
      </c>
      <c r="AQN4" s="81" t="s">
        <v>4180</v>
      </c>
      <c r="AQO4" s="81" t="s">
        <v>4181</v>
      </c>
      <c r="AQP4" s="81" t="s">
        <v>4182</v>
      </c>
      <c r="AQQ4" s="81" t="s">
        <v>4183</v>
      </c>
      <c r="AQR4" s="81" t="s">
        <v>4184</v>
      </c>
      <c r="AQS4" s="81" t="s">
        <v>4185</v>
      </c>
      <c r="AQT4" s="81" t="s">
        <v>4186</v>
      </c>
      <c r="AQU4" s="81" t="s">
        <v>4187</v>
      </c>
      <c r="AQV4" s="81" t="s">
        <v>4188</v>
      </c>
      <c r="AQW4" s="81" t="s">
        <v>4189</v>
      </c>
      <c r="AQX4" s="81" t="s">
        <v>4190</v>
      </c>
      <c r="AQY4" s="81" t="s">
        <v>4191</v>
      </c>
      <c r="AQZ4" s="81" t="s">
        <v>4192</v>
      </c>
      <c r="ARA4" s="81" t="s">
        <v>4193</v>
      </c>
      <c r="ARB4" s="81" t="s">
        <v>4194</v>
      </c>
      <c r="ARC4" s="81" t="s">
        <v>4195</v>
      </c>
      <c r="ARD4" s="81" t="s">
        <v>4196</v>
      </c>
      <c r="ARE4" s="81" t="s">
        <v>4197</v>
      </c>
      <c r="ARF4" s="81" t="s">
        <v>4198</v>
      </c>
      <c r="ARG4" s="81" t="s">
        <v>4199</v>
      </c>
      <c r="ARH4" s="81" t="s">
        <v>4200</v>
      </c>
      <c r="ARI4" s="81" t="s">
        <v>4201</v>
      </c>
      <c r="ARJ4" s="81" t="s">
        <v>4202</v>
      </c>
      <c r="ARK4" s="81" t="s">
        <v>4203</v>
      </c>
      <c r="ARL4" s="81" t="s">
        <v>4204</v>
      </c>
      <c r="ARM4" s="81" t="s">
        <v>4205</v>
      </c>
      <c r="ARN4" s="81" t="s">
        <v>4206</v>
      </c>
      <c r="ARO4" s="81" t="s">
        <v>4207</v>
      </c>
      <c r="ARP4" s="81" t="s">
        <v>4208</v>
      </c>
      <c r="ARQ4" s="81" t="s">
        <v>4209</v>
      </c>
      <c r="ARR4" s="81" t="s">
        <v>4210</v>
      </c>
      <c r="ARS4" s="81" t="s">
        <v>4211</v>
      </c>
      <c r="ART4" s="81" t="s">
        <v>4212</v>
      </c>
      <c r="ARU4" s="81" t="s">
        <v>4213</v>
      </c>
      <c r="ARV4" s="81" t="s">
        <v>4214</v>
      </c>
      <c r="ARW4" s="81" t="s">
        <v>4215</v>
      </c>
      <c r="ARX4" s="81" t="s">
        <v>4216</v>
      </c>
      <c r="ARY4" s="81" t="s">
        <v>4217</v>
      </c>
      <c r="ARZ4" s="81" t="s">
        <v>4218</v>
      </c>
      <c r="ASA4" s="81" t="s">
        <v>4219</v>
      </c>
      <c r="ASB4" s="81" t="s">
        <v>4220</v>
      </c>
      <c r="ASC4" s="81" t="s">
        <v>4221</v>
      </c>
      <c r="ASD4" s="81" t="s">
        <v>4222</v>
      </c>
      <c r="ASE4" s="81" t="s">
        <v>4223</v>
      </c>
      <c r="ASF4" s="81" t="s">
        <v>4224</v>
      </c>
      <c r="ASG4" s="81" t="s">
        <v>4225</v>
      </c>
      <c r="ASH4" s="81" t="s">
        <v>4226</v>
      </c>
      <c r="ASI4" s="81" t="s">
        <v>4227</v>
      </c>
      <c r="ASJ4" s="81" t="s">
        <v>4228</v>
      </c>
      <c r="ASK4" s="81" t="s">
        <v>4229</v>
      </c>
      <c r="ASL4" s="81" t="s">
        <v>4230</v>
      </c>
      <c r="ASM4" s="81" t="s">
        <v>4231</v>
      </c>
      <c r="ASN4" s="81" t="s">
        <v>4232</v>
      </c>
      <c r="ASO4" s="81" t="s">
        <v>4233</v>
      </c>
      <c r="ASP4" s="81" t="s">
        <v>4234</v>
      </c>
      <c r="ASQ4" s="81" t="s">
        <v>4235</v>
      </c>
      <c r="ASR4" s="81" t="s">
        <v>4236</v>
      </c>
      <c r="ASS4" s="81" t="s">
        <v>4237</v>
      </c>
      <c r="AST4" s="81" t="s">
        <v>4238</v>
      </c>
      <c r="ASU4" s="81" t="s">
        <v>4239</v>
      </c>
      <c r="ASV4" s="81" t="s">
        <v>4240</v>
      </c>
      <c r="ASW4" s="81" t="s">
        <v>4241</v>
      </c>
      <c r="ASX4" s="81" t="s">
        <v>4242</v>
      </c>
      <c r="ASY4" s="81" t="s">
        <v>4243</v>
      </c>
      <c r="ASZ4" s="81" t="s">
        <v>4244</v>
      </c>
      <c r="ATA4" s="81" t="s">
        <v>4245</v>
      </c>
      <c r="ATB4" s="81" t="s">
        <v>4246</v>
      </c>
      <c r="ATC4" s="81" t="s">
        <v>4247</v>
      </c>
      <c r="ATD4" s="81" t="s">
        <v>4248</v>
      </c>
      <c r="ATE4" s="81" t="s">
        <v>4249</v>
      </c>
      <c r="ATF4" s="81" t="s">
        <v>4250</v>
      </c>
      <c r="ATG4" s="81" t="s">
        <v>4251</v>
      </c>
      <c r="ATH4" s="81" t="s">
        <v>4252</v>
      </c>
      <c r="ATI4" s="81" t="s">
        <v>4253</v>
      </c>
      <c r="ATJ4" s="81" t="s">
        <v>4254</v>
      </c>
      <c r="ATK4" s="81" t="s">
        <v>4255</v>
      </c>
      <c r="ATL4" s="81" t="s">
        <v>4256</v>
      </c>
      <c r="ATM4" s="81" t="s">
        <v>4257</v>
      </c>
      <c r="ATN4" s="81" t="s">
        <v>4258</v>
      </c>
      <c r="ATO4" s="81" t="s">
        <v>4259</v>
      </c>
      <c r="ATP4" s="81" t="s">
        <v>4260</v>
      </c>
      <c r="ATQ4" s="81" t="s">
        <v>4261</v>
      </c>
      <c r="ATR4" s="81" t="s">
        <v>4262</v>
      </c>
      <c r="ATS4" s="81" t="s">
        <v>4263</v>
      </c>
      <c r="ATT4" s="81" t="s">
        <v>4264</v>
      </c>
      <c r="ATU4" s="81" t="s">
        <v>4265</v>
      </c>
      <c r="ATV4" s="81" t="s">
        <v>4266</v>
      </c>
      <c r="ATW4" s="81" t="s">
        <v>4267</v>
      </c>
      <c r="ATX4" s="81" t="s">
        <v>4268</v>
      </c>
      <c r="ATY4" s="81" t="s">
        <v>4269</v>
      </c>
      <c r="ATZ4" s="81" t="s">
        <v>4270</v>
      </c>
      <c r="AUA4" s="81" t="s">
        <v>4271</v>
      </c>
      <c r="AUB4" s="81" t="s">
        <v>4272</v>
      </c>
      <c r="AUC4" s="81" t="s">
        <v>4273</v>
      </c>
      <c r="AUD4" s="81" t="s">
        <v>4274</v>
      </c>
      <c r="AUE4" s="81" t="s">
        <v>4275</v>
      </c>
      <c r="AUF4" s="81" t="s">
        <v>4276</v>
      </c>
      <c r="AUG4" s="81" t="s">
        <v>4277</v>
      </c>
      <c r="AUH4" s="81" t="s">
        <v>4278</v>
      </c>
      <c r="AUI4" s="81" t="s">
        <v>4279</v>
      </c>
      <c r="AUJ4" s="81" t="s">
        <v>4280</v>
      </c>
      <c r="AUK4" s="81" t="s">
        <v>4281</v>
      </c>
      <c r="AUL4" s="81" t="s">
        <v>4282</v>
      </c>
      <c r="AUM4" s="81" t="s">
        <v>4283</v>
      </c>
      <c r="AUN4" s="81" t="s">
        <v>4284</v>
      </c>
      <c r="AUO4" s="81" t="s">
        <v>4285</v>
      </c>
      <c r="AUP4" s="81" t="s">
        <v>4286</v>
      </c>
      <c r="AUQ4" s="81" t="s">
        <v>4287</v>
      </c>
      <c r="AUR4" s="81" t="s">
        <v>4288</v>
      </c>
      <c r="AUS4" s="81" t="s">
        <v>4289</v>
      </c>
      <c r="AUT4" s="81" t="s">
        <v>4290</v>
      </c>
      <c r="AUU4" s="81" t="s">
        <v>4291</v>
      </c>
      <c r="AUV4" s="81" t="s">
        <v>4292</v>
      </c>
      <c r="AUW4" s="81" t="s">
        <v>4293</v>
      </c>
      <c r="AUX4" s="81" t="s">
        <v>4294</v>
      </c>
      <c r="AUY4" s="81" t="s">
        <v>4295</v>
      </c>
      <c r="AUZ4" s="81" t="s">
        <v>4296</v>
      </c>
      <c r="AVA4" s="81" t="s">
        <v>4297</v>
      </c>
      <c r="AVB4" s="81" t="s">
        <v>4298</v>
      </c>
      <c r="AVC4" s="81" t="s">
        <v>4299</v>
      </c>
      <c r="AVD4" s="81" t="s">
        <v>4300</v>
      </c>
      <c r="AVE4" s="81" t="s">
        <v>4301</v>
      </c>
      <c r="AVF4" s="81" t="s">
        <v>4302</v>
      </c>
      <c r="AVG4" s="81" t="s">
        <v>4303</v>
      </c>
      <c r="AVH4" s="81" t="s">
        <v>4304</v>
      </c>
      <c r="AVI4" s="81" t="s">
        <v>4305</v>
      </c>
      <c r="AVJ4" s="81" t="s">
        <v>4306</v>
      </c>
      <c r="AVK4" s="81" t="s">
        <v>4307</v>
      </c>
      <c r="AVL4" s="81" t="s">
        <v>4308</v>
      </c>
      <c r="AVM4" s="81" t="s">
        <v>4309</v>
      </c>
      <c r="AVN4" s="81" t="s">
        <v>4310</v>
      </c>
      <c r="AVO4" s="81" t="s">
        <v>4311</v>
      </c>
      <c r="AVP4" s="81" t="s">
        <v>4312</v>
      </c>
      <c r="AVQ4" s="81" t="s">
        <v>4313</v>
      </c>
      <c r="AVR4" s="81" t="s">
        <v>4314</v>
      </c>
      <c r="AVS4" s="81" t="s">
        <v>4315</v>
      </c>
      <c r="AVT4" s="81" t="s">
        <v>4316</v>
      </c>
      <c r="AVU4" s="81" t="s">
        <v>4317</v>
      </c>
      <c r="AVV4" s="81" t="s">
        <v>4318</v>
      </c>
      <c r="AVW4" s="81" t="s">
        <v>4319</v>
      </c>
      <c r="AVX4" s="81" t="s">
        <v>4320</v>
      </c>
      <c r="AVY4" s="81" t="s">
        <v>4321</v>
      </c>
      <c r="AVZ4" s="81" t="s">
        <v>4322</v>
      </c>
      <c r="AWA4" s="81" t="s">
        <v>4323</v>
      </c>
      <c r="AWB4" s="81" t="s">
        <v>4324</v>
      </c>
      <c r="AWC4" s="81" t="s">
        <v>4325</v>
      </c>
      <c r="AWD4" s="81" t="s">
        <v>4326</v>
      </c>
      <c r="AWE4" s="81" t="s">
        <v>4327</v>
      </c>
      <c r="AWF4" s="81" t="s">
        <v>4328</v>
      </c>
      <c r="AWG4" s="81" t="s">
        <v>4329</v>
      </c>
      <c r="AWH4" s="81" t="s">
        <v>4330</v>
      </c>
      <c r="AWI4" s="81" t="s">
        <v>4331</v>
      </c>
      <c r="AWJ4" s="81" t="s">
        <v>4332</v>
      </c>
      <c r="AWK4" s="81" t="s">
        <v>4333</v>
      </c>
      <c r="AWL4" s="81" t="s">
        <v>4334</v>
      </c>
      <c r="AWM4" s="81" t="s">
        <v>4335</v>
      </c>
      <c r="AWN4" s="81" t="s">
        <v>4336</v>
      </c>
      <c r="AWO4" s="81" t="s">
        <v>4337</v>
      </c>
      <c r="AWP4" s="81" t="s">
        <v>4338</v>
      </c>
      <c r="AWQ4" s="81" t="s">
        <v>4339</v>
      </c>
      <c r="AWR4" s="81" t="s">
        <v>4340</v>
      </c>
      <c r="AWS4" s="81" t="s">
        <v>4341</v>
      </c>
      <c r="AWT4" s="81" t="s">
        <v>4342</v>
      </c>
      <c r="AWU4" s="81" t="s">
        <v>4343</v>
      </c>
      <c r="AWV4" s="81" t="s">
        <v>4344</v>
      </c>
      <c r="AWW4" s="81" t="s">
        <v>4345</v>
      </c>
      <c r="AWX4" s="81" t="s">
        <v>4346</v>
      </c>
      <c r="AWY4" s="81" t="s">
        <v>4347</v>
      </c>
      <c r="AWZ4" s="81" t="s">
        <v>4348</v>
      </c>
      <c r="AXA4" s="81" t="s">
        <v>4349</v>
      </c>
      <c r="AXB4" s="81" t="s">
        <v>4350</v>
      </c>
      <c r="AXC4" s="81" t="s">
        <v>4351</v>
      </c>
      <c r="AXD4" s="81" t="s">
        <v>4352</v>
      </c>
      <c r="AXE4" s="81" t="s">
        <v>4353</v>
      </c>
      <c r="AXF4" s="81" t="s">
        <v>4354</v>
      </c>
      <c r="AXG4" s="81" t="s">
        <v>4355</v>
      </c>
      <c r="AXH4" s="81" t="s">
        <v>4356</v>
      </c>
      <c r="AXI4" s="81" t="s">
        <v>4357</v>
      </c>
      <c r="AXJ4" s="81" t="s">
        <v>4358</v>
      </c>
      <c r="AXK4" s="81" t="s">
        <v>4359</v>
      </c>
      <c r="AXL4" s="81" t="s">
        <v>4360</v>
      </c>
      <c r="AXM4" s="81" t="s">
        <v>4361</v>
      </c>
      <c r="AXN4" s="81" t="s">
        <v>4362</v>
      </c>
      <c r="AXO4" s="81" t="s">
        <v>4363</v>
      </c>
      <c r="AXP4" s="81" t="s">
        <v>4364</v>
      </c>
      <c r="AXQ4" s="81" t="s">
        <v>4365</v>
      </c>
      <c r="AXR4" s="81" t="s">
        <v>4366</v>
      </c>
      <c r="AXS4" s="81" t="s">
        <v>4367</v>
      </c>
      <c r="AXT4" s="81" t="s">
        <v>4368</v>
      </c>
      <c r="AXU4" s="81" t="s">
        <v>4369</v>
      </c>
      <c r="AXV4" s="81" t="s">
        <v>4370</v>
      </c>
      <c r="AXW4" s="81" t="s">
        <v>4371</v>
      </c>
      <c r="AXX4" s="81" t="s">
        <v>4372</v>
      </c>
      <c r="AXY4" s="81" t="s">
        <v>4373</v>
      </c>
      <c r="AXZ4" s="81" t="s">
        <v>4374</v>
      </c>
      <c r="AYA4" s="81" t="s">
        <v>4375</v>
      </c>
      <c r="AYB4" s="81" t="s">
        <v>4376</v>
      </c>
      <c r="AYC4" s="81" t="s">
        <v>4377</v>
      </c>
      <c r="AYD4" s="81" t="s">
        <v>4378</v>
      </c>
      <c r="AYE4" s="81" t="s">
        <v>4379</v>
      </c>
      <c r="AYF4" s="81" t="s">
        <v>4380</v>
      </c>
      <c r="AYG4" s="81" t="s">
        <v>4381</v>
      </c>
      <c r="AYH4" s="81" t="s">
        <v>4382</v>
      </c>
      <c r="AYI4" s="81" t="s">
        <v>4383</v>
      </c>
      <c r="AYJ4" s="81" t="s">
        <v>4384</v>
      </c>
      <c r="AYK4" s="81" t="s">
        <v>4385</v>
      </c>
      <c r="AYL4" s="81" t="s">
        <v>4386</v>
      </c>
      <c r="AYM4" s="81" t="s">
        <v>4387</v>
      </c>
      <c r="AYN4" s="81" t="s">
        <v>4388</v>
      </c>
      <c r="AYO4" s="81" t="s">
        <v>4389</v>
      </c>
      <c r="AYP4" s="81" t="s">
        <v>4390</v>
      </c>
      <c r="AYQ4" s="81" t="s">
        <v>4391</v>
      </c>
      <c r="AYR4" s="81" t="s">
        <v>4392</v>
      </c>
      <c r="AYS4" s="81" t="s">
        <v>4393</v>
      </c>
      <c r="AYT4" s="81" t="s">
        <v>4394</v>
      </c>
      <c r="AYU4" s="81" t="s">
        <v>4395</v>
      </c>
      <c r="AYV4" s="81" t="s">
        <v>4396</v>
      </c>
      <c r="AYW4" s="81" t="s">
        <v>4397</v>
      </c>
      <c r="AYX4" s="81" t="s">
        <v>4398</v>
      </c>
      <c r="AYY4" s="81" t="s">
        <v>4399</v>
      </c>
      <c r="AYZ4" s="81" t="s">
        <v>4400</v>
      </c>
      <c r="AZA4" s="81" t="s">
        <v>4401</v>
      </c>
      <c r="AZB4" s="81" t="s">
        <v>4402</v>
      </c>
      <c r="AZC4" s="81" t="s">
        <v>4403</v>
      </c>
      <c r="AZD4" s="81" t="s">
        <v>4404</v>
      </c>
      <c r="AZE4" s="81" t="s">
        <v>4405</v>
      </c>
      <c r="AZF4" s="81" t="s">
        <v>4406</v>
      </c>
      <c r="AZG4" s="81" t="s">
        <v>4407</v>
      </c>
      <c r="AZH4" s="81" t="s">
        <v>4408</v>
      </c>
      <c r="AZI4" s="81" t="s">
        <v>4409</v>
      </c>
      <c r="AZJ4" s="81" t="s">
        <v>4410</v>
      </c>
      <c r="AZK4" s="81" t="s">
        <v>4411</v>
      </c>
      <c r="AZL4" s="81" t="s">
        <v>4412</v>
      </c>
      <c r="AZM4" s="81" t="s">
        <v>4413</v>
      </c>
      <c r="AZN4" s="81" t="s">
        <v>4414</v>
      </c>
      <c r="AZO4" s="81" t="s">
        <v>4415</v>
      </c>
      <c r="AZP4" s="81" t="s">
        <v>4416</v>
      </c>
      <c r="AZQ4" s="81" t="s">
        <v>4417</v>
      </c>
      <c r="AZR4" s="81" t="s">
        <v>4418</v>
      </c>
      <c r="AZS4" s="81" t="s">
        <v>4419</v>
      </c>
      <c r="AZT4" s="81" t="s">
        <v>4420</v>
      </c>
      <c r="AZU4" s="81" t="s">
        <v>4421</v>
      </c>
      <c r="AZV4" s="81" t="s">
        <v>4422</v>
      </c>
      <c r="AZW4" s="81" t="s">
        <v>4423</v>
      </c>
      <c r="AZX4" s="81" t="s">
        <v>4424</v>
      </c>
      <c r="AZY4" s="81" t="s">
        <v>4425</v>
      </c>
      <c r="AZZ4" s="81" t="s">
        <v>4426</v>
      </c>
      <c r="BAA4" s="81" t="s">
        <v>4427</v>
      </c>
      <c r="BAB4" s="81" t="s">
        <v>4428</v>
      </c>
      <c r="BAC4" s="81" t="s">
        <v>4429</v>
      </c>
      <c r="BAD4" s="81" t="s">
        <v>4430</v>
      </c>
      <c r="BAE4" s="81" t="s">
        <v>4431</v>
      </c>
      <c r="BAF4" s="81" t="s">
        <v>4432</v>
      </c>
      <c r="BAG4" s="81" t="s">
        <v>4433</v>
      </c>
      <c r="BAH4" s="81" t="s">
        <v>4434</v>
      </c>
      <c r="BAI4" s="81" t="s">
        <v>4435</v>
      </c>
      <c r="BAJ4" s="81" t="s">
        <v>4436</v>
      </c>
      <c r="BAK4" s="81" t="s">
        <v>4437</v>
      </c>
      <c r="BAL4" s="81" t="s">
        <v>4438</v>
      </c>
      <c r="BAM4" s="81" t="s">
        <v>4439</v>
      </c>
      <c r="BAN4" s="81" t="s">
        <v>4440</v>
      </c>
      <c r="BAO4" s="81" t="s">
        <v>4441</v>
      </c>
      <c r="BAP4" s="81" t="s">
        <v>4442</v>
      </c>
      <c r="BAQ4" s="81" t="s">
        <v>4443</v>
      </c>
      <c r="BAR4" s="81" t="s">
        <v>4444</v>
      </c>
      <c r="BAS4" s="81" t="s">
        <v>4445</v>
      </c>
      <c r="BAT4" s="81" t="s">
        <v>4446</v>
      </c>
      <c r="BAU4" s="81" t="s">
        <v>4447</v>
      </c>
      <c r="BAV4" s="81" t="s">
        <v>4448</v>
      </c>
      <c r="BAW4" s="81" t="s">
        <v>4449</v>
      </c>
      <c r="BAX4" s="81" t="s">
        <v>4450</v>
      </c>
      <c r="BAY4" s="81" t="s">
        <v>4451</v>
      </c>
      <c r="BAZ4" s="81" t="s">
        <v>4452</v>
      </c>
      <c r="BBA4" s="81" t="s">
        <v>4453</v>
      </c>
      <c r="BBB4" s="81" t="s">
        <v>4454</v>
      </c>
      <c r="BBC4" s="81" t="s">
        <v>4455</v>
      </c>
      <c r="BBD4" s="81" t="s">
        <v>4456</v>
      </c>
      <c r="BBE4" s="81" t="s">
        <v>4457</v>
      </c>
      <c r="BBF4" s="81" t="s">
        <v>4458</v>
      </c>
      <c r="BBG4" s="81" t="s">
        <v>4459</v>
      </c>
      <c r="BBH4" s="81" t="s">
        <v>4460</v>
      </c>
      <c r="BBI4" s="81" t="s">
        <v>4461</v>
      </c>
      <c r="BBJ4" s="81" t="s">
        <v>4462</v>
      </c>
      <c r="BBK4" s="81" t="s">
        <v>4463</v>
      </c>
      <c r="BBL4" s="81" t="s">
        <v>4464</v>
      </c>
      <c r="BBM4" s="81" t="s">
        <v>4465</v>
      </c>
      <c r="BBN4" s="81" t="s">
        <v>4466</v>
      </c>
      <c r="BBO4" s="81" t="s">
        <v>4467</v>
      </c>
      <c r="BBP4" s="81" t="s">
        <v>4468</v>
      </c>
      <c r="BBQ4" s="81" t="s">
        <v>4469</v>
      </c>
      <c r="BBR4" s="81" t="s">
        <v>4470</v>
      </c>
      <c r="BBS4" s="81" t="s">
        <v>4471</v>
      </c>
      <c r="BBT4" s="81" t="s">
        <v>4472</v>
      </c>
      <c r="BBU4" s="81" t="s">
        <v>4473</v>
      </c>
      <c r="BBV4" s="81" t="s">
        <v>4474</v>
      </c>
      <c r="BBW4" s="81" t="s">
        <v>4475</v>
      </c>
      <c r="BBX4" s="81" t="s">
        <v>4476</v>
      </c>
      <c r="BBY4" s="81" t="s">
        <v>4477</v>
      </c>
      <c r="BBZ4" s="81" t="s">
        <v>4478</v>
      </c>
      <c r="BCA4" s="81" t="s">
        <v>4479</v>
      </c>
      <c r="BCB4" s="81" t="s">
        <v>4480</v>
      </c>
      <c r="BCC4" s="81" t="s">
        <v>4481</v>
      </c>
      <c r="BCD4" s="81" t="s">
        <v>4482</v>
      </c>
      <c r="BCE4" s="81" t="s">
        <v>4483</v>
      </c>
      <c r="BCF4" s="81" t="s">
        <v>4484</v>
      </c>
      <c r="BCG4" s="81" t="s">
        <v>4485</v>
      </c>
      <c r="BCH4" s="81" t="s">
        <v>4486</v>
      </c>
      <c r="BCI4" s="81" t="s">
        <v>4487</v>
      </c>
      <c r="BCJ4" s="81" t="s">
        <v>4488</v>
      </c>
      <c r="BCK4" s="81" t="s">
        <v>4489</v>
      </c>
      <c r="BCL4" s="81" t="s">
        <v>4490</v>
      </c>
      <c r="BCM4" s="81" t="s">
        <v>4491</v>
      </c>
      <c r="BCN4" s="81" t="s">
        <v>4492</v>
      </c>
      <c r="BCO4" s="81" t="s">
        <v>4493</v>
      </c>
      <c r="BCP4" s="81" t="s">
        <v>4494</v>
      </c>
      <c r="BCQ4" s="81" t="s">
        <v>4495</v>
      </c>
      <c r="BCR4" s="81" t="s">
        <v>4496</v>
      </c>
      <c r="BCS4" s="81" t="s">
        <v>4497</v>
      </c>
      <c r="BCT4" s="81" t="s">
        <v>4498</v>
      </c>
      <c r="BCU4" s="81" t="s">
        <v>4499</v>
      </c>
      <c r="BCV4" s="81" t="s">
        <v>4500</v>
      </c>
      <c r="BCW4" s="81" t="s">
        <v>4501</v>
      </c>
      <c r="BCX4" s="81" t="s">
        <v>4502</v>
      </c>
      <c r="BCY4" s="81" t="s">
        <v>4503</v>
      </c>
      <c r="BCZ4" s="81" t="s">
        <v>4504</v>
      </c>
      <c r="BDA4" s="81" t="s">
        <v>4505</v>
      </c>
      <c r="BDB4" s="81" t="s">
        <v>4506</v>
      </c>
      <c r="BDC4" s="81" t="s">
        <v>4507</v>
      </c>
      <c r="BDD4" s="81" t="s">
        <v>4508</v>
      </c>
      <c r="BDE4" s="81" t="s">
        <v>4509</v>
      </c>
      <c r="BDF4" s="81" t="s">
        <v>4510</v>
      </c>
      <c r="BDG4" s="81" t="s">
        <v>4511</v>
      </c>
      <c r="BDH4" s="81" t="s">
        <v>4512</v>
      </c>
      <c r="BDI4" s="81" t="s">
        <v>4513</v>
      </c>
      <c r="BDJ4" s="81" t="s">
        <v>4514</v>
      </c>
      <c r="BDK4" s="81" t="s">
        <v>4515</v>
      </c>
      <c r="BDL4" s="81" t="s">
        <v>4516</v>
      </c>
      <c r="BDM4" s="81" t="s">
        <v>4517</v>
      </c>
      <c r="BDN4" s="81" t="s">
        <v>4518</v>
      </c>
      <c r="BDO4" s="81" t="s">
        <v>4519</v>
      </c>
      <c r="BDP4" s="81" t="s">
        <v>4520</v>
      </c>
      <c r="BDQ4" s="81" t="s">
        <v>4521</v>
      </c>
      <c r="BDR4" s="81" t="s">
        <v>4522</v>
      </c>
      <c r="BDS4" s="81" t="s">
        <v>4523</v>
      </c>
      <c r="BDT4" s="81" t="s">
        <v>4524</v>
      </c>
      <c r="BDU4" s="81" t="s">
        <v>4525</v>
      </c>
      <c r="BDV4" s="81" t="s">
        <v>4526</v>
      </c>
      <c r="BDW4" s="81" t="s">
        <v>4527</v>
      </c>
      <c r="BDX4" s="81" t="s">
        <v>4528</v>
      </c>
      <c r="BDY4" s="81" t="s">
        <v>4529</v>
      </c>
      <c r="BDZ4" s="81" t="s">
        <v>4530</v>
      </c>
      <c r="BEA4" s="81" t="s">
        <v>4531</v>
      </c>
      <c r="BEB4" s="81" t="s">
        <v>4532</v>
      </c>
      <c r="BEC4" s="81" t="s">
        <v>4533</v>
      </c>
      <c r="BED4" s="81" t="s">
        <v>4534</v>
      </c>
      <c r="BEE4" s="81" t="s">
        <v>4535</v>
      </c>
      <c r="BEF4" s="81" t="s">
        <v>4536</v>
      </c>
      <c r="BEG4" s="81" t="s">
        <v>4537</v>
      </c>
      <c r="BEH4" s="81" t="s">
        <v>4538</v>
      </c>
      <c r="BEI4" s="81" t="s">
        <v>4539</v>
      </c>
      <c r="BEJ4" s="81" t="s">
        <v>4540</v>
      </c>
      <c r="BEK4" s="81" t="s">
        <v>4541</v>
      </c>
      <c r="BEL4" s="81" t="s">
        <v>4542</v>
      </c>
      <c r="BEM4" s="81" t="s">
        <v>4543</v>
      </c>
      <c r="BEN4" s="81" t="s">
        <v>4544</v>
      </c>
      <c r="BEO4" s="81" t="s">
        <v>4545</v>
      </c>
      <c r="BEP4" s="81" t="s">
        <v>4546</v>
      </c>
      <c r="BEQ4" s="81" t="s">
        <v>4547</v>
      </c>
      <c r="BER4" s="81" t="s">
        <v>4548</v>
      </c>
      <c r="BES4" s="81" t="s">
        <v>4549</v>
      </c>
      <c r="BET4" s="81" t="s">
        <v>4550</v>
      </c>
      <c r="BEU4" s="81" t="s">
        <v>4551</v>
      </c>
      <c r="BEV4" s="81" t="s">
        <v>4552</v>
      </c>
      <c r="BEW4" s="81" t="s">
        <v>4553</v>
      </c>
      <c r="BEX4" s="81" t="s">
        <v>4554</v>
      </c>
      <c r="BEY4" s="81" t="s">
        <v>4555</v>
      </c>
      <c r="BEZ4" s="81" t="s">
        <v>4556</v>
      </c>
      <c r="BFA4" s="81" t="s">
        <v>4557</v>
      </c>
      <c r="BFB4" s="81" t="s">
        <v>4558</v>
      </c>
      <c r="BFC4" s="81" t="s">
        <v>4559</v>
      </c>
      <c r="BFD4" s="81" t="s">
        <v>4560</v>
      </c>
      <c r="BFE4" s="81" t="s">
        <v>4561</v>
      </c>
      <c r="BFF4" s="81" t="s">
        <v>4562</v>
      </c>
      <c r="BFG4" s="81" t="s">
        <v>4563</v>
      </c>
      <c r="BFH4" s="81" t="s">
        <v>4564</v>
      </c>
      <c r="BFI4" s="81" t="s">
        <v>4565</v>
      </c>
      <c r="BFJ4" s="81" t="s">
        <v>4566</v>
      </c>
      <c r="BFK4" s="81" t="s">
        <v>4567</v>
      </c>
      <c r="BFL4" s="81" t="s">
        <v>4568</v>
      </c>
      <c r="BFM4" s="81" t="s">
        <v>4569</v>
      </c>
      <c r="BFN4" s="81" t="s">
        <v>4570</v>
      </c>
      <c r="BFO4" s="81" t="s">
        <v>4571</v>
      </c>
      <c r="BFP4" s="81" t="s">
        <v>4572</v>
      </c>
      <c r="BFQ4" s="81" t="s">
        <v>4573</v>
      </c>
      <c r="BFR4" s="81" t="s">
        <v>4574</v>
      </c>
      <c r="BFS4" s="81" t="s">
        <v>4575</v>
      </c>
      <c r="BFT4" s="81" t="s">
        <v>4576</v>
      </c>
      <c r="BFU4" s="81" t="s">
        <v>4577</v>
      </c>
      <c r="BFV4" s="81" t="s">
        <v>4578</v>
      </c>
      <c r="BFW4" s="81" t="s">
        <v>4579</v>
      </c>
      <c r="BFX4" s="81" t="s">
        <v>4580</v>
      </c>
      <c r="BFY4" s="81" t="s">
        <v>4581</v>
      </c>
      <c r="BFZ4" s="81" t="s">
        <v>4582</v>
      </c>
      <c r="BGA4" s="81" t="s">
        <v>4583</v>
      </c>
      <c r="BGB4" s="81" t="s">
        <v>4584</v>
      </c>
      <c r="BGC4" s="81" t="s">
        <v>4585</v>
      </c>
      <c r="BGD4" s="81" t="s">
        <v>4586</v>
      </c>
      <c r="BGE4" s="81" t="s">
        <v>4587</v>
      </c>
      <c r="BGF4" s="81" t="s">
        <v>4588</v>
      </c>
      <c r="BGG4" s="81" t="s">
        <v>4589</v>
      </c>
      <c r="BGH4" s="81" t="s">
        <v>4590</v>
      </c>
      <c r="BGI4" s="81" t="s">
        <v>4591</v>
      </c>
      <c r="BGJ4" s="81" t="s">
        <v>4592</v>
      </c>
      <c r="BGK4" s="81" t="s">
        <v>4593</v>
      </c>
      <c r="BGL4" s="81" t="s">
        <v>4594</v>
      </c>
      <c r="BGM4" s="81" t="s">
        <v>4595</v>
      </c>
      <c r="BGN4" s="81" t="s">
        <v>4596</v>
      </c>
      <c r="BGO4" s="81" t="s">
        <v>4597</v>
      </c>
      <c r="BGP4" s="81" t="s">
        <v>4598</v>
      </c>
      <c r="BGQ4" s="81" t="s">
        <v>4599</v>
      </c>
      <c r="BGR4" s="81" t="s">
        <v>4600</v>
      </c>
      <c r="BGS4" s="81" t="s">
        <v>4601</v>
      </c>
      <c r="BGT4" s="81" t="s">
        <v>4602</v>
      </c>
      <c r="BGU4" s="81" t="s">
        <v>4603</v>
      </c>
      <c r="BGV4" s="81" t="s">
        <v>4604</v>
      </c>
      <c r="BGW4" s="81" t="s">
        <v>4605</v>
      </c>
      <c r="BGX4" s="81" t="s">
        <v>4606</v>
      </c>
      <c r="BGY4" s="81" t="s">
        <v>4607</v>
      </c>
      <c r="BGZ4" s="81" t="s">
        <v>4608</v>
      </c>
      <c r="BHA4" s="81" t="s">
        <v>4609</v>
      </c>
      <c r="BHB4" s="81" t="s">
        <v>4610</v>
      </c>
      <c r="BHC4" s="81" t="s">
        <v>4611</v>
      </c>
      <c r="BHD4" s="81" t="s">
        <v>4612</v>
      </c>
      <c r="BHE4" s="81" t="s">
        <v>4613</v>
      </c>
      <c r="BHF4" s="81" t="s">
        <v>4614</v>
      </c>
      <c r="BHG4" s="81" t="s">
        <v>4615</v>
      </c>
      <c r="BHH4" s="81" t="s">
        <v>4616</v>
      </c>
      <c r="BHI4" s="81" t="s">
        <v>4617</v>
      </c>
      <c r="BHJ4" s="81" t="s">
        <v>4618</v>
      </c>
      <c r="BHK4" s="81" t="s">
        <v>4619</v>
      </c>
      <c r="BHL4" s="81" t="s">
        <v>4620</v>
      </c>
      <c r="BHM4" s="81" t="s">
        <v>4621</v>
      </c>
      <c r="BHN4" s="81" t="s">
        <v>4622</v>
      </c>
      <c r="BHO4" s="81" t="s">
        <v>4623</v>
      </c>
      <c r="BHP4" s="81" t="s">
        <v>4624</v>
      </c>
      <c r="BHQ4" s="81" t="s">
        <v>4625</v>
      </c>
      <c r="BHR4" s="81" t="s">
        <v>4626</v>
      </c>
      <c r="BHS4" s="81" t="s">
        <v>4627</v>
      </c>
      <c r="BHT4" s="81" t="s">
        <v>4628</v>
      </c>
      <c r="BHU4" s="81" t="s">
        <v>4629</v>
      </c>
      <c r="BHV4" s="81" t="s">
        <v>4630</v>
      </c>
      <c r="BHW4" s="81" t="s">
        <v>4631</v>
      </c>
      <c r="BHX4" s="81" t="s">
        <v>4632</v>
      </c>
      <c r="BHY4" s="81" t="s">
        <v>4633</v>
      </c>
      <c r="BHZ4" s="81" t="s">
        <v>4634</v>
      </c>
      <c r="BIA4" s="81" t="s">
        <v>4635</v>
      </c>
      <c r="BIB4" s="81" t="s">
        <v>4636</v>
      </c>
      <c r="BIC4" s="81" t="s">
        <v>4637</v>
      </c>
      <c r="BID4" s="81" t="s">
        <v>4638</v>
      </c>
      <c r="BIE4" s="81" t="s">
        <v>4639</v>
      </c>
      <c r="BIF4" s="81" t="s">
        <v>4640</v>
      </c>
      <c r="BIG4" s="81" t="s">
        <v>4641</v>
      </c>
      <c r="BIH4" s="81" t="s">
        <v>4642</v>
      </c>
      <c r="BII4" s="81" t="s">
        <v>4643</v>
      </c>
      <c r="BIJ4" s="81" t="s">
        <v>4644</v>
      </c>
      <c r="BIK4" s="81" t="s">
        <v>4645</v>
      </c>
      <c r="BIL4" s="81" t="s">
        <v>4646</v>
      </c>
      <c r="BIM4" s="81" t="s">
        <v>4647</v>
      </c>
      <c r="BIN4" s="81" t="s">
        <v>4648</v>
      </c>
      <c r="BIO4" s="81" t="s">
        <v>4649</v>
      </c>
      <c r="BIP4" s="81" t="s">
        <v>4650</v>
      </c>
      <c r="BIQ4" s="81" t="s">
        <v>4651</v>
      </c>
      <c r="BIR4" s="81" t="s">
        <v>4652</v>
      </c>
      <c r="BIS4" s="81" t="s">
        <v>4653</v>
      </c>
      <c r="BIT4" s="81" t="s">
        <v>4654</v>
      </c>
      <c r="BIU4" s="81" t="s">
        <v>4655</v>
      </c>
      <c r="BIV4" s="81" t="s">
        <v>4656</v>
      </c>
      <c r="BIW4" s="81" t="s">
        <v>4657</v>
      </c>
      <c r="BIX4" s="81" t="s">
        <v>4658</v>
      </c>
      <c r="BIY4" s="81" t="s">
        <v>4659</v>
      </c>
      <c r="BIZ4" s="81" t="s">
        <v>4660</v>
      </c>
      <c r="BJA4" s="81" t="s">
        <v>4661</v>
      </c>
      <c r="BJB4" s="81" t="s">
        <v>4662</v>
      </c>
      <c r="BJC4" s="81" t="s">
        <v>4663</v>
      </c>
      <c r="BJD4" s="81" t="s">
        <v>4664</v>
      </c>
      <c r="BJE4" s="81" t="s">
        <v>4665</v>
      </c>
      <c r="BJF4" s="81" t="s">
        <v>4666</v>
      </c>
      <c r="BJG4" s="81" t="s">
        <v>4667</v>
      </c>
      <c r="BJH4" s="81" t="s">
        <v>4668</v>
      </c>
      <c r="BJI4" s="81" t="s">
        <v>4669</v>
      </c>
      <c r="BJJ4" s="81" t="s">
        <v>4670</v>
      </c>
      <c r="BJK4" s="81" t="s">
        <v>4671</v>
      </c>
      <c r="BJL4" s="81" t="s">
        <v>4672</v>
      </c>
      <c r="BJM4" s="81" t="s">
        <v>4673</v>
      </c>
      <c r="BJN4" s="81" t="s">
        <v>4674</v>
      </c>
      <c r="BJO4" s="81" t="s">
        <v>4675</v>
      </c>
      <c r="BJP4" s="81" t="s">
        <v>4676</v>
      </c>
      <c r="BJQ4" s="81" t="s">
        <v>4677</v>
      </c>
      <c r="BJR4" s="81" t="s">
        <v>4678</v>
      </c>
      <c r="BJS4" s="81" t="s">
        <v>4679</v>
      </c>
      <c r="BJT4" s="81" t="s">
        <v>4680</v>
      </c>
      <c r="BJU4" s="81" t="s">
        <v>4681</v>
      </c>
      <c r="BJV4" s="81" t="s">
        <v>4682</v>
      </c>
      <c r="BJW4" s="81" t="s">
        <v>4683</v>
      </c>
      <c r="BJX4" s="81" t="s">
        <v>4684</v>
      </c>
      <c r="BJY4" s="81" t="s">
        <v>4685</v>
      </c>
      <c r="BJZ4" s="81" t="s">
        <v>4686</v>
      </c>
      <c r="BKA4" s="81" t="s">
        <v>4687</v>
      </c>
      <c r="BKB4" s="81" t="s">
        <v>4688</v>
      </c>
      <c r="BKC4" s="81" t="s">
        <v>4689</v>
      </c>
      <c r="BKD4" s="81" t="s">
        <v>4690</v>
      </c>
      <c r="BKE4" s="81" t="s">
        <v>4691</v>
      </c>
      <c r="BKF4" s="81" t="s">
        <v>4692</v>
      </c>
      <c r="BKG4" s="81" t="s">
        <v>4693</v>
      </c>
      <c r="BKH4" s="81" t="s">
        <v>4694</v>
      </c>
      <c r="BKI4" s="81" t="s">
        <v>4695</v>
      </c>
      <c r="BKJ4" s="81" t="s">
        <v>4696</v>
      </c>
      <c r="BKK4" s="81" t="s">
        <v>4697</v>
      </c>
      <c r="BKL4" s="81" t="s">
        <v>4698</v>
      </c>
      <c r="BKM4" s="81" t="s">
        <v>4699</v>
      </c>
      <c r="BKN4" s="81" t="s">
        <v>4700</v>
      </c>
      <c r="BKO4" s="81" t="s">
        <v>4701</v>
      </c>
      <c r="BKP4" s="81" t="s">
        <v>4702</v>
      </c>
      <c r="BKQ4" s="81" t="s">
        <v>4703</v>
      </c>
      <c r="BKR4" s="81" t="s">
        <v>4704</v>
      </c>
      <c r="BKS4" s="81" t="s">
        <v>4705</v>
      </c>
      <c r="BKT4" s="81" t="s">
        <v>4706</v>
      </c>
      <c r="BKU4" s="81" t="s">
        <v>4707</v>
      </c>
      <c r="BKV4" s="81" t="s">
        <v>4708</v>
      </c>
      <c r="BKW4" s="81" t="s">
        <v>4709</v>
      </c>
      <c r="BKX4" s="81" t="s">
        <v>4710</v>
      </c>
      <c r="BKY4" s="81" t="s">
        <v>4711</v>
      </c>
      <c r="BKZ4" s="81" t="s">
        <v>4712</v>
      </c>
      <c r="BLA4" s="81" t="s">
        <v>4713</v>
      </c>
      <c r="BLB4" s="81" t="s">
        <v>4714</v>
      </c>
      <c r="BLC4" s="81" t="s">
        <v>4715</v>
      </c>
      <c r="BLD4" s="81" t="s">
        <v>4716</v>
      </c>
      <c r="BLE4" s="81" t="s">
        <v>4717</v>
      </c>
      <c r="BLF4" s="81" t="s">
        <v>4718</v>
      </c>
      <c r="BLG4" s="81" t="s">
        <v>4719</v>
      </c>
      <c r="BLH4" s="81" t="s">
        <v>4720</v>
      </c>
      <c r="BLI4" s="81" t="s">
        <v>4721</v>
      </c>
      <c r="BLJ4" s="81" t="s">
        <v>4722</v>
      </c>
      <c r="BLK4" s="81" t="s">
        <v>4723</v>
      </c>
      <c r="BLL4" s="81" t="s">
        <v>4724</v>
      </c>
      <c r="BLM4" s="81" t="s">
        <v>4725</v>
      </c>
      <c r="BLN4" s="81" t="s">
        <v>4726</v>
      </c>
      <c r="BLO4" s="81" t="s">
        <v>4727</v>
      </c>
      <c r="BLP4" s="81" t="s">
        <v>4728</v>
      </c>
      <c r="BLQ4" s="81" t="s">
        <v>4729</v>
      </c>
      <c r="BLR4" s="81" t="s">
        <v>4730</v>
      </c>
      <c r="BLS4" s="81" t="s">
        <v>4731</v>
      </c>
      <c r="BLT4" s="81" t="s">
        <v>4732</v>
      </c>
      <c r="BLU4" s="81" t="s">
        <v>4733</v>
      </c>
      <c r="BLV4" s="81" t="s">
        <v>4734</v>
      </c>
      <c r="BLW4" s="81" t="s">
        <v>4735</v>
      </c>
      <c r="BLX4" s="81" t="s">
        <v>4736</v>
      </c>
      <c r="BLY4" s="81" t="s">
        <v>4737</v>
      </c>
      <c r="BLZ4" s="81" t="s">
        <v>4738</v>
      </c>
      <c r="BMA4" s="81" t="s">
        <v>4739</v>
      </c>
      <c r="BMB4" s="81" t="s">
        <v>4740</v>
      </c>
      <c r="BMC4" s="81" t="s">
        <v>4741</v>
      </c>
      <c r="BMD4" s="81" t="s">
        <v>4742</v>
      </c>
      <c r="BME4" s="81" t="s">
        <v>4743</v>
      </c>
      <c r="BMF4" s="81" t="s">
        <v>4744</v>
      </c>
      <c r="BMG4" s="81" t="s">
        <v>4745</v>
      </c>
      <c r="BMH4" s="81" t="s">
        <v>4746</v>
      </c>
      <c r="BMI4" s="81" t="s">
        <v>4747</v>
      </c>
      <c r="BMJ4" s="81" t="s">
        <v>4748</v>
      </c>
      <c r="BMK4" s="81" t="s">
        <v>4749</v>
      </c>
      <c r="BML4" s="81" t="s">
        <v>4750</v>
      </c>
      <c r="BMM4" s="81" t="s">
        <v>4751</v>
      </c>
      <c r="BMN4" s="81" t="s">
        <v>4752</v>
      </c>
      <c r="BMO4" s="81" t="s">
        <v>4753</v>
      </c>
      <c r="BMP4" s="81" t="s">
        <v>4754</v>
      </c>
      <c r="BMQ4" s="81" t="s">
        <v>4755</v>
      </c>
      <c r="BMR4" s="81" t="s">
        <v>4756</v>
      </c>
      <c r="BMS4" s="81" t="s">
        <v>4757</v>
      </c>
      <c r="BMT4" s="81" t="s">
        <v>4758</v>
      </c>
      <c r="BMU4" s="81" t="s">
        <v>4759</v>
      </c>
      <c r="BMV4" s="81" t="s">
        <v>4760</v>
      </c>
      <c r="BMW4" s="81" t="s">
        <v>4761</v>
      </c>
      <c r="BMX4" s="81" t="s">
        <v>4762</v>
      </c>
      <c r="BMY4" s="81" t="s">
        <v>4763</v>
      </c>
      <c r="BMZ4" s="81" t="s">
        <v>4764</v>
      </c>
      <c r="BNA4" s="81" t="s">
        <v>4765</v>
      </c>
      <c r="BNB4" s="81" t="s">
        <v>4766</v>
      </c>
      <c r="BNC4" s="81" t="s">
        <v>4767</v>
      </c>
      <c r="BND4" s="81" t="s">
        <v>4768</v>
      </c>
      <c r="BNE4" s="81" t="s">
        <v>4769</v>
      </c>
      <c r="BNF4" s="81" t="s">
        <v>4770</v>
      </c>
      <c r="BNG4" s="81" t="s">
        <v>4771</v>
      </c>
      <c r="BNH4" s="81" t="s">
        <v>4772</v>
      </c>
      <c r="BNI4" s="81" t="s">
        <v>4773</v>
      </c>
      <c r="BNJ4" s="81" t="s">
        <v>4774</v>
      </c>
      <c r="BNK4" s="81" t="s">
        <v>4775</v>
      </c>
      <c r="BNL4" s="81" t="s">
        <v>4776</v>
      </c>
      <c r="BNM4" s="81" t="s">
        <v>4777</v>
      </c>
      <c r="BNN4" s="81" t="s">
        <v>4778</v>
      </c>
      <c r="BNO4" s="81" t="s">
        <v>4779</v>
      </c>
      <c r="BNP4" s="81" t="s">
        <v>4780</v>
      </c>
      <c r="BNQ4" s="81" t="s">
        <v>4781</v>
      </c>
      <c r="BNR4" s="81" t="s">
        <v>4782</v>
      </c>
      <c r="BNS4" s="81" t="s">
        <v>4783</v>
      </c>
      <c r="BNT4" s="81" t="s">
        <v>4784</v>
      </c>
      <c r="BNU4" s="81" t="s">
        <v>4785</v>
      </c>
      <c r="BNV4" s="81" t="s">
        <v>4786</v>
      </c>
      <c r="BNW4" s="81" t="s">
        <v>4787</v>
      </c>
      <c r="BNX4" s="81" t="s">
        <v>4788</v>
      </c>
      <c r="BNY4" s="81" t="s">
        <v>4789</v>
      </c>
      <c r="BNZ4" s="81" t="s">
        <v>4790</v>
      </c>
      <c r="BOA4" s="81" t="s">
        <v>4791</v>
      </c>
      <c r="BOB4" s="81" t="s">
        <v>4792</v>
      </c>
      <c r="BOC4" s="81" t="s">
        <v>4793</v>
      </c>
      <c r="BOD4" s="81" t="s">
        <v>4794</v>
      </c>
      <c r="BOE4" s="81" t="s">
        <v>4795</v>
      </c>
      <c r="BOF4" s="81" t="s">
        <v>4796</v>
      </c>
      <c r="BOG4" s="81" t="s">
        <v>4797</v>
      </c>
      <c r="BOH4" s="81" t="s">
        <v>4798</v>
      </c>
      <c r="BOI4" s="81" t="s">
        <v>4799</v>
      </c>
      <c r="BOJ4" s="81" t="s">
        <v>4800</v>
      </c>
      <c r="BOK4" s="81" t="s">
        <v>4801</v>
      </c>
      <c r="BOL4" s="81" t="s">
        <v>4802</v>
      </c>
      <c r="BOM4" s="81" t="s">
        <v>4803</v>
      </c>
      <c r="BON4" s="81" t="s">
        <v>4804</v>
      </c>
      <c r="BOO4" s="81" t="s">
        <v>4805</v>
      </c>
      <c r="BOP4" s="81" t="s">
        <v>4806</v>
      </c>
      <c r="BOQ4" s="81" t="s">
        <v>4807</v>
      </c>
      <c r="BOR4" s="81" t="s">
        <v>4808</v>
      </c>
      <c r="BOS4" s="81" t="s">
        <v>4809</v>
      </c>
      <c r="BOT4" s="81" t="s">
        <v>4810</v>
      </c>
      <c r="BOU4" s="81" t="s">
        <v>4811</v>
      </c>
      <c r="BOV4" s="81" t="s">
        <v>4812</v>
      </c>
      <c r="BOW4" s="81" t="s">
        <v>4813</v>
      </c>
      <c r="BOX4" s="81" t="s">
        <v>4814</v>
      </c>
      <c r="BOY4" s="81" t="s">
        <v>4815</v>
      </c>
      <c r="BOZ4" s="81" t="s">
        <v>4816</v>
      </c>
      <c r="BPA4" s="81" t="s">
        <v>4817</v>
      </c>
      <c r="BPB4" s="81" t="s">
        <v>4818</v>
      </c>
      <c r="BPC4" s="81" t="s">
        <v>4819</v>
      </c>
      <c r="BPD4" s="81" t="s">
        <v>4820</v>
      </c>
      <c r="BPE4" s="81" t="s">
        <v>4821</v>
      </c>
      <c r="BPF4" s="81" t="s">
        <v>4822</v>
      </c>
      <c r="BPG4" s="81" t="s">
        <v>4823</v>
      </c>
      <c r="BPH4" s="81" t="s">
        <v>4824</v>
      </c>
      <c r="BPI4" s="81" t="s">
        <v>4825</v>
      </c>
      <c r="BPJ4" s="81" t="s">
        <v>4826</v>
      </c>
      <c r="BPK4" s="81" t="s">
        <v>4827</v>
      </c>
      <c r="BPL4" s="81" t="s">
        <v>4828</v>
      </c>
      <c r="BPM4" s="81" t="s">
        <v>4829</v>
      </c>
      <c r="BPN4" s="81" t="s">
        <v>4830</v>
      </c>
      <c r="BPO4" s="81" t="s">
        <v>4831</v>
      </c>
      <c r="BPP4" s="81" t="s">
        <v>4832</v>
      </c>
      <c r="BPQ4" s="81" t="s">
        <v>4833</v>
      </c>
      <c r="BPR4" s="81" t="s">
        <v>4834</v>
      </c>
      <c r="BPS4" s="81" t="s">
        <v>4835</v>
      </c>
      <c r="BPT4" s="81" t="s">
        <v>4836</v>
      </c>
      <c r="BPU4" s="81" t="s">
        <v>4837</v>
      </c>
      <c r="BPV4" s="81" t="s">
        <v>4838</v>
      </c>
      <c r="BPW4" s="81" t="s">
        <v>4839</v>
      </c>
      <c r="BPX4" s="81" t="s">
        <v>4840</v>
      </c>
      <c r="BPY4" s="81" t="s">
        <v>4841</v>
      </c>
      <c r="BPZ4" s="81" t="s">
        <v>4842</v>
      </c>
      <c r="BQA4" s="81" t="s">
        <v>4843</v>
      </c>
      <c r="BQB4" s="81" t="s">
        <v>4844</v>
      </c>
      <c r="BQC4" s="81" t="s">
        <v>4845</v>
      </c>
      <c r="BQD4" s="81" t="s">
        <v>4846</v>
      </c>
      <c r="BQE4" s="81" t="s">
        <v>4847</v>
      </c>
      <c r="BQF4" s="81" t="s">
        <v>4848</v>
      </c>
      <c r="BQG4" s="81" t="s">
        <v>4849</v>
      </c>
      <c r="BQH4" s="81" t="s">
        <v>4850</v>
      </c>
      <c r="BQI4" s="81" t="s">
        <v>4851</v>
      </c>
      <c r="BQJ4" s="81" t="s">
        <v>4852</v>
      </c>
      <c r="BQK4" s="81" t="s">
        <v>4853</v>
      </c>
      <c r="BQL4" s="81" t="s">
        <v>4854</v>
      </c>
      <c r="BQM4" s="81" t="s">
        <v>4855</v>
      </c>
      <c r="BQN4" s="81" t="s">
        <v>4856</v>
      </c>
      <c r="BQO4" s="81" t="s">
        <v>4857</v>
      </c>
      <c r="BQP4" s="81" t="s">
        <v>4858</v>
      </c>
      <c r="BQQ4" s="81" t="s">
        <v>4859</v>
      </c>
      <c r="BQR4" s="81" t="s">
        <v>4860</v>
      </c>
      <c r="BQS4" s="81" t="s">
        <v>4861</v>
      </c>
      <c r="BQT4" s="81" t="s">
        <v>4862</v>
      </c>
      <c r="BQU4" s="81" t="s">
        <v>4863</v>
      </c>
      <c r="BQV4" s="81" t="s">
        <v>4864</v>
      </c>
      <c r="BQW4" s="81" t="s">
        <v>4865</v>
      </c>
      <c r="BQX4" s="81" t="s">
        <v>4866</v>
      </c>
      <c r="BQY4" s="81" t="s">
        <v>4867</v>
      </c>
      <c r="BQZ4" s="81" t="s">
        <v>4868</v>
      </c>
      <c r="BRA4" s="81" t="s">
        <v>4869</v>
      </c>
      <c r="BRB4" s="81" t="s">
        <v>4870</v>
      </c>
      <c r="BRC4" s="81" t="s">
        <v>4871</v>
      </c>
      <c r="BRD4" s="81" t="s">
        <v>4872</v>
      </c>
      <c r="BRE4" s="81" t="s">
        <v>4873</v>
      </c>
      <c r="BRF4" s="81" t="s">
        <v>4874</v>
      </c>
      <c r="BRG4" s="81" t="s">
        <v>4875</v>
      </c>
      <c r="BRH4" s="81" t="s">
        <v>4876</v>
      </c>
      <c r="BRI4" s="81" t="s">
        <v>4877</v>
      </c>
      <c r="BRJ4" s="81" t="s">
        <v>4878</v>
      </c>
      <c r="BRK4" s="81" t="s">
        <v>4879</v>
      </c>
      <c r="BRL4" s="81" t="s">
        <v>4880</v>
      </c>
      <c r="BRM4" s="81" t="s">
        <v>4881</v>
      </c>
      <c r="BRN4" s="81" t="s">
        <v>4882</v>
      </c>
      <c r="BRO4" s="81" t="s">
        <v>4883</v>
      </c>
      <c r="BRP4" s="81" t="s">
        <v>4884</v>
      </c>
      <c r="BRQ4" s="81" t="s">
        <v>4885</v>
      </c>
      <c r="BRR4" s="81" t="s">
        <v>4886</v>
      </c>
      <c r="BRS4" s="81" t="s">
        <v>4887</v>
      </c>
      <c r="BRT4" s="81" t="s">
        <v>4888</v>
      </c>
      <c r="BRU4" s="81" t="s">
        <v>4889</v>
      </c>
      <c r="BRV4" s="81" t="s">
        <v>4890</v>
      </c>
      <c r="BRW4" s="81" t="s">
        <v>4891</v>
      </c>
      <c r="BRX4" s="81" t="s">
        <v>4892</v>
      </c>
      <c r="BRY4" s="81" t="s">
        <v>4893</v>
      </c>
      <c r="BRZ4" s="81" t="s">
        <v>4894</v>
      </c>
      <c r="BSA4" s="81" t="s">
        <v>4895</v>
      </c>
      <c r="BSB4" s="81" t="s">
        <v>4896</v>
      </c>
      <c r="BSC4" s="81" t="s">
        <v>4897</v>
      </c>
      <c r="BSD4" s="81" t="s">
        <v>4898</v>
      </c>
      <c r="BSE4" s="81" t="s">
        <v>4899</v>
      </c>
      <c r="BSF4" s="81" t="s">
        <v>4900</v>
      </c>
      <c r="BSG4" s="81" t="s">
        <v>4901</v>
      </c>
      <c r="BSH4" s="81" t="s">
        <v>4902</v>
      </c>
      <c r="BSI4" s="81" t="s">
        <v>4903</v>
      </c>
      <c r="BSJ4" s="81" t="s">
        <v>4904</v>
      </c>
      <c r="BSK4" s="81" t="s">
        <v>4905</v>
      </c>
      <c r="BSL4" s="81" t="s">
        <v>4906</v>
      </c>
      <c r="BSM4" s="81" t="s">
        <v>4907</v>
      </c>
      <c r="BSN4" s="81" t="s">
        <v>4908</v>
      </c>
      <c r="BSO4" s="81" t="s">
        <v>4909</v>
      </c>
      <c r="BSP4" s="81" t="s">
        <v>4910</v>
      </c>
      <c r="BSQ4" s="81" t="s">
        <v>4911</v>
      </c>
      <c r="BSR4" s="81" t="s">
        <v>4912</v>
      </c>
      <c r="BSS4" s="81" t="s">
        <v>4913</v>
      </c>
      <c r="BST4" s="81" t="s">
        <v>4914</v>
      </c>
      <c r="BSU4" s="81" t="s">
        <v>4915</v>
      </c>
      <c r="BSV4" s="81" t="s">
        <v>4916</v>
      </c>
      <c r="BSW4" s="81" t="s">
        <v>4917</v>
      </c>
      <c r="BSX4" s="81" t="s">
        <v>4918</v>
      </c>
      <c r="BSY4" s="81" t="s">
        <v>4919</v>
      </c>
      <c r="BSZ4" s="81" t="s">
        <v>4920</v>
      </c>
      <c r="BTA4" s="81" t="s">
        <v>4921</v>
      </c>
      <c r="BTB4" s="81" t="s">
        <v>4922</v>
      </c>
      <c r="BTC4" s="81" t="s">
        <v>4923</v>
      </c>
      <c r="BTD4" s="81" t="s">
        <v>4924</v>
      </c>
      <c r="BTE4" s="81" t="s">
        <v>4925</v>
      </c>
      <c r="BTF4" s="81" t="s">
        <v>4926</v>
      </c>
      <c r="BTG4" s="81" t="s">
        <v>4927</v>
      </c>
      <c r="BTH4" s="81" t="s">
        <v>4928</v>
      </c>
      <c r="BTI4" s="81" t="s">
        <v>4929</v>
      </c>
      <c r="BTJ4" s="81" t="s">
        <v>4930</v>
      </c>
      <c r="BTK4" s="81" t="s">
        <v>4931</v>
      </c>
      <c r="BTL4" s="81" t="s">
        <v>4932</v>
      </c>
      <c r="BTM4" s="81" t="s">
        <v>4933</v>
      </c>
      <c r="BTN4" s="81" t="s">
        <v>4934</v>
      </c>
      <c r="BTO4" s="81" t="s">
        <v>4935</v>
      </c>
      <c r="BTP4" s="81" t="s">
        <v>4936</v>
      </c>
      <c r="BTQ4" s="81" t="s">
        <v>4937</v>
      </c>
      <c r="BTR4" s="81" t="s">
        <v>4938</v>
      </c>
      <c r="BTS4" s="81" t="s">
        <v>4939</v>
      </c>
      <c r="BTT4" s="81" t="s">
        <v>4940</v>
      </c>
      <c r="BTU4" s="81" t="s">
        <v>4941</v>
      </c>
      <c r="BTV4" s="81" t="s">
        <v>4942</v>
      </c>
      <c r="BTW4" s="81" t="s">
        <v>4943</v>
      </c>
      <c r="BTX4" s="81" t="s">
        <v>4944</v>
      </c>
      <c r="BTY4" s="81" t="s">
        <v>4945</v>
      </c>
      <c r="BTZ4" s="81" t="s">
        <v>4946</v>
      </c>
      <c r="BUA4" s="81" t="s">
        <v>4947</v>
      </c>
      <c r="BUB4" s="81" t="s">
        <v>4948</v>
      </c>
      <c r="BUC4" s="81" t="s">
        <v>4949</v>
      </c>
      <c r="BUD4" s="81" t="s">
        <v>4950</v>
      </c>
      <c r="BUE4" s="81" t="s">
        <v>4951</v>
      </c>
      <c r="BUF4" s="81" t="s">
        <v>4952</v>
      </c>
      <c r="BUG4" s="81" t="s">
        <v>4953</v>
      </c>
      <c r="BUH4" s="81" t="s">
        <v>4954</v>
      </c>
      <c r="BUI4" s="81" t="s">
        <v>4955</v>
      </c>
      <c r="BUJ4" s="81" t="s">
        <v>4956</v>
      </c>
      <c r="BUK4" s="81" t="s">
        <v>4957</v>
      </c>
      <c r="BUL4" s="81" t="s">
        <v>4958</v>
      </c>
      <c r="BUM4" s="81" t="s">
        <v>4959</v>
      </c>
      <c r="BUN4" s="81" t="s">
        <v>4960</v>
      </c>
      <c r="BUO4" s="81" t="s">
        <v>4961</v>
      </c>
      <c r="BUP4" s="81" t="s">
        <v>4962</v>
      </c>
      <c r="BUQ4" s="81" t="s">
        <v>4963</v>
      </c>
      <c r="BUR4" s="81" t="s">
        <v>4964</v>
      </c>
      <c r="BUS4" s="81" t="s">
        <v>4965</v>
      </c>
      <c r="BUT4" s="81" t="s">
        <v>4966</v>
      </c>
      <c r="BUU4" s="81" t="s">
        <v>4967</v>
      </c>
      <c r="BUV4" s="81" t="s">
        <v>4968</v>
      </c>
      <c r="BUW4" s="81" t="s">
        <v>4969</v>
      </c>
      <c r="BUX4" s="81" t="s">
        <v>4970</v>
      </c>
      <c r="BUY4" s="81" t="s">
        <v>4971</v>
      </c>
      <c r="BUZ4" s="81" t="s">
        <v>4972</v>
      </c>
      <c r="BVA4" s="81" t="s">
        <v>4973</v>
      </c>
      <c r="BVB4" s="81" t="s">
        <v>4974</v>
      </c>
      <c r="BVC4" s="81" t="s">
        <v>4975</v>
      </c>
      <c r="BVD4" s="81" t="s">
        <v>4976</v>
      </c>
      <c r="BVE4" s="81" t="s">
        <v>4977</v>
      </c>
      <c r="BVF4" s="81" t="s">
        <v>4978</v>
      </c>
      <c r="BVG4" s="81" t="s">
        <v>4979</v>
      </c>
      <c r="BVH4" s="81" t="s">
        <v>4980</v>
      </c>
      <c r="BVI4" s="81" t="s">
        <v>4981</v>
      </c>
      <c r="BVJ4" s="81" t="s">
        <v>4982</v>
      </c>
      <c r="BVK4" s="81" t="s">
        <v>4983</v>
      </c>
      <c r="BVL4" s="81" t="s">
        <v>4984</v>
      </c>
      <c r="BVM4" s="81" t="s">
        <v>4985</v>
      </c>
      <c r="BVN4" s="81" t="s">
        <v>4986</v>
      </c>
      <c r="BVO4" s="81" t="s">
        <v>4987</v>
      </c>
      <c r="BVP4" s="81" t="s">
        <v>4988</v>
      </c>
      <c r="BVQ4" s="81" t="s">
        <v>4989</v>
      </c>
      <c r="BVR4" s="81" t="s">
        <v>4990</v>
      </c>
      <c r="BVS4" s="81" t="s">
        <v>4991</v>
      </c>
      <c r="BVT4" s="81" t="s">
        <v>4992</v>
      </c>
      <c r="BVU4" s="81" t="s">
        <v>4993</v>
      </c>
      <c r="BVV4" s="81" t="s">
        <v>4994</v>
      </c>
      <c r="BVW4" s="81" t="s">
        <v>4995</v>
      </c>
      <c r="BVX4" s="81" t="s">
        <v>4996</v>
      </c>
      <c r="BVY4" s="81" t="s">
        <v>4997</v>
      </c>
      <c r="BVZ4" s="81" t="s">
        <v>4998</v>
      </c>
      <c r="BWA4" s="81" t="s">
        <v>4999</v>
      </c>
      <c r="BWB4" s="81" t="s">
        <v>5000</v>
      </c>
      <c r="BWC4" s="81" t="s">
        <v>5001</v>
      </c>
      <c r="BWD4" s="81" t="s">
        <v>5002</v>
      </c>
      <c r="BWE4" s="81" t="s">
        <v>5003</v>
      </c>
      <c r="BWF4" s="81" t="s">
        <v>5004</v>
      </c>
      <c r="BWG4" s="81" t="s">
        <v>5005</v>
      </c>
      <c r="BWH4" s="81" t="s">
        <v>5006</v>
      </c>
      <c r="BWI4" s="81" t="s">
        <v>5007</v>
      </c>
      <c r="BWJ4" s="81" t="s">
        <v>5008</v>
      </c>
      <c r="BWK4" s="81" t="s">
        <v>5009</v>
      </c>
      <c r="BWL4" s="81" t="s">
        <v>5010</v>
      </c>
      <c r="BWM4" s="81" t="s">
        <v>5011</v>
      </c>
      <c r="BWN4" s="81" t="s">
        <v>5012</v>
      </c>
      <c r="BWO4" s="81" t="s">
        <v>5013</v>
      </c>
      <c r="BWP4" s="81" t="s">
        <v>5014</v>
      </c>
      <c r="BWQ4" s="81" t="s">
        <v>5015</v>
      </c>
      <c r="BWR4" s="81" t="s">
        <v>5016</v>
      </c>
      <c r="BWS4" s="81" t="s">
        <v>5017</v>
      </c>
      <c r="BWT4" s="81" t="s">
        <v>5018</v>
      </c>
      <c r="BWU4" s="81" t="s">
        <v>5019</v>
      </c>
      <c r="BWV4" s="81" t="s">
        <v>5020</v>
      </c>
      <c r="BWW4" s="81" t="s">
        <v>5021</v>
      </c>
      <c r="BWX4" s="81" t="s">
        <v>5022</v>
      </c>
      <c r="BWY4" s="81" t="s">
        <v>5023</v>
      </c>
      <c r="BWZ4" s="81" t="s">
        <v>5024</v>
      </c>
      <c r="BXA4" s="81" t="s">
        <v>5025</v>
      </c>
      <c r="BXB4" s="81" t="s">
        <v>5026</v>
      </c>
      <c r="BXC4" s="81" t="s">
        <v>5027</v>
      </c>
      <c r="BXD4" s="81" t="s">
        <v>5028</v>
      </c>
      <c r="BXE4" s="81" t="s">
        <v>5029</v>
      </c>
      <c r="BXF4" s="81" t="s">
        <v>5030</v>
      </c>
      <c r="BXG4" s="81" t="s">
        <v>5031</v>
      </c>
      <c r="BXH4" s="81" t="s">
        <v>5032</v>
      </c>
      <c r="BXI4" s="81" t="s">
        <v>5033</v>
      </c>
      <c r="BXJ4" s="81" t="s">
        <v>5034</v>
      </c>
      <c r="BXK4" s="81" t="s">
        <v>5035</v>
      </c>
      <c r="BXL4" s="81" t="s">
        <v>5036</v>
      </c>
      <c r="BXM4" s="81" t="s">
        <v>5037</v>
      </c>
      <c r="BXN4" s="81" t="s">
        <v>5038</v>
      </c>
      <c r="BXO4" s="81" t="s">
        <v>5039</v>
      </c>
      <c r="BXP4" s="81" t="s">
        <v>5040</v>
      </c>
      <c r="BXQ4" s="81" t="s">
        <v>5041</v>
      </c>
      <c r="BXR4" s="81" t="s">
        <v>5042</v>
      </c>
      <c r="BXS4" s="81" t="s">
        <v>5043</v>
      </c>
      <c r="BXT4" s="81" t="s">
        <v>5044</v>
      </c>
      <c r="BXU4" s="81" t="s">
        <v>5045</v>
      </c>
      <c r="BXV4" s="81" t="s">
        <v>5046</v>
      </c>
      <c r="BXW4" s="81" t="s">
        <v>5047</v>
      </c>
      <c r="BXX4" s="81" t="s">
        <v>5048</v>
      </c>
      <c r="BXY4" s="81" t="s">
        <v>5049</v>
      </c>
      <c r="BXZ4" s="81" t="s">
        <v>5050</v>
      </c>
      <c r="BYA4" s="81" t="s">
        <v>5051</v>
      </c>
      <c r="BYB4" s="81" t="s">
        <v>5052</v>
      </c>
      <c r="BYC4" s="81" t="s">
        <v>5053</v>
      </c>
      <c r="BYD4" s="81" t="s">
        <v>5054</v>
      </c>
      <c r="BYE4" s="81" t="s">
        <v>5055</v>
      </c>
      <c r="BYF4" s="81" t="s">
        <v>5056</v>
      </c>
      <c r="BYG4" s="81" t="s">
        <v>5057</v>
      </c>
      <c r="BYH4" s="81" t="s">
        <v>5058</v>
      </c>
      <c r="BYI4" s="81" t="s">
        <v>5059</v>
      </c>
      <c r="BYJ4" s="81" t="s">
        <v>5060</v>
      </c>
      <c r="BYK4" s="81" t="s">
        <v>5061</v>
      </c>
      <c r="BYL4" s="81" t="s">
        <v>5062</v>
      </c>
      <c r="BYM4" s="81" t="s">
        <v>5063</v>
      </c>
      <c r="BYN4" s="81" t="s">
        <v>5064</v>
      </c>
      <c r="BYO4" s="81" t="s">
        <v>5065</v>
      </c>
      <c r="BYP4" s="81" t="s">
        <v>5066</v>
      </c>
      <c r="BYQ4" s="81" t="s">
        <v>5067</v>
      </c>
      <c r="BYR4" s="81" t="s">
        <v>5068</v>
      </c>
      <c r="BYS4" s="81" t="s">
        <v>5069</v>
      </c>
      <c r="BYT4" s="81" t="s">
        <v>5070</v>
      </c>
      <c r="BYU4" s="81" t="s">
        <v>5071</v>
      </c>
      <c r="BYV4" s="81" t="s">
        <v>5072</v>
      </c>
      <c r="BYW4" s="81" t="s">
        <v>5073</v>
      </c>
      <c r="BYX4" s="81" t="s">
        <v>5074</v>
      </c>
      <c r="BYY4" s="81" t="s">
        <v>5075</v>
      </c>
      <c r="BYZ4" s="81" t="s">
        <v>5076</v>
      </c>
      <c r="BZA4" s="81" t="s">
        <v>5077</v>
      </c>
      <c r="BZB4" s="81" t="s">
        <v>5078</v>
      </c>
      <c r="BZC4" s="81" t="s">
        <v>5079</v>
      </c>
      <c r="BZD4" s="81" t="s">
        <v>5080</v>
      </c>
      <c r="BZE4" s="81" t="s">
        <v>5081</v>
      </c>
      <c r="BZF4" s="81" t="s">
        <v>5082</v>
      </c>
      <c r="BZG4" s="81" t="s">
        <v>5083</v>
      </c>
      <c r="BZH4" s="81" t="s">
        <v>5084</v>
      </c>
      <c r="BZI4" s="81" t="s">
        <v>5085</v>
      </c>
      <c r="BZJ4" s="81" t="s">
        <v>5086</v>
      </c>
      <c r="BZK4" s="81" t="s">
        <v>5087</v>
      </c>
      <c r="BZL4" s="81" t="s">
        <v>5088</v>
      </c>
      <c r="BZM4" s="81" t="s">
        <v>5089</v>
      </c>
      <c r="BZN4" s="81" t="s">
        <v>5090</v>
      </c>
      <c r="BZO4" s="81" t="s">
        <v>5091</v>
      </c>
      <c r="BZP4" s="81" t="s">
        <v>5092</v>
      </c>
      <c r="BZQ4" s="81" t="s">
        <v>5093</v>
      </c>
      <c r="BZR4" s="81" t="s">
        <v>5094</v>
      </c>
      <c r="BZS4" s="81" t="s">
        <v>5095</v>
      </c>
      <c r="BZT4" s="81" t="s">
        <v>5096</v>
      </c>
      <c r="BZU4" s="81" t="s">
        <v>5097</v>
      </c>
      <c r="BZV4" s="81" t="s">
        <v>5098</v>
      </c>
      <c r="BZW4" s="81" t="s">
        <v>5099</v>
      </c>
      <c r="BZX4" s="81" t="s">
        <v>5100</v>
      </c>
      <c r="BZY4" s="81" t="s">
        <v>5101</v>
      </c>
      <c r="BZZ4" s="81" t="s">
        <v>5102</v>
      </c>
      <c r="CAA4" s="81" t="s">
        <v>5103</v>
      </c>
      <c r="CAB4" s="81" t="s">
        <v>5104</v>
      </c>
      <c r="CAC4" s="81" t="s">
        <v>5105</v>
      </c>
      <c r="CAD4" s="81" t="s">
        <v>5106</v>
      </c>
      <c r="CAE4" s="81" t="s">
        <v>5107</v>
      </c>
      <c r="CAF4" s="81" t="s">
        <v>5108</v>
      </c>
      <c r="CAG4" s="81" t="s">
        <v>5109</v>
      </c>
      <c r="CAH4" s="81" t="s">
        <v>5110</v>
      </c>
      <c r="CAI4" s="81" t="s">
        <v>5111</v>
      </c>
      <c r="CAJ4" s="81" t="s">
        <v>5112</v>
      </c>
      <c r="CAK4" s="81" t="s">
        <v>5113</v>
      </c>
      <c r="CAL4" s="81" t="s">
        <v>5114</v>
      </c>
      <c r="CAM4" s="81" t="s">
        <v>5115</v>
      </c>
      <c r="CAN4" s="81" t="s">
        <v>5116</v>
      </c>
      <c r="CAO4" s="81" t="s">
        <v>5117</v>
      </c>
      <c r="CAP4" s="81" t="s">
        <v>5118</v>
      </c>
      <c r="CAQ4" s="81" t="s">
        <v>5119</v>
      </c>
      <c r="CAR4" s="81" t="s">
        <v>5120</v>
      </c>
      <c r="CAS4" s="81" t="s">
        <v>5121</v>
      </c>
      <c r="CAT4" s="81" t="s">
        <v>5122</v>
      </c>
      <c r="CAU4" s="81" t="s">
        <v>5123</v>
      </c>
      <c r="CAV4" s="81" t="s">
        <v>5124</v>
      </c>
      <c r="CAW4" s="81" t="s">
        <v>5125</v>
      </c>
      <c r="CAX4" s="81" t="s">
        <v>5126</v>
      </c>
      <c r="CAY4" s="81" t="s">
        <v>5127</v>
      </c>
      <c r="CAZ4" s="81" t="s">
        <v>5128</v>
      </c>
      <c r="CBA4" s="81" t="s">
        <v>5129</v>
      </c>
      <c r="CBB4" s="81" t="s">
        <v>5130</v>
      </c>
      <c r="CBC4" s="81" t="s">
        <v>5131</v>
      </c>
      <c r="CBD4" s="81" t="s">
        <v>5132</v>
      </c>
      <c r="CBE4" s="81" t="s">
        <v>5133</v>
      </c>
      <c r="CBF4" s="81" t="s">
        <v>5134</v>
      </c>
      <c r="CBG4" s="81" t="s">
        <v>5135</v>
      </c>
      <c r="CBH4" s="81" t="s">
        <v>5136</v>
      </c>
      <c r="CBI4" s="81" t="s">
        <v>5137</v>
      </c>
      <c r="CBJ4" s="81" t="s">
        <v>5138</v>
      </c>
      <c r="CBK4" s="81" t="s">
        <v>5139</v>
      </c>
      <c r="CBL4" s="81" t="s">
        <v>5140</v>
      </c>
      <c r="CBM4" s="81" t="s">
        <v>5141</v>
      </c>
      <c r="CBN4" s="81" t="s">
        <v>5142</v>
      </c>
      <c r="CBO4" s="81" t="s">
        <v>5143</v>
      </c>
      <c r="CBP4" s="81" t="s">
        <v>5144</v>
      </c>
      <c r="CBQ4" s="81" t="s">
        <v>5145</v>
      </c>
      <c r="CBR4" s="81" t="s">
        <v>5146</v>
      </c>
      <c r="CBS4" s="81" t="s">
        <v>5147</v>
      </c>
      <c r="CBT4" s="81" t="s">
        <v>5148</v>
      </c>
      <c r="CBU4" s="81" t="s">
        <v>5149</v>
      </c>
      <c r="CBV4" s="81" t="s">
        <v>5150</v>
      </c>
      <c r="CBW4" s="81" t="s">
        <v>5151</v>
      </c>
      <c r="CBX4" s="81" t="s">
        <v>5152</v>
      </c>
      <c r="CBY4" s="81" t="s">
        <v>5153</v>
      </c>
      <c r="CBZ4" s="81" t="s">
        <v>5154</v>
      </c>
      <c r="CCA4" s="81" t="s">
        <v>5155</v>
      </c>
      <c r="CCB4" s="81" t="s">
        <v>5156</v>
      </c>
      <c r="CCC4" s="81" t="s">
        <v>5157</v>
      </c>
      <c r="CCD4" s="81" t="s">
        <v>5158</v>
      </c>
      <c r="CCE4" s="81" t="s">
        <v>5159</v>
      </c>
      <c r="CCF4" s="81" t="s">
        <v>5160</v>
      </c>
      <c r="CCG4" s="81" t="s">
        <v>5161</v>
      </c>
      <c r="CCH4" s="81" t="s">
        <v>5162</v>
      </c>
      <c r="CCI4" s="81" t="s">
        <v>5163</v>
      </c>
      <c r="CCJ4" s="81" t="s">
        <v>5164</v>
      </c>
      <c r="CCK4" s="81" t="s">
        <v>5165</v>
      </c>
      <c r="CCL4" s="81" t="s">
        <v>5166</v>
      </c>
      <c r="CCM4" s="81" t="s">
        <v>5167</v>
      </c>
      <c r="CCN4" s="81" t="s">
        <v>5168</v>
      </c>
      <c r="CCO4" s="81" t="s">
        <v>5169</v>
      </c>
      <c r="CCP4" s="81" t="s">
        <v>5170</v>
      </c>
      <c r="CCQ4" s="81" t="s">
        <v>5171</v>
      </c>
      <c r="CCR4" s="81" t="s">
        <v>5172</v>
      </c>
      <c r="CCS4" s="81" t="s">
        <v>5173</v>
      </c>
      <c r="CCT4" s="81" t="s">
        <v>5174</v>
      </c>
      <c r="CCU4" s="81" t="s">
        <v>5175</v>
      </c>
      <c r="CCV4" s="81" t="s">
        <v>5176</v>
      </c>
      <c r="CCW4" s="81" t="s">
        <v>5177</v>
      </c>
      <c r="CCX4" s="81" t="s">
        <v>5178</v>
      </c>
      <c r="CCY4" s="81" t="s">
        <v>5179</v>
      </c>
      <c r="CCZ4" s="81" t="s">
        <v>5180</v>
      </c>
      <c r="CDA4" s="81" t="s">
        <v>5181</v>
      </c>
      <c r="CDB4" s="81" t="s">
        <v>5182</v>
      </c>
      <c r="CDC4" s="81" t="s">
        <v>5183</v>
      </c>
      <c r="CDD4" s="81" t="s">
        <v>5184</v>
      </c>
      <c r="CDE4" s="81" t="s">
        <v>5185</v>
      </c>
      <c r="CDF4" s="81" t="s">
        <v>5186</v>
      </c>
      <c r="CDG4" s="81" t="s">
        <v>5187</v>
      </c>
      <c r="CDH4" s="81" t="s">
        <v>5188</v>
      </c>
      <c r="CDI4" s="81" t="s">
        <v>5189</v>
      </c>
      <c r="CDJ4" s="81" t="s">
        <v>5190</v>
      </c>
      <c r="CDK4" s="81" t="s">
        <v>5191</v>
      </c>
      <c r="CDL4" s="81" t="s">
        <v>5192</v>
      </c>
      <c r="CDM4" s="81" t="s">
        <v>5193</v>
      </c>
      <c r="CDN4" s="81" t="s">
        <v>5194</v>
      </c>
      <c r="CDO4" s="81" t="s">
        <v>5195</v>
      </c>
      <c r="CDP4" s="81" t="s">
        <v>5196</v>
      </c>
      <c r="CDQ4" s="81" t="s">
        <v>5197</v>
      </c>
      <c r="CDR4" s="81" t="s">
        <v>5198</v>
      </c>
      <c r="CDS4" s="81" t="s">
        <v>5199</v>
      </c>
      <c r="CDT4" s="81" t="s">
        <v>5200</v>
      </c>
      <c r="CDU4" s="81" t="s">
        <v>5201</v>
      </c>
      <c r="CDV4" s="81" t="s">
        <v>5202</v>
      </c>
      <c r="CDW4" s="81" t="s">
        <v>5203</v>
      </c>
      <c r="CDX4" s="81" t="s">
        <v>5204</v>
      </c>
      <c r="CDY4" s="81" t="s">
        <v>5205</v>
      </c>
      <c r="CDZ4" s="81" t="s">
        <v>5206</v>
      </c>
      <c r="CEA4" s="81" t="s">
        <v>5207</v>
      </c>
      <c r="CEB4" s="81" t="s">
        <v>5208</v>
      </c>
      <c r="CEC4" s="81" t="s">
        <v>5209</v>
      </c>
      <c r="CED4" s="81" t="s">
        <v>5210</v>
      </c>
      <c r="CEE4" s="81" t="s">
        <v>5211</v>
      </c>
      <c r="CEF4" s="81" t="s">
        <v>5212</v>
      </c>
      <c r="CEG4" s="81" t="s">
        <v>5213</v>
      </c>
      <c r="CEH4" s="81" t="s">
        <v>5214</v>
      </c>
      <c r="CEI4" s="81" t="s">
        <v>5215</v>
      </c>
      <c r="CEJ4" s="81" t="s">
        <v>5216</v>
      </c>
      <c r="CEK4" s="81" t="s">
        <v>5217</v>
      </c>
      <c r="CEL4" s="81" t="s">
        <v>5218</v>
      </c>
      <c r="CEM4" s="81" t="s">
        <v>5219</v>
      </c>
      <c r="CEN4" s="81" t="s">
        <v>5220</v>
      </c>
      <c r="CEO4" s="81" t="s">
        <v>5221</v>
      </c>
      <c r="CEP4" s="81" t="s">
        <v>5222</v>
      </c>
      <c r="CEQ4" s="81" t="s">
        <v>5223</v>
      </c>
      <c r="CER4" s="81" t="s">
        <v>5224</v>
      </c>
      <c r="CES4" s="81" t="s">
        <v>5225</v>
      </c>
      <c r="CET4" s="81" t="s">
        <v>5226</v>
      </c>
      <c r="CEU4" s="81" t="s">
        <v>5227</v>
      </c>
      <c r="CEV4" s="81" t="s">
        <v>5228</v>
      </c>
      <c r="CEW4" s="81" t="s">
        <v>5229</v>
      </c>
      <c r="CEX4" s="81" t="s">
        <v>5230</v>
      </c>
      <c r="CEY4" s="81" t="s">
        <v>5231</v>
      </c>
      <c r="CEZ4" s="81" t="s">
        <v>5232</v>
      </c>
      <c r="CFA4" s="81" t="s">
        <v>5233</v>
      </c>
      <c r="CFB4" s="81" t="s">
        <v>5234</v>
      </c>
      <c r="CFC4" s="81" t="s">
        <v>5235</v>
      </c>
      <c r="CFD4" s="81" t="s">
        <v>5236</v>
      </c>
      <c r="CFE4" s="81" t="s">
        <v>5237</v>
      </c>
      <c r="CFF4" s="81" t="s">
        <v>5238</v>
      </c>
      <c r="CFG4" s="81" t="s">
        <v>5239</v>
      </c>
      <c r="CFH4" s="81" t="s">
        <v>5240</v>
      </c>
      <c r="CFI4" s="81" t="s">
        <v>5241</v>
      </c>
      <c r="CFJ4" s="81" t="s">
        <v>5242</v>
      </c>
      <c r="CFK4" s="81" t="s">
        <v>5243</v>
      </c>
      <c r="CFL4" s="81" t="s">
        <v>5244</v>
      </c>
      <c r="CFM4" s="81" t="s">
        <v>5245</v>
      </c>
      <c r="CFN4" s="81" t="s">
        <v>5246</v>
      </c>
      <c r="CFO4" s="81" t="s">
        <v>5247</v>
      </c>
      <c r="CFP4" s="81" t="s">
        <v>5248</v>
      </c>
      <c r="CFQ4" s="81" t="s">
        <v>5249</v>
      </c>
      <c r="CFR4" s="81" t="s">
        <v>5250</v>
      </c>
      <c r="CFS4" s="81" t="s">
        <v>5251</v>
      </c>
      <c r="CFT4" s="81" t="s">
        <v>5252</v>
      </c>
      <c r="CFU4" s="81" t="s">
        <v>5253</v>
      </c>
      <c r="CFV4" s="81" t="s">
        <v>5254</v>
      </c>
      <c r="CFW4" s="81" t="s">
        <v>5255</v>
      </c>
      <c r="CFX4" s="81" t="s">
        <v>5256</v>
      </c>
      <c r="CFY4" s="81" t="s">
        <v>5257</v>
      </c>
      <c r="CFZ4" s="81" t="s">
        <v>5258</v>
      </c>
      <c r="CGA4" s="81" t="s">
        <v>5259</v>
      </c>
      <c r="CGB4" s="81" t="s">
        <v>5260</v>
      </c>
      <c r="CGC4" s="81" t="s">
        <v>5261</v>
      </c>
      <c r="CGD4" s="81" t="s">
        <v>5262</v>
      </c>
      <c r="CGE4" s="81" t="s">
        <v>5263</v>
      </c>
      <c r="CGF4" s="81" t="s">
        <v>5264</v>
      </c>
      <c r="CGG4" s="81" t="s">
        <v>5265</v>
      </c>
      <c r="CGH4" s="81" t="s">
        <v>5266</v>
      </c>
      <c r="CGI4" s="81" t="s">
        <v>5267</v>
      </c>
      <c r="CGJ4" s="81" t="s">
        <v>5268</v>
      </c>
      <c r="CGK4" s="81" t="s">
        <v>5269</v>
      </c>
      <c r="CGL4" s="81" t="s">
        <v>5270</v>
      </c>
      <c r="CGM4" s="81" t="s">
        <v>5271</v>
      </c>
      <c r="CGN4" s="81" t="s">
        <v>5272</v>
      </c>
      <c r="CGO4" s="81" t="s">
        <v>5273</v>
      </c>
      <c r="CGP4" s="81" t="s">
        <v>5274</v>
      </c>
      <c r="CGQ4" s="81" t="s">
        <v>5275</v>
      </c>
      <c r="CGR4" s="81" t="s">
        <v>5276</v>
      </c>
      <c r="CGS4" s="81" t="s">
        <v>5277</v>
      </c>
      <c r="CGT4" s="81" t="s">
        <v>5278</v>
      </c>
      <c r="CGU4" s="81" t="s">
        <v>5279</v>
      </c>
      <c r="CGV4" s="81" t="s">
        <v>5280</v>
      </c>
      <c r="CGW4" s="81" t="s">
        <v>5281</v>
      </c>
      <c r="CGX4" s="81" t="s">
        <v>5282</v>
      </c>
      <c r="CGY4" s="81" t="s">
        <v>5283</v>
      </c>
      <c r="CGZ4" s="81" t="s">
        <v>5284</v>
      </c>
      <c r="CHA4" s="81" t="s">
        <v>5285</v>
      </c>
      <c r="CHB4" s="81" t="s">
        <v>5286</v>
      </c>
      <c r="CHC4" s="81" t="s">
        <v>5287</v>
      </c>
      <c r="CHD4" s="81" t="s">
        <v>5288</v>
      </c>
      <c r="CHE4" s="81" t="s">
        <v>5289</v>
      </c>
      <c r="CHF4" s="81" t="s">
        <v>5290</v>
      </c>
      <c r="CHG4" s="81" t="s">
        <v>5291</v>
      </c>
      <c r="CHH4" s="81" t="s">
        <v>5292</v>
      </c>
      <c r="CHI4" s="81" t="s">
        <v>5293</v>
      </c>
      <c r="CHJ4" s="81" t="s">
        <v>5294</v>
      </c>
      <c r="CHK4" s="81" t="s">
        <v>5295</v>
      </c>
      <c r="CHL4" s="81" t="s">
        <v>5296</v>
      </c>
      <c r="CHM4" s="81" t="s">
        <v>5297</v>
      </c>
      <c r="CHN4" s="81" t="s">
        <v>5298</v>
      </c>
      <c r="CHO4" s="81" t="s">
        <v>5299</v>
      </c>
      <c r="CHP4" s="81" t="s">
        <v>5300</v>
      </c>
      <c r="CHQ4" s="81" t="s">
        <v>5301</v>
      </c>
      <c r="CHR4" s="81" t="s">
        <v>5302</v>
      </c>
      <c r="CHS4" s="81" t="s">
        <v>5303</v>
      </c>
      <c r="CHT4" s="81" t="s">
        <v>5304</v>
      </c>
      <c r="CHU4" s="81" t="s">
        <v>5305</v>
      </c>
      <c r="CHV4" s="81" t="s">
        <v>5306</v>
      </c>
      <c r="CHW4" s="81" t="s">
        <v>5307</v>
      </c>
      <c r="CHX4" s="81" t="s">
        <v>5308</v>
      </c>
      <c r="CHY4" s="81" t="s">
        <v>5309</v>
      </c>
      <c r="CHZ4" s="81" t="s">
        <v>5310</v>
      </c>
      <c r="CIA4" s="81" t="s">
        <v>5311</v>
      </c>
      <c r="CIB4" s="81" t="s">
        <v>5312</v>
      </c>
      <c r="CIC4" s="81" t="s">
        <v>5313</v>
      </c>
      <c r="CID4" s="81" t="s">
        <v>5314</v>
      </c>
      <c r="CIE4" s="81" t="s">
        <v>5315</v>
      </c>
      <c r="CIF4" s="81" t="s">
        <v>5316</v>
      </c>
      <c r="CIG4" s="81" t="s">
        <v>5317</v>
      </c>
      <c r="CIH4" s="81" t="s">
        <v>5318</v>
      </c>
      <c r="CII4" s="81" t="s">
        <v>5319</v>
      </c>
      <c r="CIJ4" s="81" t="s">
        <v>5320</v>
      </c>
      <c r="CIK4" s="81" t="s">
        <v>5321</v>
      </c>
      <c r="CIL4" s="81" t="s">
        <v>5322</v>
      </c>
      <c r="CIM4" s="81" t="s">
        <v>5323</v>
      </c>
      <c r="CIN4" s="81" t="s">
        <v>5324</v>
      </c>
      <c r="CIO4" s="81" t="s">
        <v>5325</v>
      </c>
      <c r="CIP4" s="81" t="s">
        <v>5326</v>
      </c>
      <c r="CIQ4" s="81" t="s">
        <v>5327</v>
      </c>
      <c r="CIR4" s="81" t="s">
        <v>5328</v>
      </c>
      <c r="CIS4" s="81" t="s">
        <v>5329</v>
      </c>
      <c r="CIT4" s="81" t="s">
        <v>5330</v>
      </c>
      <c r="CIU4" s="81" t="s">
        <v>5331</v>
      </c>
      <c r="CIV4" s="81" t="s">
        <v>5332</v>
      </c>
      <c r="CIW4" s="81" t="s">
        <v>5333</v>
      </c>
      <c r="CIX4" s="81" t="s">
        <v>5334</v>
      </c>
      <c r="CIY4" s="81" t="s">
        <v>5335</v>
      </c>
      <c r="CIZ4" s="81" t="s">
        <v>5336</v>
      </c>
      <c r="CJA4" s="81" t="s">
        <v>5337</v>
      </c>
      <c r="CJB4" s="81" t="s">
        <v>5338</v>
      </c>
      <c r="CJC4" s="81" t="s">
        <v>5339</v>
      </c>
      <c r="CJD4" s="81" t="s">
        <v>5340</v>
      </c>
      <c r="CJE4" s="81" t="s">
        <v>5341</v>
      </c>
      <c r="CJF4" s="81" t="s">
        <v>5342</v>
      </c>
      <c r="CJG4" s="81" t="s">
        <v>5343</v>
      </c>
      <c r="CJH4" s="81" t="s">
        <v>5344</v>
      </c>
      <c r="CJI4" s="81" t="s">
        <v>5345</v>
      </c>
      <c r="CJJ4" s="81" t="s">
        <v>5346</v>
      </c>
      <c r="CJK4" s="81" t="s">
        <v>5347</v>
      </c>
      <c r="CJL4" s="81" t="s">
        <v>5348</v>
      </c>
      <c r="CJM4" s="81" t="s">
        <v>5349</v>
      </c>
      <c r="CJN4" s="81" t="s">
        <v>5350</v>
      </c>
      <c r="CJO4" s="81" t="s">
        <v>5351</v>
      </c>
      <c r="CJP4" s="81" t="s">
        <v>5352</v>
      </c>
      <c r="CJQ4" s="81" t="s">
        <v>5353</v>
      </c>
      <c r="CJR4" s="81" t="s">
        <v>5354</v>
      </c>
      <c r="CJS4" s="81" t="s">
        <v>5355</v>
      </c>
      <c r="CJT4" s="81" t="s">
        <v>5356</v>
      </c>
      <c r="CJU4" s="81" t="s">
        <v>5357</v>
      </c>
      <c r="CJV4" s="81" t="s">
        <v>5358</v>
      </c>
      <c r="CJW4" s="81" t="s">
        <v>5359</v>
      </c>
      <c r="CJX4" s="81" t="s">
        <v>5360</v>
      </c>
      <c r="CJY4" s="81" t="s">
        <v>5361</v>
      </c>
      <c r="CJZ4" s="81" t="s">
        <v>5362</v>
      </c>
      <c r="CKA4" s="81" t="s">
        <v>5363</v>
      </c>
      <c r="CKB4" s="81" t="s">
        <v>5364</v>
      </c>
      <c r="CKC4" s="81" t="s">
        <v>5365</v>
      </c>
      <c r="CKD4" s="81" t="s">
        <v>5366</v>
      </c>
      <c r="CKE4" s="81" t="s">
        <v>5367</v>
      </c>
      <c r="CKF4" s="81" t="s">
        <v>5368</v>
      </c>
      <c r="CKG4" s="81" t="s">
        <v>5369</v>
      </c>
      <c r="CKH4" s="81" t="s">
        <v>5370</v>
      </c>
      <c r="CKI4" s="81" t="s">
        <v>5371</v>
      </c>
      <c r="CKJ4" s="81" t="s">
        <v>5372</v>
      </c>
      <c r="CKK4" s="81" t="s">
        <v>5373</v>
      </c>
      <c r="CKL4" s="81" t="s">
        <v>5374</v>
      </c>
      <c r="CKM4" s="81" t="s">
        <v>5375</v>
      </c>
      <c r="CKN4" s="81" t="s">
        <v>5376</v>
      </c>
      <c r="CKO4" s="81" t="s">
        <v>5377</v>
      </c>
      <c r="CKP4" s="81" t="s">
        <v>5378</v>
      </c>
      <c r="CKQ4" s="81" t="s">
        <v>5379</v>
      </c>
      <c r="CKR4" s="81" t="s">
        <v>5380</v>
      </c>
      <c r="CKS4" s="81" t="s">
        <v>5381</v>
      </c>
      <c r="CKT4" s="81" t="s">
        <v>5382</v>
      </c>
      <c r="CKU4" s="81" t="s">
        <v>5383</v>
      </c>
      <c r="CKV4" s="81" t="s">
        <v>5384</v>
      </c>
      <c r="CKW4" s="81" t="s">
        <v>5385</v>
      </c>
      <c r="CKX4" s="81" t="s">
        <v>5386</v>
      </c>
      <c r="CKY4" s="81" t="s">
        <v>5387</v>
      </c>
      <c r="CKZ4" s="81" t="s">
        <v>5388</v>
      </c>
      <c r="CLA4" s="81" t="s">
        <v>5389</v>
      </c>
      <c r="CLB4" s="81" t="s">
        <v>5390</v>
      </c>
      <c r="CLC4" s="81" t="s">
        <v>5391</v>
      </c>
      <c r="CLD4" s="81" t="s">
        <v>5392</v>
      </c>
      <c r="CLE4" s="81" t="s">
        <v>5393</v>
      </c>
      <c r="CLF4" s="81" t="s">
        <v>5394</v>
      </c>
      <c r="CLG4" s="81" t="s">
        <v>5395</v>
      </c>
      <c r="CLH4" s="81" t="s">
        <v>5396</v>
      </c>
      <c r="CLI4" s="81" t="s">
        <v>5397</v>
      </c>
      <c r="CLJ4" s="81" t="s">
        <v>5398</v>
      </c>
      <c r="CLK4" s="81" t="s">
        <v>5399</v>
      </c>
      <c r="CLL4" s="81" t="s">
        <v>5400</v>
      </c>
      <c r="CLM4" s="81" t="s">
        <v>5401</v>
      </c>
      <c r="CLN4" s="81" t="s">
        <v>5402</v>
      </c>
      <c r="CLO4" s="81" t="s">
        <v>5403</v>
      </c>
      <c r="CLP4" s="81" t="s">
        <v>5404</v>
      </c>
      <c r="CLQ4" s="81" t="s">
        <v>5405</v>
      </c>
      <c r="CLR4" s="81" t="s">
        <v>5406</v>
      </c>
      <c r="CLS4" s="81" t="s">
        <v>5407</v>
      </c>
      <c r="CLT4" s="81" t="s">
        <v>5408</v>
      </c>
      <c r="CLU4" s="81" t="s">
        <v>5409</v>
      </c>
      <c r="CLV4" s="81" t="s">
        <v>5410</v>
      </c>
      <c r="CLW4" s="81" t="s">
        <v>5411</v>
      </c>
      <c r="CLX4" s="81" t="s">
        <v>5412</v>
      </c>
      <c r="CLY4" s="81" t="s">
        <v>5413</v>
      </c>
      <c r="CLZ4" s="81" t="s">
        <v>5414</v>
      </c>
      <c r="CMA4" s="81" t="s">
        <v>5415</v>
      </c>
      <c r="CMB4" s="81" t="s">
        <v>5416</v>
      </c>
      <c r="CMC4" s="81" t="s">
        <v>5417</v>
      </c>
      <c r="CMD4" s="81" t="s">
        <v>5418</v>
      </c>
      <c r="CME4" s="81" t="s">
        <v>5419</v>
      </c>
      <c r="CMF4" s="81" t="s">
        <v>5420</v>
      </c>
      <c r="CMG4" s="81" t="s">
        <v>5421</v>
      </c>
      <c r="CMH4" s="81" t="s">
        <v>5422</v>
      </c>
      <c r="CMI4" s="81" t="s">
        <v>5423</v>
      </c>
      <c r="CMJ4" s="81" t="s">
        <v>5424</v>
      </c>
      <c r="CMK4" s="81" t="s">
        <v>5425</v>
      </c>
      <c r="CML4" s="81" t="s">
        <v>5426</v>
      </c>
      <c r="CMM4" s="81" t="s">
        <v>5427</v>
      </c>
      <c r="CMN4" s="81" t="s">
        <v>5428</v>
      </c>
      <c r="CMO4" s="81" t="s">
        <v>5429</v>
      </c>
      <c r="CMP4" s="81" t="s">
        <v>5430</v>
      </c>
      <c r="CMQ4" s="81" t="s">
        <v>5431</v>
      </c>
      <c r="CMR4" s="81" t="s">
        <v>5432</v>
      </c>
      <c r="CMS4" s="81" t="s">
        <v>5433</v>
      </c>
      <c r="CMT4" s="81" t="s">
        <v>5434</v>
      </c>
      <c r="CMU4" s="81" t="s">
        <v>5435</v>
      </c>
      <c r="CMV4" s="81" t="s">
        <v>5436</v>
      </c>
      <c r="CMW4" s="81" t="s">
        <v>5437</v>
      </c>
      <c r="CMX4" s="81" t="s">
        <v>5438</v>
      </c>
      <c r="CMY4" s="81" t="s">
        <v>5439</v>
      </c>
      <c r="CMZ4" s="81" t="s">
        <v>5440</v>
      </c>
      <c r="CNA4" s="81" t="s">
        <v>5441</v>
      </c>
      <c r="CNB4" s="81" t="s">
        <v>5442</v>
      </c>
      <c r="CNC4" s="81" t="s">
        <v>5443</v>
      </c>
      <c r="CND4" s="81" t="s">
        <v>5444</v>
      </c>
      <c r="CNE4" s="81" t="s">
        <v>5445</v>
      </c>
      <c r="CNF4" s="81" t="s">
        <v>5446</v>
      </c>
      <c r="CNG4" s="81" t="s">
        <v>5447</v>
      </c>
      <c r="CNH4" s="81" t="s">
        <v>5448</v>
      </c>
      <c r="CNI4" s="81" t="s">
        <v>5449</v>
      </c>
      <c r="CNJ4" s="81" t="s">
        <v>5450</v>
      </c>
      <c r="CNK4" s="81" t="s">
        <v>5451</v>
      </c>
      <c r="CNL4" s="81" t="s">
        <v>5452</v>
      </c>
      <c r="CNM4" s="81" t="s">
        <v>5453</v>
      </c>
      <c r="CNN4" s="81" t="s">
        <v>5454</v>
      </c>
      <c r="CNO4" s="81" t="s">
        <v>5455</v>
      </c>
      <c r="CNP4" s="81" t="s">
        <v>5456</v>
      </c>
      <c r="CNQ4" s="81" t="s">
        <v>5457</v>
      </c>
      <c r="CNR4" s="81" t="s">
        <v>5458</v>
      </c>
      <c r="CNS4" s="81" t="s">
        <v>5459</v>
      </c>
      <c r="CNT4" s="81" t="s">
        <v>5460</v>
      </c>
      <c r="CNU4" s="81" t="s">
        <v>5461</v>
      </c>
      <c r="CNV4" s="81" t="s">
        <v>5462</v>
      </c>
      <c r="CNW4" s="81" t="s">
        <v>5463</v>
      </c>
      <c r="CNX4" s="81" t="s">
        <v>5464</v>
      </c>
      <c r="CNY4" s="81" t="s">
        <v>5465</v>
      </c>
      <c r="CNZ4" s="81" t="s">
        <v>5466</v>
      </c>
      <c r="COA4" s="81" t="s">
        <v>5467</v>
      </c>
      <c r="COB4" s="81" t="s">
        <v>5468</v>
      </c>
      <c r="COC4" s="81" t="s">
        <v>5469</v>
      </c>
      <c r="COD4" s="81" t="s">
        <v>5470</v>
      </c>
      <c r="COE4" s="81" t="s">
        <v>5471</v>
      </c>
      <c r="COF4" s="81" t="s">
        <v>5472</v>
      </c>
      <c r="COG4" s="81" t="s">
        <v>5473</v>
      </c>
      <c r="COH4" s="81" t="s">
        <v>5474</v>
      </c>
      <c r="COI4" s="81" t="s">
        <v>5475</v>
      </c>
      <c r="COJ4" s="81" t="s">
        <v>5476</v>
      </c>
      <c r="COK4" s="81" t="s">
        <v>5477</v>
      </c>
      <c r="COL4" s="81" t="s">
        <v>5478</v>
      </c>
      <c r="COM4" s="81" t="s">
        <v>5479</v>
      </c>
      <c r="CON4" s="81" t="s">
        <v>5480</v>
      </c>
      <c r="COO4" s="81" t="s">
        <v>5481</v>
      </c>
      <c r="COP4" s="81" t="s">
        <v>5482</v>
      </c>
      <c r="COQ4" s="81" t="s">
        <v>5483</v>
      </c>
      <c r="COR4" s="81" t="s">
        <v>5484</v>
      </c>
      <c r="COS4" s="81" t="s">
        <v>5485</v>
      </c>
      <c r="COT4" s="81" t="s">
        <v>5486</v>
      </c>
      <c r="COU4" s="81" t="s">
        <v>5487</v>
      </c>
      <c r="COV4" s="81" t="s">
        <v>5488</v>
      </c>
      <c r="COW4" s="81" t="s">
        <v>5489</v>
      </c>
      <c r="COX4" s="81" t="s">
        <v>5490</v>
      </c>
      <c r="COY4" s="81" t="s">
        <v>5491</v>
      </c>
      <c r="COZ4" s="81" t="s">
        <v>5492</v>
      </c>
      <c r="CPA4" s="81" t="s">
        <v>5493</v>
      </c>
      <c r="CPB4" s="81" t="s">
        <v>5494</v>
      </c>
      <c r="CPC4" s="81" t="s">
        <v>5495</v>
      </c>
      <c r="CPD4" s="81" t="s">
        <v>5496</v>
      </c>
      <c r="CPE4" s="81" t="s">
        <v>5497</v>
      </c>
      <c r="CPF4" s="81" t="s">
        <v>5498</v>
      </c>
      <c r="CPG4" s="81" t="s">
        <v>5499</v>
      </c>
      <c r="CPH4" s="81" t="s">
        <v>5500</v>
      </c>
      <c r="CPI4" s="81" t="s">
        <v>5501</v>
      </c>
      <c r="CPJ4" s="81" t="s">
        <v>5502</v>
      </c>
      <c r="CPK4" s="81" t="s">
        <v>5503</v>
      </c>
      <c r="CPL4" s="81" t="s">
        <v>5504</v>
      </c>
      <c r="CPM4" s="81" t="s">
        <v>5505</v>
      </c>
      <c r="CPN4" s="81" t="s">
        <v>5506</v>
      </c>
      <c r="CPO4" s="81" t="s">
        <v>5507</v>
      </c>
      <c r="CPP4" s="81" t="s">
        <v>5508</v>
      </c>
      <c r="CPQ4" s="81" t="s">
        <v>5509</v>
      </c>
      <c r="CPR4" s="81" t="s">
        <v>5510</v>
      </c>
      <c r="CPS4" s="81" t="s">
        <v>5511</v>
      </c>
      <c r="CPT4" s="81" t="s">
        <v>5512</v>
      </c>
      <c r="CPU4" s="81" t="s">
        <v>5513</v>
      </c>
      <c r="CPV4" s="81" t="s">
        <v>5514</v>
      </c>
      <c r="CPW4" s="81" t="s">
        <v>5515</v>
      </c>
      <c r="CPX4" s="81" t="s">
        <v>5516</v>
      </c>
      <c r="CPY4" s="81" t="s">
        <v>5517</v>
      </c>
      <c r="CPZ4" s="81" t="s">
        <v>5518</v>
      </c>
      <c r="CQA4" s="81" t="s">
        <v>5519</v>
      </c>
      <c r="CQB4" s="81" t="s">
        <v>5520</v>
      </c>
      <c r="CQC4" s="81" t="s">
        <v>5521</v>
      </c>
      <c r="CQD4" s="81" t="s">
        <v>5522</v>
      </c>
      <c r="CQE4" s="81" t="s">
        <v>5523</v>
      </c>
      <c r="CQF4" s="81" t="s">
        <v>5524</v>
      </c>
      <c r="CQG4" s="81" t="s">
        <v>5525</v>
      </c>
      <c r="CQH4" s="81" t="s">
        <v>5526</v>
      </c>
      <c r="CQI4" s="81" t="s">
        <v>5527</v>
      </c>
      <c r="CQJ4" s="81" t="s">
        <v>5528</v>
      </c>
      <c r="CQK4" s="81" t="s">
        <v>5529</v>
      </c>
      <c r="CQL4" s="81" t="s">
        <v>5530</v>
      </c>
      <c r="CQM4" s="81" t="s">
        <v>5531</v>
      </c>
      <c r="CQN4" s="81" t="s">
        <v>5532</v>
      </c>
      <c r="CQO4" s="81" t="s">
        <v>5533</v>
      </c>
      <c r="CQP4" s="81" t="s">
        <v>5534</v>
      </c>
      <c r="CQQ4" s="81" t="s">
        <v>5535</v>
      </c>
      <c r="CQR4" s="81" t="s">
        <v>5536</v>
      </c>
      <c r="CQS4" s="81" t="s">
        <v>5537</v>
      </c>
      <c r="CQT4" s="81" t="s">
        <v>5538</v>
      </c>
      <c r="CQU4" s="81" t="s">
        <v>5539</v>
      </c>
      <c r="CQV4" s="81" t="s">
        <v>5540</v>
      </c>
      <c r="CQW4" s="81" t="s">
        <v>5541</v>
      </c>
      <c r="CQX4" s="81" t="s">
        <v>5542</v>
      </c>
      <c r="CQY4" s="81" t="s">
        <v>5543</v>
      </c>
      <c r="CQZ4" s="81" t="s">
        <v>5544</v>
      </c>
      <c r="CRA4" s="81" t="s">
        <v>5545</v>
      </c>
      <c r="CRB4" s="81" t="s">
        <v>5546</v>
      </c>
      <c r="CRC4" s="81" t="s">
        <v>5547</v>
      </c>
      <c r="CRD4" s="81" t="s">
        <v>5548</v>
      </c>
      <c r="CRE4" s="81" t="s">
        <v>5549</v>
      </c>
      <c r="CRF4" s="81" t="s">
        <v>5550</v>
      </c>
      <c r="CRG4" s="81" t="s">
        <v>5551</v>
      </c>
      <c r="CRH4" s="81" t="s">
        <v>5552</v>
      </c>
      <c r="CRI4" s="81" t="s">
        <v>5553</v>
      </c>
      <c r="CRJ4" s="81" t="s">
        <v>5554</v>
      </c>
      <c r="CRK4" s="81" t="s">
        <v>5555</v>
      </c>
      <c r="CRL4" s="81" t="s">
        <v>5556</v>
      </c>
      <c r="CRM4" s="81" t="s">
        <v>5557</v>
      </c>
      <c r="CRN4" s="81" t="s">
        <v>5558</v>
      </c>
      <c r="CRO4" s="81" t="s">
        <v>5559</v>
      </c>
      <c r="CRP4" s="81" t="s">
        <v>5560</v>
      </c>
      <c r="CRQ4" s="81" t="s">
        <v>5561</v>
      </c>
      <c r="CRR4" s="81" t="s">
        <v>5562</v>
      </c>
      <c r="CRS4" s="81" t="s">
        <v>5563</v>
      </c>
      <c r="CRT4" s="81" t="s">
        <v>5564</v>
      </c>
      <c r="CRU4" s="81" t="s">
        <v>5565</v>
      </c>
      <c r="CRV4" s="81" t="s">
        <v>5566</v>
      </c>
      <c r="CRW4" s="81" t="s">
        <v>5567</v>
      </c>
      <c r="CRX4" s="81" t="s">
        <v>5568</v>
      </c>
      <c r="CRY4" s="81" t="s">
        <v>5569</v>
      </c>
      <c r="CRZ4" s="81" t="s">
        <v>5570</v>
      </c>
      <c r="CSA4" s="81" t="s">
        <v>5571</v>
      </c>
      <c r="CSB4" s="81" t="s">
        <v>5572</v>
      </c>
      <c r="CSC4" s="81" t="s">
        <v>5573</v>
      </c>
      <c r="CSD4" s="81" t="s">
        <v>5574</v>
      </c>
      <c r="CSE4" s="81" t="s">
        <v>5575</v>
      </c>
      <c r="CSF4" s="81" t="s">
        <v>5576</v>
      </c>
      <c r="CSG4" s="81" t="s">
        <v>5577</v>
      </c>
      <c r="CSH4" s="81" t="s">
        <v>5578</v>
      </c>
      <c r="CSI4" s="81" t="s">
        <v>5579</v>
      </c>
      <c r="CSJ4" s="81" t="s">
        <v>5580</v>
      </c>
      <c r="CSK4" s="81" t="s">
        <v>5581</v>
      </c>
      <c r="CSL4" s="81" t="s">
        <v>5582</v>
      </c>
      <c r="CSM4" s="81" t="s">
        <v>5583</v>
      </c>
      <c r="CSN4" s="81" t="s">
        <v>5584</v>
      </c>
      <c r="CSO4" s="81" t="s">
        <v>5585</v>
      </c>
      <c r="CSP4" s="81" t="s">
        <v>5586</v>
      </c>
      <c r="CSQ4" s="81" t="s">
        <v>5587</v>
      </c>
      <c r="CSR4" s="81" t="s">
        <v>5588</v>
      </c>
      <c r="CSS4" s="81" t="s">
        <v>5589</v>
      </c>
      <c r="CST4" s="81" t="s">
        <v>5590</v>
      </c>
      <c r="CSU4" s="81" t="s">
        <v>5591</v>
      </c>
      <c r="CSV4" s="81" t="s">
        <v>5592</v>
      </c>
      <c r="CSW4" s="81" t="s">
        <v>5593</v>
      </c>
      <c r="CSX4" s="81" t="s">
        <v>5594</v>
      </c>
      <c r="CSY4" s="81" t="s">
        <v>5595</v>
      </c>
      <c r="CSZ4" s="81" t="s">
        <v>5596</v>
      </c>
      <c r="CTA4" s="81" t="s">
        <v>5597</v>
      </c>
      <c r="CTB4" s="81" t="s">
        <v>5598</v>
      </c>
      <c r="CTC4" s="81" t="s">
        <v>5599</v>
      </c>
      <c r="CTD4" s="81" t="s">
        <v>5600</v>
      </c>
      <c r="CTE4" s="81" t="s">
        <v>5601</v>
      </c>
      <c r="CTF4" s="81" t="s">
        <v>5602</v>
      </c>
      <c r="CTG4" s="81" t="s">
        <v>5603</v>
      </c>
      <c r="CTH4" s="81" t="s">
        <v>5604</v>
      </c>
      <c r="CTI4" s="81" t="s">
        <v>5605</v>
      </c>
      <c r="CTJ4" s="81" t="s">
        <v>5606</v>
      </c>
      <c r="CTK4" s="81" t="s">
        <v>5607</v>
      </c>
      <c r="CTL4" s="81" t="s">
        <v>5608</v>
      </c>
      <c r="CTM4" s="81" t="s">
        <v>5609</v>
      </c>
      <c r="CTN4" s="81" t="s">
        <v>5610</v>
      </c>
      <c r="CTO4" s="81" t="s">
        <v>5611</v>
      </c>
      <c r="CTP4" s="81" t="s">
        <v>5612</v>
      </c>
      <c r="CTQ4" s="81" t="s">
        <v>5613</v>
      </c>
      <c r="CTR4" s="81" t="s">
        <v>5614</v>
      </c>
      <c r="CTS4" s="81" t="s">
        <v>5615</v>
      </c>
      <c r="CTT4" s="81" t="s">
        <v>5616</v>
      </c>
      <c r="CTU4" s="81" t="s">
        <v>5617</v>
      </c>
      <c r="CTV4" s="81" t="s">
        <v>5618</v>
      </c>
      <c r="CTW4" s="81" t="s">
        <v>5619</v>
      </c>
      <c r="CTX4" s="81" t="s">
        <v>5620</v>
      </c>
      <c r="CTY4" s="81" t="s">
        <v>5621</v>
      </c>
      <c r="CTZ4" s="81" t="s">
        <v>5622</v>
      </c>
      <c r="CUA4" s="81" t="s">
        <v>5623</v>
      </c>
      <c r="CUB4" s="81" t="s">
        <v>5624</v>
      </c>
      <c r="CUC4" s="81" t="s">
        <v>5625</v>
      </c>
      <c r="CUD4" s="81" t="s">
        <v>5626</v>
      </c>
      <c r="CUE4" s="81" t="s">
        <v>5627</v>
      </c>
      <c r="CUF4" s="81" t="s">
        <v>5628</v>
      </c>
      <c r="CUG4" s="81" t="s">
        <v>5629</v>
      </c>
      <c r="CUH4" s="81" t="s">
        <v>5630</v>
      </c>
      <c r="CUI4" s="81" t="s">
        <v>5631</v>
      </c>
      <c r="CUJ4" s="81" t="s">
        <v>5632</v>
      </c>
      <c r="CUK4" s="81" t="s">
        <v>5633</v>
      </c>
      <c r="CUL4" s="81" t="s">
        <v>5634</v>
      </c>
      <c r="CUM4" s="81" t="s">
        <v>5635</v>
      </c>
      <c r="CUN4" s="81" t="s">
        <v>5636</v>
      </c>
      <c r="CUO4" s="81" t="s">
        <v>5637</v>
      </c>
      <c r="CUP4" s="81" t="s">
        <v>5638</v>
      </c>
      <c r="CUQ4" s="81" t="s">
        <v>5639</v>
      </c>
      <c r="CUR4" s="81" t="s">
        <v>5640</v>
      </c>
      <c r="CUS4" s="81" t="s">
        <v>5641</v>
      </c>
      <c r="CUT4" s="81" t="s">
        <v>5642</v>
      </c>
      <c r="CUU4" s="81" t="s">
        <v>5643</v>
      </c>
      <c r="CUV4" s="81" t="s">
        <v>5644</v>
      </c>
      <c r="CUW4" s="81" t="s">
        <v>5645</v>
      </c>
      <c r="CUX4" s="81" t="s">
        <v>5646</v>
      </c>
      <c r="CUY4" s="81" t="s">
        <v>5647</v>
      </c>
      <c r="CUZ4" s="81" t="s">
        <v>5648</v>
      </c>
      <c r="CVA4" s="81" t="s">
        <v>5649</v>
      </c>
      <c r="CVB4" s="81" t="s">
        <v>5650</v>
      </c>
      <c r="CVC4" s="81" t="s">
        <v>5651</v>
      </c>
      <c r="CVD4" s="81" t="s">
        <v>5652</v>
      </c>
      <c r="CVE4" s="81" t="s">
        <v>5653</v>
      </c>
      <c r="CVF4" s="81" t="s">
        <v>5654</v>
      </c>
      <c r="CVG4" s="81" t="s">
        <v>5655</v>
      </c>
      <c r="CVH4" s="81" t="s">
        <v>5656</v>
      </c>
      <c r="CVI4" s="81" t="s">
        <v>5657</v>
      </c>
      <c r="CVJ4" s="81" t="s">
        <v>5658</v>
      </c>
      <c r="CVK4" s="81" t="s">
        <v>5659</v>
      </c>
      <c r="CVL4" s="81" t="s">
        <v>5660</v>
      </c>
      <c r="CVM4" s="81" t="s">
        <v>5661</v>
      </c>
      <c r="CVN4" s="81" t="s">
        <v>5662</v>
      </c>
      <c r="CVO4" s="81" t="s">
        <v>5663</v>
      </c>
      <c r="CVP4" s="81" t="s">
        <v>5664</v>
      </c>
      <c r="CVQ4" s="81" t="s">
        <v>5665</v>
      </c>
      <c r="CVR4" s="81" t="s">
        <v>5666</v>
      </c>
      <c r="CVS4" s="81" t="s">
        <v>5667</v>
      </c>
      <c r="CVT4" s="81" t="s">
        <v>5668</v>
      </c>
      <c r="CVU4" s="81" t="s">
        <v>5669</v>
      </c>
      <c r="CVV4" s="81" t="s">
        <v>5670</v>
      </c>
      <c r="CVW4" s="81" t="s">
        <v>5671</v>
      </c>
      <c r="CVX4" s="81" t="s">
        <v>5672</v>
      </c>
      <c r="CVY4" s="81" t="s">
        <v>5673</v>
      </c>
      <c r="CVZ4" s="81" t="s">
        <v>5674</v>
      </c>
      <c r="CWA4" s="81" t="s">
        <v>5675</v>
      </c>
      <c r="CWB4" s="81" t="s">
        <v>5676</v>
      </c>
      <c r="CWC4" s="81" t="s">
        <v>5677</v>
      </c>
      <c r="CWD4" s="81" t="s">
        <v>5678</v>
      </c>
      <c r="CWE4" s="81" t="s">
        <v>5679</v>
      </c>
      <c r="CWF4" s="81" t="s">
        <v>5680</v>
      </c>
      <c r="CWG4" s="81" t="s">
        <v>5681</v>
      </c>
      <c r="CWH4" s="81" t="s">
        <v>5682</v>
      </c>
      <c r="CWI4" s="81" t="s">
        <v>5683</v>
      </c>
      <c r="CWJ4" s="81" t="s">
        <v>5684</v>
      </c>
      <c r="CWK4" s="81" t="s">
        <v>5685</v>
      </c>
      <c r="CWL4" s="81" t="s">
        <v>5686</v>
      </c>
      <c r="CWM4" s="81" t="s">
        <v>5687</v>
      </c>
      <c r="CWN4" s="81" t="s">
        <v>5688</v>
      </c>
      <c r="CWO4" s="81" t="s">
        <v>5689</v>
      </c>
      <c r="CWP4" s="81" t="s">
        <v>5690</v>
      </c>
      <c r="CWQ4" s="81" t="s">
        <v>5691</v>
      </c>
      <c r="CWR4" s="81" t="s">
        <v>5692</v>
      </c>
      <c r="CWS4" s="81" t="s">
        <v>5693</v>
      </c>
      <c r="CWT4" s="81" t="s">
        <v>5694</v>
      </c>
      <c r="CWU4" s="81" t="s">
        <v>5695</v>
      </c>
      <c r="CWV4" s="81" t="s">
        <v>5696</v>
      </c>
      <c r="CWW4" s="81" t="s">
        <v>5697</v>
      </c>
      <c r="CWX4" s="81" t="s">
        <v>5698</v>
      </c>
      <c r="CWY4" s="81" t="s">
        <v>5699</v>
      </c>
      <c r="CWZ4" s="81" t="s">
        <v>5700</v>
      </c>
      <c r="CXA4" s="81" t="s">
        <v>5701</v>
      </c>
      <c r="CXB4" s="81" t="s">
        <v>5702</v>
      </c>
      <c r="CXC4" s="81" t="s">
        <v>5703</v>
      </c>
      <c r="CXD4" s="81" t="s">
        <v>5704</v>
      </c>
      <c r="CXE4" s="81" t="s">
        <v>5705</v>
      </c>
      <c r="CXF4" s="81" t="s">
        <v>5706</v>
      </c>
      <c r="CXG4" s="81" t="s">
        <v>5707</v>
      </c>
      <c r="CXH4" s="81" t="s">
        <v>5708</v>
      </c>
      <c r="CXI4" s="81" t="s">
        <v>5709</v>
      </c>
      <c r="CXJ4" s="81" t="s">
        <v>5710</v>
      </c>
      <c r="CXK4" s="81" t="s">
        <v>5711</v>
      </c>
      <c r="CXL4" s="81" t="s">
        <v>5712</v>
      </c>
      <c r="CXM4" s="81" t="s">
        <v>5713</v>
      </c>
      <c r="CXN4" s="81" t="s">
        <v>5714</v>
      </c>
      <c r="CXO4" s="81" t="s">
        <v>5715</v>
      </c>
      <c r="CXP4" s="81" t="s">
        <v>5716</v>
      </c>
      <c r="CXQ4" s="81" t="s">
        <v>5717</v>
      </c>
      <c r="CXR4" s="81" t="s">
        <v>5718</v>
      </c>
      <c r="CXS4" s="81" t="s">
        <v>5719</v>
      </c>
      <c r="CXT4" s="81" t="s">
        <v>5720</v>
      </c>
      <c r="CXU4" s="81" t="s">
        <v>5721</v>
      </c>
      <c r="CXV4" s="81" t="s">
        <v>5722</v>
      </c>
      <c r="CXW4" s="81" t="s">
        <v>5723</v>
      </c>
      <c r="CXX4" s="81" t="s">
        <v>5724</v>
      </c>
      <c r="CXY4" s="81" t="s">
        <v>5725</v>
      </c>
      <c r="CXZ4" s="81" t="s">
        <v>5726</v>
      </c>
      <c r="CYA4" s="81" t="s">
        <v>5727</v>
      </c>
      <c r="CYB4" s="81" t="s">
        <v>5728</v>
      </c>
      <c r="CYC4" s="81" t="s">
        <v>5729</v>
      </c>
      <c r="CYD4" s="81" t="s">
        <v>5730</v>
      </c>
      <c r="CYE4" s="81" t="s">
        <v>5731</v>
      </c>
      <c r="CYF4" s="81" t="s">
        <v>5732</v>
      </c>
      <c r="CYG4" s="81" t="s">
        <v>5733</v>
      </c>
      <c r="CYH4" s="81" t="s">
        <v>5734</v>
      </c>
      <c r="CYI4" s="81" t="s">
        <v>5735</v>
      </c>
      <c r="CYJ4" s="81" t="s">
        <v>5736</v>
      </c>
      <c r="CYK4" s="81" t="s">
        <v>5737</v>
      </c>
      <c r="CYL4" s="81" t="s">
        <v>5738</v>
      </c>
      <c r="CYM4" s="81" t="s">
        <v>5739</v>
      </c>
      <c r="CYN4" s="81" t="s">
        <v>5740</v>
      </c>
      <c r="CYO4" s="81" t="s">
        <v>5741</v>
      </c>
      <c r="CYP4" s="81" t="s">
        <v>5742</v>
      </c>
      <c r="CYQ4" s="81" t="s">
        <v>5743</v>
      </c>
      <c r="CYR4" s="81" t="s">
        <v>5744</v>
      </c>
      <c r="CYS4" s="81" t="s">
        <v>5745</v>
      </c>
      <c r="CYT4" s="81" t="s">
        <v>5746</v>
      </c>
      <c r="CYU4" s="81" t="s">
        <v>5747</v>
      </c>
      <c r="CYV4" s="81" t="s">
        <v>5748</v>
      </c>
      <c r="CYW4" s="81" t="s">
        <v>5749</v>
      </c>
      <c r="CYX4" s="81" t="s">
        <v>5750</v>
      </c>
      <c r="CYY4" s="81" t="s">
        <v>5751</v>
      </c>
      <c r="CYZ4" s="81" t="s">
        <v>5752</v>
      </c>
      <c r="CZA4" s="81" t="s">
        <v>5753</v>
      </c>
      <c r="CZB4" s="81" t="s">
        <v>5754</v>
      </c>
      <c r="CZC4" s="81" t="s">
        <v>5755</v>
      </c>
      <c r="CZD4" s="81" t="s">
        <v>5756</v>
      </c>
      <c r="CZE4" s="81" t="s">
        <v>5757</v>
      </c>
      <c r="CZF4" s="81" t="s">
        <v>5758</v>
      </c>
      <c r="CZG4" s="81" t="s">
        <v>5759</v>
      </c>
      <c r="CZH4" s="81" t="s">
        <v>5760</v>
      </c>
      <c r="CZI4" s="81" t="s">
        <v>5761</v>
      </c>
      <c r="CZJ4" s="81" t="s">
        <v>5762</v>
      </c>
      <c r="CZK4" s="81" t="s">
        <v>5763</v>
      </c>
      <c r="CZL4" s="81" t="s">
        <v>5764</v>
      </c>
      <c r="CZM4" s="81" t="s">
        <v>5765</v>
      </c>
      <c r="CZN4" s="81" t="s">
        <v>5766</v>
      </c>
      <c r="CZO4" s="81" t="s">
        <v>5767</v>
      </c>
      <c r="CZP4" s="81" t="s">
        <v>5768</v>
      </c>
      <c r="CZQ4" s="81" t="s">
        <v>5769</v>
      </c>
      <c r="CZR4" s="81" t="s">
        <v>5770</v>
      </c>
      <c r="CZS4" s="81" t="s">
        <v>5771</v>
      </c>
      <c r="CZT4" s="81" t="s">
        <v>5772</v>
      </c>
      <c r="CZU4" s="81" t="s">
        <v>5773</v>
      </c>
      <c r="CZV4" s="81" t="s">
        <v>5774</v>
      </c>
      <c r="CZW4" s="81" t="s">
        <v>5775</v>
      </c>
      <c r="CZX4" s="81" t="s">
        <v>5776</v>
      </c>
      <c r="CZY4" s="81" t="s">
        <v>5777</v>
      </c>
      <c r="CZZ4" s="81" t="s">
        <v>5778</v>
      </c>
      <c r="DAA4" s="81" t="s">
        <v>5779</v>
      </c>
      <c r="DAB4" s="81" t="s">
        <v>5780</v>
      </c>
      <c r="DAC4" s="81" t="s">
        <v>5781</v>
      </c>
      <c r="DAD4" s="81" t="s">
        <v>5782</v>
      </c>
      <c r="DAE4" s="81" t="s">
        <v>5783</v>
      </c>
      <c r="DAF4" s="81" t="s">
        <v>5784</v>
      </c>
      <c r="DAG4" s="81" t="s">
        <v>5785</v>
      </c>
      <c r="DAH4" s="81" t="s">
        <v>5786</v>
      </c>
      <c r="DAI4" s="81" t="s">
        <v>5787</v>
      </c>
      <c r="DAJ4" s="81" t="s">
        <v>5788</v>
      </c>
      <c r="DAK4" s="81" t="s">
        <v>5789</v>
      </c>
      <c r="DAL4" s="81" t="s">
        <v>5790</v>
      </c>
      <c r="DAM4" s="81" t="s">
        <v>5791</v>
      </c>
      <c r="DAN4" s="81" t="s">
        <v>5792</v>
      </c>
      <c r="DAO4" s="81" t="s">
        <v>5793</v>
      </c>
      <c r="DAP4" s="81" t="s">
        <v>5794</v>
      </c>
      <c r="DAQ4" s="81" t="s">
        <v>5795</v>
      </c>
      <c r="DAR4" s="81" t="s">
        <v>5796</v>
      </c>
      <c r="DAS4" s="81" t="s">
        <v>5797</v>
      </c>
      <c r="DAT4" s="81" t="s">
        <v>5798</v>
      </c>
      <c r="DAU4" s="81" t="s">
        <v>5799</v>
      </c>
      <c r="DAV4" s="81" t="s">
        <v>5800</v>
      </c>
      <c r="DAW4" s="81" t="s">
        <v>5801</v>
      </c>
      <c r="DAX4" s="81" t="s">
        <v>5802</v>
      </c>
      <c r="DAY4" s="81" t="s">
        <v>5803</v>
      </c>
      <c r="DAZ4" s="81" t="s">
        <v>5804</v>
      </c>
      <c r="DBA4" s="81" t="s">
        <v>5805</v>
      </c>
      <c r="DBB4" s="81" t="s">
        <v>5806</v>
      </c>
      <c r="DBC4" s="81" t="s">
        <v>5807</v>
      </c>
      <c r="DBD4" s="81" t="s">
        <v>5808</v>
      </c>
      <c r="DBE4" s="81" t="s">
        <v>5809</v>
      </c>
      <c r="DBF4" s="81" t="s">
        <v>5810</v>
      </c>
      <c r="DBG4" s="81" t="s">
        <v>5811</v>
      </c>
      <c r="DBH4" s="81" t="s">
        <v>5812</v>
      </c>
      <c r="DBI4" s="81" t="s">
        <v>5813</v>
      </c>
      <c r="DBJ4" s="81" t="s">
        <v>5814</v>
      </c>
      <c r="DBK4" s="81" t="s">
        <v>5815</v>
      </c>
      <c r="DBL4" s="81" t="s">
        <v>5816</v>
      </c>
      <c r="DBM4" s="81" t="s">
        <v>5817</v>
      </c>
      <c r="DBN4" s="81" t="s">
        <v>5818</v>
      </c>
      <c r="DBO4" s="81" t="s">
        <v>5819</v>
      </c>
      <c r="DBP4" s="81" t="s">
        <v>5820</v>
      </c>
      <c r="DBQ4" s="81" t="s">
        <v>5821</v>
      </c>
      <c r="DBR4" s="81" t="s">
        <v>5822</v>
      </c>
      <c r="DBS4" s="81" t="s">
        <v>5823</v>
      </c>
      <c r="DBT4" s="81" t="s">
        <v>5824</v>
      </c>
      <c r="DBU4" s="81" t="s">
        <v>5825</v>
      </c>
      <c r="DBV4" s="81" t="s">
        <v>5826</v>
      </c>
      <c r="DBW4" s="81" t="s">
        <v>5827</v>
      </c>
      <c r="DBX4" s="81" t="s">
        <v>5828</v>
      </c>
      <c r="DBY4" s="81" t="s">
        <v>5829</v>
      </c>
      <c r="DBZ4" s="81" t="s">
        <v>5830</v>
      </c>
      <c r="DCA4" s="81" t="s">
        <v>5831</v>
      </c>
      <c r="DCB4" s="81" t="s">
        <v>5832</v>
      </c>
      <c r="DCC4" s="81" t="s">
        <v>5833</v>
      </c>
      <c r="DCD4" s="81" t="s">
        <v>5834</v>
      </c>
      <c r="DCE4" s="81" t="s">
        <v>5835</v>
      </c>
      <c r="DCF4" s="81" t="s">
        <v>5836</v>
      </c>
      <c r="DCG4" s="81" t="s">
        <v>5837</v>
      </c>
      <c r="DCH4" s="81" t="s">
        <v>5838</v>
      </c>
      <c r="DCI4" s="81" t="s">
        <v>5839</v>
      </c>
      <c r="DCJ4" s="81" t="s">
        <v>5840</v>
      </c>
      <c r="DCK4" s="81" t="s">
        <v>5841</v>
      </c>
      <c r="DCL4" s="81" t="s">
        <v>5842</v>
      </c>
      <c r="DCM4" s="81" t="s">
        <v>5843</v>
      </c>
      <c r="DCN4" s="81" t="s">
        <v>5844</v>
      </c>
      <c r="DCO4" s="81" t="s">
        <v>5845</v>
      </c>
      <c r="DCP4" s="81" t="s">
        <v>5846</v>
      </c>
      <c r="DCQ4" s="81" t="s">
        <v>5847</v>
      </c>
      <c r="DCR4" s="81" t="s">
        <v>5848</v>
      </c>
      <c r="DCS4" s="81" t="s">
        <v>5849</v>
      </c>
      <c r="DCT4" s="81" t="s">
        <v>5850</v>
      </c>
      <c r="DCU4" s="81" t="s">
        <v>5851</v>
      </c>
      <c r="DCV4" s="81" t="s">
        <v>5852</v>
      </c>
      <c r="DCW4" s="81" t="s">
        <v>5853</v>
      </c>
      <c r="DCX4" s="81" t="s">
        <v>5854</v>
      </c>
      <c r="DCY4" s="81" t="s">
        <v>5855</v>
      </c>
      <c r="DCZ4" s="81" t="s">
        <v>5856</v>
      </c>
      <c r="DDA4" s="81" t="s">
        <v>5857</v>
      </c>
      <c r="DDB4" s="81" t="s">
        <v>5858</v>
      </c>
      <c r="DDC4" s="81" t="s">
        <v>5859</v>
      </c>
      <c r="DDD4" s="81" t="s">
        <v>5860</v>
      </c>
      <c r="DDE4" s="81" t="s">
        <v>5861</v>
      </c>
      <c r="DDF4" s="81" t="s">
        <v>5862</v>
      </c>
      <c r="DDG4" s="81" t="s">
        <v>5863</v>
      </c>
      <c r="DDH4" s="81" t="s">
        <v>5864</v>
      </c>
      <c r="DDI4" s="81" t="s">
        <v>5865</v>
      </c>
      <c r="DDJ4" s="81" t="s">
        <v>5866</v>
      </c>
      <c r="DDK4" s="81" t="s">
        <v>5867</v>
      </c>
      <c r="DDL4" s="81" t="s">
        <v>5868</v>
      </c>
      <c r="DDM4" s="81" t="s">
        <v>5869</v>
      </c>
      <c r="DDN4" s="81" t="s">
        <v>5870</v>
      </c>
      <c r="DDO4" s="81" t="s">
        <v>5871</v>
      </c>
      <c r="DDP4" s="81" t="s">
        <v>5872</v>
      </c>
      <c r="DDQ4" s="81" t="s">
        <v>5873</v>
      </c>
      <c r="DDR4" s="81" t="s">
        <v>5874</v>
      </c>
      <c r="DDS4" s="81" t="s">
        <v>5875</v>
      </c>
      <c r="DDT4" s="81" t="s">
        <v>5876</v>
      </c>
      <c r="DDU4" s="81" t="s">
        <v>5877</v>
      </c>
      <c r="DDV4" s="81" t="s">
        <v>5878</v>
      </c>
      <c r="DDW4" s="81" t="s">
        <v>5879</v>
      </c>
      <c r="DDX4" s="81" t="s">
        <v>5880</v>
      </c>
      <c r="DDY4" s="81" t="s">
        <v>5881</v>
      </c>
      <c r="DDZ4" s="81" t="s">
        <v>5882</v>
      </c>
      <c r="DEA4" s="81" t="s">
        <v>5883</v>
      </c>
      <c r="DEB4" s="81" t="s">
        <v>5884</v>
      </c>
      <c r="DEC4" s="81" t="s">
        <v>5885</v>
      </c>
      <c r="DED4" s="81" t="s">
        <v>5886</v>
      </c>
      <c r="DEE4" s="81" t="s">
        <v>5887</v>
      </c>
      <c r="DEF4" s="81" t="s">
        <v>5888</v>
      </c>
      <c r="DEG4" s="81" t="s">
        <v>5889</v>
      </c>
      <c r="DEH4" s="81" t="s">
        <v>5890</v>
      </c>
      <c r="DEI4" s="81" t="s">
        <v>5891</v>
      </c>
      <c r="DEJ4" s="81" t="s">
        <v>5892</v>
      </c>
      <c r="DEK4" s="81" t="s">
        <v>5893</v>
      </c>
      <c r="DEL4" s="81" t="s">
        <v>5894</v>
      </c>
      <c r="DEM4" s="81" t="s">
        <v>5895</v>
      </c>
      <c r="DEN4" s="81" t="s">
        <v>5896</v>
      </c>
      <c r="DEO4" s="81" t="s">
        <v>5897</v>
      </c>
      <c r="DEP4" s="81" t="s">
        <v>5898</v>
      </c>
      <c r="DEQ4" s="81" t="s">
        <v>5899</v>
      </c>
      <c r="DER4" s="81" t="s">
        <v>5900</v>
      </c>
      <c r="DES4" s="81" t="s">
        <v>5901</v>
      </c>
      <c r="DET4" s="81" t="s">
        <v>5902</v>
      </c>
      <c r="DEU4" s="81" t="s">
        <v>5903</v>
      </c>
      <c r="DEV4" s="81" t="s">
        <v>5904</v>
      </c>
      <c r="DEW4" s="81" t="s">
        <v>5905</v>
      </c>
      <c r="DEX4" s="81" t="s">
        <v>5906</v>
      </c>
      <c r="DEY4" s="81" t="s">
        <v>5907</v>
      </c>
      <c r="DEZ4" s="81" t="s">
        <v>5908</v>
      </c>
      <c r="DFA4" s="81" t="s">
        <v>5909</v>
      </c>
      <c r="DFB4" s="81" t="s">
        <v>5910</v>
      </c>
      <c r="DFC4" s="81" t="s">
        <v>5911</v>
      </c>
      <c r="DFD4" s="81" t="s">
        <v>5912</v>
      </c>
      <c r="DFE4" s="81" t="s">
        <v>5913</v>
      </c>
      <c r="DFF4" s="81" t="s">
        <v>5914</v>
      </c>
      <c r="DFG4" s="81" t="s">
        <v>5915</v>
      </c>
      <c r="DFH4" s="81" t="s">
        <v>5916</v>
      </c>
      <c r="DFI4" s="81" t="s">
        <v>5917</v>
      </c>
      <c r="DFJ4" s="81" t="s">
        <v>5918</v>
      </c>
      <c r="DFK4" s="81" t="s">
        <v>5919</v>
      </c>
      <c r="DFL4" s="81" t="s">
        <v>5920</v>
      </c>
      <c r="DFM4" s="81" t="s">
        <v>5921</v>
      </c>
      <c r="DFN4" s="81" t="s">
        <v>5922</v>
      </c>
      <c r="DFO4" s="81" t="s">
        <v>5923</v>
      </c>
      <c r="DFP4" s="81" t="s">
        <v>5924</v>
      </c>
      <c r="DFQ4" s="81" t="s">
        <v>5925</v>
      </c>
      <c r="DFR4" s="81" t="s">
        <v>5926</v>
      </c>
      <c r="DFS4" s="81" t="s">
        <v>5927</v>
      </c>
      <c r="DFT4" s="81" t="s">
        <v>5928</v>
      </c>
      <c r="DFU4" s="81" t="s">
        <v>5929</v>
      </c>
      <c r="DFV4" s="81" t="s">
        <v>5930</v>
      </c>
      <c r="DFW4" s="81" t="s">
        <v>5931</v>
      </c>
      <c r="DFX4" s="81" t="s">
        <v>5932</v>
      </c>
      <c r="DFY4" s="81" t="s">
        <v>5933</v>
      </c>
      <c r="DFZ4" s="81" t="s">
        <v>5934</v>
      </c>
      <c r="DGA4" s="81" t="s">
        <v>5935</v>
      </c>
      <c r="DGB4" s="81" t="s">
        <v>5936</v>
      </c>
      <c r="DGC4" s="81" t="s">
        <v>5937</v>
      </c>
      <c r="DGD4" s="81" t="s">
        <v>5938</v>
      </c>
      <c r="DGE4" s="81" t="s">
        <v>5939</v>
      </c>
      <c r="DGF4" s="81" t="s">
        <v>5940</v>
      </c>
      <c r="DGG4" s="81" t="s">
        <v>5941</v>
      </c>
      <c r="DGH4" s="81" t="s">
        <v>5942</v>
      </c>
      <c r="DGI4" s="81" t="s">
        <v>5943</v>
      </c>
      <c r="DGJ4" s="81" t="s">
        <v>5944</v>
      </c>
      <c r="DGK4" s="81" t="s">
        <v>5945</v>
      </c>
      <c r="DGL4" s="81" t="s">
        <v>5946</v>
      </c>
      <c r="DGM4" s="81" t="s">
        <v>5947</v>
      </c>
      <c r="DGN4" s="81" t="s">
        <v>5948</v>
      </c>
      <c r="DGO4" s="81" t="s">
        <v>5949</v>
      </c>
      <c r="DGP4" s="81" t="s">
        <v>5950</v>
      </c>
      <c r="DGQ4" s="81" t="s">
        <v>5951</v>
      </c>
      <c r="DGR4" s="81" t="s">
        <v>5952</v>
      </c>
      <c r="DGS4" s="81" t="s">
        <v>5953</v>
      </c>
      <c r="DGT4" s="81" t="s">
        <v>5954</v>
      </c>
      <c r="DGU4" s="81" t="s">
        <v>5955</v>
      </c>
      <c r="DGV4" s="81" t="s">
        <v>5956</v>
      </c>
      <c r="DGW4" s="81" t="s">
        <v>5957</v>
      </c>
      <c r="DGX4" s="81" t="s">
        <v>5958</v>
      </c>
      <c r="DGY4" s="81" t="s">
        <v>5959</v>
      </c>
      <c r="DGZ4" s="81" t="s">
        <v>5960</v>
      </c>
      <c r="DHA4" s="81" t="s">
        <v>5961</v>
      </c>
      <c r="DHB4" s="81" t="s">
        <v>5962</v>
      </c>
      <c r="DHC4" s="81" t="s">
        <v>5963</v>
      </c>
      <c r="DHD4" s="81" t="s">
        <v>5964</v>
      </c>
      <c r="DHE4" s="81" t="s">
        <v>5965</v>
      </c>
      <c r="DHF4" s="81" t="s">
        <v>5966</v>
      </c>
      <c r="DHG4" s="81" t="s">
        <v>5967</v>
      </c>
      <c r="DHH4" s="81" t="s">
        <v>5968</v>
      </c>
      <c r="DHI4" s="81" t="s">
        <v>5969</v>
      </c>
      <c r="DHJ4" s="81" t="s">
        <v>5970</v>
      </c>
      <c r="DHK4" s="81" t="s">
        <v>5971</v>
      </c>
      <c r="DHL4" s="81" t="s">
        <v>5972</v>
      </c>
      <c r="DHM4" s="81" t="s">
        <v>5973</v>
      </c>
      <c r="DHN4" s="81" t="s">
        <v>5974</v>
      </c>
      <c r="DHO4" s="81" t="s">
        <v>5975</v>
      </c>
      <c r="DHP4" s="81" t="s">
        <v>5976</v>
      </c>
      <c r="DHQ4" s="81" t="s">
        <v>5977</v>
      </c>
      <c r="DHR4" s="81" t="s">
        <v>5978</v>
      </c>
      <c r="DHS4" s="81" t="s">
        <v>5979</v>
      </c>
      <c r="DHT4" s="81" t="s">
        <v>5980</v>
      </c>
      <c r="DHU4" s="81" t="s">
        <v>5981</v>
      </c>
      <c r="DHV4" s="81" t="s">
        <v>5982</v>
      </c>
      <c r="DHW4" s="81" t="s">
        <v>5983</v>
      </c>
      <c r="DHX4" s="81" t="s">
        <v>5984</v>
      </c>
      <c r="DHY4" s="81" t="s">
        <v>5985</v>
      </c>
      <c r="DHZ4" s="81" t="s">
        <v>5986</v>
      </c>
      <c r="DIA4" s="81" t="s">
        <v>5987</v>
      </c>
      <c r="DIB4" s="81" t="s">
        <v>5988</v>
      </c>
      <c r="DIC4" s="81" t="s">
        <v>5989</v>
      </c>
      <c r="DID4" s="81" t="s">
        <v>5990</v>
      </c>
      <c r="DIE4" s="81" t="s">
        <v>5991</v>
      </c>
      <c r="DIF4" s="81" t="s">
        <v>5992</v>
      </c>
      <c r="DIG4" s="81" t="s">
        <v>5993</v>
      </c>
      <c r="DIH4" s="81" t="s">
        <v>5994</v>
      </c>
      <c r="DII4" s="81" t="s">
        <v>5995</v>
      </c>
      <c r="DIJ4" s="81" t="s">
        <v>5996</v>
      </c>
      <c r="DIK4" s="81" t="s">
        <v>5997</v>
      </c>
      <c r="DIL4" s="81" t="s">
        <v>5998</v>
      </c>
      <c r="DIM4" s="81" t="s">
        <v>5999</v>
      </c>
      <c r="DIN4" s="81" t="s">
        <v>6000</v>
      </c>
      <c r="DIO4" s="81" t="s">
        <v>6001</v>
      </c>
      <c r="DIP4" s="81" t="s">
        <v>6002</v>
      </c>
      <c r="DIQ4" s="81" t="s">
        <v>6003</v>
      </c>
      <c r="DIR4" s="81" t="s">
        <v>6004</v>
      </c>
      <c r="DIS4" s="81" t="s">
        <v>6005</v>
      </c>
      <c r="DIT4" s="81" t="s">
        <v>6006</v>
      </c>
      <c r="DIU4" s="81" t="s">
        <v>6007</v>
      </c>
      <c r="DIV4" s="81" t="s">
        <v>6008</v>
      </c>
      <c r="DIW4" s="81" t="s">
        <v>6009</v>
      </c>
      <c r="DIX4" s="81" t="s">
        <v>6010</v>
      </c>
      <c r="DIY4" s="81" t="s">
        <v>6011</v>
      </c>
      <c r="DIZ4" s="81" t="s">
        <v>6012</v>
      </c>
      <c r="DJA4" s="81" t="s">
        <v>6013</v>
      </c>
      <c r="DJB4" s="81" t="s">
        <v>6014</v>
      </c>
      <c r="DJC4" s="81" t="s">
        <v>6015</v>
      </c>
      <c r="DJD4" s="81" t="s">
        <v>6016</v>
      </c>
      <c r="DJE4" s="81" t="s">
        <v>6017</v>
      </c>
      <c r="DJF4" s="81" t="s">
        <v>6018</v>
      </c>
      <c r="DJG4" s="81" t="s">
        <v>6019</v>
      </c>
      <c r="DJH4" s="81" t="s">
        <v>6020</v>
      </c>
      <c r="DJI4" s="81" t="s">
        <v>6021</v>
      </c>
      <c r="DJJ4" s="81" t="s">
        <v>6022</v>
      </c>
      <c r="DJK4" s="81" t="s">
        <v>6023</v>
      </c>
      <c r="DJL4" s="81" t="s">
        <v>6024</v>
      </c>
      <c r="DJM4" s="81" t="s">
        <v>6025</v>
      </c>
      <c r="DJN4" s="81" t="s">
        <v>6026</v>
      </c>
      <c r="DJO4" s="81" t="s">
        <v>6027</v>
      </c>
      <c r="DJP4" s="81" t="s">
        <v>6028</v>
      </c>
      <c r="DJQ4" s="81" t="s">
        <v>6029</v>
      </c>
      <c r="DJR4" s="81" t="s">
        <v>6030</v>
      </c>
      <c r="DJS4" s="81" t="s">
        <v>6031</v>
      </c>
      <c r="DJT4" s="81" t="s">
        <v>6032</v>
      </c>
      <c r="DJU4" s="81" t="s">
        <v>6033</v>
      </c>
      <c r="DJV4" s="81" t="s">
        <v>6034</v>
      </c>
      <c r="DJW4" s="81" t="s">
        <v>6035</v>
      </c>
      <c r="DJX4" s="81" t="s">
        <v>6036</v>
      </c>
      <c r="DJY4" s="81" t="s">
        <v>6037</v>
      </c>
      <c r="DJZ4" s="81" t="s">
        <v>6038</v>
      </c>
      <c r="DKA4" s="81" t="s">
        <v>6039</v>
      </c>
      <c r="DKB4" s="81" t="s">
        <v>6040</v>
      </c>
      <c r="DKC4" s="81" t="s">
        <v>6041</v>
      </c>
      <c r="DKD4" s="81" t="s">
        <v>6042</v>
      </c>
      <c r="DKE4" s="81" t="s">
        <v>6043</v>
      </c>
      <c r="DKF4" s="81" t="s">
        <v>6044</v>
      </c>
      <c r="DKG4" s="81" t="s">
        <v>6045</v>
      </c>
      <c r="DKH4" s="81" t="s">
        <v>6046</v>
      </c>
      <c r="DKI4" s="81" t="s">
        <v>6047</v>
      </c>
      <c r="DKJ4" s="81" t="s">
        <v>6048</v>
      </c>
      <c r="DKK4" s="81" t="s">
        <v>6049</v>
      </c>
      <c r="DKL4" s="81" t="s">
        <v>6050</v>
      </c>
      <c r="DKM4" s="81" t="s">
        <v>6051</v>
      </c>
      <c r="DKN4" s="81" t="s">
        <v>6052</v>
      </c>
      <c r="DKO4" s="81" t="s">
        <v>6053</v>
      </c>
      <c r="DKP4" s="81" t="s">
        <v>6054</v>
      </c>
      <c r="DKQ4" s="81" t="s">
        <v>6055</v>
      </c>
      <c r="DKR4" s="81" t="s">
        <v>6056</v>
      </c>
      <c r="DKS4" s="81" t="s">
        <v>6057</v>
      </c>
      <c r="DKT4" s="81" t="s">
        <v>6058</v>
      </c>
      <c r="DKU4" s="81" t="s">
        <v>6059</v>
      </c>
      <c r="DKV4" s="81" t="s">
        <v>6060</v>
      </c>
      <c r="DKW4" s="81" t="s">
        <v>6061</v>
      </c>
      <c r="DKX4" s="81" t="s">
        <v>6062</v>
      </c>
      <c r="DKY4" s="81" t="s">
        <v>6063</v>
      </c>
      <c r="DKZ4" s="81" t="s">
        <v>6064</v>
      </c>
      <c r="DLA4" s="81" t="s">
        <v>6065</v>
      </c>
      <c r="DLB4" s="81" t="s">
        <v>6066</v>
      </c>
      <c r="DLC4" s="81" t="s">
        <v>6067</v>
      </c>
      <c r="DLD4" s="81" t="s">
        <v>6068</v>
      </c>
      <c r="DLE4" s="81" t="s">
        <v>6069</v>
      </c>
      <c r="DLF4" s="81" t="s">
        <v>6070</v>
      </c>
      <c r="DLG4" s="81" t="s">
        <v>6071</v>
      </c>
      <c r="DLH4" s="81" t="s">
        <v>6072</v>
      </c>
      <c r="DLI4" s="81" t="s">
        <v>6073</v>
      </c>
      <c r="DLJ4" s="81" t="s">
        <v>6074</v>
      </c>
      <c r="DLK4" s="81" t="s">
        <v>6075</v>
      </c>
      <c r="DLL4" s="81" t="s">
        <v>6076</v>
      </c>
      <c r="DLM4" s="81" t="s">
        <v>6077</v>
      </c>
      <c r="DLN4" s="81" t="s">
        <v>6078</v>
      </c>
      <c r="DLO4" s="81" t="s">
        <v>6079</v>
      </c>
      <c r="DLP4" s="81" t="s">
        <v>6080</v>
      </c>
      <c r="DLQ4" s="81" t="s">
        <v>6081</v>
      </c>
      <c r="DLR4" s="81" t="s">
        <v>6082</v>
      </c>
      <c r="DLS4" s="81" t="s">
        <v>6083</v>
      </c>
      <c r="DLT4" s="81" t="s">
        <v>6084</v>
      </c>
      <c r="DLU4" s="81" t="s">
        <v>6085</v>
      </c>
      <c r="DLV4" s="81" t="s">
        <v>6086</v>
      </c>
      <c r="DLW4" s="81" t="s">
        <v>6087</v>
      </c>
      <c r="DLX4" s="81" t="s">
        <v>6088</v>
      </c>
      <c r="DLY4" s="81" t="s">
        <v>6089</v>
      </c>
      <c r="DLZ4" s="81" t="s">
        <v>6090</v>
      </c>
      <c r="DMA4" s="81" t="s">
        <v>6091</v>
      </c>
      <c r="DMB4" s="81" t="s">
        <v>6092</v>
      </c>
      <c r="DMC4" s="81" t="s">
        <v>6093</v>
      </c>
      <c r="DMD4" s="81" t="s">
        <v>6094</v>
      </c>
      <c r="DME4" s="81" t="s">
        <v>6095</v>
      </c>
      <c r="DMF4" s="81" t="s">
        <v>6096</v>
      </c>
      <c r="DMG4" s="81" t="s">
        <v>6097</v>
      </c>
      <c r="DMH4" s="81" t="s">
        <v>6098</v>
      </c>
      <c r="DMI4" s="81" t="s">
        <v>6099</v>
      </c>
      <c r="DMJ4" s="81" t="s">
        <v>6100</v>
      </c>
      <c r="DMK4" s="81" t="s">
        <v>6101</v>
      </c>
      <c r="DML4" s="81" t="s">
        <v>6102</v>
      </c>
      <c r="DMM4" s="81" t="s">
        <v>6103</v>
      </c>
      <c r="DMN4" s="81" t="s">
        <v>6104</v>
      </c>
      <c r="DMO4" s="81" t="s">
        <v>6105</v>
      </c>
      <c r="DMP4" s="81" t="s">
        <v>6106</v>
      </c>
      <c r="DMQ4" s="81" t="s">
        <v>6107</v>
      </c>
      <c r="DMR4" s="81" t="s">
        <v>6108</v>
      </c>
      <c r="DMS4" s="81" t="s">
        <v>6109</v>
      </c>
      <c r="DMT4" s="81" t="s">
        <v>6110</v>
      </c>
      <c r="DMU4" s="81" t="s">
        <v>6111</v>
      </c>
      <c r="DMV4" s="81" t="s">
        <v>6112</v>
      </c>
      <c r="DMW4" s="81" t="s">
        <v>6113</v>
      </c>
      <c r="DMX4" s="81" t="s">
        <v>6114</v>
      </c>
      <c r="DMY4" s="81" t="s">
        <v>6115</v>
      </c>
      <c r="DMZ4" s="81" t="s">
        <v>6116</v>
      </c>
      <c r="DNA4" s="81" t="s">
        <v>6117</v>
      </c>
      <c r="DNB4" s="81" t="s">
        <v>6118</v>
      </c>
      <c r="DNC4" s="81" t="s">
        <v>6119</v>
      </c>
      <c r="DND4" s="81" t="s">
        <v>6120</v>
      </c>
      <c r="DNE4" s="81" t="s">
        <v>6121</v>
      </c>
      <c r="DNF4" s="81" t="s">
        <v>6122</v>
      </c>
      <c r="DNG4" s="81" t="s">
        <v>6123</v>
      </c>
      <c r="DNH4" s="81" t="s">
        <v>6124</v>
      </c>
      <c r="DNI4" s="81" t="s">
        <v>6125</v>
      </c>
      <c r="DNJ4" s="81" t="s">
        <v>6126</v>
      </c>
      <c r="DNK4" s="81" t="s">
        <v>6127</v>
      </c>
      <c r="DNL4" s="81" t="s">
        <v>6128</v>
      </c>
      <c r="DNM4" s="81" t="s">
        <v>6129</v>
      </c>
      <c r="DNN4" s="81" t="s">
        <v>6130</v>
      </c>
      <c r="DNO4" s="81" t="s">
        <v>6131</v>
      </c>
      <c r="DNP4" s="81" t="s">
        <v>6132</v>
      </c>
      <c r="DNQ4" s="81" t="s">
        <v>6133</v>
      </c>
      <c r="DNR4" s="81" t="s">
        <v>6134</v>
      </c>
      <c r="DNS4" s="81" t="s">
        <v>6135</v>
      </c>
      <c r="DNT4" s="81" t="s">
        <v>6136</v>
      </c>
      <c r="DNU4" s="81" t="s">
        <v>6137</v>
      </c>
      <c r="DNV4" s="81" t="s">
        <v>6138</v>
      </c>
      <c r="DNW4" s="81" t="s">
        <v>6139</v>
      </c>
      <c r="DNX4" s="81" t="s">
        <v>6140</v>
      </c>
      <c r="DNY4" s="81" t="s">
        <v>6141</v>
      </c>
      <c r="DNZ4" s="81" t="s">
        <v>6142</v>
      </c>
      <c r="DOA4" s="81" t="s">
        <v>6143</v>
      </c>
      <c r="DOB4" s="81" t="s">
        <v>6144</v>
      </c>
      <c r="DOC4" s="81" t="s">
        <v>6145</v>
      </c>
      <c r="DOD4" s="81" t="s">
        <v>6146</v>
      </c>
      <c r="DOE4" s="81" t="s">
        <v>6147</v>
      </c>
      <c r="DOF4" s="81" t="s">
        <v>6148</v>
      </c>
      <c r="DOG4" s="81" t="s">
        <v>6149</v>
      </c>
      <c r="DOH4" s="81" t="s">
        <v>6150</v>
      </c>
      <c r="DOI4" s="81" t="s">
        <v>6151</v>
      </c>
      <c r="DOJ4" s="81" t="s">
        <v>6152</v>
      </c>
      <c r="DOK4" s="81" t="s">
        <v>6153</v>
      </c>
      <c r="DOL4" s="81" t="s">
        <v>6154</v>
      </c>
      <c r="DOM4" s="81" t="s">
        <v>6155</v>
      </c>
      <c r="DON4" s="81" t="s">
        <v>6156</v>
      </c>
      <c r="DOO4" s="81" t="s">
        <v>6157</v>
      </c>
      <c r="DOP4" s="81" t="s">
        <v>6158</v>
      </c>
      <c r="DOQ4" s="81" t="s">
        <v>6159</v>
      </c>
      <c r="DOR4" s="81" t="s">
        <v>6160</v>
      </c>
      <c r="DOS4" s="81" t="s">
        <v>6161</v>
      </c>
      <c r="DOT4" s="81" t="s">
        <v>6162</v>
      </c>
      <c r="DOU4" s="81" t="s">
        <v>6163</v>
      </c>
      <c r="DOV4" s="81" t="s">
        <v>6164</v>
      </c>
      <c r="DOW4" s="81" t="s">
        <v>6165</v>
      </c>
      <c r="DOX4" s="81" t="s">
        <v>6166</v>
      </c>
      <c r="DOY4" s="81" t="s">
        <v>6167</v>
      </c>
      <c r="DOZ4" s="81" t="s">
        <v>6168</v>
      </c>
      <c r="DPA4" s="81" t="s">
        <v>6169</v>
      </c>
      <c r="DPB4" s="81" t="s">
        <v>6170</v>
      </c>
      <c r="DPC4" s="81" t="s">
        <v>6171</v>
      </c>
      <c r="DPD4" s="81" t="s">
        <v>6172</v>
      </c>
      <c r="DPE4" s="81" t="s">
        <v>6173</v>
      </c>
      <c r="DPF4" s="81" t="s">
        <v>6174</v>
      </c>
      <c r="DPG4" s="81" t="s">
        <v>6175</v>
      </c>
      <c r="DPH4" s="81" t="s">
        <v>6176</v>
      </c>
      <c r="DPI4" s="81" t="s">
        <v>6177</v>
      </c>
      <c r="DPJ4" s="81" t="s">
        <v>6178</v>
      </c>
      <c r="DPK4" s="81" t="s">
        <v>6179</v>
      </c>
      <c r="DPL4" s="81" t="s">
        <v>6180</v>
      </c>
      <c r="DPM4" s="81" t="s">
        <v>6181</v>
      </c>
      <c r="DPN4" s="81" t="s">
        <v>6182</v>
      </c>
      <c r="DPO4" s="81" t="s">
        <v>6183</v>
      </c>
      <c r="DPP4" s="81" t="s">
        <v>6184</v>
      </c>
      <c r="DPQ4" s="81" t="s">
        <v>6185</v>
      </c>
      <c r="DPR4" s="81" t="s">
        <v>6186</v>
      </c>
      <c r="DPS4" s="81" t="s">
        <v>6187</v>
      </c>
      <c r="DPT4" s="81" t="s">
        <v>6188</v>
      </c>
      <c r="DPU4" s="81" t="s">
        <v>6189</v>
      </c>
      <c r="DPV4" s="81" t="s">
        <v>6190</v>
      </c>
      <c r="DPW4" s="81" t="s">
        <v>6191</v>
      </c>
      <c r="DPX4" s="81" t="s">
        <v>6192</v>
      </c>
      <c r="DPY4" s="81" t="s">
        <v>6193</v>
      </c>
      <c r="DPZ4" s="81" t="s">
        <v>6194</v>
      </c>
      <c r="DQA4" s="81" t="s">
        <v>6195</v>
      </c>
      <c r="DQB4" s="81" t="s">
        <v>6196</v>
      </c>
      <c r="DQC4" s="81" t="s">
        <v>6197</v>
      </c>
      <c r="DQD4" s="81" t="s">
        <v>6198</v>
      </c>
      <c r="DQE4" s="81" t="s">
        <v>6199</v>
      </c>
      <c r="DQF4" s="81" t="s">
        <v>6200</v>
      </c>
      <c r="DQG4" s="81" t="s">
        <v>6201</v>
      </c>
      <c r="DQH4" s="81" t="s">
        <v>6202</v>
      </c>
      <c r="DQI4" s="81" t="s">
        <v>6203</v>
      </c>
      <c r="DQJ4" s="81" t="s">
        <v>6204</v>
      </c>
      <c r="DQK4" s="81" t="s">
        <v>6205</v>
      </c>
      <c r="DQL4" s="81" t="s">
        <v>6206</v>
      </c>
      <c r="DQM4" s="81" t="s">
        <v>6207</v>
      </c>
      <c r="DQN4" s="81" t="s">
        <v>6208</v>
      </c>
      <c r="DQO4" s="81" t="s">
        <v>6209</v>
      </c>
      <c r="DQP4" s="81" t="s">
        <v>6210</v>
      </c>
      <c r="DQQ4" s="81" t="s">
        <v>6211</v>
      </c>
      <c r="DQR4" s="81" t="s">
        <v>6212</v>
      </c>
      <c r="DQS4" s="81" t="s">
        <v>6213</v>
      </c>
      <c r="DQT4" s="81" t="s">
        <v>6214</v>
      </c>
      <c r="DQU4" s="81" t="s">
        <v>6215</v>
      </c>
      <c r="DQV4" s="81" t="s">
        <v>6216</v>
      </c>
      <c r="DQW4" s="81" t="s">
        <v>6217</v>
      </c>
      <c r="DQX4" s="81" t="s">
        <v>6218</v>
      </c>
      <c r="DQY4" s="81" t="s">
        <v>6219</v>
      </c>
      <c r="DQZ4" s="81" t="s">
        <v>6220</v>
      </c>
      <c r="DRA4" s="81" t="s">
        <v>6221</v>
      </c>
      <c r="DRB4" s="81" t="s">
        <v>6222</v>
      </c>
      <c r="DRC4" s="81" t="s">
        <v>6223</v>
      </c>
      <c r="DRD4" s="81" t="s">
        <v>6224</v>
      </c>
      <c r="DRE4" s="81" t="s">
        <v>6225</v>
      </c>
      <c r="DRF4" s="81" t="s">
        <v>6226</v>
      </c>
      <c r="DRG4" s="81" t="s">
        <v>6227</v>
      </c>
      <c r="DRH4" s="81" t="s">
        <v>6228</v>
      </c>
      <c r="DRI4" s="81" t="s">
        <v>6229</v>
      </c>
      <c r="DRJ4" s="81" t="s">
        <v>6230</v>
      </c>
      <c r="DRK4" s="81" t="s">
        <v>6231</v>
      </c>
      <c r="DRL4" s="81" t="s">
        <v>6232</v>
      </c>
      <c r="DRM4" s="81" t="s">
        <v>6233</v>
      </c>
      <c r="DRN4" s="81" t="s">
        <v>6234</v>
      </c>
      <c r="DRO4" s="81" t="s">
        <v>6235</v>
      </c>
      <c r="DRP4" s="81" t="s">
        <v>6236</v>
      </c>
      <c r="DRQ4" s="81" t="s">
        <v>6237</v>
      </c>
      <c r="DRR4" s="81" t="s">
        <v>6238</v>
      </c>
      <c r="DRS4" s="81" t="s">
        <v>6239</v>
      </c>
      <c r="DRT4" s="81" t="s">
        <v>6240</v>
      </c>
      <c r="DRU4" s="81" t="s">
        <v>6241</v>
      </c>
      <c r="DRV4" s="81" t="s">
        <v>6242</v>
      </c>
      <c r="DRW4" s="81" t="s">
        <v>6243</v>
      </c>
      <c r="DRX4" s="81" t="s">
        <v>6244</v>
      </c>
      <c r="DRY4" s="81" t="s">
        <v>6245</v>
      </c>
      <c r="DRZ4" s="81" t="s">
        <v>6246</v>
      </c>
      <c r="DSA4" s="81" t="s">
        <v>6247</v>
      </c>
      <c r="DSB4" s="81" t="s">
        <v>6248</v>
      </c>
      <c r="DSC4" s="81" t="s">
        <v>6249</v>
      </c>
      <c r="DSD4" s="81" t="s">
        <v>6250</v>
      </c>
      <c r="DSE4" s="81" t="s">
        <v>6251</v>
      </c>
      <c r="DSF4" s="81" t="s">
        <v>6252</v>
      </c>
      <c r="DSG4" s="81" t="s">
        <v>6253</v>
      </c>
      <c r="DSH4" s="81" t="s">
        <v>6254</v>
      </c>
      <c r="DSI4" s="81" t="s">
        <v>6255</v>
      </c>
      <c r="DSJ4" s="81" t="s">
        <v>6256</v>
      </c>
      <c r="DSK4" s="81" t="s">
        <v>6257</v>
      </c>
      <c r="DSL4" s="81" t="s">
        <v>6258</v>
      </c>
      <c r="DSM4" s="81" t="s">
        <v>6259</v>
      </c>
      <c r="DSN4" s="81" t="s">
        <v>6260</v>
      </c>
      <c r="DSO4" s="81" t="s">
        <v>6261</v>
      </c>
      <c r="DSP4" s="81" t="s">
        <v>6262</v>
      </c>
      <c r="DSQ4" s="81" t="s">
        <v>6263</v>
      </c>
      <c r="DSR4" s="81" t="s">
        <v>6264</v>
      </c>
      <c r="DSS4" s="81" t="s">
        <v>6265</v>
      </c>
      <c r="DST4" s="81" t="s">
        <v>6266</v>
      </c>
      <c r="DSU4" s="81" t="s">
        <v>6267</v>
      </c>
      <c r="DSV4" s="81" t="s">
        <v>6268</v>
      </c>
      <c r="DSW4" s="81" t="s">
        <v>6269</v>
      </c>
      <c r="DSX4" s="81" t="s">
        <v>6270</v>
      </c>
      <c r="DSY4" s="81" t="s">
        <v>6271</v>
      </c>
      <c r="DSZ4" s="81" t="s">
        <v>6272</v>
      </c>
      <c r="DTA4" s="81" t="s">
        <v>6273</v>
      </c>
      <c r="DTB4" s="81" t="s">
        <v>6274</v>
      </c>
      <c r="DTC4" s="81" t="s">
        <v>6275</v>
      </c>
      <c r="DTD4" s="81" t="s">
        <v>6276</v>
      </c>
      <c r="DTE4" s="81" t="s">
        <v>6277</v>
      </c>
      <c r="DTF4" s="81" t="s">
        <v>6278</v>
      </c>
      <c r="DTG4" s="81" t="s">
        <v>6279</v>
      </c>
      <c r="DTH4" s="81" t="s">
        <v>6280</v>
      </c>
      <c r="DTI4" s="81" t="s">
        <v>6281</v>
      </c>
      <c r="DTJ4" s="81" t="s">
        <v>6282</v>
      </c>
      <c r="DTK4" s="81" t="s">
        <v>6283</v>
      </c>
      <c r="DTL4" s="81" t="s">
        <v>6284</v>
      </c>
      <c r="DTM4" s="81" t="s">
        <v>6285</v>
      </c>
      <c r="DTN4" s="81" t="s">
        <v>6286</v>
      </c>
      <c r="DTO4" s="81" t="s">
        <v>6287</v>
      </c>
      <c r="DTP4" s="81" t="s">
        <v>6288</v>
      </c>
      <c r="DTQ4" s="81" t="s">
        <v>6289</v>
      </c>
      <c r="DTR4" s="81" t="s">
        <v>6290</v>
      </c>
      <c r="DTS4" s="81" t="s">
        <v>6291</v>
      </c>
      <c r="DTT4" s="81" t="s">
        <v>6292</v>
      </c>
      <c r="DTU4" s="81" t="s">
        <v>6293</v>
      </c>
      <c r="DTV4" s="81" t="s">
        <v>6294</v>
      </c>
      <c r="DTW4" s="81" t="s">
        <v>6295</v>
      </c>
      <c r="DTX4" s="81" t="s">
        <v>6296</v>
      </c>
      <c r="DTY4" s="81" t="s">
        <v>6297</v>
      </c>
      <c r="DTZ4" s="81" t="s">
        <v>6298</v>
      </c>
      <c r="DUA4" s="81" t="s">
        <v>6299</v>
      </c>
      <c r="DUB4" s="81" t="s">
        <v>6300</v>
      </c>
      <c r="DUC4" s="81" t="s">
        <v>6301</v>
      </c>
      <c r="DUD4" s="81" t="s">
        <v>6302</v>
      </c>
      <c r="DUE4" s="81" t="s">
        <v>6303</v>
      </c>
      <c r="DUF4" s="81" t="s">
        <v>6304</v>
      </c>
      <c r="DUG4" s="81" t="s">
        <v>6305</v>
      </c>
      <c r="DUH4" s="81" t="s">
        <v>6306</v>
      </c>
      <c r="DUI4" s="81" t="s">
        <v>6307</v>
      </c>
      <c r="DUJ4" s="81" t="s">
        <v>6308</v>
      </c>
      <c r="DUK4" s="81" t="s">
        <v>6309</v>
      </c>
      <c r="DUL4" s="81" t="s">
        <v>6310</v>
      </c>
      <c r="DUM4" s="81" t="s">
        <v>6311</v>
      </c>
      <c r="DUN4" s="81" t="s">
        <v>6312</v>
      </c>
      <c r="DUO4" s="81" t="s">
        <v>6313</v>
      </c>
      <c r="DUP4" s="81" t="s">
        <v>6314</v>
      </c>
      <c r="DUQ4" s="81" t="s">
        <v>6315</v>
      </c>
      <c r="DUR4" s="81" t="s">
        <v>6316</v>
      </c>
      <c r="DUS4" s="81" t="s">
        <v>6317</v>
      </c>
      <c r="DUT4" s="81" t="s">
        <v>6318</v>
      </c>
      <c r="DUU4" s="81" t="s">
        <v>6319</v>
      </c>
      <c r="DUV4" s="81" t="s">
        <v>6320</v>
      </c>
      <c r="DUW4" s="81" t="s">
        <v>6321</v>
      </c>
      <c r="DUX4" s="81" t="s">
        <v>6322</v>
      </c>
      <c r="DUY4" s="81" t="s">
        <v>6323</v>
      </c>
      <c r="DUZ4" s="81" t="s">
        <v>6324</v>
      </c>
      <c r="DVA4" s="81" t="s">
        <v>6325</v>
      </c>
      <c r="DVB4" s="81" t="s">
        <v>6326</v>
      </c>
      <c r="DVC4" s="81" t="s">
        <v>6327</v>
      </c>
      <c r="DVD4" s="81" t="s">
        <v>6328</v>
      </c>
      <c r="DVE4" s="81" t="s">
        <v>6329</v>
      </c>
      <c r="DVF4" s="81" t="s">
        <v>6330</v>
      </c>
      <c r="DVG4" s="81" t="s">
        <v>6331</v>
      </c>
      <c r="DVH4" s="81" t="s">
        <v>6332</v>
      </c>
      <c r="DVI4" s="81" t="s">
        <v>6333</v>
      </c>
      <c r="DVJ4" s="81" t="s">
        <v>6334</v>
      </c>
      <c r="DVK4" s="81" t="s">
        <v>6335</v>
      </c>
      <c r="DVL4" s="81" t="s">
        <v>6336</v>
      </c>
      <c r="DVM4" s="81" t="s">
        <v>6337</v>
      </c>
      <c r="DVN4" s="81" t="s">
        <v>6338</v>
      </c>
      <c r="DVO4" s="81" t="s">
        <v>6339</v>
      </c>
      <c r="DVP4" s="81" t="s">
        <v>6340</v>
      </c>
      <c r="DVQ4" s="81" t="s">
        <v>6341</v>
      </c>
      <c r="DVR4" s="81" t="s">
        <v>6342</v>
      </c>
      <c r="DVS4" s="81" t="s">
        <v>6343</v>
      </c>
      <c r="DVT4" s="81" t="s">
        <v>6344</v>
      </c>
      <c r="DVU4" s="81" t="s">
        <v>6345</v>
      </c>
      <c r="DVV4" s="81" t="s">
        <v>6346</v>
      </c>
      <c r="DVW4" s="81" t="s">
        <v>6347</v>
      </c>
      <c r="DVX4" s="81" t="s">
        <v>6348</v>
      </c>
      <c r="DVY4" s="81" t="s">
        <v>6349</v>
      </c>
      <c r="DVZ4" s="81" t="s">
        <v>6350</v>
      </c>
      <c r="DWA4" s="81" t="s">
        <v>6351</v>
      </c>
      <c r="DWB4" s="81" t="s">
        <v>6352</v>
      </c>
      <c r="DWC4" s="81" t="s">
        <v>6353</v>
      </c>
      <c r="DWD4" s="81" t="s">
        <v>6354</v>
      </c>
      <c r="DWE4" s="81" t="s">
        <v>6355</v>
      </c>
      <c r="DWF4" s="81" t="s">
        <v>6356</v>
      </c>
      <c r="DWG4" s="81" t="s">
        <v>6357</v>
      </c>
      <c r="DWH4" s="81" t="s">
        <v>6358</v>
      </c>
      <c r="DWI4" s="81" t="s">
        <v>6359</v>
      </c>
      <c r="DWJ4" s="81" t="s">
        <v>6360</v>
      </c>
      <c r="DWK4" s="81" t="s">
        <v>6361</v>
      </c>
      <c r="DWL4" s="81" t="s">
        <v>6362</v>
      </c>
      <c r="DWM4" s="81" t="s">
        <v>6363</v>
      </c>
      <c r="DWN4" s="81" t="s">
        <v>6364</v>
      </c>
      <c r="DWO4" s="81" t="s">
        <v>6365</v>
      </c>
      <c r="DWP4" s="81" t="s">
        <v>6366</v>
      </c>
      <c r="DWQ4" s="81" t="s">
        <v>6367</v>
      </c>
      <c r="DWR4" s="81" t="s">
        <v>6368</v>
      </c>
      <c r="DWS4" s="81" t="s">
        <v>6369</v>
      </c>
      <c r="DWT4" s="81" t="s">
        <v>6370</v>
      </c>
      <c r="DWU4" s="81" t="s">
        <v>6371</v>
      </c>
      <c r="DWV4" s="81" t="s">
        <v>6372</v>
      </c>
      <c r="DWW4" s="81" t="s">
        <v>6373</v>
      </c>
      <c r="DWX4" s="81" t="s">
        <v>6374</v>
      </c>
      <c r="DWY4" s="81" t="s">
        <v>6375</v>
      </c>
      <c r="DWZ4" s="81" t="s">
        <v>6376</v>
      </c>
      <c r="DXA4" s="81" t="s">
        <v>6377</v>
      </c>
      <c r="DXB4" s="81" t="s">
        <v>6378</v>
      </c>
      <c r="DXC4" s="81" t="s">
        <v>6379</v>
      </c>
      <c r="DXD4" s="81" t="s">
        <v>6380</v>
      </c>
      <c r="DXE4" s="81" t="s">
        <v>6381</v>
      </c>
      <c r="DXF4" s="81" t="s">
        <v>6382</v>
      </c>
      <c r="DXG4" s="81" t="s">
        <v>6383</v>
      </c>
      <c r="DXH4" s="81" t="s">
        <v>6384</v>
      </c>
      <c r="DXI4" s="81" t="s">
        <v>6385</v>
      </c>
      <c r="DXJ4" s="81" t="s">
        <v>6386</v>
      </c>
      <c r="DXK4" s="81" t="s">
        <v>6387</v>
      </c>
      <c r="DXL4" s="81" t="s">
        <v>6388</v>
      </c>
      <c r="DXM4" s="81" t="s">
        <v>6389</v>
      </c>
      <c r="DXN4" s="81" t="s">
        <v>6390</v>
      </c>
      <c r="DXO4" s="81" t="s">
        <v>6391</v>
      </c>
      <c r="DXP4" s="81" t="s">
        <v>6392</v>
      </c>
      <c r="DXQ4" s="81" t="s">
        <v>6393</v>
      </c>
      <c r="DXR4" s="81" t="s">
        <v>6394</v>
      </c>
      <c r="DXS4" s="81" t="s">
        <v>6395</v>
      </c>
      <c r="DXT4" s="81" t="s">
        <v>6396</v>
      </c>
      <c r="DXU4" s="81" t="s">
        <v>6397</v>
      </c>
      <c r="DXV4" s="81" t="s">
        <v>6398</v>
      </c>
      <c r="DXW4" s="81" t="s">
        <v>6399</v>
      </c>
      <c r="DXX4" s="81" t="s">
        <v>6400</v>
      </c>
      <c r="DXY4" s="81" t="s">
        <v>6401</v>
      </c>
      <c r="DXZ4" s="81" t="s">
        <v>6402</v>
      </c>
      <c r="DYA4" s="81" t="s">
        <v>6403</v>
      </c>
      <c r="DYB4" s="81" t="s">
        <v>6404</v>
      </c>
      <c r="DYC4" s="81" t="s">
        <v>6405</v>
      </c>
      <c r="DYD4" s="81" t="s">
        <v>6406</v>
      </c>
      <c r="DYE4" s="81" t="s">
        <v>6407</v>
      </c>
      <c r="DYF4" s="81" t="s">
        <v>6408</v>
      </c>
      <c r="DYG4" s="81" t="s">
        <v>6409</v>
      </c>
      <c r="DYH4" s="81" t="s">
        <v>6410</v>
      </c>
      <c r="DYI4" s="81" t="s">
        <v>6411</v>
      </c>
      <c r="DYJ4" s="81" t="s">
        <v>6412</v>
      </c>
      <c r="DYK4" s="81" t="s">
        <v>6413</v>
      </c>
      <c r="DYL4" s="81" t="s">
        <v>6414</v>
      </c>
      <c r="DYM4" s="81" t="s">
        <v>6415</v>
      </c>
      <c r="DYN4" s="81" t="s">
        <v>6416</v>
      </c>
      <c r="DYO4" s="81" t="s">
        <v>6417</v>
      </c>
      <c r="DYP4" s="81" t="s">
        <v>6418</v>
      </c>
      <c r="DYQ4" s="81" t="s">
        <v>6419</v>
      </c>
      <c r="DYR4" s="81" t="s">
        <v>6420</v>
      </c>
      <c r="DYS4" s="81" t="s">
        <v>6421</v>
      </c>
      <c r="DYT4" s="81" t="s">
        <v>6422</v>
      </c>
      <c r="DYU4" s="81" t="s">
        <v>6423</v>
      </c>
      <c r="DYV4" s="81" t="s">
        <v>6424</v>
      </c>
      <c r="DYW4" s="81" t="s">
        <v>6425</v>
      </c>
      <c r="DYX4" s="81" t="s">
        <v>6426</v>
      </c>
      <c r="DYY4" s="81" t="s">
        <v>6427</v>
      </c>
      <c r="DYZ4" s="81" t="s">
        <v>6428</v>
      </c>
      <c r="DZA4" s="81" t="s">
        <v>6429</v>
      </c>
      <c r="DZB4" s="81" t="s">
        <v>6430</v>
      </c>
      <c r="DZC4" s="81" t="s">
        <v>6431</v>
      </c>
      <c r="DZD4" s="81" t="s">
        <v>6432</v>
      </c>
      <c r="DZE4" s="81" t="s">
        <v>6433</v>
      </c>
      <c r="DZF4" s="81" t="s">
        <v>6434</v>
      </c>
      <c r="DZG4" s="81" t="s">
        <v>6435</v>
      </c>
      <c r="DZH4" s="81" t="s">
        <v>6436</v>
      </c>
      <c r="DZI4" s="81" t="s">
        <v>6437</v>
      </c>
      <c r="DZJ4" s="81" t="s">
        <v>6438</v>
      </c>
      <c r="DZK4" s="81" t="s">
        <v>6439</v>
      </c>
      <c r="DZL4" s="81" t="s">
        <v>6440</v>
      </c>
      <c r="DZM4" s="81" t="s">
        <v>6441</v>
      </c>
      <c r="DZN4" s="81" t="s">
        <v>6442</v>
      </c>
      <c r="DZO4" s="81" t="s">
        <v>6443</v>
      </c>
      <c r="DZP4" s="81" t="s">
        <v>6444</v>
      </c>
      <c r="DZQ4" s="81" t="s">
        <v>6445</v>
      </c>
      <c r="DZR4" s="81" t="s">
        <v>6446</v>
      </c>
      <c r="DZS4" s="81" t="s">
        <v>6447</v>
      </c>
      <c r="DZT4" s="81" t="s">
        <v>6448</v>
      </c>
      <c r="DZU4" s="81" t="s">
        <v>6449</v>
      </c>
      <c r="DZV4" s="81" t="s">
        <v>6450</v>
      </c>
      <c r="DZW4" s="81" t="s">
        <v>6451</v>
      </c>
      <c r="DZX4" s="81" t="s">
        <v>6452</v>
      </c>
      <c r="DZY4" s="81" t="s">
        <v>6453</v>
      </c>
      <c r="DZZ4" s="81" t="s">
        <v>6454</v>
      </c>
      <c r="EAA4" s="81" t="s">
        <v>6455</v>
      </c>
      <c r="EAB4" s="81" t="s">
        <v>6456</v>
      </c>
      <c r="EAC4" s="81" t="s">
        <v>6457</v>
      </c>
      <c r="EAD4" s="81" t="s">
        <v>6458</v>
      </c>
      <c r="EAE4" s="81" t="s">
        <v>6459</v>
      </c>
      <c r="EAF4" s="81" t="s">
        <v>6460</v>
      </c>
      <c r="EAG4" s="81" t="s">
        <v>6461</v>
      </c>
      <c r="EAH4" s="81" t="s">
        <v>6462</v>
      </c>
      <c r="EAI4" s="81" t="s">
        <v>6463</v>
      </c>
      <c r="EAJ4" s="81" t="s">
        <v>6464</v>
      </c>
      <c r="EAK4" s="81" t="s">
        <v>6465</v>
      </c>
      <c r="EAL4" s="81" t="s">
        <v>6466</v>
      </c>
      <c r="EAM4" s="81" t="s">
        <v>6467</v>
      </c>
      <c r="EAN4" s="81" t="s">
        <v>6468</v>
      </c>
      <c r="EAO4" s="81" t="s">
        <v>6469</v>
      </c>
      <c r="EAP4" s="81" t="s">
        <v>6470</v>
      </c>
      <c r="EAQ4" s="81" t="s">
        <v>6471</v>
      </c>
      <c r="EAR4" s="81" t="s">
        <v>6472</v>
      </c>
      <c r="EAS4" s="81" t="s">
        <v>6473</v>
      </c>
      <c r="EAT4" s="81" t="s">
        <v>6474</v>
      </c>
      <c r="EAU4" s="81" t="s">
        <v>6475</v>
      </c>
      <c r="EAV4" s="81" t="s">
        <v>6476</v>
      </c>
      <c r="EAW4" s="81" t="s">
        <v>6477</v>
      </c>
      <c r="EAX4" s="81" t="s">
        <v>6478</v>
      </c>
      <c r="EAY4" s="81" t="s">
        <v>6479</v>
      </c>
      <c r="EAZ4" s="81" t="s">
        <v>6480</v>
      </c>
      <c r="EBA4" s="81" t="s">
        <v>6481</v>
      </c>
      <c r="EBB4" s="81" t="s">
        <v>6482</v>
      </c>
      <c r="EBC4" s="81" t="s">
        <v>6483</v>
      </c>
      <c r="EBD4" s="81" t="s">
        <v>6484</v>
      </c>
      <c r="EBE4" s="81" t="s">
        <v>6485</v>
      </c>
      <c r="EBF4" s="81" t="s">
        <v>6486</v>
      </c>
      <c r="EBG4" s="81" t="s">
        <v>6487</v>
      </c>
      <c r="EBH4" s="81" t="s">
        <v>6488</v>
      </c>
      <c r="EBI4" s="81" t="s">
        <v>6489</v>
      </c>
      <c r="EBJ4" s="81" t="s">
        <v>6490</v>
      </c>
      <c r="EBK4" s="81" t="s">
        <v>6491</v>
      </c>
      <c r="EBL4" s="81" t="s">
        <v>6492</v>
      </c>
      <c r="EBM4" s="81" t="s">
        <v>6493</v>
      </c>
      <c r="EBN4" s="81" t="s">
        <v>6494</v>
      </c>
      <c r="EBO4" s="81" t="s">
        <v>6495</v>
      </c>
      <c r="EBP4" s="81" t="s">
        <v>6496</v>
      </c>
      <c r="EBQ4" s="81" t="s">
        <v>6497</v>
      </c>
      <c r="EBR4" s="81" t="s">
        <v>6498</v>
      </c>
      <c r="EBS4" s="81" t="s">
        <v>6499</v>
      </c>
      <c r="EBT4" s="81" t="s">
        <v>6500</v>
      </c>
      <c r="EBU4" s="81" t="s">
        <v>6501</v>
      </c>
      <c r="EBV4" s="81" t="s">
        <v>6502</v>
      </c>
      <c r="EBW4" s="81" t="s">
        <v>6503</v>
      </c>
      <c r="EBX4" s="81" t="s">
        <v>6504</v>
      </c>
      <c r="EBY4" s="81" t="s">
        <v>6505</v>
      </c>
      <c r="EBZ4" s="81" t="s">
        <v>6506</v>
      </c>
      <c r="ECA4" s="81" t="s">
        <v>6507</v>
      </c>
      <c r="ECB4" s="81" t="s">
        <v>6508</v>
      </c>
      <c r="ECC4" s="81" t="s">
        <v>6509</v>
      </c>
      <c r="ECD4" s="81" t="s">
        <v>6510</v>
      </c>
      <c r="ECE4" s="81" t="s">
        <v>6511</v>
      </c>
      <c r="ECF4" s="81" t="s">
        <v>6512</v>
      </c>
      <c r="ECG4" s="81" t="s">
        <v>6513</v>
      </c>
      <c r="ECH4" s="81" t="s">
        <v>6514</v>
      </c>
      <c r="ECI4" s="81" t="s">
        <v>6515</v>
      </c>
      <c r="ECJ4" s="81" t="s">
        <v>6516</v>
      </c>
      <c r="ECK4" s="81" t="s">
        <v>6517</v>
      </c>
      <c r="ECL4" s="81" t="s">
        <v>6518</v>
      </c>
      <c r="ECM4" s="81" t="s">
        <v>6519</v>
      </c>
      <c r="ECN4" s="81" t="s">
        <v>6520</v>
      </c>
      <c r="ECO4" s="81" t="s">
        <v>6521</v>
      </c>
      <c r="ECP4" s="81" t="s">
        <v>6522</v>
      </c>
      <c r="ECQ4" s="81" t="s">
        <v>6523</v>
      </c>
      <c r="ECR4" s="81" t="s">
        <v>6524</v>
      </c>
      <c r="ECS4" s="81" t="s">
        <v>6525</v>
      </c>
      <c r="ECT4" s="81" t="s">
        <v>6526</v>
      </c>
      <c r="ECU4" s="81" t="s">
        <v>6527</v>
      </c>
      <c r="ECV4" s="81" t="s">
        <v>6528</v>
      </c>
      <c r="ECW4" s="81" t="s">
        <v>6529</v>
      </c>
      <c r="ECX4" s="81" t="s">
        <v>6530</v>
      </c>
      <c r="ECY4" s="81" t="s">
        <v>6531</v>
      </c>
      <c r="ECZ4" s="81" t="s">
        <v>6532</v>
      </c>
      <c r="EDA4" s="81" t="s">
        <v>6533</v>
      </c>
      <c r="EDB4" s="81" t="s">
        <v>6534</v>
      </c>
      <c r="EDC4" s="81" t="s">
        <v>6535</v>
      </c>
      <c r="EDD4" s="81" t="s">
        <v>6536</v>
      </c>
      <c r="EDE4" s="81" t="s">
        <v>6537</v>
      </c>
      <c r="EDF4" s="81" t="s">
        <v>6538</v>
      </c>
      <c r="EDG4" s="81" t="s">
        <v>6539</v>
      </c>
      <c r="EDH4" s="81" t="s">
        <v>6540</v>
      </c>
      <c r="EDI4" s="81" t="s">
        <v>6541</v>
      </c>
      <c r="EDJ4" s="81" t="s">
        <v>6542</v>
      </c>
      <c r="EDK4" s="81" t="s">
        <v>6543</v>
      </c>
      <c r="EDL4" s="81" t="s">
        <v>6544</v>
      </c>
      <c r="EDM4" s="81" t="s">
        <v>6545</v>
      </c>
      <c r="EDN4" s="81" t="s">
        <v>6546</v>
      </c>
      <c r="EDO4" s="81" t="s">
        <v>6547</v>
      </c>
      <c r="EDP4" s="81" t="s">
        <v>6548</v>
      </c>
      <c r="EDQ4" s="81" t="s">
        <v>6549</v>
      </c>
      <c r="EDR4" s="81" t="s">
        <v>6550</v>
      </c>
      <c r="EDS4" s="81" t="s">
        <v>6551</v>
      </c>
      <c r="EDT4" s="81" t="s">
        <v>6552</v>
      </c>
      <c r="EDU4" s="81" t="s">
        <v>6553</v>
      </c>
      <c r="EDV4" s="81" t="s">
        <v>6554</v>
      </c>
      <c r="EDW4" s="81" t="s">
        <v>6555</v>
      </c>
      <c r="EDX4" s="81" t="s">
        <v>6556</v>
      </c>
      <c r="EDY4" s="81" t="s">
        <v>6557</v>
      </c>
      <c r="EDZ4" s="81" t="s">
        <v>6558</v>
      </c>
      <c r="EEA4" s="81" t="s">
        <v>6559</v>
      </c>
      <c r="EEB4" s="81" t="s">
        <v>6560</v>
      </c>
      <c r="EEC4" s="81" t="s">
        <v>6561</v>
      </c>
      <c r="EED4" s="81" t="s">
        <v>6562</v>
      </c>
      <c r="EEE4" s="81" t="s">
        <v>6563</v>
      </c>
      <c r="EEF4" s="81" t="s">
        <v>6564</v>
      </c>
      <c r="EEG4" s="81" t="s">
        <v>6565</v>
      </c>
      <c r="EEH4" s="81" t="s">
        <v>6566</v>
      </c>
      <c r="EEI4" s="81" t="s">
        <v>6567</v>
      </c>
      <c r="EEJ4" s="81" t="s">
        <v>6568</v>
      </c>
      <c r="EEK4" s="81" t="s">
        <v>6569</v>
      </c>
      <c r="EEL4" s="81" t="s">
        <v>6570</v>
      </c>
      <c r="EEM4" s="81" t="s">
        <v>6571</v>
      </c>
      <c r="EEN4" s="81" t="s">
        <v>6572</v>
      </c>
      <c r="EEO4" s="81" t="s">
        <v>6573</v>
      </c>
      <c r="EEP4" s="81" t="s">
        <v>6574</v>
      </c>
      <c r="EEQ4" s="81" t="s">
        <v>6575</v>
      </c>
      <c r="EER4" s="81" t="s">
        <v>6576</v>
      </c>
      <c r="EES4" s="81" t="s">
        <v>6577</v>
      </c>
      <c r="EET4" s="81" t="s">
        <v>6578</v>
      </c>
      <c r="EEU4" s="81" t="s">
        <v>6579</v>
      </c>
      <c r="EEV4" s="81" t="s">
        <v>6580</v>
      </c>
      <c r="EEW4" s="81" t="s">
        <v>6581</v>
      </c>
      <c r="EEX4" s="81" t="s">
        <v>6582</v>
      </c>
      <c r="EEY4" s="81" t="s">
        <v>6583</v>
      </c>
      <c r="EEZ4" s="81" t="s">
        <v>6584</v>
      </c>
      <c r="EFA4" s="81" t="s">
        <v>6585</v>
      </c>
      <c r="EFB4" s="81" t="s">
        <v>6586</v>
      </c>
      <c r="EFC4" s="81" t="s">
        <v>6587</v>
      </c>
      <c r="EFD4" s="81" t="s">
        <v>6588</v>
      </c>
      <c r="EFE4" s="81" t="s">
        <v>6589</v>
      </c>
      <c r="EFF4" s="81" t="s">
        <v>6590</v>
      </c>
      <c r="EFG4" s="81" t="s">
        <v>6591</v>
      </c>
      <c r="EFH4" s="81" t="s">
        <v>6592</v>
      </c>
      <c r="EFI4" s="81" t="s">
        <v>6593</v>
      </c>
      <c r="EFJ4" s="81" t="s">
        <v>6594</v>
      </c>
      <c r="EFK4" s="81" t="s">
        <v>6595</v>
      </c>
      <c r="EFL4" s="81" t="s">
        <v>6596</v>
      </c>
      <c r="EFM4" s="81" t="s">
        <v>6597</v>
      </c>
      <c r="EFN4" s="81" t="s">
        <v>6598</v>
      </c>
      <c r="EFO4" s="81" t="s">
        <v>6599</v>
      </c>
      <c r="EFP4" s="81" t="s">
        <v>6600</v>
      </c>
      <c r="EFQ4" s="81" t="s">
        <v>6601</v>
      </c>
      <c r="EFR4" s="81" t="s">
        <v>6602</v>
      </c>
      <c r="EFS4" s="81" t="s">
        <v>6603</v>
      </c>
      <c r="EFT4" s="81" t="s">
        <v>6604</v>
      </c>
      <c r="EFU4" s="81" t="s">
        <v>6605</v>
      </c>
      <c r="EFV4" s="81" t="s">
        <v>6606</v>
      </c>
      <c r="EFW4" s="81" t="s">
        <v>6607</v>
      </c>
      <c r="EFX4" s="81" t="s">
        <v>6608</v>
      </c>
      <c r="EFY4" s="81" t="s">
        <v>6609</v>
      </c>
      <c r="EFZ4" s="81" t="s">
        <v>6610</v>
      </c>
      <c r="EGA4" s="81" t="s">
        <v>6611</v>
      </c>
      <c r="EGB4" s="81" t="s">
        <v>6612</v>
      </c>
      <c r="EGC4" s="81" t="s">
        <v>6613</v>
      </c>
      <c r="EGD4" s="81" t="s">
        <v>6614</v>
      </c>
      <c r="EGE4" s="81" t="s">
        <v>6615</v>
      </c>
      <c r="EGF4" s="81" t="s">
        <v>6616</v>
      </c>
      <c r="EGG4" s="81" t="s">
        <v>6617</v>
      </c>
      <c r="EGH4" s="81" t="s">
        <v>6618</v>
      </c>
      <c r="EGI4" s="81" t="s">
        <v>6619</v>
      </c>
      <c r="EGJ4" s="81" t="s">
        <v>6620</v>
      </c>
      <c r="EGK4" s="81" t="s">
        <v>6621</v>
      </c>
      <c r="EGL4" s="81" t="s">
        <v>6622</v>
      </c>
      <c r="EGM4" s="81" t="s">
        <v>6623</v>
      </c>
      <c r="EGN4" s="81" t="s">
        <v>6624</v>
      </c>
      <c r="EGO4" s="81" t="s">
        <v>6625</v>
      </c>
      <c r="EGP4" s="81" t="s">
        <v>6626</v>
      </c>
      <c r="EGQ4" s="81" t="s">
        <v>6627</v>
      </c>
      <c r="EGR4" s="81" t="s">
        <v>6628</v>
      </c>
      <c r="EGS4" s="81" t="s">
        <v>6629</v>
      </c>
      <c r="EGT4" s="81" t="s">
        <v>6630</v>
      </c>
      <c r="EGU4" s="81" t="s">
        <v>6631</v>
      </c>
      <c r="EGV4" s="81" t="s">
        <v>6632</v>
      </c>
      <c r="EGW4" s="81" t="s">
        <v>6633</v>
      </c>
      <c r="EGX4" s="81" t="s">
        <v>6634</v>
      </c>
      <c r="EGY4" s="81" t="s">
        <v>6635</v>
      </c>
      <c r="EGZ4" s="81" t="s">
        <v>6636</v>
      </c>
      <c r="EHA4" s="81" t="s">
        <v>6637</v>
      </c>
      <c r="EHB4" s="81" t="s">
        <v>6638</v>
      </c>
      <c r="EHC4" s="81" t="s">
        <v>6639</v>
      </c>
      <c r="EHD4" s="81" t="s">
        <v>6640</v>
      </c>
      <c r="EHE4" s="81" t="s">
        <v>6641</v>
      </c>
      <c r="EHF4" s="81" t="s">
        <v>6642</v>
      </c>
      <c r="EHG4" s="81" t="s">
        <v>6643</v>
      </c>
      <c r="EHH4" s="81" t="s">
        <v>6644</v>
      </c>
      <c r="EHI4" s="81" t="s">
        <v>6645</v>
      </c>
      <c r="EHJ4" s="81" t="s">
        <v>6646</v>
      </c>
      <c r="EHK4" s="81" t="s">
        <v>6647</v>
      </c>
      <c r="EHL4" s="81" t="s">
        <v>6648</v>
      </c>
      <c r="EHM4" s="81" t="s">
        <v>6649</v>
      </c>
      <c r="EHN4" s="81" t="s">
        <v>6650</v>
      </c>
      <c r="EHO4" s="81" t="s">
        <v>6651</v>
      </c>
      <c r="EHP4" s="81" t="s">
        <v>6652</v>
      </c>
      <c r="EHQ4" s="81" t="s">
        <v>6653</v>
      </c>
      <c r="EHR4" s="81" t="s">
        <v>6654</v>
      </c>
      <c r="EHS4" s="81" t="s">
        <v>6655</v>
      </c>
      <c r="EHT4" s="81" t="s">
        <v>6656</v>
      </c>
      <c r="EHU4" s="81" t="s">
        <v>6657</v>
      </c>
      <c r="EHV4" s="81" t="s">
        <v>6658</v>
      </c>
      <c r="EHW4" s="81" t="s">
        <v>6659</v>
      </c>
      <c r="EHX4" s="81" t="s">
        <v>6660</v>
      </c>
      <c r="EHY4" s="81" t="s">
        <v>6661</v>
      </c>
      <c r="EHZ4" s="81" t="s">
        <v>6662</v>
      </c>
      <c r="EIA4" s="81" t="s">
        <v>6663</v>
      </c>
      <c r="EIB4" s="81" t="s">
        <v>6664</v>
      </c>
      <c r="EIC4" s="81" t="s">
        <v>6665</v>
      </c>
      <c r="EID4" s="81" t="s">
        <v>6666</v>
      </c>
      <c r="EIE4" s="81" t="s">
        <v>6667</v>
      </c>
      <c r="EIF4" s="81" t="s">
        <v>6668</v>
      </c>
      <c r="EIG4" s="81" t="s">
        <v>6669</v>
      </c>
      <c r="EIH4" s="81" t="s">
        <v>6670</v>
      </c>
      <c r="EII4" s="81" t="s">
        <v>6671</v>
      </c>
      <c r="EIJ4" s="81" t="s">
        <v>6672</v>
      </c>
      <c r="EIK4" s="81" t="s">
        <v>6673</v>
      </c>
      <c r="EIL4" s="81" t="s">
        <v>6674</v>
      </c>
      <c r="EIM4" s="81" t="s">
        <v>6675</v>
      </c>
      <c r="EIN4" s="81" t="s">
        <v>6676</v>
      </c>
      <c r="EIO4" s="81" t="s">
        <v>6677</v>
      </c>
      <c r="EIP4" s="81" t="s">
        <v>6678</v>
      </c>
      <c r="EIQ4" s="81" t="s">
        <v>6679</v>
      </c>
      <c r="EIR4" s="81" t="s">
        <v>6680</v>
      </c>
      <c r="EIS4" s="81" t="s">
        <v>6681</v>
      </c>
      <c r="EIT4" s="81" t="s">
        <v>6682</v>
      </c>
      <c r="EIU4" s="81" t="s">
        <v>6683</v>
      </c>
      <c r="EIV4" s="81" t="s">
        <v>6684</v>
      </c>
      <c r="EIW4" s="81" t="s">
        <v>6685</v>
      </c>
      <c r="EIX4" s="81" t="s">
        <v>6686</v>
      </c>
      <c r="EIY4" s="81" t="s">
        <v>6687</v>
      </c>
      <c r="EIZ4" s="81" t="s">
        <v>6688</v>
      </c>
      <c r="EJA4" s="81" t="s">
        <v>6689</v>
      </c>
      <c r="EJB4" s="81" t="s">
        <v>6690</v>
      </c>
      <c r="EJC4" s="81" t="s">
        <v>6691</v>
      </c>
      <c r="EJD4" s="81" t="s">
        <v>6692</v>
      </c>
      <c r="EJE4" s="81" t="s">
        <v>6693</v>
      </c>
      <c r="EJF4" s="81" t="s">
        <v>6694</v>
      </c>
      <c r="EJG4" s="81" t="s">
        <v>6695</v>
      </c>
      <c r="EJH4" s="81" t="s">
        <v>6696</v>
      </c>
      <c r="EJI4" s="81" t="s">
        <v>6697</v>
      </c>
      <c r="EJJ4" s="81" t="s">
        <v>6698</v>
      </c>
      <c r="EJK4" s="81" t="s">
        <v>6699</v>
      </c>
      <c r="EJL4" s="81" t="s">
        <v>6700</v>
      </c>
      <c r="EJM4" s="81" t="s">
        <v>6701</v>
      </c>
      <c r="EJN4" s="81" t="s">
        <v>6702</v>
      </c>
      <c r="EJO4" s="81" t="s">
        <v>6703</v>
      </c>
      <c r="EJP4" s="81" t="s">
        <v>6704</v>
      </c>
      <c r="EJQ4" s="81" t="s">
        <v>6705</v>
      </c>
      <c r="EJR4" s="81" t="s">
        <v>6706</v>
      </c>
      <c r="EJS4" s="81" t="s">
        <v>6707</v>
      </c>
      <c r="EJT4" s="81" t="s">
        <v>6708</v>
      </c>
      <c r="EJU4" s="81" t="s">
        <v>6709</v>
      </c>
      <c r="EJV4" s="81" t="s">
        <v>6710</v>
      </c>
      <c r="EJW4" s="81" t="s">
        <v>6711</v>
      </c>
      <c r="EJX4" s="81" t="s">
        <v>6712</v>
      </c>
      <c r="EJY4" s="81" t="s">
        <v>6713</v>
      </c>
      <c r="EJZ4" s="81" t="s">
        <v>6714</v>
      </c>
      <c r="EKA4" s="81" t="s">
        <v>6715</v>
      </c>
      <c r="EKB4" s="81" t="s">
        <v>6716</v>
      </c>
      <c r="EKC4" s="81" t="s">
        <v>6717</v>
      </c>
      <c r="EKD4" s="81" t="s">
        <v>6718</v>
      </c>
      <c r="EKE4" s="81" t="s">
        <v>6719</v>
      </c>
      <c r="EKF4" s="81" t="s">
        <v>6720</v>
      </c>
      <c r="EKG4" s="81" t="s">
        <v>6721</v>
      </c>
      <c r="EKH4" s="81" t="s">
        <v>6722</v>
      </c>
      <c r="EKI4" s="81" t="s">
        <v>6723</v>
      </c>
      <c r="EKJ4" s="81" t="s">
        <v>6724</v>
      </c>
      <c r="EKK4" s="81" t="s">
        <v>6725</v>
      </c>
      <c r="EKL4" s="81" t="s">
        <v>6726</v>
      </c>
      <c r="EKM4" s="81" t="s">
        <v>6727</v>
      </c>
      <c r="EKN4" s="81" t="s">
        <v>6728</v>
      </c>
      <c r="EKO4" s="81" t="s">
        <v>6729</v>
      </c>
      <c r="EKP4" s="81" t="s">
        <v>6730</v>
      </c>
      <c r="EKQ4" s="81" t="s">
        <v>6731</v>
      </c>
      <c r="EKR4" s="81" t="s">
        <v>6732</v>
      </c>
      <c r="EKS4" s="81" t="s">
        <v>6733</v>
      </c>
      <c r="EKT4" s="81" t="s">
        <v>6734</v>
      </c>
      <c r="EKU4" s="81" t="s">
        <v>6735</v>
      </c>
      <c r="EKV4" s="81" t="s">
        <v>6736</v>
      </c>
      <c r="EKW4" s="81" t="s">
        <v>6737</v>
      </c>
      <c r="EKX4" s="81" t="s">
        <v>6738</v>
      </c>
      <c r="EKY4" s="81" t="s">
        <v>6739</v>
      </c>
      <c r="EKZ4" s="81" t="s">
        <v>6740</v>
      </c>
      <c r="ELA4" s="81" t="s">
        <v>6741</v>
      </c>
      <c r="ELB4" s="81" t="s">
        <v>6742</v>
      </c>
      <c r="ELC4" s="81" t="s">
        <v>6743</v>
      </c>
      <c r="ELD4" s="81" t="s">
        <v>6744</v>
      </c>
      <c r="ELE4" s="81" t="s">
        <v>6745</v>
      </c>
      <c r="ELF4" s="81" t="s">
        <v>6746</v>
      </c>
      <c r="ELG4" s="81" t="s">
        <v>6747</v>
      </c>
      <c r="ELH4" s="81" t="s">
        <v>6748</v>
      </c>
      <c r="ELI4" s="81" t="s">
        <v>6749</v>
      </c>
      <c r="ELJ4" s="81" t="s">
        <v>6750</v>
      </c>
      <c r="ELK4" s="81" t="s">
        <v>6751</v>
      </c>
      <c r="ELL4" s="81" t="s">
        <v>6752</v>
      </c>
      <c r="ELM4" s="81" t="s">
        <v>6753</v>
      </c>
      <c r="ELN4" s="81" t="s">
        <v>6754</v>
      </c>
      <c r="ELO4" s="81" t="s">
        <v>6755</v>
      </c>
      <c r="ELP4" s="81" t="s">
        <v>6756</v>
      </c>
      <c r="ELQ4" s="81" t="s">
        <v>6757</v>
      </c>
      <c r="ELR4" s="81" t="s">
        <v>6758</v>
      </c>
      <c r="ELS4" s="81" t="s">
        <v>6759</v>
      </c>
      <c r="ELT4" s="81" t="s">
        <v>6760</v>
      </c>
      <c r="ELU4" s="81" t="s">
        <v>6761</v>
      </c>
      <c r="ELV4" s="81" t="s">
        <v>6762</v>
      </c>
      <c r="ELW4" s="81" t="s">
        <v>6763</v>
      </c>
      <c r="ELX4" s="81" t="s">
        <v>6764</v>
      </c>
      <c r="ELY4" s="81" t="s">
        <v>6765</v>
      </c>
      <c r="ELZ4" s="81" t="s">
        <v>6766</v>
      </c>
      <c r="EMA4" s="81" t="s">
        <v>6767</v>
      </c>
      <c r="EMB4" s="81" t="s">
        <v>6768</v>
      </c>
      <c r="EMC4" s="81" t="s">
        <v>6769</v>
      </c>
      <c r="EMD4" s="81" t="s">
        <v>6770</v>
      </c>
      <c r="EME4" s="81" t="s">
        <v>6771</v>
      </c>
      <c r="EMF4" s="81" t="s">
        <v>6772</v>
      </c>
      <c r="EMG4" s="81" t="s">
        <v>6773</v>
      </c>
      <c r="EMH4" s="81" t="s">
        <v>6774</v>
      </c>
      <c r="EMI4" s="81" t="s">
        <v>6775</v>
      </c>
      <c r="EMJ4" s="81" t="s">
        <v>6776</v>
      </c>
      <c r="EMK4" s="81" t="s">
        <v>6777</v>
      </c>
      <c r="EML4" s="81" t="s">
        <v>6778</v>
      </c>
      <c r="EMM4" s="81" t="s">
        <v>6779</v>
      </c>
      <c r="EMN4" s="81" t="s">
        <v>6780</v>
      </c>
      <c r="EMO4" s="81" t="s">
        <v>6781</v>
      </c>
      <c r="EMP4" s="81" t="s">
        <v>6782</v>
      </c>
      <c r="EMQ4" s="81" t="s">
        <v>6783</v>
      </c>
      <c r="EMR4" s="81" t="s">
        <v>6784</v>
      </c>
      <c r="EMS4" s="81" t="s">
        <v>6785</v>
      </c>
      <c r="EMT4" s="81" t="s">
        <v>6786</v>
      </c>
      <c r="EMU4" s="81" t="s">
        <v>6787</v>
      </c>
      <c r="EMV4" s="81" t="s">
        <v>6788</v>
      </c>
      <c r="EMW4" s="81" t="s">
        <v>6789</v>
      </c>
      <c r="EMX4" s="81" t="s">
        <v>6790</v>
      </c>
      <c r="EMY4" s="81" t="s">
        <v>6791</v>
      </c>
      <c r="EMZ4" s="81" t="s">
        <v>6792</v>
      </c>
      <c r="ENA4" s="81" t="s">
        <v>6793</v>
      </c>
      <c r="ENB4" s="81" t="s">
        <v>6794</v>
      </c>
      <c r="ENC4" s="81" t="s">
        <v>6795</v>
      </c>
      <c r="END4" s="81" t="s">
        <v>6796</v>
      </c>
      <c r="ENE4" s="81" t="s">
        <v>6797</v>
      </c>
      <c r="ENF4" s="81" t="s">
        <v>6798</v>
      </c>
      <c r="ENG4" s="81" t="s">
        <v>6799</v>
      </c>
      <c r="ENH4" s="81" t="s">
        <v>6800</v>
      </c>
      <c r="ENI4" s="81" t="s">
        <v>6801</v>
      </c>
      <c r="ENJ4" s="81" t="s">
        <v>6802</v>
      </c>
      <c r="ENK4" s="81" t="s">
        <v>6803</v>
      </c>
      <c r="ENL4" s="81" t="s">
        <v>6804</v>
      </c>
      <c r="ENM4" s="81" t="s">
        <v>6805</v>
      </c>
      <c r="ENN4" s="81" t="s">
        <v>6806</v>
      </c>
      <c r="ENO4" s="81" t="s">
        <v>6807</v>
      </c>
      <c r="ENP4" s="81" t="s">
        <v>6808</v>
      </c>
      <c r="ENQ4" s="81" t="s">
        <v>6809</v>
      </c>
      <c r="ENR4" s="81" t="s">
        <v>6810</v>
      </c>
      <c r="ENS4" s="81" t="s">
        <v>6811</v>
      </c>
      <c r="ENT4" s="81" t="s">
        <v>6812</v>
      </c>
      <c r="ENU4" s="81" t="s">
        <v>6813</v>
      </c>
      <c r="ENV4" s="81" t="s">
        <v>6814</v>
      </c>
      <c r="ENW4" s="81" t="s">
        <v>6815</v>
      </c>
      <c r="ENX4" s="81" t="s">
        <v>6816</v>
      </c>
      <c r="ENY4" s="81" t="s">
        <v>6817</v>
      </c>
      <c r="ENZ4" s="81" t="s">
        <v>6818</v>
      </c>
      <c r="EOA4" s="81" t="s">
        <v>6819</v>
      </c>
      <c r="EOB4" s="81" t="s">
        <v>6820</v>
      </c>
      <c r="EOC4" s="81" t="s">
        <v>6821</v>
      </c>
      <c r="EOD4" s="81" t="s">
        <v>6822</v>
      </c>
      <c r="EOE4" s="81" t="s">
        <v>6823</v>
      </c>
      <c r="EOF4" s="81" t="s">
        <v>6824</v>
      </c>
      <c r="EOG4" s="81" t="s">
        <v>6825</v>
      </c>
      <c r="EOH4" s="81" t="s">
        <v>6826</v>
      </c>
      <c r="EOI4" s="81" t="s">
        <v>6827</v>
      </c>
      <c r="EOJ4" s="81" t="s">
        <v>6828</v>
      </c>
      <c r="EOK4" s="81" t="s">
        <v>6829</v>
      </c>
      <c r="EOL4" s="81" t="s">
        <v>6830</v>
      </c>
      <c r="EOM4" s="81" t="s">
        <v>6831</v>
      </c>
      <c r="EON4" s="81" t="s">
        <v>6832</v>
      </c>
      <c r="EOO4" s="81" t="s">
        <v>6833</v>
      </c>
      <c r="EOP4" s="81" t="s">
        <v>6834</v>
      </c>
      <c r="EOQ4" s="81" t="s">
        <v>6835</v>
      </c>
      <c r="EOR4" s="81" t="s">
        <v>6836</v>
      </c>
      <c r="EOS4" s="81" t="s">
        <v>6837</v>
      </c>
      <c r="EOT4" s="81" t="s">
        <v>6838</v>
      </c>
      <c r="EOU4" s="81" t="s">
        <v>6839</v>
      </c>
      <c r="EOV4" s="81" t="s">
        <v>6840</v>
      </c>
      <c r="EOW4" s="81" t="s">
        <v>6841</v>
      </c>
      <c r="EOX4" s="81" t="s">
        <v>6842</v>
      </c>
      <c r="EOY4" s="81" t="s">
        <v>6843</v>
      </c>
      <c r="EOZ4" s="81" t="s">
        <v>6844</v>
      </c>
      <c r="EPA4" s="81" t="s">
        <v>6845</v>
      </c>
      <c r="EPB4" s="81" t="s">
        <v>6846</v>
      </c>
      <c r="EPC4" s="81" t="s">
        <v>6847</v>
      </c>
      <c r="EPD4" s="81" t="s">
        <v>6848</v>
      </c>
      <c r="EPE4" s="81" t="s">
        <v>6849</v>
      </c>
      <c r="EPF4" s="81" t="s">
        <v>6850</v>
      </c>
      <c r="EPG4" s="81" t="s">
        <v>6851</v>
      </c>
      <c r="EPH4" s="81" t="s">
        <v>6852</v>
      </c>
      <c r="EPI4" s="81" t="s">
        <v>6853</v>
      </c>
      <c r="EPJ4" s="81" t="s">
        <v>6854</v>
      </c>
      <c r="EPK4" s="81" t="s">
        <v>6855</v>
      </c>
      <c r="EPL4" s="81" t="s">
        <v>6856</v>
      </c>
      <c r="EPM4" s="81" t="s">
        <v>6857</v>
      </c>
      <c r="EPN4" s="81" t="s">
        <v>6858</v>
      </c>
      <c r="EPO4" s="81" t="s">
        <v>6859</v>
      </c>
      <c r="EPP4" s="81" t="s">
        <v>6860</v>
      </c>
      <c r="EPQ4" s="81" t="s">
        <v>6861</v>
      </c>
      <c r="EPR4" s="81" t="s">
        <v>6862</v>
      </c>
      <c r="EPS4" s="81" t="s">
        <v>6863</v>
      </c>
      <c r="EPT4" s="81" t="s">
        <v>6864</v>
      </c>
      <c r="EPU4" s="81" t="s">
        <v>6865</v>
      </c>
      <c r="EPV4" s="81" t="s">
        <v>6866</v>
      </c>
      <c r="EPW4" s="81" t="s">
        <v>6867</v>
      </c>
      <c r="EPX4" s="81" t="s">
        <v>6868</v>
      </c>
      <c r="EPY4" s="81" t="s">
        <v>6869</v>
      </c>
      <c r="EPZ4" s="81" t="s">
        <v>6870</v>
      </c>
      <c r="EQA4" s="81" t="s">
        <v>6871</v>
      </c>
      <c r="EQB4" s="81" t="s">
        <v>6872</v>
      </c>
      <c r="EQC4" s="81" t="s">
        <v>6873</v>
      </c>
      <c r="EQD4" s="81" t="s">
        <v>6874</v>
      </c>
      <c r="EQE4" s="81" t="s">
        <v>6875</v>
      </c>
      <c r="EQF4" s="81" t="s">
        <v>6876</v>
      </c>
      <c r="EQG4" s="81" t="s">
        <v>6877</v>
      </c>
      <c r="EQH4" s="81" t="s">
        <v>6878</v>
      </c>
      <c r="EQI4" s="81" t="s">
        <v>6879</v>
      </c>
      <c r="EQJ4" s="81" t="s">
        <v>6880</v>
      </c>
      <c r="EQK4" s="81" t="s">
        <v>6881</v>
      </c>
      <c r="EQL4" s="81" t="s">
        <v>6882</v>
      </c>
      <c r="EQM4" s="81" t="s">
        <v>6883</v>
      </c>
      <c r="EQN4" s="81" t="s">
        <v>6884</v>
      </c>
      <c r="EQO4" s="81" t="s">
        <v>6885</v>
      </c>
      <c r="EQP4" s="81" t="s">
        <v>6886</v>
      </c>
      <c r="EQQ4" s="81" t="s">
        <v>6887</v>
      </c>
      <c r="EQR4" s="81" t="s">
        <v>6888</v>
      </c>
      <c r="EQS4" s="81" t="s">
        <v>6889</v>
      </c>
      <c r="EQT4" s="81" t="s">
        <v>6890</v>
      </c>
      <c r="EQU4" s="81" t="s">
        <v>6891</v>
      </c>
      <c r="EQV4" s="81" t="s">
        <v>6892</v>
      </c>
      <c r="EQW4" s="81" t="s">
        <v>6893</v>
      </c>
      <c r="EQX4" s="81" t="s">
        <v>6894</v>
      </c>
      <c r="EQY4" s="81" t="s">
        <v>6895</v>
      </c>
      <c r="EQZ4" s="81" t="s">
        <v>6896</v>
      </c>
      <c r="ERA4" s="81" t="s">
        <v>6897</v>
      </c>
      <c r="ERB4" s="81" t="s">
        <v>6898</v>
      </c>
      <c r="ERC4" s="81" t="s">
        <v>6899</v>
      </c>
      <c r="ERD4" s="81" t="s">
        <v>6900</v>
      </c>
      <c r="ERE4" s="81" t="s">
        <v>6901</v>
      </c>
      <c r="ERF4" s="81" t="s">
        <v>6902</v>
      </c>
      <c r="ERG4" s="81" t="s">
        <v>6903</v>
      </c>
      <c r="ERH4" s="81" t="s">
        <v>6904</v>
      </c>
      <c r="ERI4" s="81" t="s">
        <v>6905</v>
      </c>
      <c r="ERJ4" s="81" t="s">
        <v>6906</v>
      </c>
      <c r="ERK4" s="81" t="s">
        <v>6907</v>
      </c>
      <c r="ERL4" s="81" t="s">
        <v>6908</v>
      </c>
      <c r="ERM4" s="81" t="s">
        <v>6909</v>
      </c>
      <c r="ERN4" s="81" t="s">
        <v>6910</v>
      </c>
      <c r="ERO4" s="81" t="s">
        <v>6911</v>
      </c>
      <c r="ERP4" s="81" t="s">
        <v>6912</v>
      </c>
      <c r="ERQ4" s="81" t="s">
        <v>6913</v>
      </c>
      <c r="ERR4" s="81" t="s">
        <v>6914</v>
      </c>
      <c r="ERS4" s="81" t="s">
        <v>6915</v>
      </c>
      <c r="ERT4" s="81" t="s">
        <v>6916</v>
      </c>
      <c r="ERU4" s="81" t="s">
        <v>6917</v>
      </c>
      <c r="ERV4" s="81" t="s">
        <v>6918</v>
      </c>
      <c r="ERW4" s="81" t="s">
        <v>6919</v>
      </c>
      <c r="ERX4" s="81" t="s">
        <v>6920</v>
      </c>
      <c r="ERY4" s="81" t="s">
        <v>6921</v>
      </c>
      <c r="ERZ4" s="81" t="s">
        <v>6922</v>
      </c>
      <c r="ESA4" s="81" t="s">
        <v>6923</v>
      </c>
      <c r="ESB4" s="81" t="s">
        <v>6924</v>
      </c>
      <c r="ESC4" s="81" t="s">
        <v>6925</v>
      </c>
      <c r="ESD4" s="81" t="s">
        <v>6926</v>
      </c>
      <c r="ESE4" s="81" t="s">
        <v>6927</v>
      </c>
      <c r="ESF4" s="81" t="s">
        <v>6928</v>
      </c>
      <c r="ESG4" s="81" t="s">
        <v>6929</v>
      </c>
      <c r="ESH4" s="81" t="s">
        <v>6930</v>
      </c>
      <c r="ESI4" s="81" t="s">
        <v>6931</v>
      </c>
      <c r="ESJ4" s="81" t="s">
        <v>6932</v>
      </c>
      <c r="ESK4" s="81" t="s">
        <v>6933</v>
      </c>
      <c r="ESL4" s="81" t="s">
        <v>6934</v>
      </c>
      <c r="ESM4" s="81" t="s">
        <v>6935</v>
      </c>
      <c r="ESN4" s="81" t="s">
        <v>6936</v>
      </c>
      <c r="ESO4" s="81" t="s">
        <v>6937</v>
      </c>
      <c r="ESP4" s="81" t="s">
        <v>6938</v>
      </c>
      <c r="ESQ4" s="81" t="s">
        <v>6939</v>
      </c>
      <c r="ESR4" s="81" t="s">
        <v>6940</v>
      </c>
      <c r="ESS4" s="81" t="s">
        <v>6941</v>
      </c>
      <c r="EST4" s="81" t="s">
        <v>6942</v>
      </c>
      <c r="ESU4" s="81" t="s">
        <v>6943</v>
      </c>
      <c r="ESV4" s="81" t="s">
        <v>6944</v>
      </c>
      <c r="ESW4" s="81" t="s">
        <v>6945</v>
      </c>
      <c r="ESX4" s="81" t="s">
        <v>6946</v>
      </c>
      <c r="ESY4" s="81" t="s">
        <v>6947</v>
      </c>
      <c r="ESZ4" s="81" t="s">
        <v>6948</v>
      </c>
      <c r="ETA4" s="81" t="s">
        <v>6949</v>
      </c>
      <c r="ETB4" s="81" t="s">
        <v>6950</v>
      </c>
      <c r="ETC4" s="81" t="s">
        <v>6951</v>
      </c>
      <c r="ETD4" s="81" t="s">
        <v>6952</v>
      </c>
      <c r="ETE4" s="81" t="s">
        <v>6953</v>
      </c>
      <c r="ETF4" s="81" t="s">
        <v>6954</v>
      </c>
      <c r="ETG4" s="81" t="s">
        <v>6955</v>
      </c>
      <c r="ETH4" s="81" t="s">
        <v>6956</v>
      </c>
      <c r="ETI4" s="81" t="s">
        <v>6957</v>
      </c>
      <c r="ETJ4" s="81" t="s">
        <v>6958</v>
      </c>
      <c r="ETK4" s="81" t="s">
        <v>6959</v>
      </c>
      <c r="ETL4" s="81" t="s">
        <v>6960</v>
      </c>
      <c r="ETM4" s="81" t="s">
        <v>6961</v>
      </c>
      <c r="ETN4" s="81" t="s">
        <v>6962</v>
      </c>
      <c r="ETO4" s="81" t="s">
        <v>6963</v>
      </c>
      <c r="ETP4" s="81" t="s">
        <v>6964</v>
      </c>
      <c r="ETQ4" s="81" t="s">
        <v>6965</v>
      </c>
      <c r="ETR4" s="81" t="s">
        <v>6966</v>
      </c>
      <c r="ETS4" s="81" t="s">
        <v>6967</v>
      </c>
      <c r="ETT4" s="81" t="s">
        <v>6968</v>
      </c>
      <c r="ETU4" s="81" t="s">
        <v>6969</v>
      </c>
      <c r="ETV4" s="81" t="s">
        <v>6970</v>
      </c>
      <c r="ETW4" s="81" t="s">
        <v>6971</v>
      </c>
      <c r="ETX4" s="81" t="s">
        <v>6972</v>
      </c>
      <c r="ETY4" s="81" t="s">
        <v>6973</v>
      </c>
      <c r="ETZ4" s="81" t="s">
        <v>6974</v>
      </c>
      <c r="EUA4" s="81" t="s">
        <v>6975</v>
      </c>
      <c r="EUB4" s="81" t="s">
        <v>6976</v>
      </c>
      <c r="EUC4" s="81" t="s">
        <v>6977</v>
      </c>
      <c r="EUD4" s="81" t="s">
        <v>6978</v>
      </c>
      <c r="EUE4" s="81" t="s">
        <v>6979</v>
      </c>
      <c r="EUF4" s="81" t="s">
        <v>6980</v>
      </c>
      <c r="EUG4" s="81" t="s">
        <v>6981</v>
      </c>
      <c r="EUH4" s="81" t="s">
        <v>6982</v>
      </c>
      <c r="EUI4" s="81" t="s">
        <v>6983</v>
      </c>
      <c r="EUJ4" s="81" t="s">
        <v>6984</v>
      </c>
      <c r="EUK4" s="81" t="s">
        <v>6985</v>
      </c>
      <c r="EUL4" s="81" t="s">
        <v>6986</v>
      </c>
      <c r="EUM4" s="81" t="s">
        <v>6987</v>
      </c>
      <c r="EUN4" s="81" t="s">
        <v>6988</v>
      </c>
      <c r="EUO4" s="81" t="s">
        <v>6989</v>
      </c>
      <c r="EUP4" s="81" t="s">
        <v>6990</v>
      </c>
      <c r="EUQ4" s="81" t="s">
        <v>6991</v>
      </c>
      <c r="EUR4" s="81" t="s">
        <v>6992</v>
      </c>
      <c r="EUS4" s="81" t="s">
        <v>6993</v>
      </c>
      <c r="EUT4" s="81" t="s">
        <v>6994</v>
      </c>
      <c r="EUU4" s="81" t="s">
        <v>6995</v>
      </c>
      <c r="EUV4" s="81" t="s">
        <v>6996</v>
      </c>
      <c r="EUW4" s="81" t="s">
        <v>6997</v>
      </c>
      <c r="EUX4" s="81" t="s">
        <v>6998</v>
      </c>
      <c r="EUY4" s="81" t="s">
        <v>6999</v>
      </c>
      <c r="EUZ4" s="81" t="s">
        <v>7000</v>
      </c>
      <c r="EVA4" s="81" t="s">
        <v>7001</v>
      </c>
      <c r="EVB4" s="81" t="s">
        <v>7002</v>
      </c>
      <c r="EVC4" s="81" t="s">
        <v>7003</v>
      </c>
      <c r="EVD4" s="81" t="s">
        <v>7004</v>
      </c>
      <c r="EVE4" s="81" t="s">
        <v>7005</v>
      </c>
      <c r="EVF4" s="81" t="s">
        <v>7006</v>
      </c>
      <c r="EVG4" s="81" t="s">
        <v>7007</v>
      </c>
      <c r="EVH4" s="81" t="s">
        <v>7008</v>
      </c>
      <c r="EVI4" s="81" t="s">
        <v>7009</v>
      </c>
      <c r="EVJ4" s="81" t="s">
        <v>7010</v>
      </c>
      <c r="EVK4" s="81" t="s">
        <v>7011</v>
      </c>
      <c r="EVL4" s="81" t="s">
        <v>7012</v>
      </c>
      <c r="EVM4" s="81" t="s">
        <v>7013</v>
      </c>
      <c r="EVN4" s="81" t="s">
        <v>7014</v>
      </c>
      <c r="EVO4" s="81" t="s">
        <v>7015</v>
      </c>
      <c r="EVP4" s="81" t="s">
        <v>7016</v>
      </c>
      <c r="EVQ4" s="81" t="s">
        <v>7017</v>
      </c>
      <c r="EVR4" s="81" t="s">
        <v>7018</v>
      </c>
      <c r="EVS4" s="81" t="s">
        <v>7019</v>
      </c>
      <c r="EVT4" s="81" t="s">
        <v>7020</v>
      </c>
      <c r="EVU4" s="81" t="s">
        <v>7021</v>
      </c>
      <c r="EVV4" s="81" t="s">
        <v>7022</v>
      </c>
      <c r="EVW4" s="81" t="s">
        <v>7023</v>
      </c>
      <c r="EVX4" s="81" t="s">
        <v>7024</v>
      </c>
      <c r="EVY4" s="81" t="s">
        <v>7025</v>
      </c>
      <c r="EVZ4" s="81" t="s">
        <v>7026</v>
      </c>
      <c r="EWA4" s="81" t="s">
        <v>7027</v>
      </c>
      <c r="EWB4" s="81" t="s">
        <v>7028</v>
      </c>
      <c r="EWC4" s="81" t="s">
        <v>7029</v>
      </c>
      <c r="EWD4" s="81" t="s">
        <v>7030</v>
      </c>
      <c r="EWE4" s="81" t="s">
        <v>7031</v>
      </c>
      <c r="EWF4" s="81" t="s">
        <v>7032</v>
      </c>
      <c r="EWG4" s="81" t="s">
        <v>7033</v>
      </c>
      <c r="EWH4" s="81" t="s">
        <v>7034</v>
      </c>
      <c r="EWI4" s="81" t="s">
        <v>7035</v>
      </c>
      <c r="EWJ4" s="81" t="s">
        <v>7036</v>
      </c>
      <c r="EWK4" s="81" t="s">
        <v>7037</v>
      </c>
      <c r="EWL4" s="81" t="s">
        <v>7038</v>
      </c>
      <c r="EWM4" s="81" t="s">
        <v>7039</v>
      </c>
      <c r="EWN4" s="81" t="s">
        <v>7040</v>
      </c>
      <c r="EWO4" s="81" t="s">
        <v>7041</v>
      </c>
      <c r="EWP4" s="81" t="s">
        <v>7042</v>
      </c>
      <c r="EWQ4" s="81" t="s">
        <v>7043</v>
      </c>
      <c r="EWR4" s="81" t="s">
        <v>7044</v>
      </c>
      <c r="EWS4" s="81" t="s">
        <v>7045</v>
      </c>
      <c r="EWT4" s="81" t="s">
        <v>7046</v>
      </c>
      <c r="EWU4" s="81" t="s">
        <v>7047</v>
      </c>
      <c r="EWV4" s="81" t="s">
        <v>7048</v>
      </c>
      <c r="EWW4" s="81" t="s">
        <v>7049</v>
      </c>
      <c r="EWX4" s="81" t="s">
        <v>7050</v>
      </c>
      <c r="EWY4" s="81" t="s">
        <v>7051</v>
      </c>
      <c r="EWZ4" s="81" t="s">
        <v>7052</v>
      </c>
      <c r="EXA4" s="81" t="s">
        <v>7053</v>
      </c>
      <c r="EXB4" s="81" t="s">
        <v>7054</v>
      </c>
      <c r="EXC4" s="81" t="s">
        <v>7055</v>
      </c>
      <c r="EXD4" s="81" t="s">
        <v>7056</v>
      </c>
      <c r="EXE4" s="81" t="s">
        <v>7057</v>
      </c>
      <c r="EXF4" s="81" t="s">
        <v>7058</v>
      </c>
      <c r="EXG4" s="81" t="s">
        <v>7059</v>
      </c>
      <c r="EXH4" s="81" t="s">
        <v>7060</v>
      </c>
      <c r="EXI4" s="81" t="s">
        <v>7061</v>
      </c>
      <c r="EXJ4" s="81" t="s">
        <v>7062</v>
      </c>
      <c r="EXK4" s="81" t="s">
        <v>7063</v>
      </c>
      <c r="EXL4" s="81" t="s">
        <v>7064</v>
      </c>
      <c r="EXM4" s="81" t="s">
        <v>7065</v>
      </c>
      <c r="EXN4" s="81" t="s">
        <v>7066</v>
      </c>
      <c r="EXO4" s="81" t="s">
        <v>7067</v>
      </c>
      <c r="EXP4" s="81" t="s">
        <v>7068</v>
      </c>
      <c r="EXQ4" s="81" t="s">
        <v>7069</v>
      </c>
      <c r="EXR4" s="81" t="s">
        <v>7070</v>
      </c>
      <c r="EXS4" s="81" t="s">
        <v>7071</v>
      </c>
      <c r="EXT4" s="81" t="s">
        <v>7072</v>
      </c>
      <c r="EXU4" s="81" t="s">
        <v>7073</v>
      </c>
      <c r="EXV4" s="81" t="s">
        <v>7074</v>
      </c>
      <c r="EXW4" s="81" t="s">
        <v>7075</v>
      </c>
      <c r="EXX4" s="81" t="s">
        <v>7076</v>
      </c>
      <c r="EXY4" s="81" t="s">
        <v>7077</v>
      </c>
      <c r="EXZ4" s="81" t="s">
        <v>7078</v>
      </c>
      <c r="EYA4" s="81" t="s">
        <v>7079</v>
      </c>
      <c r="EYB4" s="81" t="s">
        <v>7080</v>
      </c>
      <c r="EYC4" s="81" t="s">
        <v>7081</v>
      </c>
      <c r="EYD4" s="81" t="s">
        <v>7082</v>
      </c>
      <c r="EYE4" s="81" t="s">
        <v>7083</v>
      </c>
      <c r="EYF4" s="81" t="s">
        <v>7084</v>
      </c>
      <c r="EYG4" s="81" t="s">
        <v>7085</v>
      </c>
      <c r="EYH4" s="81" t="s">
        <v>7086</v>
      </c>
      <c r="EYI4" s="81" t="s">
        <v>7087</v>
      </c>
      <c r="EYJ4" s="81" t="s">
        <v>7088</v>
      </c>
      <c r="EYK4" s="81" t="s">
        <v>7089</v>
      </c>
      <c r="EYL4" s="81" t="s">
        <v>7090</v>
      </c>
      <c r="EYM4" s="81" t="s">
        <v>7091</v>
      </c>
      <c r="EYN4" s="81" t="s">
        <v>7092</v>
      </c>
      <c r="EYO4" s="81" t="s">
        <v>7093</v>
      </c>
      <c r="EYP4" s="81" t="s">
        <v>7094</v>
      </c>
      <c r="EYQ4" s="81" t="s">
        <v>7095</v>
      </c>
      <c r="EYR4" s="81" t="s">
        <v>7096</v>
      </c>
      <c r="EYS4" s="81" t="s">
        <v>7097</v>
      </c>
      <c r="EYT4" s="81" t="s">
        <v>7098</v>
      </c>
      <c r="EYU4" s="81" t="s">
        <v>7099</v>
      </c>
      <c r="EYV4" s="81" t="s">
        <v>7100</v>
      </c>
      <c r="EYW4" s="81" t="s">
        <v>7101</v>
      </c>
      <c r="EYX4" s="81" t="s">
        <v>7102</v>
      </c>
      <c r="EYY4" s="81" t="s">
        <v>7103</v>
      </c>
      <c r="EYZ4" s="81" t="s">
        <v>7104</v>
      </c>
      <c r="EZA4" s="81" t="s">
        <v>7105</v>
      </c>
      <c r="EZB4" s="81" t="s">
        <v>7106</v>
      </c>
      <c r="EZC4" s="81" t="s">
        <v>7107</v>
      </c>
      <c r="EZD4" s="81" t="s">
        <v>7108</v>
      </c>
      <c r="EZE4" s="81" t="s">
        <v>7109</v>
      </c>
      <c r="EZF4" s="81" t="s">
        <v>7110</v>
      </c>
      <c r="EZG4" s="81" t="s">
        <v>7111</v>
      </c>
      <c r="EZH4" s="81" t="s">
        <v>7112</v>
      </c>
      <c r="EZI4" s="81" t="s">
        <v>7113</v>
      </c>
      <c r="EZJ4" s="81" t="s">
        <v>7114</v>
      </c>
      <c r="EZK4" s="81" t="s">
        <v>7115</v>
      </c>
      <c r="EZL4" s="81" t="s">
        <v>7116</v>
      </c>
      <c r="EZM4" s="81" t="s">
        <v>7117</v>
      </c>
      <c r="EZN4" s="81" t="s">
        <v>7118</v>
      </c>
      <c r="EZO4" s="81" t="s">
        <v>7119</v>
      </c>
      <c r="EZP4" s="81" t="s">
        <v>7120</v>
      </c>
      <c r="EZQ4" s="81" t="s">
        <v>7121</v>
      </c>
      <c r="EZR4" s="81" t="s">
        <v>7122</v>
      </c>
      <c r="EZS4" s="81" t="s">
        <v>7123</v>
      </c>
      <c r="EZT4" s="81" t="s">
        <v>7124</v>
      </c>
      <c r="EZU4" s="81" t="s">
        <v>7125</v>
      </c>
      <c r="EZV4" s="81" t="s">
        <v>7126</v>
      </c>
      <c r="EZW4" s="81" t="s">
        <v>7127</v>
      </c>
      <c r="EZX4" s="81" t="s">
        <v>7128</v>
      </c>
      <c r="EZY4" s="81" t="s">
        <v>7129</v>
      </c>
      <c r="EZZ4" s="81" t="s">
        <v>7130</v>
      </c>
      <c r="FAA4" s="81" t="s">
        <v>7131</v>
      </c>
      <c r="FAB4" s="81" t="s">
        <v>7132</v>
      </c>
      <c r="FAC4" s="81" t="s">
        <v>7133</v>
      </c>
      <c r="FAD4" s="81" t="s">
        <v>7134</v>
      </c>
      <c r="FAE4" s="81" t="s">
        <v>7135</v>
      </c>
      <c r="FAF4" s="81" t="s">
        <v>7136</v>
      </c>
      <c r="FAG4" s="81" t="s">
        <v>7137</v>
      </c>
      <c r="FAH4" s="81" t="s">
        <v>7138</v>
      </c>
      <c r="FAI4" s="81" t="s">
        <v>7139</v>
      </c>
      <c r="FAJ4" s="81" t="s">
        <v>7140</v>
      </c>
      <c r="FAK4" s="81" t="s">
        <v>7141</v>
      </c>
      <c r="FAL4" s="81" t="s">
        <v>7142</v>
      </c>
      <c r="FAM4" s="81" t="s">
        <v>7143</v>
      </c>
      <c r="FAN4" s="81" t="s">
        <v>7144</v>
      </c>
      <c r="FAO4" s="81" t="s">
        <v>7145</v>
      </c>
      <c r="FAP4" s="81" t="s">
        <v>7146</v>
      </c>
      <c r="FAQ4" s="81" t="s">
        <v>7147</v>
      </c>
      <c r="FAR4" s="81" t="s">
        <v>7148</v>
      </c>
      <c r="FAS4" s="81" t="s">
        <v>7149</v>
      </c>
      <c r="FAT4" s="81" t="s">
        <v>7150</v>
      </c>
      <c r="FAU4" s="81" t="s">
        <v>7151</v>
      </c>
      <c r="FAV4" s="81" t="s">
        <v>7152</v>
      </c>
      <c r="FAW4" s="81" t="s">
        <v>7153</v>
      </c>
      <c r="FAX4" s="81" t="s">
        <v>7154</v>
      </c>
      <c r="FAY4" s="81" t="s">
        <v>7155</v>
      </c>
      <c r="FAZ4" s="81" t="s">
        <v>7156</v>
      </c>
      <c r="FBA4" s="81" t="s">
        <v>7157</v>
      </c>
      <c r="FBB4" s="81" t="s">
        <v>7158</v>
      </c>
      <c r="FBC4" s="81" t="s">
        <v>7159</v>
      </c>
      <c r="FBD4" s="81" t="s">
        <v>7160</v>
      </c>
      <c r="FBE4" s="81" t="s">
        <v>7161</v>
      </c>
      <c r="FBF4" s="81" t="s">
        <v>7162</v>
      </c>
      <c r="FBG4" s="81" t="s">
        <v>7163</v>
      </c>
      <c r="FBH4" s="81" t="s">
        <v>7164</v>
      </c>
      <c r="FBI4" s="81" t="s">
        <v>7165</v>
      </c>
      <c r="FBJ4" s="81" t="s">
        <v>7166</v>
      </c>
      <c r="FBK4" s="81" t="s">
        <v>7167</v>
      </c>
      <c r="FBL4" s="81" t="s">
        <v>7168</v>
      </c>
      <c r="FBM4" s="81" t="s">
        <v>7169</v>
      </c>
      <c r="FBN4" s="81" t="s">
        <v>7170</v>
      </c>
      <c r="FBO4" s="81" t="s">
        <v>7171</v>
      </c>
      <c r="FBP4" s="81" t="s">
        <v>7172</v>
      </c>
      <c r="FBQ4" s="81" t="s">
        <v>7173</v>
      </c>
      <c r="FBR4" s="81" t="s">
        <v>7174</v>
      </c>
      <c r="FBS4" s="81" t="s">
        <v>7175</v>
      </c>
      <c r="FBT4" s="81" t="s">
        <v>7176</v>
      </c>
      <c r="FBU4" s="81" t="s">
        <v>7177</v>
      </c>
      <c r="FBV4" s="81" t="s">
        <v>7178</v>
      </c>
      <c r="FBW4" s="81" t="s">
        <v>7179</v>
      </c>
      <c r="FBX4" s="81" t="s">
        <v>7180</v>
      </c>
      <c r="FBY4" s="81" t="s">
        <v>7181</v>
      </c>
      <c r="FBZ4" s="81" t="s">
        <v>7182</v>
      </c>
      <c r="FCA4" s="81" t="s">
        <v>7183</v>
      </c>
      <c r="FCB4" s="81" t="s">
        <v>7184</v>
      </c>
      <c r="FCC4" s="81" t="s">
        <v>7185</v>
      </c>
      <c r="FCD4" s="81" t="s">
        <v>7186</v>
      </c>
      <c r="FCE4" s="81" t="s">
        <v>7187</v>
      </c>
      <c r="FCF4" s="81" t="s">
        <v>7188</v>
      </c>
      <c r="FCG4" s="81" t="s">
        <v>7189</v>
      </c>
      <c r="FCH4" s="81" t="s">
        <v>7190</v>
      </c>
      <c r="FCI4" s="81" t="s">
        <v>7191</v>
      </c>
      <c r="FCJ4" s="81" t="s">
        <v>7192</v>
      </c>
      <c r="FCK4" s="81" t="s">
        <v>7193</v>
      </c>
      <c r="FCL4" s="81" t="s">
        <v>7194</v>
      </c>
      <c r="FCM4" s="81" t="s">
        <v>7195</v>
      </c>
      <c r="FCN4" s="81" t="s">
        <v>7196</v>
      </c>
      <c r="FCO4" s="81" t="s">
        <v>7197</v>
      </c>
      <c r="FCP4" s="81" t="s">
        <v>7198</v>
      </c>
      <c r="FCQ4" s="81" t="s">
        <v>7199</v>
      </c>
      <c r="FCR4" s="81" t="s">
        <v>7200</v>
      </c>
      <c r="FCS4" s="81" t="s">
        <v>7201</v>
      </c>
      <c r="FCT4" s="81" t="s">
        <v>7202</v>
      </c>
      <c r="FCU4" s="81" t="s">
        <v>7203</v>
      </c>
      <c r="FCV4" s="81" t="s">
        <v>7204</v>
      </c>
      <c r="FCW4" s="81" t="s">
        <v>7205</v>
      </c>
      <c r="FCX4" s="81" t="s">
        <v>7206</v>
      </c>
      <c r="FCY4" s="81" t="s">
        <v>7207</v>
      </c>
      <c r="FCZ4" s="81" t="s">
        <v>7208</v>
      </c>
      <c r="FDA4" s="81" t="s">
        <v>7209</v>
      </c>
      <c r="FDB4" s="81" t="s">
        <v>7210</v>
      </c>
      <c r="FDC4" s="81" t="s">
        <v>7211</v>
      </c>
      <c r="FDD4" s="81" t="s">
        <v>7212</v>
      </c>
      <c r="FDE4" s="81" t="s">
        <v>7213</v>
      </c>
      <c r="FDF4" s="81" t="s">
        <v>7214</v>
      </c>
      <c r="FDG4" s="81" t="s">
        <v>7215</v>
      </c>
      <c r="FDH4" s="81" t="s">
        <v>7216</v>
      </c>
      <c r="FDI4" s="81" t="s">
        <v>7217</v>
      </c>
      <c r="FDJ4" s="81" t="s">
        <v>7218</v>
      </c>
      <c r="FDK4" s="81" t="s">
        <v>7219</v>
      </c>
      <c r="FDL4" s="81" t="s">
        <v>7220</v>
      </c>
      <c r="FDM4" s="81" t="s">
        <v>7221</v>
      </c>
      <c r="FDN4" s="81" t="s">
        <v>7222</v>
      </c>
      <c r="FDO4" s="81" t="s">
        <v>7223</v>
      </c>
      <c r="FDP4" s="81" t="s">
        <v>7224</v>
      </c>
      <c r="FDQ4" s="81" t="s">
        <v>7225</v>
      </c>
      <c r="FDR4" s="81" t="s">
        <v>7226</v>
      </c>
      <c r="FDS4" s="81" t="s">
        <v>7227</v>
      </c>
      <c r="FDT4" s="81" t="s">
        <v>7228</v>
      </c>
      <c r="FDU4" s="81" t="s">
        <v>7229</v>
      </c>
      <c r="FDV4" s="81" t="s">
        <v>7230</v>
      </c>
      <c r="FDW4" s="81" t="s">
        <v>7231</v>
      </c>
      <c r="FDX4" s="81" t="s">
        <v>7232</v>
      </c>
      <c r="FDY4" s="81" t="s">
        <v>7233</v>
      </c>
      <c r="FDZ4" s="81" t="s">
        <v>7234</v>
      </c>
      <c r="FEA4" s="81" t="s">
        <v>7235</v>
      </c>
      <c r="FEB4" s="81" t="s">
        <v>7236</v>
      </c>
      <c r="FEC4" s="81" t="s">
        <v>7237</v>
      </c>
      <c r="FED4" s="81" t="s">
        <v>7238</v>
      </c>
      <c r="FEE4" s="81" t="s">
        <v>7239</v>
      </c>
      <c r="FEF4" s="81" t="s">
        <v>7240</v>
      </c>
      <c r="FEG4" s="81" t="s">
        <v>7241</v>
      </c>
      <c r="FEH4" s="81" t="s">
        <v>7242</v>
      </c>
      <c r="FEI4" s="81" t="s">
        <v>7243</v>
      </c>
      <c r="FEJ4" s="81" t="s">
        <v>7244</v>
      </c>
      <c r="FEK4" s="81" t="s">
        <v>7245</v>
      </c>
      <c r="FEL4" s="81" t="s">
        <v>7246</v>
      </c>
      <c r="FEM4" s="81" t="s">
        <v>7247</v>
      </c>
      <c r="FEN4" s="81" t="s">
        <v>7248</v>
      </c>
      <c r="FEO4" s="81" t="s">
        <v>7249</v>
      </c>
      <c r="FEP4" s="81" t="s">
        <v>7250</v>
      </c>
      <c r="FEQ4" s="81" t="s">
        <v>7251</v>
      </c>
      <c r="FER4" s="81" t="s">
        <v>7252</v>
      </c>
      <c r="FES4" s="81" t="s">
        <v>7253</v>
      </c>
      <c r="FET4" s="81" t="s">
        <v>7254</v>
      </c>
      <c r="FEU4" s="81" t="s">
        <v>7255</v>
      </c>
      <c r="FEV4" s="81" t="s">
        <v>7256</v>
      </c>
      <c r="FEW4" s="81" t="s">
        <v>7257</v>
      </c>
      <c r="FEX4" s="81" t="s">
        <v>7258</v>
      </c>
      <c r="FEY4" s="81" t="s">
        <v>7259</v>
      </c>
      <c r="FEZ4" s="81" t="s">
        <v>7260</v>
      </c>
      <c r="FFA4" s="81" t="s">
        <v>7261</v>
      </c>
      <c r="FFB4" s="81" t="s">
        <v>7262</v>
      </c>
      <c r="FFC4" s="81" t="s">
        <v>7263</v>
      </c>
      <c r="FFD4" s="81" t="s">
        <v>7264</v>
      </c>
      <c r="FFE4" s="81" t="s">
        <v>7265</v>
      </c>
      <c r="FFF4" s="81" t="s">
        <v>7266</v>
      </c>
      <c r="FFG4" s="81" t="s">
        <v>7267</v>
      </c>
      <c r="FFH4" s="81" t="s">
        <v>7268</v>
      </c>
      <c r="FFI4" s="81" t="s">
        <v>7269</v>
      </c>
      <c r="FFJ4" s="81" t="s">
        <v>7270</v>
      </c>
      <c r="FFK4" s="81" t="s">
        <v>7271</v>
      </c>
      <c r="FFL4" s="81" t="s">
        <v>7272</v>
      </c>
      <c r="FFM4" s="81" t="s">
        <v>7273</v>
      </c>
      <c r="FFN4" s="81" t="s">
        <v>7274</v>
      </c>
      <c r="FFO4" s="81" t="s">
        <v>7275</v>
      </c>
      <c r="FFP4" s="81" t="s">
        <v>7276</v>
      </c>
      <c r="FFQ4" s="81" t="s">
        <v>7277</v>
      </c>
      <c r="FFR4" s="81" t="s">
        <v>7278</v>
      </c>
      <c r="FFS4" s="81" t="s">
        <v>7279</v>
      </c>
      <c r="FFT4" s="81" t="s">
        <v>7280</v>
      </c>
      <c r="FFU4" s="81" t="s">
        <v>7281</v>
      </c>
      <c r="FFV4" s="81" t="s">
        <v>7282</v>
      </c>
      <c r="FFW4" s="81" t="s">
        <v>7283</v>
      </c>
      <c r="FFX4" s="81" t="s">
        <v>7284</v>
      </c>
      <c r="FFY4" s="81" t="s">
        <v>7285</v>
      </c>
      <c r="FFZ4" s="81" t="s">
        <v>7286</v>
      </c>
      <c r="FGA4" s="81" t="s">
        <v>7287</v>
      </c>
      <c r="FGB4" s="81" t="s">
        <v>7288</v>
      </c>
      <c r="FGC4" s="81" t="s">
        <v>7289</v>
      </c>
      <c r="FGD4" s="81" t="s">
        <v>7290</v>
      </c>
      <c r="FGE4" s="81" t="s">
        <v>7291</v>
      </c>
      <c r="FGF4" s="81" t="s">
        <v>7292</v>
      </c>
      <c r="FGG4" s="81" t="s">
        <v>7293</v>
      </c>
      <c r="FGH4" s="81" t="s">
        <v>7294</v>
      </c>
      <c r="FGI4" s="81" t="s">
        <v>7295</v>
      </c>
      <c r="FGJ4" s="81" t="s">
        <v>7296</v>
      </c>
      <c r="FGK4" s="81" t="s">
        <v>7297</v>
      </c>
      <c r="FGL4" s="81" t="s">
        <v>7298</v>
      </c>
      <c r="FGM4" s="81" t="s">
        <v>7299</v>
      </c>
      <c r="FGN4" s="81" t="s">
        <v>7300</v>
      </c>
      <c r="FGO4" s="81" t="s">
        <v>7301</v>
      </c>
      <c r="FGP4" s="81" t="s">
        <v>7302</v>
      </c>
      <c r="FGQ4" s="81" t="s">
        <v>7303</v>
      </c>
      <c r="FGR4" s="81" t="s">
        <v>7304</v>
      </c>
      <c r="FGS4" s="81" t="s">
        <v>7305</v>
      </c>
      <c r="FGT4" s="81" t="s">
        <v>7306</v>
      </c>
      <c r="FGU4" s="81" t="s">
        <v>7307</v>
      </c>
      <c r="FGV4" s="81" t="s">
        <v>7308</v>
      </c>
      <c r="FGW4" s="81" t="s">
        <v>7309</v>
      </c>
      <c r="FGX4" s="81" t="s">
        <v>7310</v>
      </c>
      <c r="FGY4" s="81" t="s">
        <v>7311</v>
      </c>
      <c r="FGZ4" s="81" t="s">
        <v>7312</v>
      </c>
      <c r="FHA4" s="81" t="s">
        <v>7313</v>
      </c>
      <c r="FHB4" s="81" t="s">
        <v>7314</v>
      </c>
      <c r="FHC4" s="81" t="s">
        <v>7315</v>
      </c>
      <c r="FHD4" s="81" t="s">
        <v>7316</v>
      </c>
      <c r="FHE4" s="81" t="s">
        <v>7317</v>
      </c>
      <c r="FHF4" s="81" t="s">
        <v>7318</v>
      </c>
      <c r="FHG4" s="81" t="s">
        <v>7319</v>
      </c>
      <c r="FHH4" s="81" t="s">
        <v>7320</v>
      </c>
      <c r="FHI4" s="81" t="s">
        <v>7321</v>
      </c>
      <c r="FHJ4" s="81" t="s">
        <v>7322</v>
      </c>
      <c r="FHK4" s="81" t="s">
        <v>7323</v>
      </c>
      <c r="FHL4" s="81" t="s">
        <v>7324</v>
      </c>
      <c r="FHM4" s="81" t="s">
        <v>7325</v>
      </c>
      <c r="FHN4" s="81" t="s">
        <v>7326</v>
      </c>
      <c r="FHO4" s="81" t="s">
        <v>7327</v>
      </c>
      <c r="FHP4" s="81" t="s">
        <v>7328</v>
      </c>
      <c r="FHQ4" s="81" t="s">
        <v>7329</v>
      </c>
      <c r="FHR4" s="81" t="s">
        <v>7330</v>
      </c>
      <c r="FHS4" s="81" t="s">
        <v>7331</v>
      </c>
      <c r="FHT4" s="81" t="s">
        <v>7332</v>
      </c>
      <c r="FHU4" s="81" t="s">
        <v>7333</v>
      </c>
      <c r="FHV4" s="81" t="s">
        <v>7334</v>
      </c>
      <c r="FHW4" s="81" t="s">
        <v>7335</v>
      </c>
      <c r="FHX4" s="81" t="s">
        <v>7336</v>
      </c>
      <c r="FHY4" s="81" t="s">
        <v>7337</v>
      </c>
      <c r="FHZ4" s="81" t="s">
        <v>7338</v>
      </c>
      <c r="FIA4" s="81" t="s">
        <v>7339</v>
      </c>
      <c r="FIB4" s="81" t="s">
        <v>7340</v>
      </c>
      <c r="FIC4" s="81" t="s">
        <v>7341</v>
      </c>
      <c r="FID4" s="81" t="s">
        <v>7342</v>
      </c>
      <c r="FIE4" s="81" t="s">
        <v>7343</v>
      </c>
      <c r="FIF4" s="81" t="s">
        <v>7344</v>
      </c>
      <c r="FIG4" s="81" t="s">
        <v>7345</v>
      </c>
      <c r="FIH4" s="81" t="s">
        <v>7346</v>
      </c>
      <c r="FII4" s="81" t="s">
        <v>7347</v>
      </c>
      <c r="FIJ4" s="81" t="s">
        <v>7348</v>
      </c>
      <c r="FIK4" s="81" t="s">
        <v>7349</v>
      </c>
      <c r="FIL4" s="81" t="s">
        <v>7350</v>
      </c>
      <c r="FIM4" s="81" t="s">
        <v>7351</v>
      </c>
      <c r="FIN4" s="81" t="s">
        <v>7352</v>
      </c>
      <c r="FIO4" s="81" t="s">
        <v>7353</v>
      </c>
      <c r="FIP4" s="81" t="s">
        <v>7354</v>
      </c>
      <c r="FIQ4" s="81" t="s">
        <v>7355</v>
      </c>
      <c r="FIR4" s="81" t="s">
        <v>7356</v>
      </c>
      <c r="FIS4" s="81" t="s">
        <v>7357</v>
      </c>
      <c r="FIT4" s="81" t="s">
        <v>7358</v>
      </c>
      <c r="FIU4" s="81" t="s">
        <v>7359</v>
      </c>
      <c r="FIV4" s="81" t="s">
        <v>7360</v>
      </c>
      <c r="FIW4" s="81" t="s">
        <v>7361</v>
      </c>
      <c r="FIX4" s="81" t="s">
        <v>7362</v>
      </c>
      <c r="FIY4" s="81" t="s">
        <v>7363</v>
      </c>
      <c r="FIZ4" s="81" t="s">
        <v>7364</v>
      </c>
      <c r="FJA4" s="81" t="s">
        <v>7365</v>
      </c>
      <c r="FJB4" s="81" t="s">
        <v>7366</v>
      </c>
      <c r="FJC4" s="81" t="s">
        <v>7367</v>
      </c>
      <c r="FJD4" s="81" t="s">
        <v>7368</v>
      </c>
      <c r="FJE4" s="81" t="s">
        <v>7369</v>
      </c>
      <c r="FJF4" s="81" t="s">
        <v>7370</v>
      </c>
      <c r="FJG4" s="81" t="s">
        <v>7371</v>
      </c>
      <c r="FJH4" s="81" t="s">
        <v>7372</v>
      </c>
      <c r="FJI4" s="81" t="s">
        <v>7373</v>
      </c>
      <c r="FJJ4" s="81" t="s">
        <v>7374</v>
      </c>
      <c r="FJK4" s="81" t="s">
        <v>7375</v>
      </c>
      <c r="FJL4" s="81" t="s">
        <v>7376</v>
      </c>
      <c r="FJM4" s="81" t="s">
        <v>7377</v>
      </c>
      <c r="FJN4" s="81" t="s">
        <v>7378</v>
      </c>
      <c r="FJO4" s="81" t="s">
        <v>7379</v>
      </c>
      <c r="FJP4" s="81" t="s">
        <v>7380</v>
      </c>
      <c r="FJQ4" s="81" t="s">
        <v>7381</v>
      </c>
      <c r="FJR4" s="81" t="s">
        <v>7382</v>
      </c>
      <c r="FJS4" s="81" t="s">
        <v>7383</v>
      </c>
      <c r="FJT4" s="81" t="s">
        <v>7384</v>
      </c>
      <c r="FJU4" s="81" t="s">
        <v>7385</v>
      </c>
      <c r="FJV4" s="81" t="s">
        <v>7386</v>
      </c>
      <c r="FJW4" s="81" t="s">
        <v>7387</v>
      </c>
      <c r="FJX4" s="81" t="s">
        <v>7388</v>
      </c>
      <c r="FJY4" s="81" t="s">
        <v>7389</v>
      </c>
      <c r="FJZ4" s="81" t="s">
        <v>7390</v>
      </c>
      <c r="FKA4" s="81" t="s">
        <v>7391</v>
      </c>
      <c r="FKB4" s="81" t="s">
        <v>7392</v>
      </c>
      <c r="FKC4" s="81" t="s">
        <v>7393</v>
      </c>
      <c r="FKD4" s="81" t="s">
        <v>7394</v>
      </c>
      <c r="FKE4" s="81" t="s">
        <v>7395</v>
      </c>
      <c r="FKF4" s="81" t="s">
        <v>7396</v>
      </c>
      <c r="FKG4" s="81" t="s">
        <v>7397</v>
      </c>
      <c r="FKH4" s="81" t="s">
        <v>7398</v>
      </c>
      <c r="FKI4" s="81" t="s">
        <v>7399</v>
      </c>
      <c r="FKJ4" s="81" t="s">
        <v>7400</v>
      </c>
      <c r="FKK4" s="81" t="s">
        <v>7401</v>
      </c>
      <c r="FKL4" s="81" t="s">
        <v>7402</v>
      </c>
      <c r="FKM4" s="81" t="s">
        <v>7403</v>
      </c>
      <c r="FKN4" s="81" t="s">
        <v>7404</v>
      </c>
      <c r="FKO4" s="81" t="s">
        <v>7405</v>
      </c>
      <c r="FKP4" s="81" t="s">
        <v>7406</v>
      </c>
      <c r="FKQ4" s="81" t="s">
        <v>7407</v>
      </c>
      <c r="FKR4" s="81" t="s">
        <v>7408</v>
      </c>
      <c r="FKS4" s="81" t="s">
        <v>7409</v>
      </c>
      <c r="FKT4" s="81" t="s">
        <v>7410</v>
      </c>
      <c r="FKU4" s="81" t="s">
        <v>7411</v>
      </c>
      <c r="FKV4" s="81" t="s">
        <v>7412</v>
      </c>
      <c r="FKW4" s="81" t="s">
        <v>7413</v>
      </c>
      <c r="FKX4" s="81" t="s">
        <v>7414</v>
      </c>
      <c r="FKY4" s="81" t="s">
        <v>7415</v>
      </c>
      <c r="FKZ4" s="81" t="s">
        <v>7416</v>
      </c>
      <c r="FLA4" s="81" t="s">
        <v>7417</v>
      </c>
      <c r="FLB4" s="81" t="s">
        <v>7418</v>
      </c>
      <c r="FLC4" s="81" t="s">
        <v>7419</v>
      </c>
      <c r="FLD4" s="81" t="s">
        <v>7420</v>
      </c>
      <c r="FLE4" s="81" t="s">
        <v>7421</v>
      </c>
      <c r="FLF4" s="81" t="s">
        <v>7422</v>
      </c>
      <c r="FLG4" s="81" t="s">
        <v>7423</v>
      </c>
      <c r="FLH4" s="81" t="s">
        <v>7424</v>
      </c>
      <c r="FLI4" s="81" t="s">
        <v>7425</v>
      </c>
      <c r="FLJ4" s="81" t="s">
        <v>7426</v>
      </c>
      <c r="FLK4" s="81" t="s">
        <v>7427</v>
      </c>
      <c r="FLL4" s="81" t="s">
        <v>7428</v>
      </c>
      <c r="FLM4" s="81" t="s">
        <v>7429</v>
      </c>
      <c r="FLN4" s="81" t="s">
        <v>7430</v>
      </c>
      <c r="FLO4" s="81" t="s">
        <v>7431</v>
      </c>
      <c r="FLP4" s="81" t="s">
        <v>7432</v>
      </c>
      <c r="FLQ4" s="81" t="s">
        <v>7433</v>
      </c>
      <c r="FLR4" s="81" t="s">
        <v>7434</v>
      </c>
      <c r="FLS4" s="81" t="s">
        <v>7435</v>
      </c>
      <c r="FLT4" s="81" t="s">
        <v>7436</v>
      </c>
      <c r="FLU4" s="81" t="s">
        <v>7437</v>
      </c>
      <c r="FLV4" s="81" t="s">
        <v>7438</v>
      </c>
      <c r="FLW4" s="81" t="s">
        <v>7439</v>
      </c>
      <c r="FLX4" s="81" t="s">
        <v>7440</v>
      </c>
      <c r="FLY4" s="81" t="s">
        <v>7441</v>
      </c>
      <c r="FLZ4" s="81" t="s">
        <v>7442</v>
      </c>
      <c r="FMA4" s="81" t="s">
        <v>7443</v>
      </c>
      <c r="FMB4" s="81" t="s">
        <v>7444</v>
      </c>
      <c r="FMC4" s="81" t="s">
        <v>7445</v>
      </c>
      <c r="FMD4" s="81" t="s">
        <v>7446</v>
      </c>
      <c r="FME4" s="81" t="s">
        <v>7447</v>
      </c>
      <c r="FMF4" s="81" t="s">
        <v>7448</v>
      </c>
      <c r="FMG4" s="81" t="s">
        <v>7449</v>
      </c>
      <c r="FMH4" s="81" t="s">
        <v>7450</v>
      </c>
      <c r="FMI4" s="81" t="s">
        <v>7451</v>
      </c>
      <c r="FMJ4" s="81" t="s">
        <v>7452</v>
      </c>
      <c r="FMK4" s="81" t="s">
        <v>7453</v>
      </c>
      <c r="FML4" s="81" t="s">
        <v>7454</v>
      </c>
      <c r="FMM4" s="81" t="s">
        <v>7455</v>
      </c>
      <c r="FMN4" s="81" t="s">
        <v>7456</v>
      </c>
      <c r="FMO4" s="81" t="s">
        <v>7457</v>
      </c>
      <c r="FMP4" s="81" t="s">
        <v>7458</v>
      </c>
      <c r="FMQ4" s="81" t="s">
        <v>7459</v>
      </c>
      <c r="FMR4" s="81" t="s">
        <v>7460</v>
      </c>
      <c r="FMS4" s="81" t="s">
        <v>7461</v>
      </c>
      <c r="FMT4" s="81" t="s">
        <v>7462</v>
      </c>
      <c r="FMU4" s="81" t="s">
        <v>7463</v>
      </c>
      <c r="FMV4" s="81" t="s">
        <v>7464</v>
      </c>
      <c r="FMW4" s="81" t="s">
        <v>7465</v>
      </c>
      <c r="FMX4" s="81" t="s">
        <v>7466</v>
      </c>
      <c r="FMY4" s="81" t="s">
        <v>7467</v>
      </c>
      <c r="FMZ4" s="81" t="s">
        <v>7468</v>
      </c>
      <c r="FNA4" s="81" t="s">
        <v>7469</v>
      </c>
      <c r="FNB4" s="81" t="s">
        <v>7470</v>
      </c>
      <c r="FNC4" s="81" t="s">
        <v>7471</v>
      </c>
      <c r="FND4" s="81" t="s">
        <v>7472</v>
      </c>
      <c r="FNE4" s="81" t="s">
        <v>7473</v>
      </c>
      <c r="FNF4" s="81" t="s">
        <v>7474</v>
      </c>
      <c r="FNG4" s="81" t="s">
        <v>7475</v>
      </c>
      <c r="FNH4" s="81" t="s">
        <v>7476</v>
      </c>
      <c r="FNI4" s="81" t="s">
        <v>7477</v>
      </c>
      <c r="FNJ4" s="81" t="s">
        <v>7478</v>
      </c>
      <c r="FNK4" s="81" t="s">
        <v>7479</v>
      </c>
      <c r="FNL4" s="81" t="s">
        <v>7480</v>
      </c>
      <c r="FNM4" s="81" t="s">
        <v>7481</v>
      </c>
      <c r="FNN4" s="81" t="s">
        <v>7482</v>
      </c>
      <c r="FNO4" s="81" t="s">
        <v>7483</v>
      </c>
      <c r="FNP4" s="81" t="s">
        <v>7484</v>
      </c>
      <c r="FNQ4" s="81" t="s">
        <v>7485</v>
      </c>
      <c r="FNR4" s="81" t="s">
        <v>7486</v>
      </c>
      <c r="FNS4" s="81" t="s">
        <v>7487</v>
      </c>
      <c r="FNT4" s="81" t="s">
        <v>7488</v>
      </c>
      <c r="FNU4" s="81" t="s">
        <v>7489</v>
      </c>
      <c r="FNV4" s="81" t="s">
        <v>7490</v>
      </c>
      <c r="FNW4" s="81" t="s">
        <v>7491</v>
      </c>
      <c r="FNX4" s="81" t="s">
        <v>7492</v>
      </c>
      <c r="FNY4" s="81" t="s">
        <v>7493</v>
      </c>
      <c r="FNZ4" s="81" t="s">
        <v>7494</v>
      </c>
      <c r="FOA4" s="81" t="s">
        <v>7495</v>
      </c>
      <c r="FOB4" s="81" t="s">
        <v>7496</v>
      </c>
      <c r="FOC4" s="81" t="s">
        <v>7497</v>
      </c>
      <c r="FOD4" s="81" t="s">
        <v>7498</v>
      </c>
      <c r="FOE4" s="81" t="s">
        <v>7499</v>
      </c>
      <c r="FOF4" s="81" t="s">
        <v>7500</v>
      </c>
      <c r="FOG4" s="81" t="s">
        <v>7501</v>
      </c>
      <c r="FOH4" s="81" t="s">
        <v>7502</v>
      </c>
      <c r="FOI4" s="81" t="s">
        <v>7503</v>
      </c>
      <c r="FOJ4" s="81" t="s">
        <v>7504</v>
      </c>
      <c r="FOK4" s="81" t="s">
        <v>7505</v>
      </c>
      <c r="FOL4" s="81" t="s">
        <v>7506</v>
      </c>
      <c r="FOM4" s="81" t="s">
        <v>7507</v>
      </c>
      <c r="FON4" s="81" t="s">
        <v>7508</v>
      </c>
      <c r="FOO4" s="81" t="s">
        <v>7509</v>
      </c>
      <c r="FOP4" s="81" t="s">
        <v>7510</v>
      </c>
      <c r="FOQ4" s="81" t="s">
        <v>7511</v>
      </c>
      <c r="FOR4" s="81" t="s">
        <v>7512</v>
      </c>
      <c r="FOS4" s="81" t="s">
        <v>7513</v>
      </c>
      <c r="FOT4" s="81" t="s">
        <v>7514</v>
      </c>
      <c r="FOU4" s="81" t="s">
        <v>7515</v>
      </c>
      <c r="FOV4" s="81" t="s">
        <v>7516</v>
      </c>
      <c r="FOW4" s="81" t="s">
        <v>7517</v>
      </c>
      <c r="FOX4" s="81" t="s">
        <v>7518</v>
      </c>
      <c r="FOY4" s="81" t="s">
        <v>7519</v>
      </c>
      <c r="FOZ4" s="81" t="s">
        <v>7520</v>
      </c>
      <c r="FPA4" s="81" t="s">
        <v>7521</v>
      </c>
      <c r="FPB4" s="81" t="s">
        <v>7522</v>
      </c>
      <c r="FPC4" s="81" t="s">
        <v>7523</v>
      </c>
      <c r="FPD4" s="81" t="s">
        <v>7524</v>
      </c>
      <c r="FPE4" s="81" t="s">
        <v>7525</v>
      </c>
      <c r="FPF4" s="81" t="s">
        <v>7526</v>
      </c>
      <c r="FPG4" s="81" t="s">
        <v>7527</v>
      </c>
      <c r="FPH4" s="81" t="s">
        <v>7528</v>
      </c>
      <c r="FPI4" s="81" t="s">
        <v>7529</v>
      </c>
      <c r="FPJ4" s="81" t="s">
        <v>7530</v>
      </c>
      <c r="FPK4" s="81" t="s">
        <v>7531</v>
      </c>
      <c r="FPL4" s="81" t="s">
        <v>7532</v>
      </c>
      <c r="FPM4" s="81" t="s">
        <v>7533</v>
      </c>
      <c r="FPN4" s="81" t="s">
        <v>7534</v>
      </c>
      <c r="FPO4" s="81" t="s">
        <v>7535</v>
      </c>
      <c r="FPP4" s="81" t="s">
        <v>7536</v>
      </c>
      <c r="FPQ4" s="81" t="s">
        <v>7537</v>
      </c>
      <c r="FPR4" s="81" t="s">
        <v>7538</v>
      </c>
      <c r="FPS4" s="81" t="s">
        <v>7539</v>
      </c>
      <c r="FPT4" s="81" t="s">
        <v>7540</v>
      </c>
      <c r="FPU4" s="81" t="s">
        <v>7541</v>
      </c>
      <c r="FPV4" s="81" t="s">
        <v>7542</v>
      </c>
      <c r="FPW4" s="81" t="s">
        <v>7543</v>
      </c>
      <c r="FPX4" s="81" t="s">
        <v>7544</v>
      </c>
      <c r="FPY4" s="81" t="s">
        <v>7545</v>
      </c>
      <c r="FPZ4" s="81" t="s">
        <v>7546</v>
      </c>
      <c r="FQA4" s="81" t="s">
        <v>7547</v>
      </c>
      <c r="FQB4" s="81" t="s">
        <v>7548</v>
      </c>
      <c r="FQC4" s="81" t="s">
        <v>7549</v>
      </c>
      <c r="FQD4" s="81" t="s">
        <v>7550</v>
      </c>
      <c r="FQE4" s="81" t="s">
        <v>7551</v>
      </c>
      <c r="FQF4" s="81" t="s">
        <v>7552</v>
      </c>
      <c r="FQG4" s="81" t="s">
        <v>7553</v>
      </c>
      <c r="FQH4" s="81" t="s">
        <v>7554</v>
      </c>
      <c r="FQI4" s="81" t="s">
        <v>7555</v>
      </c>
      <c r="FQJ4" s="81" t="s">
        <v>7556</v>
      </c>
      <c r="FQK4" s="81" t="s">
        <v>7557</v>
      </c>
      <c r="FQL4" s="81" t="s">
        <v>7558</v>
      </c>
      <c r="FQM4" s="81" t="s">
        <v>7559</v>
      </c>
      <c r="FQN4" s="81" t="s">
        <v>7560</v>
      </c>
      <c r="FQO4" s="81" t="s">
        <v>7561</v>
      </c>
      <c r="FQP4" s="81" t="s">
        <v>7562</v>
      </c>
      <c r="FQQ4" s="81" t="s">
        <v>7563</v>
      </c>
      <c r="FQR4" s="81" t="s">
        <v>7564</v>
      </c>
      <c r="FQS4" s="81" t="s">
        <v>7565</v>
      </c>
      <c r="FQT4" s="81" t="s">
        <v>7566</v>
      </c>
      <c r="FQU4" s="81" t="s">
        <v>7567</v>
      </c>
      <c r="FQV4" s="81" t="s">
        <v>7568</v>
      </c>
      <c r="FQW4" s="81" t="s">
        <v>7569</v>
      </c>
      <c r="FQX4" s="81" t="s">
        <v>7570</v>
      </c>
      <c r="FQY4" s="81" t="s">
        <v>7571</v>
      </c>
      <c r="FQZ4" s="81" t="s">
        <v>7572</v>
      </c>
      <c r="FRA4" s="81" t="s">
        <v>7573</v>
      </c>
      <c r="FRB4" s="81" t="s">
        <v>7574</v>
      </c>
      <c r="FRC4" s="81" t="s">
        <v>7575</v>
      </c>
      <c r="FRD4" s="81" t="s">
        <v>7576</v>
      </c>
      <c r="FRE4" s="81" t="s">
        <v>7577</v>
      </c>
      <c r="FRF4" s="81" t="s">
        <v>7578</v>
      </c>
      <c r="FRG4" s="81" t="s">
        <v>7579</v>
      </c>
      <c r="FRH4" s="81" t="s">
        <v>7580</v>
      </c>
      <c r="FRI4" s="81" t="s">
        <v>7581</v>
      </c>
      <c r="FRJ4" s="81" t="s">
        <v>7582</v>
      </c>
      <c r="FRK4" s="81" t="s">
        <v>7583</v>
      </c>
      <c r="FRL4" s="81" t="s">
        <v>7584</v>
      </c>
      <c r="FRM4" s="81" t="s">
        <v>7585</v>
      </c>
      <c r="FRN4" s="81" t="s">
        <v>7586</v>
      </c>
      <c r="FRO4" s="81" t="s">
        <v>7587</v>
      </c>
      <c r="FRP4" s="81" t="s">
        <v>7588</v>
      </c>
      <c r="FRQ4" s="81" t="s">
        <v>7589</v>
      </c>
      <c r="FRR4" s="81" t="s">
        <v>7590</v>
      </c>
      <c r="FRS4" s="81" t="s">
        <v>7591</v>
      </c>
      <c r="FRT4" s="81" t="s">
        <v>7592</v>
      </c>
      <c r="FRU4" s="81" t="s">
        <v>7593</v>
      </c>
      <c r="FRV4" s="81" t="s">
        <v>7594</v>
      </c>
      <c r="FRW4" s="81" t="s">
        <v>7595</v>
      </c>
      <c r="FRX4" s="81" t="s">
        <v>7596</v>
      </c>
      <c r="FRY4" s="81" t="s">
        <v>7597</v>
      </c>
      <c r="FRZ4" s="81" t="s">
        <v>7598</v>
      </c>
      <c r="FSA4" s="81" t="s">
        <v>7599</v>
      </c>
      <c r="FSB4" s="81" t="s">
        <v>7600</v>
      </c>
      <c r="FSC4" s="81" t="s">
        <v>7601</v>
      </c>
      <c r="FSD4" s="81" t="s">
        <v>7602</v>
      </c>
      <c r="FSE4" s="81" t="s">
        <v>7603</v>
      </c>
      <c r="FSF4" s="81" t="s">
        <v>7604</v>
      </c>
      <c r="FSG4" s="81" t="s">
        <v>7605</v>
      </c>
      <c r="FSH4" s="81" t="s">
        <v>7606</v>
      </c>
      <c r="FSI4" s="81" t="s">
        <v>7607</v>
      </c>
      <c r="FSJ4" s="81" t="s">
        <v>7608</v>
      </c>
      <c r="FSK4" s="81" t="s">
        <v>7609</v>
      </c>
      <c r="FSL4" s="81" t="s">
        <v>7610</v>
      </c>
      <c r="FSM4" s="81" t="s">
        <v>7611</v>
      </c>
      <c r="FSN4" s="81" t="s">
        <v>7612</v>
      </c>
      <c r="FSO4" s="81" t="s">
        <v>7613</v>
      </c>
      <c r="FSP4" s="81" t="s">
        <v>7614</v>
      </c>
      <c r="FSQ4" s="81" t="s">
        <v>7615</v>
      </c>
      <c r="FSR4" s="81" t="s">
        <v>7616</v>
      </c>
      <c r="FSS4" s="81" t="s">
        <v>7617</v>
      </c>
      <c r="FST4" s="81" t="s">
        <v>7618</v>
      </c>
      <c r="FSU4" s="81" t="s">
        <v>7619</v>
      </c>
      <c r="FSV4" s="81" t="s">
        <v>7620</v>
      </c>
      <c r="FSW4" s="81" t="s">
        <v>7621</v>
      </c>
      <c r="FSX4" s="81" t="s">
        <v>7622</v>
      </c>
      <c r="FSY4" s="81" t="s">
        <v>7623</v>
      </c>
      <c r="FSZ4" s="81" t="s">
        <v>7624</v>
      </c>
      <c r="FTA4" s="81" t="s">
        <v>7625</v>
      </c>
      <c r="FTB4" s="81" t="s">
        <v>7626</v>
      </c>
      <c r="FTC4" s="81" t="s">
        <v>7627</v>
      </c>
      <c r="FTD4" s="81" t="s">
        <v>7628</v>
      </c>
      <c r="FTE4" s="81" t="s">
        <v>7629</v>
      </c>
      <c r="FTF4" s="81" t="s">
        <v>7630</v>
      </c>
      <c r="FTG4" s="81" t="s">
        <v>7631</v>
      </c>
      <c r="FTH4" s="81" t="s">
        <v>7632</v>
      </c>
      <c r="FTI4" s="81" t="s">
        <v>7633</v>
      </c>
      <c r="FTJ4" s="81" t="s">
        <v>7634</v>
      </c>
      <c r="FTK4" s="81" t="s">
        <v>7635</v>
      </c>
      <c r="FTL4" s="81" t="s">
        <v>7636</v>
      </c>
      <c r="FTM4" s="81" t="s">
        <v>7637</v>
      </c>
      <c r="FTN4" s="81" t="s">
        <v>7638</v>
      </c>
      <c r="FTO4" s="81" t="s">
        <v>7639</v>
      </c>
      <c r="FTP4" s="81" t="s">
        <v>7640</v>
      </c>
      <c r="FTQ4" s="81" t="s">
        <v>7641</v>
      </c>
      <c r="FTR4" s="81" t="s">
        <v>7642</v>
      </c>
      <c r="FTS4" s="81" t="s">
        <v>7643</v>
      </c>
      <c r="FTT4" s="81" t="s">
        <v>7644</v>
      </c>
      <c r="FTU4" s="81" t="s">
        <v>7645</v>
      </c>
      <c r="FTV4" s="81" t="s">
        <v>7646</v>
      </c>
      <c r="FTW4" s="81" t="s">
        <v>7647</v>
      </c>
      <c r="FTX4" s="81" t="s">
        <v>7648</v>
      </c>
      <c r="FTY4" s="81" t="s">
        <v>7649</v>
      </c>
      <c r="FTZ4" s="81" t="s">
        <v>7650</v>
      </c>
      <c r="FUA4" s="81" t="s">
        <v>7651</v>
      </c>
      <c r="FUB4" s="81" t="s">
        <v>7652</v>
      </c>
      <c r="FUC4" s="81" t="s">
        <v>7653</v>
      </c>
      <c r="FUD4" s="81" t="s">
        <v>7654</v>
      </c>
      <c r="FUE4" s="81" t="s">
        <v>7655</v>
      </c>
      <c r="FUF4" s="81" t="s">
        <v>7656</v>
      </c>
      <c r="FUG4" s="81" t="s">
        <v>7657</v>
      </c>
      <c r="FUH4" s="81" t="s">
        <v>7658</v>
      </c>
      <c r="FUI4" s="81" t="s">
        <v>7659</v>
      </c>
      <c r="FUJ4" s="81" t="s">
        <v>7660</v>
      </c>
      <c r="FUK4" s="81" t="s">
        <v>7661</v>
      </c>
      <c r="FUL4" s="81" t="s">
        <v>7662</v>
      </c>
      <c r="FUM4" s="81" t="s">
        <v>7663</v>
      </c>
      <c r="FUN4" s="81" t="s">
        <v>7664</v>
      </c>
      <c r="FUO4" s="81" t="s">
        <v>7665</v>
      </c>
      <c r="FUP4" s="81" t="s">
        <v>7666</v>
      </c>
      <c r="FUQ4" s="81" t="s">
        <v>7667</v>
      </c>
      <c r="FUR4" s="81" t="s">
        <v>7668</v>
      </c>
      <c r="FUS4" s="81" t="s">
        <v>7669</v>
      </c>
      <c r="FUT4" s="81" t="s">
        <v>7670</v>
      </c>
      <c r="FUU4" s="81" t="s">
        <v>7671</v>
      </c>
      <c r="FUV4" s="81" t="s">
        <v>7672</v>
      </c>
      <c r="FUW4" s="81" t="s">
        <v>7673</v>
      </c>
      <c r="FUX4" s="81" t="s">
        <v>7674</v>
      </c>
      <c r="FUY4" s="81" t="s">
        <v>7675</v>
      </c>
      <c r="FUZ4" s="81" t="s">
        <v>7676</v>
      </c>
      <c r="FVA4" s="81" t="s">
        <v>7677</v>
      </c>
      <c r="FVB4" s="81" t="s">
        <v>7678</v>
      </c>
      <c r="FVC4" s="81" t="s">
        <v>7679</v>
      </c>
      <c r="FVD4" s="81" t="s">
        <v>7680</v>
      </c>
      <c r="FVE4" s="81" t="s">
        <v>7681</v>
      </c>
      <c r="FVF4" s="81" t="s">
        <v>7682</v>
      </c>
      <c r="FVG4" s="81" t="s">
        <v>7683</v>
      </c>
      <c r="FVH4" s="81" t="s">
        <v>7684</v>
      </c>
      <c r="FVI4" s="81" t="s">
        <v>7685</v>
      </c>
      <c r="FVJ4" s="81" t="s">
        <v>7686</v>
      </c>
      <c r="FVK4" s="81" t="s">
        <v>7687</v>
      </c>
      <c r="FVL4" s="81" t="s">
        <v>7688</v>
      </c>
      <c r="FVM4" s="81" t="s">
        <v>7689</v>
      </c>
      <c r="FVN4" s="81" t="s">
        <v>7690</v>
      </c>
      <c r="FVO4" s="81" t="s">
        <v>7691</v>
      </c>
      <c r="FVP4" s="81" t="s">
        <v>7692</v>
      </c>
      <c r="FVQ4" s="81" t="s">
        <v>7693</v>
      </c>
      <c r="FVR4" s="81" t="s">
        <v>7694</v>
      </c>
      <c r="FVS4" s="81" t="s">
        <v>7695</v>
      </c>
      <c r="FVT4" s="81" t="s">
        <v>7696</v>
      </c>
      <c r="FVU4" s="81" t="s">
        <v>7697</v>
      </c>
      <c r="FVV4" s="81" t="s">
        <v>7698</v>
      </c>
      <c r="FVW4" s="81" t="s">
        <v>7699</v>
      </c>
      <c r="FVX4" s="81" t="s">
        <v>7700</v>
      </c>
      <c r="FVY4" s="81" t="s">
        <v>7701</v>
      </c>
      <c r="FVZ4" s="81" t="s">
        <v>7702</v>
      </c>
      <c r="FWA4" s="81" t="s">
        <v>7703</v>
      </c>
      <c r="FWB4" s="81" t="s">
        <v>7704</v>
      </c>
      <c r="FWC4" s="81" t="s">
        <v>7705</v>
      </c>
      <c r="FWD4" s="81" t="s">
        <v>7706</v>
      </c>
      <c r="FWE4" s="81" t="s">
        <v>7707</v>
      </c>
      <c r="FWF4" s="81" t="s">
        <v>7708</v>
      </c>
      <c r="FWG4" s="81" t="s">
        <v>7709</v>
      </c>
      <c r="FWH4" s="81" t="s">
        <v>7710</v>
      </c>
      <c r="FWI4" s="81" t="s">
        <v>7711</v>
      </c>
      <c r="FWJ4" s="81" t="s">
        <v>7712</v>
      </c>
      <c r="FWK4" s="81" t="s">
        <v>7713</v>
      </c>
      <c r="FWL4" s="81" t="s">
        <v>7714</v>
      </c>
      <c r="FWM4" s="81" t="s">
        <v>7715</v>
      </c>
      <c r="FWN4" s="81" t="s">
        <v>7716</v>
      </c>
      <c r="FWO4" s="81" t="s">
        <v>7717</v>
      </c>
      <c r="FWP4" s="81" t="s">
        <v>7718</v>
      </c>
      <c r="FWQ4" s="81" t="s">
        <v>7719</v>
      </c>
      <c r="FWR4" s="81" t="s">
        <v>7720</v>
      </c>
      <c r="FWS4" s="81" t="s">
        <v>7721</v>
      </c>
      <c r="FWT4" s="81" t="s">
        <v>7722</v>
      </c>
      <c r="FWU4" s="81" t="s">
        <v>7723</v>
      </c>
      <c r="FWV4" s="81" t="s">
        <v>7724</v>
      </c>
      <c r="FWW4" s="81" t="s">
        <v>7725</v>
      </c>
      <c r="FWX4" s="81" t="s">
        <v>7726</v>
      </c>
      <c r="FWY4" s="81" t="s">
        <v>7727</v>
      </c>
      <c r="FWZ4" s="81" t="s">
        <v>7728</v>
      </c>
      <c r="FXA4" s="81" t="s">
        <v>7729</v>
      </c>
      <c r="FXB4" s="81" t="s">
        <v>7730</v>
      </c>
      <c r="FXC4" s="81" t="s">
        <v>7731</v>
      </c>
      <c r="FXD4" s="81" t="s">
        <v>7732</v>
      </c>
      <c r="FXE4" s="81" t="s">
        <v>7733</v>
      </c>
      <c r="FXF4" s="81" t="s">
        <v>7734</v>
      </c>
      <c r="FXG4" s="81" t="s">
        <v>7735</v>
      </c>
      <c r="FXH4" s="81" t="s">
        <v>7736</v>
      </c>
      <c r="FXI4" s="81" t="s">
        <v>7737</v>
      </c>
      <c r="FXJ4" s="81" t="s">
        <v>7738</v>
      </c>
      <c r="FXK4" s="81" t="s">
        <v>7739</v>
      </c>
      <c r="FXL4" s="81" t="s">
        <v>7740</v>
      </c>
      <c r="FXM4" s="81" t="s">
        <v>7741</v>
      </c>
      <c r="FXN4" s="81" t="s">
        <v>7742</v>
      </c>
      <c r="FXO4" s="81" t="s">
        <v>7743</v>
      </c>
      <c r="FXP4" s="81" t="s">
        <v>7744</v>
      </c>
      <c r="FXQ4" s="81" t="s">
        <v>7745</v>
      </c>
      <c r="FXR4" s="81" t="s">
        <v>7746</v>
      </c>
      <c r="FXS4" s="81" t="s">
        <v>7747</v>
      </c>
      <c r="FXT4" s="81" t="s">
        <v>7748</v>
      </c>
      <c r="FXU4" s="81" t="s">
        <v>7749</v>
      </c>
      <c r="FXV4" s="81" t="s">
        <v>7750</v>
      </c>
      <c r="FXW4" s="81" t="s">
        <v>7751</v>
      </c>
      <c r="FXX4" s="81" t="s">
        <v>7752</v>
      </c>
      <c r="FXY4" s="81" t="s">
        <v>7753</v>
      </c>
      <c r="FXZ4" s="81" t="s">
        <v>7754</v>
      </c>
      <c r="FYA4" s="81" t="s">
        <v>7755</v>
      </c>
      <c r="FYB4" s="81" t="s">
        <v>7756</v>
      </c>
      <c r="FYC4" s="81" t="s">
        <v>7757</v>
      </c>
      <c r="FYD4" s="81" t="s">
        <v>7758</v>
      </c>
      <c r="FYE4" s="81" t="s">
        <v>7759</v>
      </c>
      <c r="FYF4" s="81" t="s">
        <v>7760</v>
      </c>
      <c r="FYG4" s="81" t="s">
        <v>7761</v>
      </c>
      <c r="FYH4" s="81" t="s">
        <v>7762</v>
      </c>
      <c r="FYI4" s="81" t="s">
        <v>7763</v>
      </c>
      <c r="FYJ4" s="81" t="s">
        <v>7764</v>
      </c>
      <c r="FYK4" s="81" t="s">
        <v>7765</v>
      </c>
      <c r="FYL4" s="81" t="s">
        <v>7766</v>
      </c>
      <c r="FYM4" s="81" t="s">
        <v>7767</v>
      </c>
      <c r="FYN4" s="81" t="s">
        <v>7768</v>
      </c>
      <c r="FYO4" s="81" t="s">
        <v>7769</v>
      </c>
      <c r="FYP4" s="81" t="s">
        <v>7770</v>
      </c>
      <c r="FYQ4" s="81" t="s">
        <v>7771</v>
      </c>
      <c r="FYR4" s="81" t="s">
        <v>7772</v>
      </c>
      <c r="FYS4" s="81" t="s">
        <v>7773</v>
      </c>
      <c r="FYT4" s="81" t="s">
        <v>7774</v>
      </c>
      <c r="FYU4" s="81" t="s">
        <v>7775</v>
      </c>
      <c r="FYV4" s="81" t="s">
        <v>7776</v>
      </c>
      <c r="FYW4" s="81" t="s">
        <v>7777</v>
      </c>
      <c r="FYX4" s="81" t="s">
        <v>7778</v>
      </c>
      <c r="FYY4" s="81" t="s">
        <v>7779</v>
      </c>
      <c r="FYZ4" s="81" t="s">
        <v>7780</v>
      </c>
      <c r="FZA4" s="81" t="s">
        <v>7781</v>
      </c>
      <c r="FZB4" s="81" t="s">
        <v>7782</v>
      </c>
      <c r="FZC4" s="81" t="s">
        <v>7783</v>
      </c>
      <c r="FZD4" s="81" t="s">
        <v>7784</v>
      </c>
      <c r="FZE4" s="81" t="s">
        <v>7785</v>
      </c>
      <c r="FZF4" s="81" t="s">
        <v>7786</v>
      </c>
      <c r="FZG4" s="81" t="s">
        <v>7787</v>
      </c>
      <c r="FZH4" s="81" t="s">
        <v>7788</v>
      </c>
      <c r="FZI4" s="81" t="s">
        <v>7789</v>
      </c>
      <c r="FZJ4" s="81" t="s">
        <v>7790</v>
      </c>
      <c r="FZK4" s="81" t="s">
        <v>7791</v>
      </c>
      <c r="FZL4" s="81" t="s">
        <v>7792</v>
      </c>
      <c r="FZM4" s="81" t="s">
        <v>7793</v>
      </c>
      <c r="FZN4" s="81" t="s">
        <v>7794</v>
      </c>
      <c r="FZO4" s="81" t="s">
        <v>7795</v>
      </c>
      <c r="FZP4" s="81" t="s">
        <v>7796</v>
      </c>
      <c r="FZQ4" s="81" t="s">
        <v>7797</v>
      </c>
      <c r="FZR4" s="81" t="s">
        <v>7798</v>
      </c>
      <c r="FZS4" s="81" t="s">
        <v>7799</v>
      </c>
      <c r="FZT4" s="81" t="s">
        <v>7800</v>
      </c>
      <c r="FZU4" s="81" t="s">
        <v>7801</v>
      </c>
      <c r="FZV4" s="81" t="s">
        <v>7802</v>
      </c>
      <c r="FZW4" s="81" t="s">
        <v>7803</v>
      </c>
      <c r="FZX4" s="81" t="s">
        <v>7804</v>
      </c>
      <c r="FZY4" s="81" t="s">
        <v>7805</v>
      </c>
      <c r="FZZ4" s="81" t="s">
        <v>7806</v>
      </c>
      <c r="GAA4" s="81" t="s">
        <v>7807</v>
      </c>
      <c r="GAB4" s="81" t="s">
        <v>7808</v>
      </c>
      <c r="GAC4" s="81" t="s">
        <v>7809</v>
      </c>
      <c r="GAD4" s="81" t="s">
        <v>7810</v>
      </c>
      <c r="GAE4" s="81" t="s">
        <v>7811</v>
      </c>
      <c r="GAF4" s="81" t="s">
        <v>7812</v>
      </c>
      <c r="GAG4" s="81" t="s">
        <v>7813</v>
      </c>
      <c r="GAH4" s="81" t="s">
        <v>7814</v>
      </c>
      <c r="GAI4" s="81" t="s">
        <v>7815</v>
      </c>
      <c r="GAJ4" s="81" t="s">
        <v>7816</v>
      </c>
      <c r="GAK4" s="81" t="s">
        <v>7817</v>
      </c>
      <c r="GAL4" s="81" t="s">
        <v>7818</v>
      </c>
      <c r="GAM4" s="81" t="s">
        <v>7819</v>
      </c>
      <c r="GAN4" s="81" t="s">
        <v>7820</v>
      </c>
      <c r="GAO4" s="81" t="s">
        <v>7821</v>
      </c>
      <c r="GAP4" s="81" t="s">
        <v>7822</v>
      </c>
      <c r="GAQ4" s="81" t="s">
        <v>7823</v>
      </c>
      <c r="GAR4" s="81" t="s">
        <v>7824</v>
      </c>
      <c r="GAS4" s="81" t="s">
        <v>7825</v>
      </c>
      <c r="GAT4" s="81" t="s">
        <v>7826</v>
      </c>
      <c r="GAU4" s="81" t="s">
        <v>7827</v>
      </c>
      <c r="GAV4" s="81" t="s">
        <v>7828</v>
      </c>
      <c r="GAW4" s="81" t="s">
        <v>7829</v>
      </c>
      <c r="GAX4" s="81" t="s">
        <v>7830</v>
      </c>
      <c r="GAY4" s="81" t="s">
        <v>7831</v>
      </c>
      <c r="GAZ4" s="81" t="s">
        <v>7832</v>
      </c>
      <c r="GBA4" s="81" t="s">
        <v>7833</v>
      </c>
      <c r="GBB4" s="81" t="s">
        <v>7834</v>
      </c>
      <c r="GBC4" s="81" t="s">
        <v>7835</v>
      </c>
      <c r="GBD4" s="81" t="s">
        <v>7836</v>
      </c>
      <c r="GBE4" s="81" t="s">
        <v>7837</v>
      </c>
      <c r="GBF4" s="81" t="s">
        <v>7838</v>
      </c>
      <c r="GBG4" s="81" t="s">
        <v>7839</v>
      </c>
      <c r="GBH4" s="81" t="s">
        <v>7840</v>
      </c>
      <c r="GBI4" s="81" t="s">
        <v>7841</v>
      </c>
      <c r="GBJ4" s="81" t="s">
        <v>7842</v>
      </c>
      <c r="GBK4" s="81" t="s">
        <v>7843</v>
      </c>
      <c r="GBL4" s="81" t="s">
        <v>7844</v>
      </c>
      <c r="GBM4" s="81" t="s">
        <v>7845</v>
      </c>
      <c r="GBN4" s="81" t="s">
        <v>7846</v>
      </c>
      <c r="GBO4" s="81" t="s">
        <v>7847</v>
      </c>
      <c r="GBP4" s="81" t="s">
        <v>7848</v>
      </c>
      <c r="GBQ4" s="81" t="s">
        <v>7849</v>
      </c>
      <c r="GBR4" s="81" t="s">
        <v>7850</v>
      </c>
      <c r="GBS4" s="81" t="s">
        <v>7851</v>
      </c>
      <c r="GBT4" s="81" t="s">
        <v>7852</v>
      </c>
      <c r="GBU4" s="81" t="s">
        <v>7853</v>
      </c>
      <c r="GBV4" s="81" t="s">
        <v>7854</v>
      </c>
      <c r="GBW4" s="81" t="s">
        <v>7855</v>
      </c>
      <c r="GBX4" s="81" t="s">
        <v>7856</v>
      </c>
      <c r="GBY4" s="81" t="s">
        <v>7857</v>
      </c>
      <c r="GBZ4" s="81" t="s">
        <v>7858</v>
      </c>
      <c r="GCA4" s="81" t="s">
        <v>7859</v>
      </c>
      <c r="GCB4" s="81" t="s">
        <v>7860</v>
      </c>
      <c r="GCC4" s="81" t="s">
        <v>7861</v>
      </c>
      <c r="GCD4" s="81" t="s">
        <v>7862</v>
      </c>
      <c r="GCE4" s="81" t="s">
        <v>7863</v>
      </c>
      <c r="GCF4" s="81" t="s">
        <v>7864</v>
      </c>
      <c r="GCG4" s="81" t="s">
        <v>7865</v>
      </c>
      <c r="GCH4" s="81" t="s">
        <v>7866</v>
      </c>
      <c r="GCI4" s="81" t="s">
        <v>7867</v>
      </c>
      <c r="GCJ4" s="81" t="s">
        <v>7868</v>
      </c>
      <c r="GCK4" s="81" t="s">
        <v>7869</v>
      </c>
      <c r="GCL4" s="81" t="s">
        <v>7870</v>
      </c>
      <c r="GCM4" s="81" t="s">
        <v>7871</v>
      </c>
      <c r="GCN4" s="81" t="s">
        <v>7872</v>
      </c>
      <c r="GCO4" s="81" t="s">
        <v>7873</v>
      </c>
      <c r="GCP4" s="81" t="s">
        <v>7874</v>
      </c>
      <c r="GCQ4" s="81" t="s">
        <v>7875</v>
      </c>
      <c r="GCR4" s="81" t="s">
        <v>7876</v>
      </c>
      <c r="GCS4" s="81" t="s">
        <v>7877</v>
      </c>
      <c r="GCT4" s="81" t="s">
        <v>7878</v>
      </c>
      <c r="GCU4" s="81" t="s">
        <v>7879</v>
      </c>
      <c r="GCV4" s="81" t="s">
        <v>7880</v>
      </c>
      <c r="GCW4" s="81" t="s">
        <v>7881</v>
      </c>
      <c r="GCX4" s="81" t="s">
        <v>7882</v>
      </c>
      <c r="GCY4" s="81" t="s">
        <v>7883</v>
      </c>
      <c r="GCZ4" s="81" t="s">
        <v>7884</v>
      </c>
      <c r="GDA4" s="81" t="s">
        <v>7885</v>
      </c>
      <c r="GDB4" s="81" t="s">
        <v>7886</v>
      </c>
      <c r="GDC4" s="81" t="s">
        <v>7887</v>
      </c>
      <c r="GDD4" s="81" t="s">
        <v>7888</v>
      </c>
      <c r="GDE4" s="81" t="s">
        <v>7889</v>
      </c>
      <c r="GDF4" s="81" t="s">
        <v>7890</v>
      </c>
      <c r="GDG4" s="81" t="s">
        <v>7891</v>
      </c>
      <c r="GDH4" s="81" t="s">
        <v>7892</v>
      </c>
      <c r="GDI4" s="81" t="s">
        <v>7893</v>
      </c>
      <c r="GDJ4" s="81" t="s">
        <v>7894</v>
      </c>
      <c r="GDK4" s="81" t="s">
        <v>7895</v>
      </c>
      <c r="GDL4" s="81" t="s">
        <v>7896</v>
      </c>
      <c r="GDM4" s="81" t="s">
        <v>7897</v>
      </c>
      <c r="GDN4" s="81" t="s">
        <v>7898</v>
      </c>
      <c r="GDO4" s="81" t="s">
        <v>7899</v>
      </c>
      <c r="GDP4" s="81" t="s">
        <v>7900</v>
      </c>
      <c r="GDQ4" s="81" t="s">
        <v>7901</v>
      </c>
      <c r="GDR4" s="81" t="s">
        <v>7902</v>
      </c>
      <c r="GDS4" s="81" t="s">
        <v>7903</v>
      </c>
      <c r="GDT4" s="81" t="s">
        <v>7904</v>
      </c>
      <c r="GDU4" s="81" t="s">
        <v>7905</v>
      </c>
      <c r="GDV4" s="81" t="s">
        <v>7906</v>
      </c>
      <c r="GDW4" s="81" t="s">
        <v>7907</v>
      </c>
      <c r="GDX4" s="81" t="s">
        <v>7908</v>
      </c>
      <c r="GDY4" s="81" t="s">
        <v>7909</v>
      </c>
      <c r="GDZ4" s="81" t="s">
        <v>7910</v>
      </c>
      <c r="GEA4" s="81" t="s">
        <v>7911</v>
      </c>
      <c r="GEB4" s="81" t="s">
        <v>7912</v>
      </c>
      <c r="GEC4" s="81" t="s">
        <v>7913</v>
      </c>
      <c r="GED4" s="81" t="s">
        <v>7914</v>
      </c>
      <c r="GEE4" s="81" t="s">
        <v>7915</v>
      </c>
      <c r="GEF4" s="81" t="s">
        <v>7916</v>
      </c>
      <c r="GEG4" s="81" t="s">
        <v>7917</v>
      </c>
      <c r="GEH4" s="81" t="s">
        <v>7918</v>
      </c>
      <c r="GEI4" s="81" t="s">
        <v>7919</v>
      </c>
      <c r="GEJ4" s="81" t="s">
        <v>7920</v>
      </c>
      <c r="GEK4" s="81" t="s">
        <v>7921</v>
      </c>
      <c r="GEL4" s="81" t="s">
        <v>7922</v>
      </c>
      <c r="GEM4" s="81" t="s">
        <v>7923</v>
      </c>
      <c r="GEN4" s="81" t="s">
        <v>7924</v>
      </c>
      <c r="GEO4" s="81" t="s">
        <v>7925</v>
      </c>
      <c r="GEP4" s="81" t="s">
        <v>7926</v>
      </c>
      <c r="GEQ4" s="81" t="s">
        <v>7927</v>
      </c>
      <c r="GER4" s="81" t="s">
        <v>7928</v>
      </c>
      <c r="GES4" s="81" t="s">
        <v>7929</v>
      </c>
      <c r="GET4" s="81" t="s">
        <v>7930</v>
      </c>
      <c r="GEU4" s="81" t="s">
        <v>7931</v>
      </c>
      <c r="GEV4" s="81" t="s">
        <v>7932</v>
      </c>
      <c r="GEW4" s="81" t="s">
        <v>7933</v>
      </c>
      <c r="GEX4" s="81" t="s">
        <v>7934</v>
      </c>
      <c r="GEY4" s="81" t="s">
        <v>7935</v>
      </c>
      <c r="GEZ4" s="81" t="s">
        <v>7936</v>
      </c>
      <c r="GFA4" s="81" t="s">
        <v>7937</v>
      </c>
      <c r="GFB4" s="81" t="s">
        <v>7938</v>
      </c>
      <c r="GFC4" s="81" t="s">
        <v>7939</v>
      </c>
      <c r="GFD4" s="81" t="s">
        <v>7940</v>
      </c>
      <c r="GFE4" s="81" t="s">
        <v>7941</v>
      </c>
      <c r="GFF4" s="81" t="s">
        <v>7942</v>
      </c>
      <c r="GFG4" s="81" t="s">
        <v>7943</v>
      </c>
      <c r="GFH4" s="81" t="s">
        <v>7944</v>
      </c>
      <c r="GFI4" s="81" t="s">
        <v>7945</v>
      </c>
      <c r="GFJ4" s="81" t="s">
        <v>7946</v>
      </c>
      <c r="GFK4" s="81" t="s">
        <v>7947</v>
      </c>
      <c r="GFL4" s="81" t="s">
        <v>7948</v>
      </c>
      <c r="GFM4" s="81" t="s">
        <v>7949</v>
      </c>
      <c r="GFN4" s="81" t="s">
        <v>7950</v>
      </c>
      <c r="GFO4" s="81" t="s">
        <v>7951</v>
      </c>
      <c r="GFP4" s="81" t="s">
        <v>7952</v>
      </c>
      <c r="GFQ4" s="81" t="s">
        <v>7953</v>
      </c>
      <c r="GFR4" s="81" t="s">
        <v>7954</v>
      </c>
      <c r="GFS4" s="81" t="s">
        <v>7955</v>
      </c>
      <c r="GFT4" s="81" t="s">
        <v>7956</v>
      </c>
      <c r="GFU4" s="81" t="s">
        <v>7957</v>
      </c>
      <c r="GFV4" s="81" t="s">
        <v>7958</v>
      </c>
      <c r="GFW4" s="81" t="s">
        <v>7959</v>
      </c>
      <c r="GFX4" s="81" t="s">
        <v>7960</v>
      </c>
      <c r="GFY4" s="81" t="s">
        <v>7961</v>
      </c>
      <c r="GFZ4" s="81" t="s">
        <v>7962</v>
      </c>
      <c r="GGA4" s="81" t="s">
        <v>7963</v>
      </c>
      <c r="GGB4" s="81" t="s">
        <v>7964</v>
      </c>
      <c r="GGC4" s="81" t="s">
        <v>7965</v>
      </c>
      <c r="GGD4" s="81" t="s">
        <v>7966</v>
      </c>
      <c r="GGE4" s="81" t="s">
        <v>7967</v>
      </c>
      <c r="GGF4" s="81" t="s">
        <v>7968</v>
      </c>
      <c r="GGG4" s="81" t="s">
        <v>7969</v>
      </c>
      <c r="GGH4" s="81" t="s">
        <v>7970</v>
      </c>
      <c r="GGI4" s="81" t="s">
        <v>7971</v>
      </c>
      <c r="GGJ4" s="81" t="s">
        <v>7972</v>
      </c>
      <c r="GGK4" s="81" t="s">
        <v>7973</v>
      </c>
      <c r="GGL4" s="81" t="s">
        <v>7974</v>
      </c>
      <c r="GGM4" s="81" t="s">
        <v>7975</v>
      </c>
      <c r="GGN4" s="81" t="s">
        <v>7976</v>
      </c>
      <c r="GGO4" s="81" t="s">
        <v>7977</v>
      </c>
      <c r="GGP4" s="81" t="s">
        <v>7978</v>
      </c>
      <c r="GGQ4" s="81" t="s">
        <v>7979</v>
      </c>
      <c r="GGR4" s="81" t="s">
        <v>7980</v>
      </c>
      <c r="GGS4" s="81" t="s">
        <v>7981</v>
      </c>
      <c r="GGT4" s="81" t="s">
        <v>7982</v>
      </c>
      <c r="GGU4" s="81" t="s">
        <v>7983</v>
      </c>
      <c r="GGV4" s="81" t="s">
        <v>7984</v>
      </c>
      <c r="GGW4" s="81" t="s">
        <v>7985</v>
      </c>
      <c r="GGX4" s="81" t="s">
        <v>7986</v>
      </c>
      <c r="GGY4" s="81" t="s">
        <v>7987</v>
      </c>
      <c r="GGZ4" s="81" t="s">
        <v>7988</v>
      </c>
      <c r="GHA4" s="81" t="s">
        <v>7989</v>
      </c>
      <c r="GHB4" s="81" t="s">
        <v>7990</v>
      </c>
      <c r="GHC4" s="81" t="s">
        <v>7991</v>
      </c>
      <c r="GHD4" s="81" t="s">
        <v>7992</v>
      </c>
      <c r="GHE4" s="81" t="s">
        <v>7993</v>
      </c>
      <c r="GHF4" s="81" t="s">
        <v>7994</v>
      </c>
      <c r="GHG4" s="81" t="s">
        <v>7995</v>
      </c>
      <c r="GHH4" s="81" t="s">
        <v>7996</v>
      </c>
      <c r="GHI4" s="81" t="s">
        <v>7997</v>
      </c>
      <c r="GHJ4" s="81" t="s">
        <v>7998</v>
      </c>
      <c r="GHK4" s="81" t="s">
        <v>7999</v>
      </c>
      <c r="GHL4" s="81" t="s">
        <v>8000</v>
      </c>
      <c r="GHM4" s="81" t="s">
        <v>8001</v>
      </c>
      <c r="GHN4" s="81" t="s">
        <v>8002</v>
      </c>
      <c r="GHO4" s="81" t="s">
        <v>8003</v>
      </c>
      <c r="GHP4" s="81" t="s">
        <v>8004</v>
      </c>
      <c r="GHQ4" s="81" t="s">
        <v>8005</v>
      </c>
      <c r="GHR4" s="81" t="s">
        <v>8006</v>
      </c>
      <c r="GHS4" s="81" t="s">
        <v>8007</v>
      </c>
      <c r="GHT4" s="81" t="s">
        <v>8008</v>
      </c>
      <c r="GHU4" s="81" t="s">
        <v>8009</v>
      </c>
      <c r="GHV4" s="81" t="s">
        <v>8010</v>
      </c>
      <c r="GHW4" s="81" t="s">
        <v>8011</v>
      </c>
      <c r="GHX4" s="81" t="s">
        <v>8012</v>
      </c>
      <c r="GHY4" s="81" t="s">
        <v>8013</v>
      </c>
      <c r="GHZ4" s="81" t="s">
        <v>8014</v>
      </c>
      <c r="GIA4" s="81" t="s">
        <v>8015</v>
      </c>
      <c r="GIB4" s="81" t="s">
        <v>8016</v>
      </c>
      <c r="GIC4" s="81" t="s">
        <v>8017</v>
      </c>
      <c r="GID4" s="81" t="s">
        <v>8018</v>
      </c>
      <c r="GIE4" s="81" t="s">
        <v>8019</v>
      </c>
      <c r="GIF4" s="81" t="s">
        <v>8020</v>
      </c>
      <c r="GIG4" s="81" t="s">
        <v>8021</v>
      </c>
      <c r="GIH4" s="81" t="s">
        <v>8022</v>
      </c>
      <c r="GII4" s="81" t="s">
        <v>8023</v>
      </c>
      <c r="GIJ4" s="81" t="s">
        <v>8024</v>
      </c>
      <c r="GIK4" s="81" t="s">
        <v>8025</v>
      </c>
      <c r="GIL4" s="81" t="s">
        <v>8026</v>
      </c>
      <c r="GIM4" s="81" t="s">
        <v>8027</v>
      </c>
      <c r="GIN4" s="81" t="s">
        <v>8028</v>
      </c>
      <c r="GIO4" s="81" t="s">
        <v>8029</v>
      </c>
      <c r="GIP4" s="81" t="s">
        <v>8030</v>
      </c>
      <c r="GIQ4" s="81" t="s">
        <v>8031</v>
      </c>
      <c r="GIR4" s="81" t="s">
        <v>8032</v>
      </c>
      <c r="GIS4" s="81" t="s">
        <v>8033</v>
      </c>
      <c r="GIT4" s="81" t="s">
        <v>8034</v>
      </c>
      <c r="GIU4" s="81" t="s">
        <v>8035</v>
      </c>
      <c r="GIV4" s="81" t="s">
        <v>8036</v>
      </c>
      <c r="GIW4" s="81" t="s">
        <v>8037</v>
      </c>
      <c r="GIX4" s="81" t="s">
        <v>8038</v>
      </c>
      <c r="GIY4" s="81" t="s">
        <v>8039</v>
      </c>
      <c r="GIZ4" s="81" t="s">
        <v>8040</v>
      </c>
      <c r="GJA4" s="81" t="s">
        <v>8041</v>
      </c>
      <c r="GJB4" s="81" t="s">
        <v>8042</v>
      </c>
      <c r="GJC4" s="81" t="s">
        <v>8043</v>
      </c>
      <c r="GJD4" s="81" t="s">
        <v>8044</v>
      </c>
      <c r="GJE4" s="81" t="s">
        <v>8045</v>
      </c>
      <c r="GJF4" s="81" t="s">
        <v>8046</v>
      </c>
      <c r="GJG4" s="81" t="s">
        <v>8047</v>
      </c>
      <c r="GJH4" s="81" t="s">
        <v>8048</v>
      </c>
      <c r="GJI4" s="81" t="s">
        <v>8049</v>
      </c>
      <c r="GJJ4" s="81" t="s">
        <v>8050</v>
      </c>
      <c r="GJK4" s="81" t="s">
        <v>8051</v>
      </c>
      <c r="GJL4" s="81" t="s">
        <v>8052</v>
      </c>
      <c r="GJM4" s="81" t="s">
        <v>8053</v>
      </c>
      <c r="GJN4" s="81" t="s">
        <v>8054</v>
      </c>
      <c r="GJO4" s="81" t="s">
        <v>8055</v>
      </c>
      <c r="GJP4" s="81" t="s">
        <v>8056</v>
      </c>
      <c r="GJQ4" s="81" t="s">
        <v>8057</v>
      </c>
      <c r="GJR4" s="81" t="s">
        <v>8058</v>
      </c>
      <c r="GJS4" s="81" t="s">
        <v>8059</v>
      </c>
      <c r="GJT4" s="81" t="s">
        <v>8060</v>
      </c>
      <c r="GJU4" s="81" t="s">
        <v>8061</v>
      </c>
      <c r="GJV4" s="81" t="s">
        <v>8062</v>
      </c>
      <c r="GJW4" s="81" t="s">
        <v>8063</v>
      </c>
      <c r="GJX4" s="81" t="s">
        <v>8064</v>
      </c>
      <c r="GJY4" s="81" t="s">
        <v>8065</v>
      </c>
      <c r="GJZ4" s="81" t="s">
        <v>8066</v>
      </c>
      <c r="GKA4" s="81" t="s">
        <v>8067</v>
      </c>
      <c r="GKB4" s="81" t="s">
        <v>8068</v>
      </c>
      <c r="GKC4" s="81" t="s">
        <v>8069</v>
      </c>
      <c r="GKD4" s="81" t="s">
        <v>8070</v>
      </c>
      <c r="GKE4" s="81" t="s">
        <v>8071</v>
      </c>
      <c r="GKF4" s="81" t="s">
        <v>8072</v>
      </c>
      <c r="GKG4" s="81" t="s">
        <v>8073</v>
      </c>
      <c r="GKH4" s="81" t="s">
        <v>8074</v>
      </c>
      <c r="GKI4" s="81" t="s">
        <v>8075</v>
      </c>
      <c r="GKJ4" s="81" t="s">
        <v>8076</v>
      </c>
      <c r="GKK4" s="81" t="s">
        <v>8077</v>
      </c>
      <c r="GKL4" s="81" t="s">
        <v>8078</v>
      </c>
      <c r="GKM4" s="81" t="s">
        <v>8079</v>
      </c>
      <c r="GKN4" s="81" t="s">
        <v>8080</v>
      </c>
      <c r="GKO4" s="81" t="s">
        <v>8081</v>
      </c>
      <c r="GKP4" s="81" t="s">
        <v>8082</v>
      </c>
      <c r="GKQ4" s="81" t="s">
        <v>8083</v>
      </c>
      <c r="GKR4" s="81" t="s">
        <v>8084</v>
      </c>
      <c r="GKS4" s="81" t="s">
        <v>8085</v>
      </c>
      <c r="GKT4" s="81" t="s">
        <v>8086</v>
      </c>
      <c r="GKU4" s="81" t="s">
        <v>8087</v>
      </c>
      <c r="GKV4" s="81" t="s">
        <v>8088</v>
      </c>
      <c r="GKW4" s="81" t="s">
        <v>8089</v>
      </c>
      <c r="GKX4" s="81" t="s">
        <v>8090</v>
      </c>
      <c r="GKY4" s="81" t="s">
        <v>8091</v>
      </c>
      <c r="GKZ4" s="81" t="s">
        <v>8092</v>
      </c>
      <c r="GLA4" s="81" t="s">
        <v>8093</v>
      </c>
      <c r="GLB4" s="81" t="s">
        <v>8094</v>
      </c>
      <c r="GLC4" s="81" t="s">
        <v>8095</v>
      </c>
      <c r="GLD4" s="81" t="s">
        <v>8096</v>
      </c>
      <c r="GLE4" s="81" t="s">
        <v>8097</v>
      </c>
      <c r="GLF4" s="81" t="s">
        <v>8098</v>
      </c>
      <c r="GLG4" s="81" t="s">
        <v>8099</v>
      </c>
      <c r="GLH4" s="81" t="s">
        <v>8100</v>
      </c>
      <c r="GLI4" s="81" t="s">
        <v>8101</v>
      </c>
      <c r="GLJ4" s="81" t="s">
        <v>8102</v>
      </c>
      <c r="GLK4" s="81" t="s">
        <v>8103</v>
      </c>
      <c r="GLL4" s="81" t="s">
        <v>8104</v>
      </c>
      <c r="GLM4" s="81" t="s">
        <v>8105</v>
      </c>
      <c r="GLN4" s="81" t="s">
        <v>8106</v>
      </c>
      <c r="GLO4" s="81" t="s">
        <v>8107</v>
      </c>
      <c r="GLP4" s="81" t="s">
        <v>8108</v>
      </c>
      <c r="GLQ4" s="81" t="s">
        <v>8109</v>
      </c>
      <c r="GLR4" s="81" t="s">
        <v>8110</v>
      </c>
      <c r="GLS4" s="81" t="s">
        <v>8111</v>
      </c>
      <c r="GLT4" s="81" t="s">
        <v>8112</v>
      </c>
      <c r="GLU4" s="81" t="s">
        <v>8113</v>
      </c>
      <c r="GLV4" s="81" t="s">
        <v>8114</v>
      </c>
      <c r="GLW4" s="81" t="s">
        <v>8115</v>
      </c>
      <c r="GLX4" s="81" t="s">
        <v>8116</v>
      </c>
      <c r="GLY4" s="81" t="s">
        <v>8117</v>
      </c>
      <c r="GLZ4" s="81" t="s">
        <v>8118</v>
      </c>
      <c r="GMA4" s="81" t="s">
        <v>8119</v>
      </c>
      <c r="GMB4" s="81" t="s">
        <v>8120</v>
      </c>
      <c r="GMC4" s="81" t="s">
        <v>8121</v>
      </c>
      <c r="GMD4" s="81" t="s">
        <v>8122</v>
      </c>
      <c r="GME4" s="81" t="s">
        <v>8123</v>
      </c>
      <c r="GMF4" s="81" t="s">
        <v>8124</v>
      </c>
      <c r="GMG4" s="81" t="s">
        <v>8125</v>
      </c>
      <c r="GMH4" s="81" t="s">
        <v>8126</v>
      </c>
      <c r="GMI4" s="81" t="s">
        <v>8127</v>
      </c>
      <c r="GMJ4" s="81" t="s">
        <v>8128</v>
      </c>
      <c r="GMK4" s="81" t="s">
        <v>8129</v>
      </c>
      <c r="GML4" s="81" t="s">
        <v>8130</v>
      </c>
      <c r="GMM4" s="81" t="s">
        <v>8131</v>
      </c>
      <c r="GMN4" s="81" t="s">
        <v>8132</v>
      </c>
      <c r="GMO4" s="81" t="s">
        <v>8133</v>
      </c>
      <c r="GMP4" s="81" t="s">
        <v>8134</v>
      </c>
      <c r="GMQ4" s="81" t="s">
        <v>8135</v>
      </c>
      <c r="GMR4" s="81" t="s">
        <v>8136</v>
      </c>
      <c r="GMS4" s="81" t="s">
        <v>8137</v>
      </c>
      <c r="GMT4" s="81" t="s">
        <v>8138</v>
      </c>
      <c r="GMU4" s="81" t="s">
        <v>8139</v>
      </c>
      <c r="GMV4" s="81" t="s">
        <v>8140</v>
      </c>
      <c r="GMW4" s="81" t="s">
        <v>8141</v>
      </c>
      <c r="GMX4" s="81" t="s">
        <v>8142</v>
      </c>
      <c r="GMY4" s="81" t="s">
        <v>8143</v>
      </c>
      <c r="GMZ4" s="81" t="s">
        <v>8144</v>
      </c>
      <c r="GNA4" s="81" t="s">
        <v>8145</v>
      </c>
      <c r="GNB4" s="81" t="s">
        <v>8146</v>
      </c>
      <c r="GNC4" s="81" t="s">
        <v>8147</v>
      </c>
      <c r="GND4" s="81" t="s">
        <v>8148</v>
      </c>
      <c r="GNE4" s="81" t="s">
        <v>8149</v>
      </c>
      <c r="GNF4" s="81" t="s">
        <v>8150</v>
      </c>
      <c r="GNG4" s="81" t="s">
        <v>8151</v>
      </c>
      <c r="GNH4" s="81" t="s">
        <v>8152</v>
      </c>
      <c r="GNI4" s="81" t="s">
        <v>8153</v>
      </c>
      <c r="GNJ4" s="81" t="s">
        <v>8154</v>
      </c>
      <c r="GNK4" s="81" t="s">
        <v>8155</v>
      </c>
      <c r="GNL4" s="81" t="s">
        <v>8156</v>
      </c>
      <c r="GNM4" s="81" t="s">
        <v>8157</v>
      </c>
      <c r="GNN4" s="81" t="s">
        <v>8158</v>
      </c>
      <c r="GNO4" s="81" t="s">
        <v>8159</v>
      </c>
      <c r="GNP4" s="81" t="s">
        <v>8160</v>
      </c>
      <c r="GNQ4" s="81" t="s">
        <v>8161</v>
      </c>
      <c r="GNR4" s="81" t="s">
        <v>8162</v>
      </c>
      <c r="GNS4" s="81" t="s">
        <v>8163</v>
      </c>
      <c r="GNT4" s="81" t="s">
        <v>8164</v>
      </c>
      <c r="GNU4" s="81" t="s">
        <v>8165</v>
      </c>
      <c r="GNV4" s="81" t="s">
        <v>8166</v>
      </c>
      <c r="GNW4" s="81" t="s">
        <v>8167</v>
      </c>
      <c r="GNX4" s="81" t="s">
        <v>8168</v>
      </c>
      <c r="GNY4" s="81" t="s">
        <v>8169</v>
      </c>
      <c r="GNZ4" s="81" t="s">
        <v>8170</v>
      </c>
      <c r="GOA4" s="81" t="s">
        <v>8171</v>
      </c>
      <c r="GOB4" s="81" t="s">
        <v>8172</v>
      </c>
      <c r="GOC4" s="81" t="s">
        <v>8173</v>
      </c>
      <c r="GOD4" s="81" t="s">
        <v>8174</v>
      </c>
      <c r="GOE4" s="81" t="s">
        <v>8175</v>
      </c>
      <c r="GOF4" s="81" t="s">
        <v>8176</v>
      </c>
      <c r="GOG4" s="81" t="s">
        <v>8177</v>
      </c>
      <c r="GOH4" s="81" t="s">
        <v>8178</v>
      </c>
      <c r="GOI4" s="81" t="s">
        <v>8179</v>
      </c>
      <c r="GOJ4" s="81" t="s">
        <v>8180</v>
      </c>
      <c r="GOK4" s="81" t="s">
        <v>8181</v>
      </c>
      <c r="GOL4" s="81" t="s">
        <v>8182</v>
      </c>
      <c r="GOM4" s="81" t="s">
        <v>8183</v>
      </c>
      <c r="GON4" s="81" t="s">
        <v>8184</v>
      </c>
      <c r="GOO4" s="81" t="s">
        <v>8185</v>
      </c>
      <c r="GOP4" s="81" t="s">
        <v>8186</v>
      </c>
      <c r="GOQ4" s="81" t="s">
        <v>8187</v>
      </c>
      <c r="GOR4" s="81" t="s">
        <v>8188</v>
      </c>
      <c r="GOS4" s="81" t="s">
        <v>8189</v>
      </c>
      <c r="GOT4" s="81" t="s">
        <v>8190</v>
      </c>
      <c r="GOU4" s="81" t="s">
        <v>8191</v>
      </c>
      <c r="GOV4" s="81" t="s">
        <v>8192</v>
      </c>
      <c r="GOW4" s="81" t="s">
        <v>8193</v>
      </c>
      <c r="GOX4" s="81" t="s">
        <v>8194</v>
      </c>
      <c r="GOY4" s="81" t="s">
        <v>8195</v>
      </c>
      <c r="GOZ4" s="81" t="s">
        <v>8196</v>
      </c>
      <c r="GPA4" s="81" t="s">
        <v>8197</v>
      </c>
      <c r="GPB4" s="81" t="s">
        <v>8198</v>
      </c>
      <c r="GPC4" s="81" t="s">
        <v>8199</v>
      </c>
      <c r="GPD4" s="81" t="s">
        <v>8200</v>
      </c>
      <c r="GPE4" s="81" t="s">
        <v>8201</v>
      </c>
      <c r="GPF4" s="81" t="s">
        <v>8202</v>
      </c>
      <c r="GPG4" s="81" t="s">
        <v>8203</v>
      </c>
      <c r="GPH4" s="81" t="s">
        <v>8204</v>
      </c>
      <c r="GPI4" s="81" t="s">
        <v>8205</v>
      </c>
      <c r="GPJ4" s="81" t="s">
        <v>8206</v>
      </c>
      <c r="GPK4" s="81" t="s">
        <v>8207</v>
      </c>
      <c r="GPL4" s="81" t="s">
        <v>8208</v>
      </c>
      <c r="GPM4" s="81" t="s">
        <v>8209</v>
      </c>
      <c r="GPN4" s="81" t="s">
        <v>8210</v>
      </c>
      <c r="GPO4" s="81" t="s">
        <v>8211</v>
      </c>
      <c r="GPP4" s="81" t="s">
        <v>8212</v>
      </c>
      <c r="GPQ4" s="81" t="s">
        <v>8213</v>
      </c>
      <c r="GPR4" s="81" t="s">
        <v>8214</v>
      </c>
      <c r="GPS4" s="81" t="s">
        <v>8215</v>
      </c>
      <c r="GPT4" s="81" t="s">
        <v>8216</v>
      </c>
      <c r="GPU4" s="81" t="s">
        <v>8217</v>
      </c>
      <c r="GPV4" s="81" t="s">
        <v>8218</v>
      </c>
      <c r="GPW4" s="81" t="s">
        <v>8219</v>
      </c>
      <c r="GPX4" s="81" t="s">
        <v>8220</v>
      </c>
      <c r="GPY4" s="81" t="s">
        <v>8221</v>
      </c>
      <c r="GPZ4" s="81" t="s">
        <v>8222</v>
      </c>
      <c r="GQA4" s="81" t="s">
        <v>8223</v>
      </c>
      <c r="GQB4" s="81" t="s">
        <v>8224</v>
      </c>
      <c r="GQC4" s="81" t="s">
        <v>8225</v>
      </c>
      <c r="GQD4" s="81" t="s">
        <v>8226</v>
      </c>
      <c r="GQE4" s="81" t="s">
        <v>8227</v>
      </c>
      <c r="GQF4" s="81" t="s">
        <v>8228</v>
      </c>
      <c r="GQG4" s="81" t="s">
        <v>8229</v>
      </c>
      <c r="GQH4" s="81" t="s">
        <v>8230</v>
      </c>
      <c r="GQI4" s="81" t="s">
        <v>8231</v>
      </c>
      <c r="GQJ4" s="81" t="s">
        <v>8232</v>
      </c>
      <c r="GQK4" s="81" t="s">
        <v>8233</v>
      </c>
      <c r="GQL4" s="81" t="s">
        <v>8234</v>
      </c>
      <c r="GQM4" s="81" t="s">
        <v>8235</v>
      </c>
      <c r="GQN4" s="81" t="s">
        <v>8236</v>
      </c>
      <c r="GQO4" s="81" t="s">
        <v>8237</v>
      </c>
      <c r="GQP4" s="81" t="s">
        <v>8238</v>
      </c>
      <c r="GQQ4" s="81" t="s">
        <v>8239</v>
      </c>
      <c r="GQR4" s="81" t="s">
        <v>8240</v>
      </c>
      <c r="GQS4" s="81" t="s">
        <v>8241</v>
      </c>
      <c r="GQT4" s="81" t="s">
        <v>8242</v>
      </c>
      <c r="GQU4" s="81" t="s">
        <v>8243</v>
      </c>
      <c r="GQV4" s="81" t="s">
        <v>8244</v>
      </c>
      <c r="GQW4" s="81" t="s">
        <v>8245</v>
      </c>
      <c r="GQX4" s="81" t="s">
        <v>8246</v>
      </c>
      <c r="GQY4" s="81" t="s">
        <v>8247</v>
      </c>
      <c r="GQZ4" s="81" t="s">
        <v>8248</v>
      </c>
      <c r="GRA4" s="81" t="s">
        <v>8249</v>
      </c>
      <c r="GRB4" s="81" t="s">
        <v>8250</v>
      </c>
      <c r="GRC4" s="81" t="s">
        <v>8251</v>
      </c>
      <c r="GRD4" s="81" t="s">
        <v>8252</v>
      </c>
      <c r="GRE4" s="81" t="s">
        <v>8253</v>
      </c>
      <c r="GRF4" s="81" t="s">
        <v>8254</v>
      </c>
      <c r="GRG4" s="81" t="s">
        <v>8255</v>
      </c>
      <c r="GRH4" s="81" t="s">
        <v>8256</v>
      </c>
      <c r="GRI4" s="81" t="s">
        <v>8257</v>
      </c>
      <c r="GRJ4" s="81" t="s">
        <v>8258</v>
      </c>
      <c r="GRK4" s="81" t="s">
        <v>8259</v>
      </c>
      <c r="GRL4" s="81" t="s">
        <v>8260</v>
      </c>
      <c r="GRM4" s="81" t="s">
        <v>8261</v>
      </c>
      <c r="GRN4" s="81" t="s">
        <v>8262</v>
      </c>
      <c r="GRO4" s="81" t="s">
        <v>8263</v>
      </c>
      <c r="GRP4" s="81" t="s">
        <v>8264</v>
      </c>
      <c r="GRQ4" s="81" t="s">
        <v>8265</v>
      </c>
      <c r="GRR4" s="81" t="s">
        <v>8266</v>
      </c>
      <c r="GRS4" s="81" t="s">
        <v>8267</v>
      </c>
      <c r="GRT4" s="81" t="s">
        <v>8268</v>
      </c>
      <c r="GRU4" s="81" t="s">
        <v>8269</v>
      </c>
      <c r="GRV4" s="81" t="s">
        <v>8270</v>
      </c>
      <c r="GRW4" s="81" t="s">
        <v>8271</v>
      </c>
      <c r="GRX4" s="81" t="s">
        <v>8272</v>
      </c>
      <c r="GRY4" s="81" t="s">
        <v>8273</v>
      </c>
      <c r="GRZ4" s="81" t="s">
        <v>8274</v>
      </c>
      <c r="GSA4" s="81" t="s">
        <v>8275</v>
      </c>
      <c r="GSB4" s="81" t="s">
        <v>8276</v>
      </c>
      <c r="GSC4" s="81" t="s">
        <v>8277</v>
      </c>
      <c r="GSD4" s="81" t="s">
        <v>8278</v>
      </c>
      <c r="GSE4" s="81" t="s">
        <v>8279</v>
      </c>
      <c r="GSF4" s="81" t="s">
        <v>8280</v>
      </c>
      <c r="GSG4" s="81" t="s">
        <v>8281</v>
      </c>
      <c r="GSH4" s="81" t="s">
        <v>8282</v>
      </c>
      <c r="GSI4" s="81" t="s">
        <v>8283</v>
      </c>
      <c r="GSJ4" s="81" t="s">
        <v>8284</v>
      </c>
      <c r="GSK4" s="81" t="s">
        <v>8285</v>
      </c>
      <c r="GSL4" s="81" t="s">
        <v>8286</v>
      </c>
      <c r="GSM4" s="81" t="s">
        <v>8287</v>
      </c>
      <c r="GSN4" s="81" t="s">
        <v>8288</v>
      </c>
      <c r="GSO4" s="81" t="s">
        <v>8289</v>
      </c>
      <c r="GSP4" s="81" t="s">
        <v>8290</v>
      </c>
      <c r="GSQ4" s="81" t="s">
        <v>8291</v>
      </c>
      <c r="GSR4" s="81" t="s">
        <v>8292</v>
      </c>
      <c r="GSS4" s="81" t="s">
        <v>8293</v>
      </c>
      <c r="GST4" s="81" t="s">
        <v>8294</v>
      </c>
      <c r="GSU4" s="81" t="s">
        <v>8295</v>
      </c>
      <c r="GSV4" s="81" t="s">
        <v>8296</v>
      </c>
      <c r="GSW4" s="81" t="s">
        <v>8297</v>
      </c>
      <c r="GSX4" s="81" t="s">
        <v>8298</v>
      </c>
      <c r="GSY4" s="81" t="s">
        <v>8299</v>
      </c>
      <c r="GSZ4" s="81" t="s">
        <v>8300</v>
      </c>
      <c r="GTA4" s="81" t="s">
        <v>8301</v>
      </c>
      <c r="GTB4" s="81" t="s">
        <v>8302</v>
      </c>
      <c r="GTC4" s="81" t="s">
        <v>8303</v>
      </c>
      <c r="GTD4" s="81" t="s">
        <v>8304</v>
      </c>
      <c r="GTE4" s="81" t="s">
        <v>8305</v>
      </c>
      <c r="GTF4" s="81" t="s">
        <v>8306</v>
      </c>
      <c r="GTG4" s="81" t="s">
        <v>8307</v>
      </c>
      <c r="GTH4" s="81" t="s">
        <v>8308</v>
      </c>
      <c r="GTI4" s="81" t="s">
        <v>8309</v>
      </c>
      <c r="GTJ4" s="81" t="s">
        <v>8310</v>
      </c>
      <c r="GTK4" s="81" t="s">
        <v>8311</v>
      </c>
      <c r="GTL4" s="81" t="s">
        <v>8312</v>
      </c>
      <c r="GTM4" s="81" t="s">
        <v>8313</v>
      </c>
      <c r="GTN4" s="81" t="s">
        <v>8314</v>
      </c>
      <c r="GTO4" s="81" t="s">
        <v>8315</v>
      </c>
      <c r="GTP4" s="81" t="s">
        <v>8316</v>
      </c>
      <c r="GTQ4" s="81" t="s">
        <v>8317</v>
      </c>
      <c r="GTR4" s="81" t="s">
        <v>8318</v>
      </c>
      <c r="GTS4" s="81" t="s">
        <v>8319</v>
      </c>
      <c r="GTT4" s="81" t="s">
        <v>8320</v>
      </c>
      <c r="GTU4" s="81" t="s">
        <v>8321</v>
      </c>
      <c r="GTV4" s="81" t="s">
        <v>8322</v>
      </c>
      <c r="GTW4" s="81" t="s">
        <v>8323</v>
      </c>
      <c r="GTX4" s="81" t="s">
        <v>8324</v>
      </c>
      <c r="GTY4" s="81" t="s">
        <v>8325</v>
      </c>
      <c r="GTZ4" s="81" t="s">
        <v>8326</v>
      </c>
      <c r="GUA4" s="81" t="s">
        <v>8327</v>
      </c>
      <c r="GUB4" s="81" t="s">
        <v>8328</v>
      </c>
      <c r="GUC4" s="81" t="s">
        <v>8329</v>
      </c>
      <c r="GUD4" s="81" t="s">
        <v>8330</v>
      </c>
      <c r="GUE4" s="81" t="s">
        <v>8331</v>
      </c>
      <c r="GUF4" s="81" t="s">
        <v>8332</v>
      </c>
      <c r="GUG4" s="81" t="s">
        <v>8333</v>
      </c>
      <c r="GUH4" s="81" t="s">
        <v>8334</v>
      </c>
      <c r="GUI4" s="81" t="s">
        <v>8335</v>
      </c>
      <c r="GUJ4" s="81" t="s">
        <v>8336</v>
      </c>
      <c r="GUK4" s="81" t="s">
        <v>8337</v>
      </c>
      <c r="GUL4" s="81" t="s">
        <v>8338</v>
      </c>
      <c r="GUM4" s="81" t="s">
        <v>8339</v>
      </c>
      <c r="GUN4" s="81" t="s">
        <v>8340</v>
      </c>
      <c r="GUO4" s="81" t="s">
        <v>8341</v>
      </c>
      <c r="GUP4" s="81" t="s">
        <v>8342</v>
      </c>
      <c r="GUQ4" s="81" t="s">
        <v>8343</v>
      </c>
      <c r="GUR4" s="81" t="s">
        <v>8344</v>
      </c>
      <c r="GUS4" s="81" t="s">
        <v>8345</v>
      </c>
      <c r="GUT4" s="81" t="s">
        <v>8346</v>
      </c>
      <c r="GUU4" s="81" t="s">
        <v>8347</v>
      </c>
      <c r="GUV4" s="81" t="s">
        <v>8348</v>
      </c>
      <c r="GUW4" s="81" t="s">
        <v>8349</v>
      </c>
      <c r="GUX4" s="81" t="s">
        <v>8350</v>
      </c>
      <c r="GUY4" s="81" t="s">
        <v>8351</v>
      </c>
      <c r="GUZ4" s="81" t="s">
        <v>8352</v>
      </c>
      <c r="GVA4" s="81" t="s">
        <v>8353</v>
      </c>
      <c r="GVB4" s="81" t="s">
        <v>8354</v>
      </c>
      <c r="GVC4" s="81" t="s">
        <v>8355</v>
      </c>
      <c r="GVD4" s="81" t="s">
        <v>8356</v>
      </c>
      <c r="GVE4" s="81" t="s">
        <v>8357</v>
      </c>
      <c r="GVF4" s="81" t="s">
        <v>8358</v>
      </c>
      <c r="GVG4" s="81" t="s">
        <v>8359</v>
      </c>
      <c r="GVH4" s="81" t="s">
        <v>8360</v>
      </c>
      <c r="GVI4" s="81" t="s">
        <v>8361</v>
      </c>
      <c r="GVJ4" s="81" t="s">
        <v>8362</v>
      </c>
      <c r="GVK4" s="81" t="s">
        <v>8363</v>
      </c>
      <c r="GVL4" s="81" t="s">
        <v>8364</v>
      </c>
      <c r="GVM4" s="81" t="s">
        <v>8365</v>
      </c>
      <c r="GVN4" s="81" t="s">
        <v>8366</v>
      </c>
      <c r="GVO4" s="81" t="s">
        <v>8367</v>
      </c>
      <c r="GVP4" s="81" t="s">
        <v>8368</v>
      </c>
      <c r="GVQ4" s="81" t="s">
        <v>8369</v>
      </c>
      <c r="GVR4" s="81" t="s">
        <v>8370</v>
      </c>
      <c r="GVS4" s="81" t="s">
        <v>8371</v>
      </c>
      <c r="GVT4" s="81" t="s">
        <v>8372</v>
      </c>
      <c r="GVU4" s="81" t="s">
        <v>8373</v>
      </c>
      <c r="GVV4" s="81" t="s">
        <v>8374</v>
      </c>
      <c r="GVW4" s="81" t="s">
        <v>8375</v>
      </c>
      <c r="GVX4" s="81" t="s">
        <v>8376</v>
      </c>
      <c r="GVY4" s="81" t="s">
        <v>8377</v>
      </c>
      <c r="GVZ4" s="81" t="s">
        <v>8378</v>
      </c>
      <c r="GWA4" s="81" t="s">
        <v>8379</v>
      </c>
      <c r="GWB4" s="81" t="s">
        <v>8380</v>
      </c>
      <c r="GWC4" s="81" t="s">
        <v>8381</v>
      </c>
      <c r="GWD4" s="81" t="s">
        <v>8382</v>
      </c>
      <c r="GWE4" s="81" t="s">
        <v>8383</v>
      </c>
      <c r="GWF4" s="81" t="s">
        <v>8384</v>
      </c>
      <c r="GWG4" s="81" t="s">
        <v>8385</v>
      </c>
      <c r="GWH4" s="81" t="s">
        <v>8386</v>
      </c>
      <c r="GWI4" s="81" t="s">
        <v>8387</v>
      </c>
      <c r="GWJ4" s="81" t="s">
        <v>8388</v>
      </c>
      <c r="GWK4" s="81" t="s">
        <v>8389</v>
      </c>
      <c r="GWL4" s="81" t="s">
        <v>8390</v>
      </c>
      <c r="GWM4" s="81" t="s">
        <v>8391</v>
      </c>
      <c r="GWN4" s="81" t="s">
        <v>8392</v>
      </c>
      <c r="GWO4" s="81" t="s">
        <v>8393</v>
      </c>
      <c r="GWP4" s="81" t="s">
        <v>8394</v>
      </c>
      <c r="GWQ4" s="81" t="s">
        <v>8395</v>
      </c>
      <c r="GWR4" s="81" t="s">
        <v>8396</v>
      </c>
      <c r="GWS4" s="81" t="s">
        <v>8397</v>
      </c>
      <c r="GWT4" s="81" t="s">
        <v>8398</v>
      </c>
      <c r="GWU4" s="81" t="s">
        <v>8399</v>
      </c>
      <c r="GWV4" s="81" t="s">
        <v>8400</v>
      </c>
      <c r="GWW4" s="81" t="s">
        <v>8401</v>
      </c>
      <c r="GWX4" s="81" t="s">
        <v>8402</v>
      </c>
      <c r="GWY4" s="81" t="s">
        <v>8403</v>
      </c>
      <c r="GWZ4" s="81" t="s">
        <v>8404</v>
      </c>
      <c r="GXA4" s="81" t="s">
        <v>8405</v>
      </c>
      <c r="GXB4" s="81" t="s">
        <v>8406</v>
      </c>
      <c r="GXC4" s="81" t="s">
        <v>8407</v>
      </c>
      <c r="GXD4" s="81" t="s">
        <v>8408</v>
      </c>
      <c r="GXE4" s="81" t="s">
        <v>8409</v>
      </c>
      <c r="GXF4" s="81" t="s">
        <v>8410</v>
      </c>
      <c r="GXG4" s="81" t="s">
        <v>8411</v>
      </c>
      <c r="GXH4" s="81" t="s">
        <v>8412</v>
      </c>
      <c r="GXI4" s="81" t="s">
        <v>8413</v>
      </c>
      <c r="GXJ4" s="81" t="s">
        <v>8414</v>
      </c>
      <c r="GXK4" s="81" t="s">
        <v>8415</v>
      </c>
      <c r="GXL4" s="81" t="s">
        <v>8416</v>
      </c>
      <c r="GXM4" s="81" t="s">
        <v>8417</v>
      </c>
      <c r="GXN4" s="81" t="s">
        <v>8418</v>
      </c>
      <c r="GXO4" s="81" t="s">
        <v>8419</v>
      </c>
      <c r="GXP4" s="81" t="s">
        <v>8420</v>
      </c>
      <c r="GXQ4" s="81" t="s">
        <v>8421</v>
      </c>
      <c r="GXR4" s="81" t="s">
        <v>8422</v>
      </c>
      <c r="GXS4" s="81" t="s">
        <v>8423</v>
      </c>
      <c r="GXT4" s="81" t="s">
        <v>8424</v>
      </c>
      <c r="GXU4" s="81" t="s">
        <v>8425</v>
      </c>
      <c r="GXV4" s="81" t="s">
        <v>8426</v>
      </c>
      <c r="GXW4" s="81" t="s">
        <v>8427</v>
      </c>
      <c r="GXX4" s="81" t="s">
        <v>8428</v>
      </c>
      <c r="GXY4" s="81" t="s">
        <v>8429</v>
      </c>
      <c r="GXZ4" s="81" t="s">
        <v>8430</v>
      </c>
      <c r="GYA4" s="81" t="s">
        <v>8431</v>
      </c>
      <c r="GYB4" s="81" t="s">
        <v>8432</v>
      </c>
      <c r="GYC4" s="81" t="s">
        <v>8433</v>
      </c>
      <c r="GYD4" s="81" t="s">
        <v>8434</v>
      </c>
      <c r="GYE4" s="81" t="s">
        <v>8435</v>
      </c>
      <c r="GYF4" s="81" t="s">
        <v>8436</v>
      </c>
      <c r="GYG4" s="81" t="s">
        <v>8437</v>
      </c>
      <c r="GYH4" s="81" t="s">
        <v>8438</v>
      </c>
      <c r="GYI4" s="81" t="s">
        <v>8439</v>
      </c>
      <c r="GYJ4" s="81" t="s">
        <v>8440</v>
      </c>
      <c r="GYK4" s="81" t="s">
        <v>8441</v>
      </c>
      <c r="GYL4" s="81" t="s">
        <v>8442</v>
      </c>
      <c r="GYM4" s="81" t="s">
        <v>8443</v>
      </c>
      <c r="GYN4" s="81" t="s">
        <v>8444</v>
      </c>
      <c r="GYO4" s="81" t="s">
        <v>8445</v>
      </c>
      <c r="GYP4" s="81" t="s">
        <v>8446</v>
      </c>
      <c r="GYQ4" s="81" t="s">
        <v>8447</v>
      </c>
      <c r="GYR4" s="81" t="s">
        <v>8448</v>
      </c>
      <c r="GYS4" s="81" t="s">
        <v>8449</v>
      </c>
      <c r="GYT4" s="81" t="s">
        <v>8450</v>
      </c>
      <c r="GYU4" s="81" t="s">
        <v>8451</v>
      </c>
      <c r="GYV4" s="81" t="s">
        <v>8452</v>
      </c>
      <c r="GYW4" s="81" t="s">
        <v>8453</v>
      </c>
      <c r="GYX4" s="81" t="s">
        <v>8454</v>
      </c>
      <c r="GYY4" s="81" t="s">
        <v>8455</v>
      </c>
      <c r="GYZ4" s="81" t="s">
        <v>8456</v>
      </c>
      <c r="GZA4" s="81" t="s">
        <v>8457</v>
      </c>
      <c r="GZB4" s="81" t="s">
        <v>8458</v>
      </c>
      <c r="GZC4" s="81" t="s">
        <v>8459</v>
      </c>
      <c r="GZD4" s="81" t="s">
        <v>8460</v>
      </c>
      <c r="GZE4" s="81" t="s">
        <v>8461</v>
      </c>
      <c r="GZF4" s="81" t="s">
        <v>8462</v>
      </c>
      <c r="GZG4" s="81" t="s">
        <v>8463</v>
      </c>
      <c r="GZH4" s="81" t="s">
        <v>8464</v>
      </c>
      <c r="GZI4" s="81" t="s">
        <v>8465</v>
      </c>
      <c r="GZJ4" s="81" t="s">
        <v>8466</v>
      </c>
      <c r="GZK4" s="81" t="s">
        <v>8467</v>
      </c>
      <c r="GZL4" s="81" t="s">
        <v>8468</v>
      </c>
      <c r="GZM4" s="81" t="s">
        <v>8469</v>
      </c>
      <c r="GZN4" s="81" t="s">
        <v>8470</v>
      </c>
      <c r="GZO4" s="81" t="s">
        <v>8471</v>
      </c>
      <c r="GZP4" s="81" t="s">
        <v>8472</v>
      </c>
      <c r="GZQ4" s="81" t="s">
        <v>8473</v>
      </c>
      <c r="GZR4" s="81" t="s">
        <v>8474</v>
      </c>
      <c r="GZS4" s="81" t="s">
        <v>8475</v>
      </c>
      <c r="GZT4" s="81" t="s">
        <v>8476</v>
      </c>
      <c r="GZU4" s="81" t="s">
        <v>8477</v>
      </c>
      <c r="GZV4" s="81" t="s">
        <v>8478</v>
      </c>
      <c r="GZW4" s="81" t="s">
        <v>8479</v>
      </c>
      <c r="GZX4" s="81" t="s">
        <v>8480</v>
      </c>
      <c r="GZY4" s="81" t="s">
        <v>8481</v>
      </c>
      <c r="GZZ4" s="81" t="s">
        <v>8482</v>
      </c>
      <c r="HAA4" s="81" t="s">
        <v>8483</v>
      </c>
      <c r="HAB4" s="81" t="s">
        <v>8484</v>
      </c>
      <c r="HAC4" s="81" t="s">
        <v>8485</v>
      </c>
      <c r="HAD4" s="81" t="s">
        <v>8486</v>
      </c>
      <c r="HAE4" s="81" t="s">
        <v>8487</v>
      </c>
      <c r="HAF4" s="81" t="s">
        <v>8488</v>
      </c>
      <c r="HAG4" s="81" t="s">
        <v>8489</v>
      </c>
      <c r="HAH4" s="81" t="s">
        <v>8490</v>
      </c>
      <c r="HAI4" s="81" t="s">
        <v>8491</v>
      </c>
      <c r="HAJ4" s="81" t="s">
        <v>8492</v>
      </c>
      <c r="HAK4" s="81" t="s">
        <v>8493</v>
      </c>
      <c r="HAL4" s="81" t="s">
        <v>8494</v>
      </c>
      <c r="HAM4" s="81" t="s">
        <v>8495</v>
      </c>
      <c r="HAN4" s="81" t="s">
        <v>8496</v>
      </c>
      <c r="HAO4" s="81" t="s">
        <v>8497</v>
      </c>
      <c r="HAP4" s="81" t="s">
        <v>8498</v>
      </c>
      <c r="HAQ4" s="81" t="s">
        <v>8499</v>
      </c>
      <c r="HAR4" s="81" t="s">
        <v>8500</v>
      </c>
      <c r="HAS4" s="81" t="s">
        <v>8501</v>
      </c>
      <c r="HAT4" s="81" t="s">
        <v>8502</v>
      </c>
      <c r="HAU4" s="81" t="s">
        <v>8503</v>
      </c>
      <c r="HAV4" s="81" t="s">
        <v>8504</v>
      </c>
      <c r="HAW4" s="81" t="s">
        <v>8505</v>
      </c>
      <c r="HAX4" s="81" t="s">
        <v>8506</v>
      </c>
      <c r="HAY4" s="81" t="s">
        <v>8507</v>
      </c>
      <c r="HAZ4" s="81" t="s">
        <v>8508</v>
      </c>
      <c r="HBA4" s="81" t="s">
        <v>8509</v>
      </c>
      <c r="HBB4" s="81" t="s">
        <v>8510</v>
      </c>
      <c r="HBC4" s="81" t="s">
        <v>8511</v>
      </c>
      <c r="HBD4" s="81" t="s">
        <v>8512</v>
      </c>
      <c r="HBE4" s="81" t="s">
        <v>8513</v>
      </c>
      <c r="HBF4" s="81" t="s">
        <v>8514</v>
      </c>
      <c r="HBG4" s="81" t="s">
        <v>8515</v>
      </c>
      <c r="HBH4" s="81" t="s">
        <v>8516</v>
      </c>
      <c r="HBI4" s="81" t="s">
        <v>8517</v>
      </c>
      <c r="HBJ4" s="81" t="s">
        <v>8518</v>
      </c>
      <c r="HBK4" s="81" t="s">
        <v>8519</v>
      </c>
      <c r="HBL4" s="81" t="s">
        <v>8520</v>
      </c>
      <c r="HBM4" s="81" t="s">
        <v>8521</v>
      </c>
      <c r="HBN4" s="81" t="s">
        <v>8522</v>
      </c>
      <c r="HBO4" s="81" t="s">
        <v>8523</v>
      </c>
      <c r="HBP4" s="81" t="s">
        <v>8524</v>
      </c>
      <c r="HBQ4" s="81" t="s">
        <v>8525</v>
      </c>
      <c r="HBR4" s="81" t="s">
        <v>8526</v>
      </c>
      <c r="HBS4" s="81" t="s">
        <v>8527</v>
      </c>
      <c r="HBT4" s="81" t="s">
        <v>8528</v>
      </c>
      <c r="HBU4" s="81" t="s">
        <v>8529</v>
      </c>
      <c r="HBV4" s="81" t="s">
        <v>8530</v>
      </c>
      <c r="HBW4" s="81" t="s">
        <v>8531</v>
      </c>
      <c r="HBX4" s="81" t="s">
        <v>8532</v>
      </c>
      <c r="HBY4" s="81" t="s">
        <v>8533</v>
      </c>
      <c r="HBZ4" s="81" t="s">
        <v>8534</v>
      </c>
      <c r="HCA4" s="81" t="s">
        <v>8535</v>
      </c>
      <c r="HCB4" s="81" t="s">
        <v>8536</v>
      </c>
      <c r="HCC4" s="81" t="s">
        <v>8537</v>
      </c>
      <c r="HCD4" s="81" t="s">
        <v>8538</v>
      </c>
      <c r="HCE4" s="81" t="s">
        <v>8539</v>
      </c>
      <c r="HCF4" s="81" t="s">
        <v>8540</v>
      </c>
      <c r="HCG4" s="81" t="s">
        <v>8541</v>
      </c>
      <c r="HCH4" s="81" t="s">
        <v>8542</v>
      </c>
      <c r="HCI4" s="81" t="s">
        <v>8543</v>
      </c>
      <c r="HCJ4" s="81" t="s">
        <v>8544</v>
      </c>
      <c r="HCK4" s="81" t="s">
        <v>8545</v>
      </c>
      <c r="HCL4" s="81" t="s">
        <v>8546</v>
      </c>
      <c r="HCM4" s="81" t="s">
        <v>8547</v>
      </c>
      <c r="HCN4" s="81" t="s">
        <v>8548</v>
      </c>
      <c r="HCO4" s="81" t="s">
        <v>8549</v>
      </c>
      <c r="HCP4" s="81" t="s">
        <v>8550</v>
      </c>
      <c r="HCQ4" s="81" t="s">
        <v>8551</v>
      </c>
      <c r="HCR4" s="81" t="s">
        <v>8552</v>
      </c>
      <c r="HCS4" s="81" t="s">
        <v>8553</v>
      </c>
      <c r="HCT4" s="81" t="s">
        <v>8554</v>
      </c>
      <c r="HCU4" s="81" t="s">
        <v>8555</v>
      </c>
      <c r="HCV4" s="81" t="s">
        <v>8556</v>
      </c>
      <c r="HCW4" s="81" t="s">
        <v>8557</v>
      </c>
      <c r="HCX4" s="81" t="s">
        <v>8558</v>
      </c>
      <c r="HCY4" s="81" t="s">
        <v>8559</v>
      </c>
      <c r="HCZ4" s="81" t="s">
        <v>8560</v>
      </c>
      <c r="HDA4" s="81" t="s">
        <v>8561</v>
      </c>
      <c r="HDB4" s="81" t="s">
        <v>8562</v>
      </c>
      <c r="HDC4" s="81" t="s">
        <v>8563</v>
      </c>
      <c r="HDD4" s="81" t="s">
        <v>8564</v>
      </c>
      <c r="HDE4" s="81" t="s">
        <v>8565</v>
      </c>
      <c r="HDF4" s="81" t="s">
        <v>8566</v>
      </c>
      <c r="HDG4" s="81" t="s">
        <v>8567</v>
      </c>
      <c r="HDH4" s="81" t="s">
        <v>8568</v>
      </c>
      <c r="HDI4" s="81" t="s">
        <v>8569</v>
      </c>
      <c r="HDJ4" s="81" t="s">
        <v>8570</v>
      </c>
      <c r="HDK4" s="81" t="s">
        <v>8571</v>
      </c>
      <c r="HDL4" s="81" t="s">
        <v>8572</v>
      </c>
      <c r="HDM4" s="81" t="s">
        <v>8573</v>
      </c>
      <c r="HDN4" s="81" t="s">
        <v>8574</v>
      </c>
      <c r="HDO4" s="81" t="s">
        <v>8575</v>
      </c>
      <c r="HDP4" s="81" t="s">
        <v>8576</v>
      </c>
      <c r="HDQ4" s="81" t="s">
        <v>8577</v>
      </c>
      <c r="HDR4" s="81" t="s">
        <v>8578</v>
      </c>
      <c r="HDS4" s="81" t="s">
        <v>8579</v>
      </c>
      <c r="HDT4" s="81" t="s">
        <v>8580</v>
      </c>
      <c r="HDU4" s="81" t="s">
        <v>8581</v>
      </c>
      <c r="HDV4" s="81" t="s">
        <v>8582</v>
      </c>
      <c r="HDW4" s="81" t="s">
        <v>8583</v>
      </c>
      <c r="HDX4" s="81" t="s">
        <v>8584</v>
      </c>
      <c r="HDY4" s="81" t="s">
        <v>8585</v>
      </c>
      <c r="HDZ4" s="81" t="s">
        <v>8586</v>
      </c>
      <c r="HEA4" s="81" t="s">
        <v>8587</v>
      </c>
      <c r="HEB4" s="81" t="s">
        <v>8588</v>
      </c>
      <c r="HEC4" s="81" t="s">
        <v>8589</v>
      </c>
      <c r="HED4" s="81" t="s">
        <v>8590</v>
      </c>
      <c r="HEE4" s="81" t="s">
        <v>8591</v>
      </c>
      <c r="HEF4" s="81" t="s">
        <v>8592</v>
      </c>
      <c r="HEG4" s="81" t="s">
        <v>8593</v>
      </c>
      <c r="HEH4" s="81" t="s">
        <v>8594</v>
      </c>
      <c r="HEI4" s="81" t="s">
        <v>8595</v>
      </c>
      <c r="HEJ4" s="81" t="s">
        <v>8596</v>
      </c>
      <c r="HEK4" s="81" t="s">
        <v>8597</v>
      </c>
      <c r="HEL4" s="81" t="s">
        <v>8598</v>
      </c>
      <c r="HEM4" s="81" t="s">
        <v>8599</v>
      </c>
      <c r="HEN4" s="81" t="s">
        <v>8600</v>
      </c>
      <c r="HEO4" s="81" t="s">
        <v>8601</v>
      </c>
      <c r="HEP4" s="81" t="s">
        <v>8602</v>
      </c>
      <c r="HEQ4" s="81" t="s">
        <v>8603</v>
      </c>
      <c r="HER4" s="81" t="s">
        <v>8604</v>
      </c>
      <c r="HES4" s="81" t="s">
        <v>8605</v>
      </c>
      <c r="HET4" s="81" t="s">
        <v>8606</v>
      </c>
      <c r="HEU4" s="81" t="s">
        <v>8607</v>
      </c>
      <c r="HEV4" s="81" t="s">
        <v>8608</v>
      </c>
      <c r="HEW4" s="81" t="s">
        <v>8609</v>
      </c>
      <c r="HEX4" s="81" t="s">
        <v>8610</v>
      </c>
      <c r="HEY4" s="81" t="s">
        <v>8611</v>
      </c>
      <c r="HEZ4" s="81" t="s">
        <v>8612</v>
      </c>
      <c r="HFA4" s="81" t="s">
        <v>8613</v>
      </c>
      <c r="HFB4" s="81" t="s">
        <v>8614</v>
      </c>
      <c r="HFC4" s="81" t="s">
        <v>8615</v>
      </c>
      <c r="HFD4" s="81" t="s">
        <v>8616</v>
      </c>
      <c r="HFE4" s="81" t="s">
        <v>8617</v>
      </c>
      <c r="HFF4" s="81" t="s">
        <v>8618</v>
      </c>
      <c r="HFG4" s="81" t="s">
        <v>8619</v>
      </c>
      <c r="HFH4" s="81" t="s">
        <v>8620</v>
      </c>
      <c r="HFI4" s="81" t="s">
        <v>8621</v>
      </c>
      <c r="HFJ4" s="81" t="s">
        <v>8622</v>
      </c>
      <c r="HFK4" s="81" t="s">
        <v>8623</v>
      </c>
      <c r="HFL4" s="81" t="s">
        <v>8624</v>
      </c>
      <c r="HFM4" s="81" t="s">
        <v>8625</v>
      </c>
      <c r="HFN4" s="81" t="s">
        <v>8626</v>
      </c>
      <c r="HFO4" s="81" t="s">
        <v>8627</v>
      </c>
      <c r="HFP4" s="81" t="s">
        <v>8628</v>
      </c>
      <c r="HFQ4" s="81" t="s">
        <v>8629</v>
      </c>
      <c r="HFR4" s="81" t="s">
        <v>8630</v>
      </c>
      <c r="HFS4" s="81" t="s">
        <v>8631</v>
      </c>
      <c r="HFT4" s="81" t="s">
        <v>8632</v>
      </c>
      <c r="HFU4" s="81" t="s">
        <v>8633</v>
      </c>
      <c r="HFV4" s="81" t="s">
        <v>8634</v>
      </c>
      <c r="HFW4" s="81" t="s">
        <v>8635</v>
      </c>
      <c r="HFX4" s="81" t="s">
        <v>8636</v>
      </c>
      <c r="HFY4" s="81" t="s">
        <v>8637</v>
      </c>
      <c r="HFZ4" s="81" t="s">
        <v>8638</v>
      </c>
      <c r="HGA4" s="81" t="s">
        <v>8639</v>
      </c>
      <c r="HGB4" s="81" t="s">
        <v>8640</v>
      </c>
      <c r="HGC4" s="81" t="s">
        <v>8641</v>
      </c>
      <c r="HGD4" s="81" t="s">
        <v>8642</v>
      </c>
      <c r="HGE4" s="81" t="s">
        <v>8643</v>
      </c>
      <c r="HGF4" s="81" t="s">
        <v>8644</v>
      </c>
      <c r="HGG4" s="81" t="s">
        <v>8645</v>
      </c>
      <c r="HGH4" s="81" t="s">
        <v>8646</v>
      </c>
      <c r="HGI4" s="81" t="s">
        <v>8647</v>
      </c>
      <c r="HGJ4" s="81" t="s">
        <v>8648</v>
      </c>
      <c r="HGK4" s="81" t="s">
        <v>8649</v>
      </c>
      <c r="HGL4" s="81" t="s">
        <v>8650</v>
      </c>
      <c r="HGM4" s="81" t="s">
        <v>8651</v>
      </c>
      <c r="HGN4" s="81" t="s">
        <v>8652</v>
      </c>
      <c r="HGO4" s="81" t="s">
        <v>8653</v>
      </c>
      <c r="HGP4" s="81" t="s">
        <v>8654</v>
      </c>
      <c r="HGQ4" s="81" t="s">
        <v>8655</v>
      </c>
      <c r="HGR4" s="81" t="s">
        <v>8656</v>
      </c>
      <c r="HGS4" s="81" t="s">
        <v>8657</v>
      </c>
      <c r="HGT4" s="81" t="s">
        <v>8658</v>
      </c>
      <c r="HGU4" s="81" t="s">
        <v>8659</v>
      </c>
      <c r="HGV4" s="81" t="s">
        <v>8660</v>
      </c>
      <c r="HGW4" s="81" t="s">
        <v>8661</v>
      </c>
      <c r="HGX4" s="81" t="s">
        <v>8662</v>
      </c>
      <c r="HGY4" s="81" t="s">
        <v>8663</v>
      </c>
      <c r="HGZ4" s="81" t="s">
        <v>8664</v>
      </c>
      <c r="HHA4" s="81" t="s">
        <v>8665</v>
      </c>
      <c r="HHB4" s="81" t="s">
        <v>8666</v>
      </c>
      <c r="HHC4" s="81" t="s">
        <v>8667</v>
      </c>
      <c r="HHD4" s="81" t="s">
        <v>8668</v>
      </c>
      <c r="HHE4" s="81" t="s">
        <v>8669</v>
      </c>
      <c r="HHF4" s="81" t="s">
        <v>8670</v>
      </c>
      <c r="HHG4" s="81" t="s">
        <v>8671</v>
      </c>
      <c r="HHH4" s="81" t="s">
        <v>8672</v>
      </c>
      <c r="HHI4" s="81" t="s">
        <v>8673</v>
      </c>
      <c r="HHJ4" s="81" t="s">
        <v>8674</v>
      </c>
      <c r="HHK4" s="81" t="s">
        <v>8675</v>
      </c>
      <c r="HHL4" s="81" t="s">
        <v>8676</v>
      </c>
      <c r="HHM4" s="81" t="s">
        <v>8677</v>
      </c>
      <c r="HHN4" s="81" t="s">
        <v>8678</v>
      </c>
      <c r="HHO4" s="81" t="s">
        <v>8679</v>
      </c>
      <c r="HHP4" s="81" t="s">
        <v>8680</v>
      </c>
      <c r="HHQ4" s="81" t="s">
        <v>8681</v>
      </c>
      <c r="HHR4" s="81" t="s">
        <v>8682</v>
      </c>
      <c r="HHS4" s="81" t="s">
        <v>8683</v>
      </c>
      <c r="HHT4" s="81" t="s">
        <v>8684</v>
      </c>
      <c r="HHU4" s="81" t="s">
        <v>8685</v>
      </c>
      <c r="HHV4" s="81" t="s">
        <v>8686</v>
      </c>
      <c r="HHW4" s="81" t="s">
        <v>8687</v>
      </c>
      <c r="HHX4" s="81" t="s">
        <v>8688</v>
      </c>
      <c r="HHY4" s="81" t="s">
        <v>8689</v>
      </c>
      <c r="HHZ4" s="81" t="s">
        <v>8690</v>
      </c>
      <c r="HIA4" s="81" t="s">
        <v>8691</v>
      </c>
      <c r="HIB4" s="81" t="s">
        <v>8692</v>
      </c>
      <c r="HIC4" s="81" t="s">
        <v>8693</v>
      </c>
      <c r="HID4" s="81" t="s">
        <v>8694</v>
      </c>
      <c r="HIE4" s="81" t="s">
        <v>8695</v>
      </c>
      <c r="HIF4" s="81" t="s">
        <v>8696</v>
      </c>
      <c r="HIG4" s="81" t="s">
        <v>8697</v>
      </c>
      <c r="HIH4" s="81" t="s">
        <v>8698</v>
      </c>
      <c r="HII4" s="81" t="s">
        <v>8699</v>
      </c>
      <c r="HIJ4" s="81" t="s">
        <v>8700</v>
      </c>
      <c r="HIK4" s="81" t="s">
        <v>8701</v>
      </c>
      <c r="HIL4" s="81" t="s">
        <v>8702</v>
      </c>
      <c r="HIM4" s="81" t="s">
        <v>8703</v>
      </c>
      <c r="HIN4" s="81" t="s">
        <v>8704</v>
      </c>
      <c r="HIO4" s="81" t="s">
        <v>8705</v>
      </c>
      <c r="HIP4" s="81" t="s">
        <v>8706</v>
      </c>
      <c r="HIQ4" s="81" t="s">
        <v>8707</v>
      </c>
      <c r="HIR4" s="81" t="s">
        <v>8708</v>
      </c>
      <c r="HIS4" s="81" t="s">
        <v>8709</v>
      </c>
      <c r="HIT4" s="81" t="s">
        <v>8710</v>
      </c>
      <c r="HIU4" s="81" t="s">
        <v>8711</v>
      </c>
      <c r="HIV4" s="81" t="s">
        <v>8712</v>
      </c>
      <c r="HIW4" s="81" t="s">
        <v>8713</v>
      </c>
      <c r="HIX4" s="81" t="s">
        <v>8714</v>
      </c>
      <c r="HIY4" s="81" t="s">
        <v>8715</v>
      </c>
      <c r="HIZ4" s="81" t="s">
        <v>8716</v>
      </c>
      <c r="HJA4" s="81" t="s">
        <v>8717</v>
      </c>
      <c r="HJB4" s="81" t="s">
        <v>8718</v>
      </c>
      <c r="HJC4" s="81" t="s">
        <v>8719</v>
      </c>
      <c r="HJD4" s="81" t="s">
        <v>8720</v>
      </c>
      <c r="HJE4" s="81" t="s">
        <v>8721</v>
      </c>
      <c r="HJF4" s="81" t="s">
        <v>8722</v>
      </c>
      <c r="HJG4" s="81" t="s">
        <v>8723</v>
      </c>
      <c r="HJH4" s="81" t="s">
        <v>8724</v>
      </c>
      <c r="HJI4" s="81" t="s">
        <v>8725</v>
      </c>
      <c r="HJJ4" s="81" t="s">
        <v>8726</v>
      </c>
      <c r="HJK4" s="81" t="s">
        <v>8727</v>
      </c>
      <c r="HJL4" s="81" t="s">
        <v>8728</v>
      </c>
      <c r="HJM4" s="81" t="s">
        <v>8729</v>
      </c>
      <c r="HJN4" s="81" t="s">
        <v>8730</v>
      </c>
      <c r="HJO4" s="81" t="s">
        <v>8731</v>
      </c>
      <c r="HJP4" s="81" t="s">
        <v>8732</v>
      </c>
      <c r="HJQ4" s="81" t="s">
        <v>8733</v>
      </c>
      <c r="HJR4" s="81" t="s">
        <v>8734</v>
      </c>
      <c r="HJS4" s="81" t="s">
        <v>8735</v>
      </c>
      <c r="HJT4" s="81" t="s">
        <v>8736</v>
      </c>
      <c r="HJU4" s="81" t="s">
        <v>8737</v>
      </c>
      <c r="HJV4" s="81" t="s">
        <v>8738</v>
      </c>
      <c r="HJW4" s="81" t="s">
        <v>8739</v>
      </c>
      <c r="HJX4" s="81" t="s">
        <v>8740</v>
      </c>
      <c r="HJY4" s="81" t="s">
        <v>8741</v>
      </c>
      <c r="HJZ4" s="81" t="s">
        <v>8742</v>
      </c>
      <c r="HKA4" s="81" t="s">
        <v>8743</v>
      </c>
      <c r="HKB4" s="81" t="s">
        <v>8744</v>
      </c>
      <c r="HKC4" s="81" t="s">
        <v>8745</v>
      </c>
      <c r="HKD4" s="81" t="s">
        <v>8746</v>
      </c>
      <c r="HKE4" s="81" t="s">
        <v>8747</v>
      </c>
      <c r="HKF4" s="81" t="s">
        <v>8748</v>
      </c>
      <c r="HKG4" s="81" t="s">
        <v>8749</v>
      </c>
      <c r="HKH4" s="81" t="s">
        <v>8750</v>
      </c>
      <c r="HKI4" s="81" t="s">
        <v>8751</v>
      </c>
      <c r="HKJ4" s="81" t="s">
        <v>8752</v>
      </c>
      <c r="HKK4" s="81" t="s">
        <v>8753</v>
      </c>
      <c r="HKL4" s="81" t="s">
        <v>8754</v>
      </c>
      <c r="HKM4" s="81" t="s">
        <v>8755</v>
      </c>
      <c r="HKN4" s="81" t="s">
        <v>8756</v>
      </c>
      <c r="HKO4" s="81" t="s">
        <v>8757</v>
      </c>
      <c r="HKP4" s="81" t="s">
        <v>8758</v>
      </c>
      <c r="HKQ4" s="81" t="s">
        <v>8759</v>
      </c>
      <c r="HKR4" s="81" t="s">
        <v>8760</v>
      </c>
      <c r="HKS4" s="81" t="s">
        <v>8761</v>
      </c>
      <c r="HKT4" s="81" t="s">
        <v>8762</v>
      </c>
      <c r="HKU4" s="81" t="s">
        <v>8763</v>
      </c>
      <c r="HKV4" s="81" t="s">
        <v>8764</v>
      </c>
      <c r="HKW4" s="81" t="s">
        <v>8765</v>
      </c>
      <c r="HKX4" s="81" t="s">
        <v>8766</v>
      </c>
      <c r="HKY4" s="81" t="s">
        <v>8767</v>
      </c>
      <c r="HKZ4" s="81" t="s">
        <v>8768</v>
      </c>
      <c r="HLA4" s="81" t="s">
        <v>8769</v>
      </c>
      <c r="HLB4" s="81" t="s">
        <v>8770</v>
      </c>
      <c r="HLC4" s="81" t="s">
        <v>8771</v>
      </c>
      <c r="HLD4" s="81" t="s">
        <v>8772</v>
      </c>
      <c r="HLE4" s="81" t="s">
        <v>8773</v>
      </c>
      <c r="HLF4" s="81" t="s">
        <v>8774</v>
      </c>
      <c r="HLG4" s="81" t="s">
        <v>8775</v>
      </c>
      <c r="HLH4" s="81" t="s">
        <v>8776</v>
      </c>
      <c r="HLI4" s="81" t="s">
        <v>8777</v>
      </c>
      <c r="HLJ4" s="81" t="s">
        <v>8778</v>
      </c>
      <c r="HLK4" s="81" t="s">
        <v>8779</v>
      </c>
      <c r="HLL4" s="81" t="s">
        <v>8780</v>
      </c>
      <c r="HLM4" s="81" t="s">
        <v>8781</v>
      </c>
      <c r="HLN4" s="81" t="s">
        <v>8782</v>
      </c>
      <c r="HLO4" s="81" t="s">
        <v>8783</v>
      </c>
      <c r="HLP4" s="81" t="s">
        <v>8784</v>
      </c>
      <c r="HLQ4" s="81" t="s">
        <v>8785</v>
      </c>
      <c r="HLR4" s="81" t="s">
        <v>8786</v>
      </c>
      <c r="HLS4" s="81" t="s">
        <v>8787</v>
      </c>
      <c r="HLT4" s="81" t="s">
        <v>8788</v>
      </c>
      <c r="HLU4" s="81" t="s">
        <v>8789</v>
      </c>
      <c r="HLV4" s="81" t="s">
        <v>8790</v>
      </c>
      <c r="HLW4" s="81" t="s">
        <v>8791</v>
      </c>
      <c r="HLX4" s="81" t="s">
        <v>8792</v>
      </c>
      <c r="HLY4" s="81" t="s">
        <v>8793</v>
      </c>
      <c r="HLZ4" s="81" t="s">
        <v>8794</v>
      </c>
      <c r="HMA4" s="81" t="s">
        <v>8795</v>
      </c>
      <c r="HMB4" s="81" t="s">
        <v>8796</v>
      </c>
      <c r="HMC4" s="81" t="s">
        <v>8797</v>
      </c>
      <c r="HMD4" s="81" t="s">
        <v>8798</v>
      </c>
      <c r="HME4" s="81" t="s">
        <v>8799</v>
      </c>
      <c r="HMF4" s="81" t="s">
        <v>8800</v>
      </c>
      <c r="HMG4" s="81" t="s">
        <v>8801</v>
      </c>
      <c r="HMH4" s="81" t="s">
        <v>8802</v>
      </c>
      <c r="HMI4" s="81" t="s">
        <v>8803</v>
      </c>
      <c r="HMJ4" s="81" t="s">
        <v>8804</v>
      </c>
      <c r="HMK4" s="81" t="s">
        <v>8805</v>
      </c>
      <c r="HML4" s="81" t="s">
        <v>8806</v>
      </c>
      <c r="HMM4" s="81" t="s">
        <v>8807</v>
      </c>
      <c r="HMN4" s="81" t="s">
        <v>8808</v>
      </c>
      <c r="HMO4" s="81" t="s">
        <v>8809</v>
      </c>
      <c r="HMP4" s="81" t="s">
        <v>8810</v>
      </c>
      <c r="HMQ4" s="81" t="s">
        <v>8811</v>
      </c>
      <c r="HMR4" s="81" t="s">
        <v>8812</v>
      </c>
      <c r="HMS4" s="81" t="s">
        <v>8813</v>
      </c>
      <c r="HMT4" s="81" t="s">
        <v>8814</v>
      </c>
      <c r="HMU4" s="81" t="s">
        <v>8815</v>
      </c>
      <c r="HMV4" s="81" t="s">
        <v>8816</v>
      </c>
      <c r="HMW4" s="81" t="s">
        <v>8817</v>
      </c>
      <c r="HMX4" s="81" t="s">
        <v>8818</v>
      </c>
      <c r="HMY4" s="81" t="s">
        <v>8819</v>
      </c>
      <c r="HMZ4" s="81" t="s">
        <v>8820</v>
      </c>
      <c r="HNA4" s="81" t="s">
        <v>8821</v>
      </c>
      <c r="HNB4" s="81" t="s">
        <v>8822</v>
      </c>
      <c r="HNC4" s="81" t="s">
        <v>8823</v>
      </c>
      <c r="HND4" s="81" t="s">
        <v>8824</v>
      </c>
      <c r="HNE4" s="81" t="s">
        <v>8825</v>
      </c>
      <c r="HNF4" s="81" t="s">
        <v>8826</v>
      </c>
      <c r="HNG4" s="81" t="s">
        <v>8827</v>
      </c>
      <c r="HNH4" s="81" t="s">
        <v>8828</v>
      </c>
      <c r="HNI4" s="81" t="s">
        <v>8829</v>
      </c>
      <c r="HNJ4" s="81" t="s">
        <v>8830</v>
      </c>
      <c r="HNK4" s="81" t="s">
        <v>8831</v>
      </c>
      <c r="HNL4" s="81" t="s">
        <v>8832</v>
      </c>
      <c r="HNM4" s="81" t="s">
        <v>8833</v>
      </c>
      <c r="HNN4" s="81" t="s">
        <v>8834</v>
      </c>
      <c r="HNO4" s="81" t="s">
        <v>8835</v>
      </c>
      <c r="HNP4" s="81" t="s">
        <v>8836</v>
      </c>
      <c r="HNQ4" s="81" t="s">
        <v>8837</v>
      </c>
      <c r="HNR4" s="81" t="s">
        <v>8838</v>
      </c>
      <c r="HNS4" s="81" t="s">
        <v>8839</v>
      </c>
      <c r="HNT4" s="81" t="s">
        <v>8840</v>
      </c>
      <c r="HNU4" s="81" t="s">
        <v>8841</v>
      </c>
      <c r="HNV4" s="81" t="s">
        <v>8842</v>
      </c>
      <c r="HNW4" s="81" t="s">
        <v>8843</v>
      </c>
      <c r="HNX4" s="81" t="s">
        <v>8844</v>
      </c>
      <c r="HNY4" s="81" t="s">
        <v>8845</v>
      </c>
      <c r="HNZ4" s="81" t="s">
        <v>8846</v>
      </c>
      <c r="HOA4" s="81" t="s">
        <v>8847</v>
      </c>
      <c r="HOB4" s="81" t="s">
        <v>8848</v>
      </c>
      <c r="HOC4" s="81" t="s">
        <v>8849</v>
      </c>
      <c r="HOD4" s="81" t="s">
        <v>8850</v>
      </c>
      <c r="HOE4" s="81" t="s">
        <v>8851</v>
      </c>
      <c r="HOF4" s="81" t="s">
        <v>8852</v>
      </c>
      <c r="HOG4" s="81" t="s">
        <v>8853</v>
      </c>
      <c r="HOH4" s="81" t="s">
        <v>8854</v>
      </c>
      <c r="HOI4" s="81" t="s">
        <v>8855</v>
      </c>
      <c r="HOJ4" s="81" t="s">
        <v>8856</v>
      </c>
      <c r="HOK4" s="81" t="s">
        <v>8857</v>
      </c>
      <c r="HOL4" s="81" t="s">
        <v>8858</v>
      </c>
      <c r="HOM4" s="81" t="s">
        <v>8859</v>
      </c>
      <c r="HON4" s="81" t="s">
        <v>8860</v>
      </c>
      <c r="HOO4" s="81" t="s">
        <v>8861</v>
      </c>
      <c r="HOP4" s="81" t="s">
        <v>8862</v>
      </c>
      <c r="HOQ4" s="81" t="s">
        <v>8863</v>
      </c>
      <c r="HOR4" s="81" t="s">
        <v>8864</v>
      </c>
      <c r="HOS4" s="81" t="s">
        <v>8865</v>
      </c>
      <c r="HOT4" s="81" t="s">
        <v>8866</v>
      </c>
      <c r="HOU4" s="81" t="s">
        <v>8867</v>
      </c>
      <c r="HOV4" s="81" t="s">
        <v>8868</v>
      </c>
      <c r="HOW4" s="81" t="s">
        <v>8869</v>
      </c>
      <c r="HOX4" s="81" t="s">
        <v>8870</v>
      </c>
      <c r="HOY4" s="81" t="s">
        <v>8871</v>
      </c>
      <c r="HOZ4" s="81" t="s">
        <v>8872</v>
      </c>
      <c r="HPA4" s="81" t="s">
        <v>8873</v>
      </c>
      <c r="HPB4" s="81" t="s">
        <v>8874</v>
      </c>
      <c r="HPC4" s="81" t="s">
        <v>8875</v>
      </c>
      <c r="HPD4" s="81" t="s">
        <v>8876</v>
      </c>
      <c r="HPE4" s="81" t="s">
        <v>8877</v>
      </c>
      <c r="HPF4" s="81" t="s">
        <v>8878</v>
      </c>
      <c r="HPG4" s="81" t="s">
        <v>8879</v>
      </c>
      <c r="HPH4" s="81" t="s">
        <v>8880</v>
      </c>
      <c r="HPI4" s="81" t="s">
        <v>8881</v>
      </c>
      <c r="HPJ4" s="81" t="s">
        <v>8882</v>
      </c>
      <c r="HPK4" s="81" t="s">
        <v>8883</v>
      </c>
      <c r="HPL4" s="81" t="s">
        <v>8884</v>
      </c>
      <c r="HPM4" s="81" t="s">
        <v>8885</v>
      </c>
      <c r="HPN4" s="81" t="s">
        <v>8886</v>
      </c>
      <c r="HPO4" s="81" t="s">
        <v>8887</v>
      </c>
      <c r="HPP4" s="81" t="s">
        <v>8888</v>
      </c>
      <c r="HPQ4" s="81" t="s">
        <v>8889</v>
      </c>
      <c r="HPR4" s="81" t="s">
        <v>8890</v>
      </c>
      <c r="HPS4" s="81" t="s">
        <v>8891</v>
      </c>
      <c r="HPT4" s="81" t="s">
        <v>8892</v>
      </c>
      <c r="HPU4" s="81" t="s">
        <v>8893</v>
      </c>
      <c r="HPV4" s="81" t="s">
        <v>8894</v>
      </c>
      <c r="HPW4" s="81" t="s">
        <v>8895</v>
      </c>
      <c r="HPX4" s="81" t="s">
        <v>8896</v>
      </c>
      <c r="HPY4" s="81" t="s">
        <v>8897</v>
      </c>
      <c r="HPZ4" s="81" t="s">
        <v>8898</v>
      </c>
      <c r="HQA4" s="81" t="s">
        <v>8899</v>
      </c>
      <c r="HQB4" s="81" t="s">
        <v>8900</v>
      </c>
      <c r="HQC4" s="81" t="s">
        <v>8901</v>
      </c>
      <c r="HQD4" s="81" t="s">
        <v>8902</v>
      </c>
      <c r="HQE4" s="81" t="s">
        <v>8903</v>
      </c>
      <c r="HQF4" s="81" t="s">
        <v>8904</v>
      </c>
      <c r="HQG4" s="81" t="s">
        <v>8905</v>
      </c>
      <c r="HQH4" s="81" t="s">
        <v>8906</v>
      </c>
      <c r="HQI4" s="81" t="s">
        <v>8907</v>
      </c>
      <c r="HQJ4" s="81" t="s">
        <v>8908</v>
      </c>
      <c r="HQK4" s="81" t="s">
        <v>8909</v>
      </c>
      <c r="HQL4" s="81" t="s">
        <v>8910</v>
      </c>
      <c r="HQM4" s="81" t="s">
        <v>8911</v>
      </c>
      <c r="HQN4" s="81" t="s">
        <v>8912</v>
      </c>
      <c r="HQO4" s="81" t="s">
        <v>8913</v>
      </c>
      <c r="HQP4" s="81" t="s">
        <v>8914</v>
      </c>
      <c r="HQQ4" s="81" t="s">
        <v>8915</v>
      </c>
      <c r="HQR4" s="81" t="s">
        <v>8916</v>
      </c>
      <c r="HQS4" s="81" t="s">
        <v>8917</v>
      </c>
      <c r="HQT4" s="81" t="s">
        <v>8918</v>
      </c>
      <c r="HQU4" s="81" t="s">
        <v>8919</v>
      </c>
      <c r="HQV4" s="81" t="s">
        <v>8920</v>
      </c>
      <c r="HQW4" s="81" t="s">
        <v>8921</v>
      </c>
      <c r="HQX4" s="81" t="s">
        <v>8922</v>
      </c>
      <c r="HQY4" s="81" t="s">
        <v>8923</v>
      </c>
      <c r="HQZ4" s="81" t="s">
        <v>8924</v>
      </c>
      <c r="HRA4" s="81" t="s">
        <v>8925</v>
      </c>
      <c r="HRB4" s="81" t="s">
        <v>8926</v>
      </c>
      <c r="HRC4" s="81" t="s">
        <v>8927</v>
      </c>
      <c r="HRD4" s="81" t="s">
        <v>8928</v>
      </c>
      <c r="HRE4" s="81" t="s">
        <v>8929</v>
      </c>
      <c r="HRF4" s="81" t="s">
        <v>8930</v>
      </c>
      <c r="HRG4" s="81" t="s">
        <v>8931</v>
      </c>
      <c r="HRH4" s="81" t="s">
        <v>8932</v>
      </c>
      <c r="HRI4" s="81" t="s">
        <v>8933</v>
      </c>
      <c r="HRJ4" s="81" t="s">
        <v>8934</v>
      </c>
      <c r="HRK4" s="81" t="s">
        <v>8935</v>
      </c>
      <c r="HRL4" s="81" t="s">
        <v>8936</v>
      </c>
      <c r="HRM4" s="81" t="s">
        <v>8937</v>
      </c>
      <c r="HRN4" s="81" t="s">
        <v>8938</v>
      </c>
      <c r="HRO4" s="81" t="s">
        <v>8939</v>
      </c>
      <c r="HRP4" s="81" t="s">
        <v>8940</v>
      </c>
      <c r="HRQ4" s="81" t="s">
        <v>8941</v>
      </c>
      <c r="HRR4" s="81" t="s">
        <v>8942</v>
      </c>
      <c r="HRS4" s="81" t="s">
        <v>8943</v>
      </c>
      <c r="HRT4" s="81" t="s">
        <v>8944</v>
      </c>
      <c r="HRU4" s="81" t="s">
        <v>8945</v>
      </c>
      <c r="HRV4" s="81" t="s">
        <v>8946</v>
      </c>
      <c r="HRW4" s="81" t="s">
        <v>8947</v>
      </c>
      <c r="HRX4" s="81" t="s">
        <v>8948</v>
      </c>
      <c r="HRY4" s="81" t="s">
        <v>8949</v>
      </c>
      <c r="HRZ4" s="81" t="s">
        <v>8950</v>
      </c>
      <c r="HSA4" s="81" t="s">
        <v>8951</v>
      </c>
      <c r="HSB4" s="81" t="s">
        <v>8952</v>
      </c>
      <c r="HSC4" s="81" t="s">
        <v>8953</v>
      </c>
      <c r="HSD4" s="81" t="s">
        <v>8954</v>
      </c>
      <c r="HSE4" s="81" t="s">
        <v>8955</v>
      </c>
      <c r="HSF4" s="81" t="s">
        <v>8956</v>
      </c>
      <c r="HSG4" s="81" t="s">
        <v>8957</v>
      </c>
      <c r="HSH4" s="81" t="s">
        <v>8958</v>
      </c>
      <c r="HSI4" s="81" t="s">
        <v>8959</v>
      </c>
      <c r="HSJ4" s="81" t="s">
        <v>8960</v>
      </c>
      <c r="HSK4" s="81" t="s">
        <v>8961</v>
      </c>
      <c r="HSL4" s="81" t="s">
        <v>8962</v>
      </c>
      <c r="HSM4" s="81" t="s">
        <v>8963</v>
      </c>
      <c r="HSN4" s="81" t="s">
        <v>8964</v>
      </c>
      <c r="HSO4" s="81" t="s">
        <v>8965</v>
      </c>
      <c r="HSP4" s="81" t="s">
        <v>8966</v>
      </c>
      <c r="HSQ4" s="81" t="s">
        <v>8967</v>
      </c>
      <c r="HSR4" s="81" t="s">
        <v>8968</v>
      </c>
      <c r="HSS4" s="81" t="s">
        <v>8969</v>
      </c>
      <c r="HST4" s="81" t="s">
        <v>8970</v>
      </c>
      <c r="HSU4" s="81" t="s">
        <v>8971</v>
      </c>
      <c r="HSV4" s="81" t="s">
        <v>8972</v>
      </c>
      <c r="HSW4" s="81" t="s">
        <v>8973</v>
      </c>
      <c r="HSX4" s="81" t="s">
        <v>8974</v>
      </c>
      <c r="HSY4" s="81" t="s">
        <v>8975</v>
      </c>
      <c r="HSZ4" s="81" t="s">
        <v>8976</v>
      </c>
      <c r="HTA4" s="81" t="s">
        <v>8977</v>
      </c>
      <c r="HTB4" s="81" t="s">
        <v>8978</v>
      </c>
      <c r="HTC4" s="81" t="s">
        <v>8979</v>
      </c>
      <c r="HTD4" s="81" t="s">
        <v>8980</v>
      </c>
      <c r="HTE4" s="81" t="s">
        <v>8981</v>
      </c>
      <c r="HTF4" s="81" t="s">
        <v>8982</v>
      </c>
      <c r="HTG4" s="81" t="s">
        <v>8983</v>
      </c>
      <c r="HTH4" s="81" t="s">
        <v>8984</v>
      </c>
      <c r="HTI4" s="81" t="s">
        <v>8985</v>
      </c>
      <c r="HTJ4" s="81" t="s">
        <v>8986</v>
      </c>
      <c r="HTK4" s="81" t="s">
        <v>8987</v>
      </c>
      <c r="HTL4" s="81" t="s">
        <v>8988</v>
      </c>
      <c r="HTM4" s="81" t="s">
        <v>8989</v>
      </c>
      <c r="HTN4" s="81" t="s">
        <v>8990</v>
      </c>
      <c r="HTO4" s="81" t="s">
        <v>8991</v>
      </c>
      <c r="HTP4" s="81" t="s">
        <v>8992</v>
      </c>
      <c r="HTQ4" s="81" t="s">
        <v>8993</v>
      </c>
      <c r="HTR4" s="81" t="s">
        <v>8994</v>
      </c>
      <c r="HTS4" s="81" t="s">
        <v>8995</v>
      </c>
      <c r="HTT4" s="81" t="s">
        <v>8996</v>
      </c>
      <c r="HTU4" s="81" t="s">
        <v>8997</v>
      </c>
      <c r="HTV4" s="81" t="s">
        <v>8998</v>
      </c>
      <c r="HTW4" s="81" t="s">
        <v>8999</v>
      </c>
      <c r="HTX4" s="81" t="s">
        <v>9000</v>
      </c>
      <c r="HTY4" s="81" t="s">
        <v>9001</v>
      </c>
      <c r="HTZ4" s="81" t="s">
        <v>9002</v>
      </c>
      <c r="HUA4" s="81" t="s">
        <v>9003</v>
      </c>
      <c r="HUB4" s="81" t="s">
        <v>9004</v>
      </c>
      <c r="HUC4" s="81" t="s">
        <v>9005</v>
      </c>
      <c r="HUD4" s="81" t="s">
        <v>9006</v>
      </c>
      <c r="HUE4" s="81" t="s">
        <v>9007</v>
      </c>
      <c r="HUF4" s="81" t="s">
        <v>9008</v>
      </c>
      <c r="HUG4" s="81" t="s">
        <v>9009</v>
      </c>
      <c r="HUH4" s="81" t="s">
        <v>9010</v>
      </c>
      <c r="HUI4" s="81" t="s">
        <v>9011</v>
      </c>
      <c r="HUJ4" s="81" t="s">
        <v>9012</v>
      </c>
      <c r="HUK4" s="81" t="s">
        <v>9013</v>
      </c>
      <c r="HUL4" s="81" t="s">
        <v>9014</v>
      </c>
      <c r="HUM4" s="81" t="s">
        <v>9015</v>
      </c>
      <c r="HUN4" s="81" t="s">
        <v>9016</v>
      </c>
      <c r="HUO4" s="81" t="s">
        <v>9017</v>
      </c>
      <c r="HUP4" s="81" t="s">
        <v>9018</v>
      </c>
      <c r="HUQ4" s="81" t="s">
        <v>9019</v>
      </c>
      <c r="HUR4" s="81" t="s">
        <v>9020</v>
      </c>
      <c r="HUS4" s="81" t="s">
        <v>9021</v>
      </c>
      <c r="HUT4" s="81" t="s">
        <v>9022</v>
      </c>
      <c r="HUU4" s="81" t="s">
        <v>9023</v>
      </c>
      <c r="HUV4" s="81" t="s">
        <v>9024</v>
      </c>
      <c r="HUW4" s="81" t="s">
        <v>9025</v>
      </c>
      <c r="HUX4" s="81" t="s">
        <v>9026</v>
      </c>
      <c r="HUY4" s="81" t="s">
        <v>9027</v>
      </c>
      <c r="HUZ4" s="81" t="s">
        <v>9028</v>
      </c>
      <c r="HVA4" s="81" t="s">
        <v>9029</v>
      </c>
      <c r="HVB4" s="81" t="s">
        <v>9030</v>
      </c>
      <c r="HVC4" s="81" t="s">
        <v>9031</v>
      </c>
      <c r="HVD4" s="81" t="s">
        <v>9032</v>
      </c>
      <c r="HVE4" s="81" t="s">
        <v>9033</v>
      </c>
      <c r="HVF4" s="81" t="s">
        <v>9034</v>
      </c>
      <c r="HVG4" s="81" t="s">
        <v>9035</v>
      </c>
      <c r="HVH4" s="81" t="s">
        <v>9036</v>
      </c>
      <c r="HVI4" s="81" t="s">
        <v>9037</v>
      </c>
      <c r="HVJ4" s="81" t="s">
        <v>9038</v>
      </c>
      <c r="HVK4" s="81" t="s">
        <v>9039</v>
      </c>
      <c r="HVL4" s="81" t="s">
        <v>9040</v>
      </c>
      <c r="HVM4" s="81" t="s">
        <v>9041</v>
      </c>
      <c r="HVN4" s="81" t="s">
        <v>9042</v>
      </c>
      <c r="HVO4" s="81" t="s">
        <v>9043</v>
      </c>
      <c r="HVP4" s="81" t="s">
        <v>9044</v>
      </c>
      <c r="HVQ4" s="81" t="s">
        <v>9045</v>
      </c>
      <c r="HVR4" s="81" t="s">
        <v>9046</v>
      </c>
      <c r="HVS4" s="81" t="s">
        <v>9047</v>
      </c>
      <c r="HVT4" s="81" t="s">
        <v>9048</v>
      </c>
      <c r="HVU4" s="81" t="s">
        <v>9049</v>
      </c>
      <c r="HVV4" s="81" t="s">
        <v>9050</v>
      </c>
      <c r="HVW4" s="81" t="s">
        <v>9051</v>
      </c>
      <c r="HVX4" s="81" t="s">
        <v>9052</v>
      </c>
      <c r="HVY4" s="81" t="s">
        <v>9053</v>
      </c>
      <c r="HVZ4" s="81" t="s">
        <v>9054</v>
      </c>
      <c r="HWA4" s="81" t="s">
        <v>9055</v>
      </c>
      <c r="HWB4" s="81" t="s">
        <v>9056</v>
      </c>
      <c r="HWC4" s="81" t="s">
        <v>9057</v>
      </c>
      <c r="HWD4" s="81" t="s">
        <v>9058</v>
      </c>
      <c r="HWE4" s="81" t="s">
        <v>9059</v>
      </c>
      <c r="HWF4" s="81" t="s">
        <v>9060</v>
      </c>
      <c r="HWG4" s="81" t="s">
        <v>9061</v>
      </c>
      <c r="HWH4" s="81" t="s">
        <v>9062</v>
      </c>
      <c r="HWI4" s="81" t="s">
        <v>9063</v>
      </c>
      <c r="HWJ4" s="81" t="s">
        <v>9064</v>
      </c>
      <c r="HWK4" s="81" t="s">
        <v>9065</v>
      </c>
      <c r="HWL4" s="81" t="s">
        <v>9066</v>
      </c>
      <c r="HWM4" s="81" t="s">
        <v>9067</v>
      </c>
      <c r="HWN4" s="81" t="s">
        <v>9068</v>
      </c>
      <c r="HWO4" s="81" t="s">
        <v>9069</v>
      </c>
      <c r="HWP4" s="81" t="s">
        <v>9070</v>
      </c>
      <c r="HWQ4" s="81" t="s">
        <v>9071</v>
      </c>
      <c r="HWR4" s="81" t="s">
        <v>9072</v>
      </c>
      <c r="HWS4" s="81" t="s">
        <v>9073</v>
      </c>
      <c r="HWT4" s="81" t="s">
        <v>9074</v>
      </c>
      <c r="HWU4" s="81" t="s">
        <v>9075</v>
      </c>
      <c r="HWV4" s="81" t="s">
        <v>9076</v>
      </c>
      <c r="HWW4" s="81" t="s">
        <v>9077</v>
      </c>
      <c r="HWX4" s="81" t="s">
        <v>9078</v>
      </c>
      <c r="HWY4" s="81" t="s">
        <v>9079</v>
      </c>
      <c r="HWZ4" s="81" t="s">
        <v>9080</v>
      </c>
      <c r="HXA4" s="81" t="s">
        <v>9081</v>
      </c>
      <c r="HXB4" s="81" t="s">
        <v>9082</v>
      </c>
      <c r="HXC4" s="81" t="s">
        <v>9083</v>
      </c>
      <c r="HXD4" s="81" t="s">
        <v>9084</v>
      </c>
      <c r="HXE4" s="81" t="s">
        <v>9085</v>
      </c>
      <c r="HXF4" s="81" t="s">
        <v>9086</v>
      </c>
      <c r="HXG4" s="81" t="s">
        <v>9087</v>
      </c>
      <c r="HXH4" s="81" t="s">
        <v>9088</v>
      </c>
      <c r="HXI4" s="81" t="s">
        <v>9089</v>
      </c>
      <c r="HXJ4" s="81" t="s">
        <v>9090</v>
      </c>
      <c r="HXK4" s="81" t="s">
        <v>9091</v>
      </c>
      <c r="HXL4" s="81" t="s">
        <v>9092</v>
      </c>
      <c r="HXM4" s="81" t="s">
        <v>9093</v>
      </c>
      <c r="HXN4" s="81" t="s">
        <v>9094</v>
      </c>
      <c r="HXO4" s="81" t="s">
        <v>9095</v>
      </c>
      <c r="HXP4" s="81" t="s">
        <v>9096</v>
      </c>
      <c r="HXQ4" s="81" t="s">
        <v>9097</v>
      </c>
      <c r="HXR4" s="81" t="s">
        <v>9098</v>
      </c>
      <c r="HXS4" s="81" t="s">
        <v>9099</v>
      </c>
      <c r="HXT4" s="81" t="s">
        <v>9100</v>
      </c>
      <c r="HXU4" s="81" t="s">
        <v>9101</v>
      </c>
      <c r="HXV4" s="81" t="s">
        <v>9102</v>
      </c>
      <c r="HXW4" s="81" t="s">
        <v>9103</v>
      </c>
      <c r="HXX4" s="81" t="s">
        <v>9104</v>
      </c>
      <c r="HXY4" s="81" t="s">
        <v>9105</v>
      </c>
      <c r="HXZ4" s="81" t="s">
        <v>9106</v>
      </c>
      <c r="HYA4" s="81" t="s">
        <v>9107</v>
      </c>
      <c r="HYB4" s="81" t="s">
        <v>9108</v>
      </c>
      <c r="HYC4" s="81" t="s">
        <v>9109</v>
      </c>
      <c r="HYD4" s="81" t="s">
        <v>9110</v>
      </c>
      <c r="HYE4" s="81" t="s">
        <v>9111</v>
      </c>
      <c r="HYF4" s="81" t="s">
        <v>9112</v>
      </c>
      <c r="HYG4" s="81" t="s">
        <v>9113</v>
      </c>
      <c r="HYH4" s="81" t="s">
        <v>9114</v>
      </c>
      <c r="HYI4" s="81" t="s">
        <v>9115</v>
      </c>
      <c r="HYJ4" s="81" t="s">
        <v>9116</v>
      </c>
      <c r="HYK4" s="81" t="s">
        <v>9117</v>
      </c>
      <c r="HYL4" s="81" t="s">
        <v>9118</v>
      </c>
      <c r="HYM4" s="81" t="s">
        <v>9119</v>
      </c>
      <c r="HYN4" s="81" t="s">
        <v>9120</v>
      </c>
      <c r="HYO4" s="81" t="s">
        <v>9121</v>
      </c>
      <c r="HYP4" s="81" t="s">
        <v>9122</v>
      </c>
      <c r="HYQ4" s="81" t="s">
        <v>9123</v>
      </c>
      <c r="HYR4" s="81" t="s">
        <v>9124</v>
      </c>
      <c r="HYS4" s="81" t="s">
        <v>9125</v>
      </c>
      <c r="HYT4" s="81" t="s">
        <v>9126</v>
      </c>
      <c r="HYU4" s="81" t="s">
        <v>9127</v>
      </c>
      <c r="HYV4" s="81" t="s">
        <v>9128</v>
      </c>
      <c r="HYW4" s="81" t="s">
        <v>9129</v>
      </c>
      <c r="HYX4" s="81" t="s">
        <v>9130</v>
      </c>
      <c r="HYY4" s="81" t="s">
        <v>9131</v>
      </c>
      <c r="HYZ4" s="81" t="s">
        <v>9132</v>
      </c>
      <c r="HZA4" s="81" t="s">
        <v>9133</v>
      </c>
      <c r="HZB4" s="81" t="s">
        <v>9134</v>
      </c>
      <c r="HZC4" s="81" t="s">
        <v>9135</v>
      </c>
      <c r="HZD4" s="81" t="s">
        <v>9136</v>
      </c>
      <c r="HZE4" s="81" t="s">
        <v>9137</v>
      </c>
      <c r="HZF4" s="81" t="s">
        <v>9138</v>
      </c>
      <c r="HZG4" s="81" t="s">
        <v>9139</v>
      </c>
      <c r="HZH4" s="81" t="s">
        <v>9140</v>
      </c>
      <c r="HZI4" s="81" t="s">
        <v>9141</v>
      </c>
      <c r="HZJ4" s="81" t="s">
        <v>9142</v>
      </c>
      <c r="HZK4" s="81" t="s">
        <v>9143</v>
      </c>
      <c r="HZL4" s="81" t="s">
        <v>9144</v>
      </c>
      <c r="HZM4" s="81" t="s">
        <v>9145</v>
      </c>
      <c r="HZN4" s="81" t="s">
        <v>9146</v>
      </c>
      <c r="HZO4" s="81" t="s">
        <v>9147</v>
      </c>
      <c r="HZP4" s="81" t="s">
        <v>9148</v>
      </c>
      <c r="HZQ4" s="81" t="s">
        <v>9149</v>
      </c>
      <c r="HZR4" s="81" t="s">
        <v>9150</v>
      </c>
      <c r="HZS4" s="81" t="s">
        <v>9151</v>
      </c>
      <c r="HZT4" s="81" t="s">
        <v>9152</v>
      </c>
      <c r="HZU4" s="81" t="s">
        <v>9153</v>
      </c>
      <c r="HZV4" s="81" t="s">
        <v>9154</v>
      </c>
      <c r="HZW4" s="81" t="s">
        <v>9155</v>
      </c>
      <c r="HZX4" s="81" t="s">
        <v>9156</v>
      </c>
      <c r="HZY4" s="81" t="s">
        <v>9157</v>
      </c>
      <c r="HZZ4" s="81" t="s">
        <v>9158</v>
      </c>
      <c r="IAA4" s="81" t="s">
        <v>9159</v>
      </c>
      <c r="IAB4" s="81" t="s">
        <v>9160</v>
      </c>
      <c r="IAC4" s="81" t="s">
        <v>9161</v>
      </c>
      <c r="IAD4" s="81" t="s">
        <v>9162</v>
      </c>
      <c r="IAE4" s="81" t="s">
        <v>9163</v>
      </c>
      <c r="IAF4" s="81" t="s">
        <v>9164</v>
      </c>
      <c r="IAG4" s="81" t="s">
        <v>9165</v>
      </c>
      <c r="IAH4" s="81" t="s">
        <v>9166</v>
      </c>
      <c r="IAI4" s="81" t="s">
        <v>9167</v>
      </c>
      <c r="IAJ4" s="81" t="s">
        <v>9168</v>
      </c>
      <c r="IAK4" s="81" t="s">
        <v>9169</v>
      </c>
      <c r="IAL4" s="81" t="s">
        <v>9170</v>
      </c>
      <c r="IAM4" s="81" t="s">
        <v>9171</v>
      </c>
      <c r="IAN4" s="81" t="s">
        <v>9172</v>
      </c>
      <c r="IAO4" s="81" t="s">
        <v>9173</v>
      </c>
      <c r="IAP4" s="81" t="s">
        <v>9174</v>
      </c>
      <c r="IAQ4" s="81" t="s">
        <v>9175</v>
      </c>
      <c r="IAR4" s="81" t="s">
        <v>9176</v>
      </c>
      <c r="IAS4" s="81" t="s">
        <v>9177</v>
      </c>
      <c r="IAT4" s="81" t="s">
        <v>9178</v>
      </c>
      <c r="IAU4" s="81" t="s">
        <v>9179</v>
      </c>
      <c r="IAV4" s="81" t="s">
        <v>9180</v>
      </c>
      <c r="IAW4" s="81" t="s">
        <v>9181</v>
      </c>
      <c r="IAX4" s="81" t="s">
        <v>9182</v>
      </c>
      <c r="IAY4" s="81" t="s">
        <v>9183</v>
      </c>
      <c r="IAZ4" s="81" t="s">
        <v>9184</v>
      </c>
      <c r="IBA4" s="81" t="s">
        <v>9185</v>
      </c>
      <c r="IBB4" s="81" t="s">
        <v>9186</v>
      </c>
      <c r="IBC4" s="81" t="s">
        <v>9187</v>
      </c>
      <c r="IBD4" s="81" t="s">
        <v>9188</v>
      </c>
      <c r="IBE4" s="81" t="s">
        <v>9189</v>
      </c>
      <c r="IBF4" s="81" t="s">
        <v>9190</v>
      </c>
      <c r="IBG4" s="81" t="s">
        <v>9191</v>
      </c>
      <c r="IBH4" s="81" t="s">
        <v>9192</v>
      </c>
      <c r="IBI4" s="81" t="s">
        <v>9193</v>
      </c>
      <c r="IBJ4" s="81" t="s">
        <v>9194</v>
      </c>
      <c r="IBK4" s="81" t="s">
        <v>9195</v>
      </c>
      <c r="IBL4" s="81" t="s">
        <v>9196</v>
      </c>
      <c r="IBM4" s="81" t="s">
        <v>9197</v>
      </c>
      <c r="IBN4" s="81" t="s">
        <v>9198</v>
      </c>
      <c r="IBO4" s="81" t="s">
        <v>9199</v>
      </c>
      <c r="IBP4" s="81" t="s">
        <v>9200</v>
      </c>
      <c r="IBQ4" s="81" t="s">
        <v>9201</v>
      </c>
      <c r="IBR4" s="81" t="s">
        <v>9202</v>
      </c>
      <c r="IBS4" s="81" t="s">
        <v>9203</v>
      </c>
      <c r="IBT4" s="81" t="s">
        <v>9204</v>
      </c>
      <c r="IBU4" s="81" t="s">
        <v>9205</v>
      </c>
      <c r="IBV4" s="81" t="s">
        <v>9206</v>
      </c>
      <c r="IBW4" s="81" t="s">
        <v>9207</v>
      </c>
      <c r="IBX4" s="81" t="s">
        <v>9208</v>
      </c>
      <c r="IBY4" s="81" t="s">
        <v>9209</v>
      </c>
      <c r="IBZ4" s="81" t="s">
        <v>9210</v>
      </c>
      <c r="ICA4" s="81" t="s">
        <v>9211</v>
      </c>
      <c r="ICB4" s="81" t="s">
        <v>9212</v>
      </c>
      <c r="ICC4" s="81" t="s">
        <v>9213</v>
      </c>
      <c r="ICD4" s="81" t="s">
        <v>9214</v>
      </c>
      <c r="ICE4" s="81" t="s">
        <v>9215</v>
      </c>
      <c r="ICF4" s="81" t="s">
        <v>9216</v>
      </c>
      <c r="ICG4" s="81" t="s">
        <v>9217</v>
      </c>
      <c r="ICH4" s="81" t="s">
        <v>9218</v>
      </c>
      <c r="ICI4" s="81" t="s">
        <v>9219</v>
      </c>
      <c r="ICJ4" s="81" t="s">
        <v>9220</v>
      </c>
      <c r="ICK4" s="81" t="s">
        <v>9221</v>
      </c>
      <c r="ICL4" s="81" t="s">
        <v>9222</v>
      </c>
      <c r="ICM4" s="81" t="s">
        <v>9223</v>
      </c>
      <c r="ICN4" s="81" t="s">
        <v>9224</v>
      </c>
      <c r="ICO4" s="81" t="s">
        <v>9225</v>
      </c>
      <c r="ICP4" s="81" t="s">
        <v>9226</v>
      </c>
      <c r="ICQ4" s="81" t="s">
        <v>9227</v>
      </c>
      <c r="ICR4" s="81" t="s">
        <v>9228</v>
      </c>
      <c r="ICS4" s="81" t="s">
        <v>9229</v>
      </c>
      <c r="ICT4" s="81" t="s">
        <v>9230</v>
      </c>
      <c r="ICU4" s="81" t="s">
        <v>9231</v>
      </c>
      <c r="ICV4" s="81" t="s">
        <v>9232</v>
      </c>
      <c r="ICW4" s="81" t="s">
        <v>9233</v>
      </c>
      <c r="ICX4" s="81" t="s">
        <v>9234</v>
      </c>
      <c r="ICY4" s="81" t="s">
        <v>9235</v>
      </c>
      <c r="ICZ4" s="81" t="s">
        <v>9236</v>
      </c>
      <c r="IDA4" s="81" t="s">
        <v>9237</v>
      </c>
      <c r="IDB4" s="81" t="s">
        <v>9238</v>
      </c>
      <c r="IDC4" s="81" t="s">
        <v>9239</v>
      </c>
      <c r="IDD4" s="81" t="s">
        <v>9240</v>
      </c>
      <c r="IDE4" s="81" t="s">
        <v>9241</v>
      </c>
      <c r="IDF4" s="81" t="s">
        <v>9242</v>
      </c>
      <c r="IDG4" s="81" t="s">
        <v>9243</v>
      </c>
      <c r="IDH4" s="81" t="s">
        <v>9244</v>
      </c>
      <c r="IDI4" s="81" t="s">
        <v>9245</v>
      </c>
      <c r="IDJ4" s="81" t="s">
        <v>9246</v>
      </c>
      <c r="IDK4" s="81" t="s">
        <v>9247</v>
      </c>
      <c r="IDL4" s="81" t="s">
        <v>9248</v>
      </c>
      <c r="IDM4" s="81" t="s">
        <v>9249</v>
      </c>
      <c r="IDN4" s="81" t="s">
        <v>9250</v>
      </c>
      <c r="IDO4" s="81" t="s">
        <v>9251</v>
      </c>
      <c r="IDP4" s="81" t="s">
        <v>9252</v>
      </c>
      <c r="IDQ4" s="81" t="s">
        <v>9253</v>
      </c>
      <c r="IDR4" s="81" t="s">
        <v>9254</v>
      </c>
      <c r="IDS4" s="81" t="s">
        <v>9255</v>
      </c>
      <c r="IDT4" s="81" t="s">
        <v>9256</v>
      </c>
      <c r="IDU4" s="81" t="s">
        <v>9257</v>
      </c>
      <c r="IDV4" s="81" t="s">
        <v>9258</v>
      </c>
      <c r="IDW4" s="81" t="s">
        <v>9259</v>
      </c>
      <c r="IDX4" s="81" t="s">
        <v>9260</v>
      </c>
      <c r="IDY4" s="81" t="s">
        <v>9261</v>
      </c>
      <c r="IDZ4" s="81" t="s">
        <v>9262</v>
      </c>
      <c r="IEA4" s="81" t="s">
        <v>9263</v>
      </c>
      <c r="IEB4" s="81" t="s">
        <v>9264</v>
      </c>
      <c r="IEC4" s="81" t="s">
        <v>9265</v>
      </c>
      <c r="IED4" s="81" t="s">
        <v>9266</v>
      </c>
      <c r="IEE4" s="81" t="s">
        <v>9267</v>
      </c>
      <c r="IEF4" s="81" t="s">
        <v>9268</v>
      </c>
      <c r="IEG4" s="81" t="s">
        <v>9269</v>
      </c>
      <c r="IEH4" s="81" t="s">
        <v>9270</v>
      </c>
      <c r="IEI4" s="81" t="s">
        <v>9271</v>
      </c>
      <c r="IEJ4" s="81" t="s">
        <v>9272</v>
      </c>
      <c r="IEK4" s="81" t="s">
        <v>9273</v>
      </c>
      <c r="IEL4" s="81" t="s">
        <v>9274</v>
      </c>
      <c r="IEM4" s="81" t="s">
        <v>9275</v>
      </c>
      <c r="IEN4" s="81" t="s">
        <v>9276</v>
      </c>
      <c r="IEO4" s="81" t="s">
        <v>9277</v>
      </c>
      <c r="IEP4" s="81" t="s">
        <v>9278</v>
      </c>
      <c r="IEQ4" s="81" t="s">
        <v>9279</v>
      </c>
      <c r="IER4" s="81" t="s">
        <v>9280</v>
      </c>
      <c r="IES4" s="81" t="s">
        <v>9281</v>
      </c>
      <c r="IET4" s="81" t="s">
        <v>9282</v>
      </c>
      <c r="IEU4" s="81" t="s">
        <v>9283</v>
      </c>
      <c r="IEV4" s="81" t="s">
        <v>9284</v>
      </c>
      <c r="IEW4" s="81" t="s">
        <v>9285</v>
      </c>
      <c r="IEX4" s="81" t="s">
        <v>9286</v>
      </c>
      <c r="IEY4" s="81" t="s">
        <v>9287</v>
      </c>
      <c r="IEZ4" s="81" t="s">
        <v>9288</v>
      </c>
      <c r="IFA4" s="81" t="s">
        <v>9289</v>
      </c>
      <c r="IFB4" s="81" t="s">
        <v>9290</v>
      </c>
      <c r="IFC4" s="81" t="s">
        <v>9291</v>
      </c>
      <c r="IFD4" s="81" t="s">
        <v>9292</v>
      </c>
      <c r="IFE4" s="81" t="s">
        <v>9293</v>
      </c>
      <c r="IFF4" s="81" t="s">
        <v>9294</v>
      </c>
      <c r="IFG4" s="81" t="s">
        <v>9295</v>
      </c>
      <c r="IFH4" s="81" t="s">
        <v>9296</v>
      </c>
      <c r="IFI4" s="81" t="s">
        <v>9297</v>
      </c>
      <c r="IFJ4" s="81" t="s">
        <v>9298</v>
      </c>
      <c r="IFK4" s="81" t="s">
        <v>9299</v>
      </c>
      <c r="IFL4" s="81" t="s">
        <v>9300</v>
      </c>
      <c r="IFM4" s="81" t="s">
        <v>9301</v>
      </c>
      <c r="IFN4" s="81" t="s">
        <v>9302</v>
      </c>
      <c r="IFO4" s="81" t="s">
        <v>9303</v>
      </c>
      <c r="IFP4" s="81" t="s">
        <v>9304</v>
      </c>
      <c r="IFQ4" s="81" t="s">
        <v>9305</v>
      </c>
      <c r="IFR4" s="81" t="s">
        <v>9306</v>
      </c>
      <c r="IFS4" s="81" t="s">
        <v>9307</v>
      </c>
      <c r="IFT4" s="81" t="s">
        <v>9308</v>
      </c>
      <c r="IFU4" s="81" t="s">
        <v>9309</v>
      </c>
      <c r="IFV4" s="81" t="s">
        <v>9310</v>
      </c>
      <c r="IFW4" s="81" t="s">
        <v>9311</v>
      </c>
      <c r="IFX4" s="81" t="s">
        <v>9312</v>
      </c>
      <c r="IFY4" s="81" t="s">
        <v>9313</v>
      </c>
      <c r="IFZ4" s="81" t="s">
        <v>9314</v>
      </c>
      <c r="IGA4" s="81" t="s">
        <v>9315</v>
      </c>
      <c r="IGB4" s="81" t="s">
        <v>9316</v>
      </c>
      <c r="IGC4" s="81" t="s">
        <v>9317</v>
      </c>
      <c r="IGD4" s="81" t="s">
        <v>9318</v>
      </c>
      <c r="IGE4" s="81" t="s">
        <v>9319</v>
      </c>
      <c r="IGF4" s="81" t="s">
        <v>9320</v>
      </c>
      <c r="IGG4" s="81" t="s">
        <v>9321</v>
      </c>
      <c r="IGH4" s="81" t="s">
        <v>9322</v>
      </c>
      <c r="IGI4" s="81" t="s">
        <v>9323</v>
      </c>
      <c r="IGJ4" s="81" t="s">
        <v>9324</v>
      </c>
      <c r="IGK4" s="81" t="s">
        <v>9325</v>
      </c>
      <c r="IGL4" s="81" t="s">
        <v>9326</v>
      </c>
      <c r="IGM4" s="81" t="s">
        <v>9327</v>
      </c>
      <c r="IGN4" s="81" t="s">
        <v>9328</v>
      </c>
      <c r="IGO4" s="81" t="s">
        <v>9329</v>
      </c>
      <c r="IGP4" s="81" t="s">
        <v>9330</v>
      </c>
      <c r="IGQ4" s="81" t="s">
        <v>9331</v>
      </c>
      <c r="IGR4" s="81" t="s">
        <v>9332</v>
      </c>
      <c r="IGS4" s="81" t="s">
        <v>9333</v>
      </c>
      <c r="IGT4" s="81" t="s">
        <v>9334</v>
      </c>
      <c r="IGU4" s="81" t="s">
        <v>9335</v>
      </c>
      <c r="IGV4" s="81" t="s">
        <v>9336</v>
      </c>
      <c r="IGW4" s="81" t="s">
        <v>9337</v>
      </c>
      <c r="IGX4" s="81" t="s">
        <v>9338</v>
      </c>
      <c r="IGY4" s="81" t="s">
        <v>9339</v>
      </c>
      <c r="IGZ4" s="81" t="s">
        <v>9340</v>
      </c>
      <c r="IHA4" s="81" t="s">
        <v>9341</v>
      </c>
      <c r="IHB4" s="81" t="s">
        <v>9342</v>
      </c>
      <c r="IHC4" s="81" t="s">
        <v>9343</v>
      </c>
      <c r="IHD4" s="81" t="s">
        <v>9344</v>
      </c>
      <c r="IHE4" s="81" t="s">
        <v>9345</v>
      </c>
      <c r="IHF4" s="81" t="s">
        <v>9346</v>
      </c>
      <c r="IHG4" s="81" t="s">
        <v>9347</v>
      </c>
      <c r="IHH4" s="81" t="s">
        <v>9348</v>
      </c>
      <c r="IHI4" s="81" t="s">
        <v>9349</v>
      </c>
      <c r="IHJ4" s="81" t="s">
        <v>9350</v>
      </c>
      <c r="IHK4" s="81" t="s">
        <v>9351</v>
      </c>
      <c r="IHL4" s="81" t="s">
        <v>9352</v>
      </c>
      <c r="IHM4" s="81" t="s">
        <v>9353</v>
      </c>
      <c r="IHN4" s="81" t="s">
        <v>9354</v>
      </c>
      <c r="IHO4" s="81" t="s">
        <v>9355</v>
      </c>
      <c r="IHP4" s="81" t="s">
        <v>9356</v>
      </c>
      <c r="IHQ4" s="81" t="s">
        <v>9357</v>
      </c>
      <c r="IHR4" s="81" t="s">
        <v>9358</v>
      </c>
      <c r="IHS4" s="81" t="s">
        <v>9359</v>
      </c>
      <c r="IHT4" s="81" t="s">
        <v>9360</v>
      </c>
      <c r="IHU4" s="81" t="s">
        <v>9361</v>
      </c>
      <c r="IHV4" s="81" t="s">
        <v>9362</v>
      </c>
      <c r="IHW4" s="81" t="s">
        <v>9363</v>
      </c>
      <c r="IHX4" s="81" t="s">
        <v>9364</v>
      </c>
      <c r="IHY4" s="81" t="s">
        <v>9365</v>
      </c>
      <c r="IHZ4" s="81" t="s">
        <v>9366</v>
      </c>
      <c r="IIA4" s="81" t="s">
        <v>9367</v>
      </c>
      <c r="IIB4" s="81" t="s">
        <v>9368</v>
      </c>
      <c r="IIC4" s="81" t="s">
        <v>9369</v>
      </c>
      <c r="IID4" s="81" t="s">
        <v>9370</v>
      </c>
      <c r="IIE4" s="81" t="s">
        <v>9371</v>
      </c>
      <c r="IIF4" s="81" t="s">
        <v>9372</v>
      </c>
      <c r="IIG4" s="81" t="s">
        <v>9373</v>
      </c>
      <c r="IIH4" s="81" t="s">
        <v>9374</v>
      </c>
      <c r="III4" s="81" t="s">
        <v>9375</v>
      </c>
      <c r="IIJ4" s="81" t="s">
        <v>9376</v>
      </c>
      <c r="IIK4" s="81" t="s">
        <v>9377</v>
      </c>
      <c r="IIL4" s="81" t="s">
        <v>9378</v>
      </c>
      <c r="IIM4" s="81" t="s">
        <v>9379</v>
      </c>
      <c r="IIN4" s="81" t="s">
        <v>9380</v>
      </c>
      <c r="IIO4" s="81" t="s">
        <v>9381</v>
      </c>
      <c r="IIP4" s="81" t="s">
        <v>9382</v>
      </c>
      <c r="IIQ4" s="81" t="s">
        <v>9383</v>
      </c>
      <c r="IIR4" s="81" t="s">
        <v>9384</v>
      </c>
      <c r="IIS4" s="81" t="s">
        <v>9385</v>
      </c>
      <c r="IIT4" s="81" t="s">
        <v>9386</v>
      </c>
      <c r="IIU4" s="81" t="s">
        <v>9387</v>
      </c>
      <c r="IIV4" s="81" t="s">
        <v>9388</v>
      </c>
      <c r="IIW4" s="81" t="s">
        <v>9389</v>
      </c>
      <c r="IIX4" s="81" t="s">
        <v>9390</v>
      </c>
      <c r="IIY4" s="81" t="s">
        <v>9391</v>
      </c>
      <c r="IIZ4" s="81" t="s">
        <v>9392</v>
      </c>
      <c r="IJA4" s="81" t="s">
        <v>9393</v>
      </c>
      <c r="IJB4" s="81" t="s">
        <v>9394</v>
      </c>
      <c r="IJC4" s="81" t="s">
        <v>9395</v>
      </c>
      <c r="IJD4" s="81" t="s">
        <v>9396</v>
      </c>
      <c r="IJE4" s="81" t="s">
        <v>9397</v>
      </c>
      <c r="IJF4" s="81" t="s">
        <v>9398</v>
      </c>
      <c r="IJG4" s="81" t="s">
        <v>9399</v>
      </c>
      <c r="IJH4" s="81" t="s">
        <v>9400</v>
      </c>
      <c r="IJI4" s="81" t="s">
        <v>9401</v>
      </c>
      <c r="IJJ4" s="81" t="s">
        <v>9402</v>
      </c>
      <c r="IJK4" s="81" t="s">
        <v>9403</v>
      </c>
      <c r="IJL4" s="81" t="s">
        <v>9404</v>
      </c>
      <c r="IJM4" s="81" t="s">
        <v>9405</v>
      </c>
      <c r="IJN4" s="81" t="s">
        <v>9406</v>
      </c>
      <c r="IJO4" s="81" t="s">
        <v>9407</v>
      </c>
      <c r="IJP4" s="81" t="s">
        <v>9408</v>
      </c>
      <c r="IJQ4" s="81" t="s">
        <v>9409</v>
      </c>
      <c r="IJR4" s="81" t="s">
        <v>9410</v>
      </c>
      <c r="IJS4" s="81" t="s">
        <v>9411</v>
      </c>
      <c r="IJT4" s="81" t="s">
        <v>9412</v>
      </c>
      <c r="IJU4" s="81" t="s">
        <v>9413</v>
      </c>
      <c r="IJV4" s="81" t="s">
        <v>9414</v>
      </c>
      <c r="IJW4" s="81" t="s">
        <v>9415</v>
      </c>
      <c r="IJX4" s="81" t="s">
        <v>9416</v>
      </c>
      <c r="IJY4" s="81" t="s">
        <v>9417</v>
      </c>
      <c r="IJZ4" s="81" t="s">
        <v>9418</v>
      </c>
      <c r="IKA4" s="81" t="s">
        <v>9419</v>
      </c>
      <c r="IKB4" s="81" t="s">
        <v>9420</v>
      </c>
      <c r="IKC4" s="81" t="s">
        <v>9421</v>
      </c>
      <c r="IKD4" s="81" t="s">
        <v>9422</v>
      </c>
      <c r="IKE4" s="81" t="s">
        <v>9423</v>
      </c>
      <c r="IKF4" s="81" t="s">
        <v>9424</v>
      </c>
      <c r="IKG4" s="81" t="s">
        <v>9425</v>
      </c>
      <c r="IKH4" s="81" t="s">
        <v>9426</v>
      </c>
      <c r="IKI4" s="81" t="s">
        <v>9427</v>
      </c>
      <c r="IKJ4" s="81" t="s">
        <v>9428</v>
      </c>
      <c r="IKK4" s="81" t="s">
        <v>9429</v>
      </c>
      <c r="IKL4" s="81" t="s">
        <v>9430</v>
      </c>
      <c r="IKM4" s="81" t="s">
        <v>9431</v>
      </c>
      <c r="IKN4" s="81" t="s">
        <v>9432</v>
      </c>
      <c r="IKO4" s="81" t="s">
        <v>9433</v>
      </c>
      <c r="IKP4" s="81" t="s">
        <v>9434</v>
      </c>
      <c r="IKQ4" s="81" t="s">
        <v>9435</v>
      </c>
      <c r="IKR4" s="81" t="s">
        <v>9436</v>
      </c>
      <c r="IKS4" s="81" t="s">
        <v>9437</v>
      </c>
      <c r="IKT4" s="81" t="s">
        <v>9438</v>
      </c>
      <c r="IKU4" s="81" t="s">
        <v>9439</v>
      </c>
      <c r="IKV4" s="81" t="s">
        <v>9440</v>
      </c>
      <c r="IKW4" s="81" t="s">
        <v>9441</v>
      </c>
      <c r="IKX4" s="81" t="s">
        <v>9442</v>
      </c>
      <c r="IKY4" s="81" t="s">
        <v>9443</v>
      </c>
      <c r="IKZ4" s="81" t="s">
        <v>9444</v>
      </c>
      <c r="ILA4" s="81" t="s">
        <v>9445</v>
      </c>
      <c r="ILB4" s="81" t="s">
        <v>9446</v>
      </c>
      <c r="ILC4" s="81" t="s">
        <v>9447</v>
      </c>
      <c r="ILD4" s="81" t="s">
        <v>9448</v>
      </c>
      <c r="ILE4" s="81" t="s">
        <v>9449</v>
      </c>
      <c r="ILF4" s="81" t="s">
        <v>9450</v>
      </c>
      <c r="ILG4" s="81" t="s">
        <v>9451</v>
      </c>
      <c r="ILH4" s="81" t="s">
        <v>9452</v>
      </c>
      <c r="ILI4" s="81" t="s">
        <v>9453</v>
      </c>
      <c r="ILJ4" s="81" t="s">
        <v>9454</v>
      </c>
      <c r="ILK4" s="81" t="s">
        <v>9455</v>
      </c>
      <c r="ILL4" s="81" t="s">
        <v>9456</v>
      </c>
      <c r="ILM4" s="81" t="s">
        <v>9457</v>
      </c>
      <c r="ILN4" s="81" t="s">
        <v>9458</v>
      </c>
      <c r="ILO4" s="81" t="s">
        <v>9459</v>
      </c>
      <c r="ILP4" s="81" t="s">
        <v>9460</v>
      </c>
      <c r="ILQ4" s="81" t="s">
        <v>9461</v>
      </c>
      <c r="ILR4" s="81" t="s">
        <v>9462</v>
      </c>
      <c r="ILS4" s="81" t="s">
        <v>9463</v>
      </c>
      <c r="ILT4" s="81" t="s">
        <v>9464</v>
      </c>
      <c r="ILU4" s="81" t="s">
        <v>9465</v>
      </c>
      <c r="ILV4" s="81" t="s">
        <v>9466</v>
      </c>
      <c r="ILW4" s="81" t="s">
        <v>9467</v>
      </c>
      <c r="ILX4" s="81" t="s">
        <v>9468</v>
      </c>
      <c r="ILY4" s="81" t="s">
        <v>9469</v>
      </c>
      <c r="ILZ4" s="81" t="s">
        <v>9470</v>
      </c>
      <c r="IMA4" s="81" t="s">
        <v>9471</v>
      </c>
      <c r="IMB4" s="81" t="s">
        <v>9472</v>
      </c>
      <c r="IMC4" s="81" t="s">
        <v>9473</v>
      </c>
      <c r="IMD4" s="81" t="s">
        <v>9474</v>
      </c>
      <c r="IME4" s="81" t="s">
        <v>9475</v>
      </c>
      <c r="IMF4" s="81" t="s">
        <v>9476</v>
      </c>
      <c r="IMG4" s="81" t="s">
        <v>9477</v>
      </c>
      <c r="IMH4" s="81" t="s">
        <v>9478</v>
      </c>
      <c r="IMI4" s="81" t="s">
        <v>9479</v>
      </c>
      <c r="IMJ4" s="81" t="s">
        <v>9480</v>
      </c>
      <c r="IMK4" s="81" t="s">
        <v>9481</v>
      </c>
      <c r="IML4" s="81" t="s">
        <v>9482</v>
      </c>
      <c r="IMM4" s="81" t="s">
        <v>9483</v>
      </c>
      <c r="IMN4" s="81" t="s">
        <v>9484</v>
      </c>
      <c r="IMO4" s="81" t="s">
        <v>9485</v>
      </c>
      <c r="IMP4" s="81" t="s">
        <v>9486</v>
      </c>
      <c r="IMQ4" s="81" t="s">
        <v>9487</v>
      </c>
      <c r="IMR4" s="81" t="s">
        <v>9488</v>
      </c>
      <c r="IMS4" s="81" t="s">
        <v>9489</v>
      </c>
      <c r="IMT4" s="81" t="s">
        <v>9490</v>
      </c>
      <c r="IMU4" s="81" t="s">
        <v>9491</v>
      </c>
      <c r="IMV4" s="81" t="s">
        <v>9492</v>
      </c>
      <c r="IMW4" s="81" t="s">
        <v>9493</v>
      </c>
      <c r="IMX4" s="81" t="s">
        <v>9494</v>
      </c>
      <c r="IMY4" s="81" t="s">
        <v>9495</v>
      </c>
      <c r="IMZ4" s="81" t="s">
        <v>9496</v>
      </c>
      <c r="INA4" s="81" t="s">
        <v>9497</v>
      </c>
      <c r="INB4" s="81" t="s">
        <v>9498</v>
      </c>
      <c r="INC4" s="81" t="s">
        <v>9499</v>
      </c>
      <c r="IND4" s="81" t="s">
        <v>9500</v>
      </c>
      <c r="INE4" s="81" t="s">
        <v>9501</v>
      </c>
      <c r="INF4" s="81" t="s">
        <v>9502</v>
      </c>
      <c r="ING4" s="81" t="s">
        <v>9503</v>
      </c>
      <c r="INH4" s="81" t="s">
        <v>9504</v>
      </c>
      <c r="INI4" s="81" t="s">
        <v>9505</v>
      </c>
      <c r="INJ4" s="81" t="s">
        <v>9506</v>
      </c>
      <c r="INK4" s="81" t="s">
        <v>9507</v>
      </c>
      <c r="INL4" s="81" t="s">
        <v>9508</v>
      </c>
      <c r="INM4" s="81" t="s">
        <v>9509</v>
      </c>
      <c r="INN4" s="81" t="s">
        <v>9510</v>
      </c>
      <c r="INO4" s="81" t="s">
        <v>9511</v>
      </c>
      <c r="INP4" s="81" t="s">
        <v>9512</v>
      </c>
      <c r="INQ4" s="81" t="s">
        <v>9513</v>
      </c>
      <c r="INR4" s="81" t="s">
        <v>9514</v>
      </c>
      <c r="INS4" s="81" t="s">
        <v>9515</v>
      </c>
      <c r="INT4" s="81" t="s">
        <v>9516</v>
      </c>
      <c r="INU4" s="81" t="s">
        <v>9517</v>
      </c>
      <c r="INV4" s="81" t="s">
        <v>9518</v>
      </c>
      <c r="INW4" s="81" t="s">
        <v>9519</v>
      </c>
      <c r="INX4" s="81" t="s">
        <v>9520</v>
      </c>
      <c r="INY4" s="81" t="s">
        <v>9521</v>
      </c>
      <c r="INZ4" s="81" t="s">
        <v>9522</v>
      </c>
      <c r="IOA4" s="81" t="s">
        <v>9523</v>
      </c>
      <c r="IOB4" s="81" t="s">
        <v>9524</v>
      </c>
      <c r="IOC4" s="81" t="s">
        <v>9525</v>
      </c>
      <c r="IOD4" s="81" t="s">
        <v>9526</v>
      </c>
      <c r="IOE4" s="81" t="s">
        <v>9527</v>
      </c>
      <c r="IOF4" s="81" t="s">
        <v>9528</v>
      </c>
      <c r="IOG4" s="81" t="s">
        <v>9529</v>
      </c>
      <c r="IOH4" s="81" t="s">
        <v>9530</v>
      </c>
      <c r="IOI4" s="81" t="s">
        <v>9531</v>
      </c>
      <c r="IOJ4" s="81" t="s">
        <v>9532</v>
      </c>
      <c r="IOK4" s="81" t="s">
        <v>9533</v>
      </c>
      <c r="IOL4" s="81" t="s">
        <v>9534</v>
      </c>
      <c r="IOM4" s="81" t="s">
        <v>9535</v>
      </c>
      <c r="ION4" s="81" t="s">
        <v>9536</v>
      </c>
      <c r="IOO4" s="81" t="s">
        <v>9537</v>
      </c>
      <c r="IOP4" s="81" t="s">
        <v>9538</v>
      </c>
      <c r="IOQ4" s="81" t="s">
        <v>9539</v>
      </c>
      <c r="IOR4" s="81" t="s">
        <v>9540</v>
      </c>
      <c r="IOS4" s="81" t="s">
        <v>9541</v>
      </c>
      <c r="IOT4" s="81" t="s">
        <v>9542</v>
      </c>
      <c r="IOU4" s="81" t="s">
        <v>9543</v>
      </c>
      <c r="IOV4" s="81" t="s">
        <v>9544</v>
      </c>
      <c r="IOW4" s="81" t="s">
        <v>9545</v>
      </c>
      <c r="IOX4" s="81" t="s">
        <v>9546</v>
      </c>
      <c r="IOY4" s="81" t="s">
        <v>9547</v>
      </c>
      <c r="IOZ4" s="81" t="s">
        <v>9548</v>
      </c>
      <c r="IPA4" s="81" t="s">
        <v>9549</v>
      </c>
      <c r="IPB4" s="81" t="s">
        <v>9550</v>
      </c>
      <c r="IPC4" s="81" t="s">
        <v>9551</v>
      </c>
      <c r="IPD4" s="81" t="s">
        <v>9552</v>
      </c>
      <c r="IPE4" s="81" t="s">
        <v>9553</v>
      </c>
      <c r="IPF4" s="81" t="s">
        <v>9554</v>
      </c>
      <c r="IPG4" s="81" t="s">
        <v>9555</v>
      </c>
      <c r="IPH4" s="81" t="s">
        <v>9556</v>
      </c>
      <c r="IPI4" s="81" t="s">
        <v>9557</v>
      </c>
      <c r="IPJ4" s="81" t="s">
        <v>9558</v>
      </c>
      <c r="IPK4" s="81" t="s">
        <v>9559</v>
      </c>
      <c r="IPL4" s="81" t="s">
        <v>9560</v>
      </c>
      <c r="IPM4" s="81" t="s">
        <v>9561</v>
      </c>
      <c r="IPN4" s="81" t="s">
        <v>9562</v>
      </c>
      <c r="IPO4" s="81" t="s">
        <v>9563</v>
      </c>
      <c r="IPP4" s="81" t="s">
        <v>9564</v>
      </c>
      <c r="IPQ4" s="81" t="s">
        <v>9565</v>
      </c>
      <c r="IPR4" s="81" t="s">
        <v>9566</v>
      </c>
      <c r="IPS4" s="81" t="s">
        <v>9567</v>
      </c>
      <c r="IPT4" s="81" t="s">
        <v>9568</v>
      </c>
      <c r="IPU4" s="81" t="s">
        <v>9569</v>
      </c>
      <c r="IPV4" s="81" t="s">
        <v>9570</v>
      </c>
      <c r="IPW4" s="81" t="s">
        <v>9571</v>
      </c>
      <c r="IPX4" s="81" t="s">
        <v>9572</v>
      </c>
      <c r="IPY4" s="81" t="s">
        <v>9573</v>
      </c>
      <c r="IPZ4" s="81" t="s">
        <v>9574</v>
      </c>
      <c r="IQA4" s="81" t="s">
        <v>9575</v>
      </c>
      <c r="IQB4" s="81" t="s">
        <v>9576</v>
      </c>
      <c r="IQC4" s="81" t="s">
        <v>9577</v>
      </c>
      <c r="IQD4" s="81" t="s">
        <v>9578</v>
      </c>
      <c r="IQE4" s="81" t="s">
        <v>9579</v>
      </c>
      <c r="IQF4" s="81" t="s">
        <v>9580</v>
      </c>
      <c r="IQG4" s="81" t="s">
        <v>9581</v>
      </c>
      <c r="IQH4" s="81" t="s">
        <v>9582</v>
      </c>
      <c r="IQI4" s="81" t="s">
        <v>9583</v>
      </c>
      <c r="IQJ4" s="81" t="s">
        <v>9584</v>
      </c>
      <c r="IQK4" s="81" t="s">
        <v>9585</v>
      </c>
      <c r="IQL4" s="81" t="s">
        <v>9586</v>
      </c>
      <c r="IQM4" s="81" t="s">
        <v>9587</v>
      </c>
      <c r="IQN4" s="81" t="s">
        <v>9588</v>
      </c>
      <c r="IQO4" s="81" t="s">
        <v>9589</v>
      </c>
      <c r="IQP4" s="81" t="s">
        <v>9590</v>
      </c>
      <c r="IQQ4" s="81" t="s">
        <v>9591</v>
      </c>
      <c r="IQR4" s="81" t="s">
        <v>9592</v>
      </c>
      <c r="IQS4" s="81" t="s">
        <v>9593</v>
      </c>
      <c r="IQT4" s="81" t="s">
        <v>9594</v>
      </c>
      <c r="IQU4" s="81" t="s">
        <v>9595</v>
      </c>
      <c r="IQV4" s="81" t="s">
        <v>9596</v>
      </c>
      <c r="IQW4" s="81" t="s">
        <v>9597</v>
      </c>
      <c r="IQX4" s="81" t="s">
        <v>9598</v>
      </c>
      <c r="IQY4" s="81" t="s">
        <v>9599</v>
      </c>
      <c r="IQZ4" s="81" t="s">
        <v>9600</v>
      </c>
      <c r="IRA4" s="81" t="s">
        <v>9601</v>
      </c>
      <c r="IRB4" s="81" t="s">
        <v>9602</v>
      </c>
      <c r="IRC4" s="81" t="s">
        <v>9603</v>
      </c>
      <c r="IRD4" s="81" t="s">
        <v>9604</v>
      </c>
      <c r="IRE4" s="81" t="s">
        <v>9605</v>
      </c>
      <c r="IRF4" s="81" t="s">
        <v>9606</v>
      </c>
      <c r="IRG4" s="81" t="s">
        <v>9607</v>
      </c>
      <c r="IRH4" s="81" t="s">
        <v>9608</v>
      </c>
      <c r="IRI4" s="81" t="s">
        <v>9609</v>
      </c>
      <c r="IRJ4" s="81" t="s">
        <v>9610</v>
      </c>
      <c r="IRK4" s="81" t="s">
        <v>9611</v>
      </c>
      <c r="IRL4" s="81" t="s">
        <v>9612</v>
      </c>
      <c r="IRM4" s="81" t="s">
        <v>9613</v>
      </c>
      <c r="IRN4" s="81" t="s">
        <v>9614</v>
      </c>
      <c r="IRO4" s="81" t="s">
        <v>9615</v>
      </c>
      <c r="IRP4" s="81" t="s">
        <v>9616</v>
      </c>
      <c r="IRQ4" s="81" t="s">
        <v>9617</v>
      </c>
      <c r="IRR4" s="81" t="s">
        <v>9618</v>
      </c>
      <c r="IRS4" s="81" t="s">
        <v>9619</v>
      </c>
      <c r="IRT4" s="81" t="s">
        <v>9620</v>
      </c>
      <c r="IRU4" s="81" t="s">
        <v>9621</v>
      </c>
      <c r="IRV4" s="81" t="s">
        <v>9622</v>
      </c>
      <c r="IRW4" s="81" t="s">
        <v>9623</v>
      </c>
      <c r="IRX4" s="81" t="s">
        <v>9624</v>
      </c>
      <c r="IRY4" s="81" t="s">
        <v>9625</v>
      </c>
      <c r="IRZ4" s="81" t="s">
        <v>9626</v>
      </c>
      <c r="ISA4" s="81" t="s">
        <v>9627</v>
      </c>
      <c r="ISB4" s="81" t="s">
        <v>9628</v>
      </c>
      <c r="ISC4" s="81" t="s">
        <v>9629</v>
      </c>
      <c r="ISD4" s="81" t="s">
        <v>9630</v>
      </c>
      <c r="ISE4" s="81" t="s">
        <v>9631</v>
      </c>
      <c r="ISF4" s="81" t="s">
        <v>9632</v>
      </c>
      <c r="ISG4" s="81" t="s">
        <v>9633</v>
      </c>
      <c r="ISH4" s="81" t="s">
        <v>9634</v>
      </c>
      <c r="ISI4" s="81" t="s">
        <v>9635</v>
      </c>
      <c r="ISJ4" s="81" t="s">
        <v>9636</v>
      </c>
      <c r="ISK4" s="81" t="s">
        <v>9637</v>
      </c>
      <c r="ISL4" s="81" t="s">
        <v>9638</v>
      </c>
      <c r="ISM4" s="81" t="s">
        <v>9639</v>
      </c>
      <c r="ISN4" s="81" t="s">
        <v>9640</v>
      </c>
      <c r="ISO4" s="81" t="s">
        <v>9641</v>
      </c>
      <c r="ISP4" s="81" t="s">
        <v>9642</v>
      </c>
      <c r="ISQ4" s="81" t="s">
        <v>9643</v>
      </c>
      <c r="ISR4" s="81" t="s">
        <v>9644</v>
      </c>
      <c r="ISS4" s="81" t="s">
        <v>9645</v>
      </c>
      <c r="IST4" s="81" t="s">
        <v>9646</v>
      </c>
      <c r="ISU4" s="81" t="s">
        <v>9647</v>
      </c>
      <c r="ISV4" s="81" t="s">
        <v>9648</v>
      </c>
      <c r="ISW4" s="81" t="s">
        <v>9649</v>
      </c>
      <c r="ISX4" s="81" t="s">
        <v>9650</v>
      </c>
      <c r="ISY4" s="81" t="s">
        <v>9651</v>
      </c>
      <c r="ISZ4" s="81" t="s">
        <v>9652</v>
      </c>
      <c r="ITA4" s="81" t="s">
        <v>9653</v>
      </c>
      <c r="ITB4" s="81" t="s">
        <v>9654</v>
      </c>
      <c r="ITC4" s="81" t="s">
        <v>9655</v>
      </c>
      <c r="ITD4" s="81" t="s">
        <v>9656</v>
      </c>
      <c r="ITE4" s="81" t="s">
        <v>9657</v>
      </c>
      <c r="ITF4" s="81" t="s">
        <v>9658</v>
      </c>
      <c r="ITG4" s="81" t="s">
        <v>9659</v>
      </c>
      <c r="ITH4" s="81" t="s">
        <v>9660</v>
      </c>
      <c r="ITI4" s="81" t="s">
        <v>9661</v>
      </c>
      <c r="ITJ4" s="81" t="s">
        <v>9662</v>
      </c>
      <c r="ITK4" s="81" t="s">
        <v>9663</v>
      </c>
      <c r="ITL4" s="81" t="s">
        <v>9664</v>
      </c>
      <c r="ITM4" s="81" t="s">
        <v>9665</v>
      </c>
      <c r="ITN4" s="81" t="s">
        <v>9666</v>
      </c>
      <c r="ITO4" s="81" t="s">
        <v>9667</v>
      </c>
      <c r="ITP4" s="81" t="s">
        <v>9668</v>
      </c>
      <c r="ITQ4" s="81" t="s">
        <v>9669</v>
      </c>
      <c r="ITR4" s="81" t="s">
        <v>9670</v>
      </c>
      <c r="ITS4" s="81" t="s">
        <v>9671</v>
      </c>
      <c r="ITT4" s="81" t="s">
        <v>9672</v>
      </c>
      <c r="ITU4" s="81" t="s">
        <v>9673</v>
      </c>
      <c r="ITV4" s="81" t="s">
        <v>9674</v>
      </c>
      <c r="ITW4" s="81" t="s">
        <v>9675</v>
      </c>
      <c r="ITX4" s="81" t="s">
        <v>9676</v>
      </c>
      <c r="ITY4" s="81" t="s">
        <v>9677</v>
      </c>
      <c r="ITZ4" s="81" t="s">
        <v>9678</v>
      </c>
      <c r="IUA4" s="81" t="s">
        <v>9679</v>
      </c>
      <c r="IUB4" s="81" t="s">
        <v>9680</v>
      </c>
      <c r="IUC4" s="81" t="s">
        <v>9681</v>
      </c>
      <c r="IUD4" s="81" t="s">
        <v>9682</v>
      </c>
      <c r="IUE4" s="81" t="s">
        <v>9683</v>
      </c>
      <c r="IUF4" s="81" t="s">
        <v>9684</v>
      </c>
      <c r="IUG4" s="81" t="s">
        <v>9685</v>
      </c>
      <c r="IUH4" s="81" t="s">
        <v>9686</v>
      </c>
      <c r="IUI4" s="81" t="s">
        <v>9687</v>
      </c>
      <c r="IUJ4" s="81" t="s">
        <v>9688</v>
      </c>
      <c r="IUK4" s="81" t="s">
        <v>9689</v>
      </c>
      <c r="IUL4" s="81" t="s">
        <v>9690</v>
      </c>
      <c r="IUM4" s="81" t="s">
        <v>9691</v>
      </c>
      <c r="IUN4" s="81" t="s">
        <v>9692</v>
      </c>
      <c r="IUO4" s="81" t="s">
        <v>9693</v>
      </c>
      <c r="IUP4" s="81" t="s">
        <v>9694</v>
      </c>
      <c r="IUQ4" s="81" t="s">
        <v>9695</v>
      </c>
      <c r="IUR4" s="81" t="s">
        <v>9696</v>
      </c>
      <c r="IUS4" s="81" t="s">
        <v>9697</v>
      </c>
      <c r="IUT4" s="81" t="s">
        <v>9698</v>
      </c>
      <c r="IUU4" s="81" t="s">
        <v>9699</v>
      </c>
      <c r="IUV4" s="81" t="s">
        <v>9700</v>
      </c>
      <c r="IUW4" s="81" t="s">
        <v>9701</v>
      </c>
      <c r="IUX4" s="81" t="s">
        <v>9702</v>
      </c>
      <c r="IUY4" s="81" t="s">
        <v>9703</v>
      </c>
      <c r="IUZ4" s="81" t="s">
        <v>9704</v>
      </c>
      <c r="IVA4" s="81" t="s">
        <v>9705</v>
      </c>
      <c r="IVB4" s="81" t="s">
        <v>9706</v>
      </c>
      <c r="IVC4" s="81" t="s">
        <v>9707</v>
      </c>
      <c r="IVD4" s="81" t="s">
        <v>9708</v>
      </c>
      <c r="IVE4" s="81" t="s">
        <v>9709</v>
      </c>
      <c r="IVF4" s="81" t="s">
        <v>9710</v>
      </c>
      <c r="IVG4" s="81" t="s">
        <v>9711</v>
      </c>
      <c r="IVH4" s="81" t="s">
        <v>9712</v>
      </c>
      <c r="IVI4" s="81" t="s">
        <v>9713</v>
      </c>
      <c r="IVJ4" s="81" t="s">
        <v>9714</v>
      </c>
      <c r="IVK4" s="81" t="s">
        <v>9715</v>
      </c>
      <c r="IVL4" s="81" t="s">
        <v>9716</v>
      </c>
      <c r="IVM4" s="81" t="s">
        <v>9717</v>
      </c>
      <c r="IVN4" s="81" t="s">
        <v>9718</v>
      </c>
      <c r="IVO4" s="81" t="s">
        <v>9719</v>
      </c>
      <c r="IVP4" s="81" t="s">
        <v>9720</v>
      </c>
      <c r="IVQ4" s="81" t="s">
        <v>9721</v>
      </c>
      <c r="IVR4" s="81" t="s">
        <v>9722</v>
      </c>
      <c r="IVS4" s="81" t="s">
        <v>9723</v>
      </c>
      <c r="IVT4" s="81" t="s">
        <v>9724</v>
      </c>
      <c r="IVU4" s="81" t="s">
        <v>9725</v>
      </c>
      <c r="IVV4" s="81" t="s">
        <v>9726</v>
      </c>
      <c r="IVW4" s="81" t="s">
        <v>9727</v>
      </c>
      <c r="IVX4" s="81" t="s">
        <v>9728</v>
      </c>
      <c r="IVY4" s="81" t="s">
        <v>9729</v>
      </c>
      <c r="IVZ4" s="81" t="s">
        <v>9730</v>
      </c>
      <c r="IWA4" s="81" t="s">
        <v>9731</v>
      </c>
      <c r="IWB4" s="81" t="s">
        <v>9732</v>
      </c>
      <c r="IWC4" s="81" t="s">
        <v>9733</v>
      </c>
      <c r="IWD4" s="81" t="s">
        <v>9734</v>
      </c>
      <c r="IWE4" s="81" t="s">
        <v>9735</v>
      </c>
      <c r="IWF4" s="81" t="s">
        <v>9736</v>
      </c>
      <c r="IWG4" s="81" t="s">
        <v>9737</v>
      </c>
      <c r="IWH4" s="81" t="s">
        <v>9738</v>
      </c>
      <c r="IWI4" s="81" t="s">
        <v>9739</v>
      </c>
      <c r="IWJ4" s="81" t="s">
        <v>9740</v>
      </c>
      <c r="IWK4" s="81" t="s">
        <v>9741</v>
      </c>
      <c r="IWL4" s="81" t="s">
        <v>9742</v>
      </c>
      <c r="IWM4" s="81" t="s">
        <v>9743</v>
      </c>
      <c r="IWN4" s="81" t="s">
        <v>9744</v>
      </c>
      <c r="IWO4" s="81" t="s">
        <v>9745</v>
      </c>
      <c r="IWP4" s="81" t="s">
        <v>9746</v>
      </c>
      <c r="IWQ4" s="81" t="s">
        <v>9747</v>
      </c>
      <c r="IWR4" s="81" t="s">
        <v>9748</v>
      </c>
      <c r="IWS4" s="81" t="s">
        <v>9749</v>
      </c>
      <c r="IWT4" s="81" t="s">
        <v>9750</v>
      </c>
      <c r="IWU4" s="81" t="s">
        <v>9751</v>
      </c>
      <c r="IWV4" s="81" t="s">
        <v>9752</v>
      </c>
      <c r="IWW4" s="81" t="s">
        <v>9753</v>
      </c>
      <c r="IWX4" s="81" t="s">
        <v>9754</v>
      </c>
      <c r="IWY4" s="81" t="s">
        <v>9755</v>
      </c>
      <c r="IWZ4" s="81" t="s">
        <v>9756</v>
      </c>
      <c r="IXA4" s="81" t="s">
        <v>9757</v>
      </c>
      <c r="IXB4" s="81" t="s">
        <v>9758</v>
      </c>
      <c r="IXC4" s="81" t="s">
        <v>9759</v>
      </c>
      <c r="IXD4" s="81" t="s">
        <v>9760</v>
      </c>
      <c r="IXE4" s="81" t="s">
        <v>9761</v>
      </c>
      <c r="IXF4" s="81" t="s">
        <v>9762</v>
      </c>
      <c r="IXG4" s="81" t="s">
        <v>9763</v>
      </c>
      <c r="IXH4" s="81" t="s">
        <v>9764</v>
      </c>
      <c r="IXI4" s="81" t="s">
        <v>9765</v>
      </c>
      <c r="IXJ4" s="81" t="s">
        <v>9766</v>
      </c>
      <c r="IXK4" s="81" t="s">
        <v>9767</v>
      </c>
      <c r="IXL4" s="81" t="s">
        <v>9768</v>
      </c>
      <c r="IXM4" s="81" t="s">
        <v>9769</v>
      </c>
      <c r="IXN4" s="81" t="s">
        <v>9770</v>
      </c>
      <c r="IXO4" s="81" t="s">
        <v>9771</v>
      </c>
      <c r="IXP4" s="81" t="s">
        <v>9772</v>
      </c>
      <c r="IXQ4" s="81" t="s">
        <v>9773</v>
      </c>
      <c r="IXR4" s="81" t="s">
        <v>9774</v>
      </c>
      <c r="IXS4" s="81" t="s">
        <v>9775</v>
      </c>
      <c r="IXT4" s="81" t="s">
        <v>9776</v>
      </c>
      <c r="IXU4" s="81" t="s">
        <v>9777</v>
      </c>
      <c r="IXV4" s="81" t="s">
        <v>9778</v>
      </c>
      <c r="IXW4" s="81" t="s">
        <v>9779</v>
      </c>
      <c r="IXX4" s="81" t="s">
        <v>9780</v>
      </c>
      <c r="IXY4" s="81" t="s">
        <v>9781</v>
      </c>
      <c r="IXZ4" s="81" t="s">
        <v>9782</v>
      </c>
      <c r="IYA4" s="81" t="s">
        <v>9783</v>
      </c>
      <c r="IYB4" s="81" t="s">
        <v>9784</v>
      </c>
      <c r="IYC4" s="81" t="s">
        <v>9785</v>
      </c>
      <c r="IYD4" s="81" t="s">
        <v>9786</v>
      </c>
      <c r="IYE4" s="81" t="s">
        <v>9787</v>
      </c>
      <c r="IYF4" s="81" t="s">
        <v>9788</v>
      </c>
      <c r="IYG4" s="81" t="s">
        <v>9789</v>
      </c>
      <c r="IYH4" s="81" t="s">
        <v>9790</v>
      </c>
      <c r="IYI4" s="81" t="s">
        <v>9791</v>
      </c>
      <c r="IYJ4" s="81" t="s">
        <v>9792</v>
      </c>
      <c r="IYK4" s="81" t="s">
        <v>9793</v>
      </c>
      <c r="IYL4" s="81" t="s">
        <v>9794</v>
      </c>
      <c r="IYM4" s="81" t="s">
        <v>9795</v>
      </c>
      <c r="IYN4" s="81" t="s">
        <v>9796</v>
      </c>
      <c r="IYO4" s="81" t="s">
        <v>9797</v>
      </c>
      <c r="IYP4" s="81" t="s">
        <v>9798</v>
      </c>
      <c r="IYQ4" s="81" t="s">
        <v>9799</v>
      </c>
      <c r="IYR4" s="81" t="s">
        <v>9800</v>
      </c>
      <c r="IYS4" s="81" t="s">
        <v>9801</v>
      </c>
      <c r="IYT4" s="81" t="s">
        <v>9802</v>
      </c>
      <c r="IYU4" s="81" t="s">
        <v>9803</v>
      </c>
      <c r="IYV4" s="81" t="s">
        <v>9804</v>
      </c>
      <c r="IYW4" s="81" t="s">
        <v>9805</v>
      </c>
      <c r="IYX4" s="81" t="s">
        <v>9806</v>
      </c>
      <c r="IYY4" s="81" t="s">
        <v>9807</v>
      </c>
      <c r="IYZ4" s="81" t="s">
        <v>9808</v>
      </c>
      <c r="IZA4" s="81" t="s">
        <v>9809</v>
      </c>
      <c r="IZB4" s="81" t="s">
        <v>9810</v>
      </c>
      <c r="IZC4" s="81" t="s">
        <v>9811</v>
      </c>
      <c r="IZD4" s="81" t="s">
        <v>9812</v>
      </c>
      <c r="IZE4" s="81" t="s">
        <v>9813</v>
      </c>
      <c r="IZF4" s="81" t="s">
        <v>9814</v>
      </c>
      <c r="IZG4" s="81" t="s">
        <v>9815</v>
      </c>
      <c r="IZH4" s="81" t="s">
        <v>9816</v>
      </c>
      <c r="IZI4" s="81" t="s">
        <v>9817</v>
      </c>
      <c r="IZJ4" s="81" t="s">
        <v>9818</v>
      </c>
      <c r="IZK4" s="81" t="s">
        <v>9819</v>
      </c>
      <c r="IZL4" s="81" t="s">
        <v>9820</v>
      </c>
      <c r="IZM4" s="81" t="s">
        <v>9821</v>
      </c>
      <c r="IZN4" s="81" t="s">
        <v>9822</v>
      </c>
      <c r="IZO4" s="81" t="s">
        <v>9823</v>
      </c>
      <c r="IZP4" s="81" t="s">
        <v>9824</v>
      </c>
      <c r="IZQ4" s="81" t="s">
        <v>9825</v>
      </c>
      <c r="IZR4" s="81" t="s">
        <v>9826</v>
      </c>
      <c r="IZS4" s="81" t="s">
        <v>9827</v>
      </c>
      <c r="IZT4" s="81" t="s">
        <v>9828</v>
      </c>
      <c r="IZU4" s="81" t="s">
        <v>9829</v>
      </c>
      <c r="IZV4" s="81" t="s">
        <v>9830</v>
      </c>
      <c r="IZW4" s="81" t="s">
        <v>9831</v>
      </c>
      <c r="IZX4" s="81" t="s">
        <v>9832</v>
      </c>
      <c r="IZY4" s="81" t="s">
        <v>9833</v>
      </c>
      <c r="IZZ4" s="81" t="s">
        <v>9834</v>
      </c>
      <c r="JAA4" s="81" t="s">
        <v>9835</v>
      </c>
      <c r="JAB4" s="81" t="s">
        <v>9836</v>
      </c>
      <c r="JAC4" s="81" t="s">
        <v>9837</v>
      </c>
      <c r="JAD4" s="81" t="s">
        <v>9838</v>
      </c>
      <c r="JAE4" s="81" t="s">
        <v>9839</v>
      </c>
      <c r="JAF4" s="81" t="s">
        <v>9840</v>
      </c>
      <c r="JAG4" s="81" t="s">
        <v>9841</v>
      </c>
      <c r="JAH4" s="81" t="s">
        <v>9842</v>
      </c>
      <c r="JAI4" s="81" t="s">
        <v>9843</v>
      </c>
      <c r="JAJ4" s="81" t="s">
        <v>9844</v>
      </c>
      <c r="JAK4" s="81" t="s">
        <v>9845</v>
      </c>
      <c r="JAL4" s="81" t="s">
        <v>9846</v>
      </c>
      <c r="JAM4" s="81" t="s">
        <v>9847</v>
      </c>
      <c r="JAN4" s="81" t="s">
        <v>9848</v>
      </c>
      <c r="JAO4" s="81" t="s">
        <v>9849</v>
      </c>
      <c r="JAP4" s="81" t="s">
        <v>9850</v>
      </c>
      <c r="JAQ4" s="81" t="s">
        <v>9851</v>
      </c>
      <c r="JAR4" s="81" t="s">
        <v>9852</v>
      </c>
      <c r="JAS4" s="81" t="s">
        <v>9853</v>
      </c>
      <c r="JAT4" s="81" t="s">
        <v>9854</v>
      </c>
      <c r="JAU4" s="81" t="s">
        <v>9855</v>
      </c>
      <c r="JAV4" s="81" t="s">
        <v>9856</v>
      </c>
      <c r="JAW4" s="81" t="s">
        <v>9857</v>
      </c>
      <c r="JAX4" s="81" t="s">
        <v>9858</v>
      </c>
      <c r="JAY4" s="81" t="s">
        <v>9859</v>
      </c>
      <c r="JAZ4" s="81" t="s">
        <v>9860</v>
      </c>
      <c r="JBA4" s="81" t="s">
        <v>9861</v>
      </c>
      <c r="JBB4" s="81" t="s">
        <v>9862</v>
      </c>
      <c r="JBC4" s="81" t="s">
        <v>9863</v>
      </c>
      <c r="JBD4" s="81" t="s">
        <v>9864</v>
      </c>
      <c r="JBE4" s="81" t="s">
        <v>9865</v>
      </c>
      <c r="JBF4" s="81" t="s">
        <v>9866</v>
      </c>
      <c r="JBG4" s="81" t="s">
        <v>9867</v>
      </c>
      <c r="JBH4" s="81" t="s">
        <v>9868</v>
      </c>
      <c r="JBI4" s="81" t="s">
        <v>9869</v>
      </c>
      <c r="JBJ4" s="81" t="s">
        <v>9870</v>
      </c>
      <c r="JBK4" s="81" t="s">
        <v>9871</v>
      </c>
      <c r="JBL4" s="81" t="s">
        <v>9872</v>
      </c>
      <c r="JBM4" s="81" t="s">
        <v>9873</v>
      </c>
      <c r="JBN4" s="81" t="s">
        <v>9874</v>
      </c>
      <c r="JBO4" s="81" t="s">
        <v>9875</v>
      </c>
      <c r="JBP4" s="81" t="s">
        <v>9876</v>
      </c>
      <c r="JBQ4" s="81" t="s">
        <v>9877</v>
      </c>
      <c r="JBR4" s="81" t="s">
        <v>9878</v>
      </c>
      <c r="JBS4" s="81" t="s">
        <v>9879</v>
      </c>
      <c r="JBT4" s="81" t="s">
        <v>9880</v>
      </c>
      <c r="JBU4" s="81" t="s">
        <v>9881</v>
      </c>
      <c r="JBV4" s="81" t="s">
        <v>9882</v>
      </c>
      <c r="JBW4" s="81" t="s">
        <v>9883</v>
      </c>
      <c r="JBX4" s="81" t="s">
        <v>9884</v>
      </c>
      <c r="JBY4" s="81" t="s">
        <v>9885</v>
      </c>
      <c r="JBZ4" s="81" t="s">
        <v>9886</v>
      </c>
      <c r="JCA4" s="81" t="s">
        <v>9887</v>
      </c>
      <c r="JCB4" s="81" t="s">
        <v>9888</v>
      </c>
      <c r="JCC4" s="81" t="s">
        <v>9889</v>
      </c>
      <c r="JCD4" s="81" t="s">
        <v>9890</v>
      </c>
      <c r="JCE4" s="81" t="s">
        <v>9891</v>
      </c>
      <c r="JCF4" s="81" t="s">
        <v>9892</v>
      </c>
      <c r="JCG4" s="81" t="s">
        <v>9893</v>
      </c>
      <c r="JCH4" s="81" t="s">
        <v>9894</v>
      </c>
      <c r="JCI4" s="81" t="s">
        <v>9895</v>
      </c>
      <c r="JCJ4" s="81" t="s">
        <v>9896</v>
      </c>
      <c r="JCK4" s="81" t="s">
        <v>9897</v>
      </c>
      <c r="JCL4" s="81" t="s">
        <v>9898</v>
      </c>
      <c r="JCM4" s="81" t="s">
        <v>9899</v>
      </c>
      <c r="JCN4" s="81" t="s">
        <v>9900</v>
      </c>
      <c r="JCO4" s="81" t="s">
        <v>9901</v>
      </c>
      <c r="JCP4" s="81" t="s">
        <v>9902</v>
      </c>
      <c r="JCQ4" s="81" t="s">
        <v>9903</v>
      </c>
      <c r="JCR4" s="81" t="s">
        <v>9904</v>
      </c>
      <c r="JCS4" s="81" t="s">
        <v>9905</v>
      </c>
      <c r="JCT4" s="81" t="s">
        <v>9906</v>
      </c>
      <c r="JCU4" s="81" t="s">
        <v>9907</v>
      </c>
      <c r="JCV4" s="81" t="s">
        <v>9908</v>
      </c>
      <c r="JCW4" s="81" t="s">
        <v>9909</v>
      </c>
      <c r="JCX4" s="81" t="s">
        <v>9910</v>
      </c>
      <c r="JCY4" s="81" t="s">
        <v>9911</v>
      </c>
      <c r="JCZ4" s="81" t="s">
        <v>9912</v>
      </c>
      <c r="JDA4" s="81" t="s">
        <v>9913</v>
      </c>
      <c r="JDB4" s="81" t="s">
        <v>9914</v>
      </c>
      <c r="JDC4" s="81" t="s">
        <v>9915</v>
      </c>
      <c r="JDD4" s="81" t="s">
        <v>9916</v>
      </c>
      <c r="JDE4" s="81" t="s">
        <v>9917</v>
      </c>
      <c r="JDF4" s="81" t="s">
        <v>9918</v>
      </c>
      <c r="JDG4" s="81" t="s">
        <v>9919</v>
      </c>
      <c r="JDH4" s="81" t="s">
        <v>9920</v>
      </c>
      <c r="JDI4" s="81" t="s">
        <v>9921</v>
      </c>
      <c r="JDJ4" s="81" t="s">
        <v>9922</v>
      </c>
      <c r="JDK4" s="81" t="s">
        <v>9923</v>
      </c>
      <c r="JDL4" s="81" t="s">
        <v>9924</v>
      </c>
      <c r="JDM4" s="81" t="s">
        <v>9925</v>
      </c>
      <c r="JDN4" s="81" t="s">
        <v>9926</v>
      </c>
      <c r="JDO4" s="81" t="s">
        <v>9927</v>
      </c>
      <c r="JDP4" s="81" t="s">
        <v>9928</v>
      </c>
      <c r="JDQ4" s="81" t="s">
        <v>9929</v>
      </c>
      <c r="JDR4" s="81" t="s">
        <v>9930</v>
      </c>
      <c r="JDS4" s="81" t="s">
        <v>9931</v>
      </c>
      <c r="JDT4" s="81" t="s">
        <v>9932</v>
      </c>
      <c r="JDU4" s="81" t="s">
        <v>9933</v>
      </c>
      <c r="JDV4" s="81" t="s">
        <v>9934</v>
      </c>
      <c r="JDW4" s="81" t="s">
        <v>9935</v>
      </c>
      <c r="JDX4" s="81" t="s">
        <v>9936</v>
      </c>
      <c r="JDY4" s="81" t="s">
        <v>9937</v>
      </c>
      <c r="JDZ4" s="81" t="s">
        <v>9938</v>
      </c>
      <c r="JEA4" s="81" t="s">
        <v>9939</v>
      </c>
      <c r="JEB4" s="81" t="s">
        <v>9940</v>
      </c>
      <c r="JEC4" s="81" t="s">
        <v>9941</v>
      </c>
      <c r="JED4" s="81" t="s">
        <v>9942</v>
      </c>
      <c r="JEE4" s="81" t="s">
        <v>9943</v>
      </c>
      <c r="JEF4" s="81" t="s">
        <v>9944</v>
      </c>
      <c r="JEG4" s="81" t="s">
        <v>9945</v>
      </c>
      <c r="JEH4" s="81" t="s">
        <v>9946</v>
      </c>
      <c r="JEI4" s="81" t="s">
        <v>9947</v>
      </c>
      <c r="JEJ4" s="81" t="s">
        <v>9948</v>
      </c>
      <c r="JEK4" s="81" t="s">
        <v>9949</v>
      </c>
      <c r="JEL4" s="81" t="s">
        <v>9950</v>
      </c>
      <c r="JEM4" s="81" t="s">
        <v>9951</v>
      </c>
      <c r="JEN4" s="81" t="s">
        <v>9952</v>
      </c>
      <c r="JEO4" s="81" t="s">
        <v>9953</v>
      </c>
      <c r="JEP4" s="81" t="s">
        <v>9954</v>
      </c>
      <c r="JEQ4" s="81" t="s">
        <v>9955</v>
      </c>
      <c r="JER4" s="81" t="s">
        <v>9956</v>
      </c>
      <c r="JES4" s="81" t="s">
        <v>9957</v>
      </c>
      <c r="JET4" s="81" t="s">
        <v>9958</v>
      </c>
      <c r="JEU4" s="81" t="s">
        <v>9959</v>
      </c>
      <c r="JEV4" s="81" t="s">
        <v>9960</v>
      </c>
      <c r="JEW4" s="81" t="s">
        <v>9961</v>
      </c>
      <c r="JEX4" s="81" t="s">
        <v>9962</v>
      </c>
      <c r="JEY4" s="81" t="s">
        <v>9963</v>
      </c>
      <c r="JEZ4" s="81" t="s">
        <v>9964</v>
      </c>
      <c r="JFA4" s="81" t="s">
        <v>9965</v>
      </c>
      <c r="JFB4" s="81" t="s">
        <v>9966</v>
      </c>
      <c r="JFC4" s="81" t="s">
        <v>9967</v>
      </c>
      <c r="JFD4" s="81" t="s">
        <v>9968</v>
      </c>
      <c r="JFE4" s="81" t="s">
        <v>9969</v>
      </c>
      <c r="JFF4" s="81" t="s">
        <v>9970</v>
      </c>
      <c r="JFG4" s="81" t="s">
        <v>9971</v>
      </c>
      <c r="JFH4" s="81" t="s">
        <v>9972</v>
      </c>
      <c r="JFI4" s="81" t="s">
        <v>9973</v>
      </c>
      <c r="JFJ4" s="81" t="s">
        <v>9974</v>
      </c>
      <c r="JFK4" s="81" t="s">
        <v>9975</v>
      </c>
      <c r="JFL4" s="81" t="s">
        <v>9976</v>
      </c>
      <c r="JFM4" s="81" t="s">
        <v>9977</v>
      </c>
      <c r="JFN4" s="81" t="s">
        <v>9978</v>
      </c>
      <c r="JFO4" s="81" t="s">
        <v>9979</v>
      </c>
      <c r="JFP4" s="81" t="s">
        <v>9980</v>
      </c>
      <c r="JFQ4" s="81" t="s">
        <v>9981</v>
      </c>
      <c r="JFR4" s="81" t="s">
        <v>9982</v>
      </c>
      <c r="JFS4" s="81" t="s">
        <v>9983</v>
      </c>
      <c r="JFT4" s="81" t="s">
        <v>9984</v>
      </c>
      <c r="JFU4" s="81" t="s">
        <v>9985</v>
      </c>
      <c r="JFV4" s="81" t="s">
        <v>9986</v>
      </c>
      <c r="JFW4" s="81" t="s">
        <v>9987</v>
      </c>
      <c r="JFX4" s="81" t="s">
        <v>9988</v>
      </c>
      <c r="JFY4" s="81" t="s">
        <v>9989</v>
      </c>
      <c r="JFZ4" s="81" t="s">
        <v>9990</v>
      </c>
      <c r="JGA4" s="81" t="s">
        <v>9991</v>
      </c>
      <c r="JGB4" s="81" t="s">
        <v>9992</v>
      </c>
      <c r="JGC4" s="81" t="s">
        <v>9993</v>
      </c>
      <c r="JGD4" s="81" t="s">
        <v>9994</v>
      </c>
      <c r="JGE4" s="81" t="s">
        <v>9995</v>
      </c>
      <c r="JGF4" s="81" t="s">
        <v>9996</v>
      </c>
      <c r="JGG4" s="81" t="s">
        <v>9997</v>
      </c>
      <c r="JGH4" s="81" t="s">
        <v>9998</v>
      </c>
      <c r="JGI4" s="81" t="s">
        <v>9999</v>
      </c>
      <c r="JGJ4" s="81" t="s">
        <v>10000</v>
      </c>
      <c r="JGK4" s="81" t="s">
        <v>10001</v>
      </c>
      <c r="JGL4" s="81" t="s">
        <v>10002</v>
      </c>
      <c r="JGM4" s="81" t="s">
        <v>10003</v>
      </c>
      <c r="JGN4" s="81" t="s">
        <v>10004</v>
      </c>
      <c r="JGO4" s="81" t="s">
        <v>10005</v>
      </c>
      <c r="JGP4" s="81" t="s">
        <v>10006</v>
      </c>
      <c r="JGQ4" s="81" t="s">
        <v>10007</v>
      </c>
      <c r="JGR4" s="81" t="s">
        <v>10008</v>
      </c>
      <c r="JGS4" s="81" t="s">
        <v>10009</v>
      </c>
      <c r="JGT4" s="81" t="s">
        <v>10010</v>
      </c>
      <c r="JGU4" s="81" t="s">
        <v>10011</v>
      </c>
      <c r="JGV4" s="81" t="s">
        <v>10012</v>
      </c>
      <c r="JGW4" s="81" t="s">
        <v>10013</v>
      </c>
      <c r="JGX4" s="81" t="s">
        <v>10014</v>
      </c>
      <c r="JGY4" s="81" t="s">
        <v>10015</v>
      </c>
      <c r="JGZ4" s="81" t="s">
        <v>10016</v>
      </c>
      <c r="JHA4" s="81" t="s">
        <v>10017</v>
      </c>
      <c r="JHB4" s="81" t="s">
        <v>10018</v>
      </c>
      <c r="JHC4" s="81" t="s">
        <v>10019</v>
      </c>
      <c r="JHD4" s="81" t="s">
        <v>10020</v>
      </c>
      <c r="JHE4" s="81" t="s">
        <v>10021</v>
      </c>
      <c r="JHF4" s="81" t="s">
        <v>10022</v>
      </c>
      <c r="JHG4" s="81" t="s">
        <v>10023</v>
      </c>
      <c r="JHH4" s="81" t="s">
        <v>10024</v>
      </c>
      <c r="JHI4" s="81" t="s">
        <v>10025</v>
      </c>
      <c r="JHJ4" s="81" t="s">
        <v>10026</v>
      </c>
      <c r="JHK4" s="81" t="s">
        <v>10027</v>
      </c>
      <c r="JHL4" s="81" t="s">
        <v>10028</v>
      </c>
      <c r="JHM4" s="81" t="s">
        <v>10029</v>
      </c>
      <c r="JHN4" s="81" t="s">
        <v>10030</v>
      </c>
      <c r="JHO4" s="81" t="s">
        <v>10031</v>
      </c>
      <c r="JHP4" s="81" t="s">
        <v>10032</v>
      </c>
      <c r="JHQ4" s="81" t="s">
        <v>10033</v>
      </c>
      <c r="JHR4" s="81" t="s">
        <v>10034</v>
      </c>
      <c r="JHS4" s="81" t="s">
        <v>10035</v>
      </c>
      <c r="JHT4" s="81" t="s">
        <v>10036</v>
      </c>
      <c r="JHU4" s="81" t="s">
        <v>10037</v>
      </c>
      <c r="JHV4" s="81" t="s">
        <v>10038</v>
      </c>
      <c r="JHW4" s="81" t="s">
        <v>10039</v>
      </c>
      <c r="JHX4" s="81" t="s">
        <v>10040</v>
      </c>
      <c r="JHY4" s="81" t="s">
        <v>10041</v>
      </c>
      <c r="JHZ4" s="81" t="s">
        <v>10042</v>
      </c>
      <c r="JIA4" s="81" t="s">
        <v>10043</v>
      </c>
      <c r="JIB4" s="81" t="s">
        <v>10044</v>
      </c>
      <c r="JIC4" s="81" t="s">
        <v>10045</v>
      </c>
      <c r="JID4" s="81" t="s">
        <v>10046</v>
      </c>
      <c r="JIE4" s="81" t="s">
        <v>10047</v>
      </c>
      <c r="JIF4" s="81" t="s">
        <v>10048</v>
      </c>
      <c r="JIG4" s="81" t="s">
        <v>10049</v>
      </c>
      <c r="JIH4" s="81" t="s">
        <v>10050</v>
      </c>
      <c r="JII4" s="81" t="s">
        <v>10051</v>
      </c>
      <c r="JIJ4" s="81" t="s">
        <v>10052</v>
      </c>
      <c r="JIK4" s="81" t="s">
        <v>10053</v>
      </c>
      <c r="JIL4" s="81" t="s">
        <v>10054</v>
      </c>
      <c r="JIM4" s="81" t="s">
        <v>10055</v>
      </c>
      <c r="JIN4" s="81" t="s">
        <v>10056</v>
      </c>
      <c r="JIO4" s="81" t="s">
        <v>10057</v>
      </c>
      <c r="JIP4" s="81" t="s">
        <v>10058</v>
      </c>
      <c r="JIQ4" s="81" t="s">
        <v>10059</v>
      </c>
      <c r="JIR4" s="81" t="s">
        <v>10060</v>
      </c>
      <c r="JIS4" s="81" t="s">
        <v>10061</v>
      </c>
      <c r="JIT4" s="81" t="s">
        <v>10062</v>
      </c>
      <c r="JIU4" s="81" t="s">
        <v>10063</v>
      </c>
      <c r="JIV4" s="81" t="s">
        <v>10064</v>
      </c>
      <c r="JIW4" s="81" t="s">
        <v>10065</v>
      </c>
      <c r="JIX4" s="81" t="s">
        <v>10066</v>
      </c>
      <c r="JIY4" s="81" t="s">
        <v>10067</v>
      </c>
      <c r="JIZ4" s="81" t="s">
        <v>10068</v>
      </c>
      <c r="JJA4" s="81" t="s">
        <v>10069</v>
      </c>
      <c r="JJB4" s="81" t="s">
        <v>10070</v>
      </c>
      <c r="JJC4" s="81" t="s">
        <v>10071</v>
      </c>
      <c r="JJD4" s="81" t="s">
        <v>10072</v>
      </c>
      <c r="JJE4" s="81" t="s">
        <v>10073</v>
      </c>
      <c r="JJF4" s="81" t="s">
        <v>10074</v>
      </c>
      <c r="JJG4" s="81" t="s">
        <v>10075</v>
      </c>
      <c r="JJH4" s="81" t="s">
        <v>10076</v>
      </c>
      <c r="JJI4" s="81" t="s">
        <v>10077</v>
      </c>
      <c r="JJJ4" s="81" t="s">
        <v>10078</v>
      </c>
      <c r="JJK4" s="81" t="s">
        <v>10079</v>
      </c>
      <c r="JJL4" s="81" t="s">
        <v>10080</v>
      </c>
      <c r="JJM4" s="81" t="s">
        <v>10081</v>
      </c>
      <c r="JJN4" s="81" t="s">
        <v>10082</v>
      </c>
      <c r="JJO4" s="81" t="s">
        <v>10083</v>
      </c>
      <c r="JJP4" s="81" t="s">
        <v>10084</v>
      </c>
      <c r="JJQ4" s="81" t="s">
        <v>10085</v>
      </c>
      <c r="JJR4" s="81" t="s">
        <v>10086</v>
      </c>
      <c r="JJS4" s="81" t="s">
        <v>10087</v>
      </c>
      <c r="JJT4" s="81" t="s">
        <v>10088</v>
      </c>
      <c r="JJU4" s="81" t="s">
        <v>10089</v>
      </c>
      <c r="JJV4" s="81" t="s">
        <v>10090</v>
      </c>
      <c r="JJW4" s="81" t="s">
        <v>10091</v>
      </c>
      <c r="JJX4" s="81" t="s">
        <v>10092</v>
      </c>
      <c r="JJY4" s="81" t="s">
        <v>10093</v>
      </c>
      <c r="JJZ4" s="81" t="s">
        <v>10094</v>
      </c>
      <c r="JKA4" s="81" t="s">
        <v>10095</v>
      </c>
      <c r="JKB4" s="81" t="s">
        <v>10096</v>
      </c>
      <c r="JKC4" s="81" t="s">
        <v>10097</v>
      </c>
      <c r="JKD4" s="81" t="s">
        <v>10098</v>
      </c>
      <c r="JKE4" s="81" t="s">
        <v>10099</v>
      </c>
      <c r="JKF4" s="81" t="s">
        <v>10100</v>
      </c>
      <c r="JKG4" s="81" t="s">
        <v>10101</v>
      </c>
      <c r="JKH4" s="81" t="s">
        <v>10102</v>
      </c>
      <c r="JKI4" s="81" t="s">
        <v>10103</v>
      </c>
      <c r="JKJ4" s="81" t="s">
        <v>10104</v>
      </c>
      <c r="JKK4" s="81" t="s">
        <v>10105</v>
      </c>
      <c r="JKL4" s="81" t="s">
        <v>10106</v>
      </c>
      <c r="JKM4" s="81" t="s">
        <v>10107</v>
      </c>
      <c r="JKN4" s="81" t="s">
        <v>10108</v>
      </c>
      <c r="JKO4" s="81" t="s">
        <v>10109</v>
      </c>
      <c r="JKP4" s="81" t="s">
        <v>10110</v>
      </c>
      <c r="JKQ4" s="81" t="s">
        <v>10111</v>
      </c>
      <c r="JKR4" s="81" t="s">
        <v>10112</v>
      </c>
      <c r="JKS4" s="81" t="s">
        <v>10113</v>
      </c>
      <c r="JKT4" s="81" t="s">
        <v>10114</v>
      </c>
      <c r="JKU4" s="81" t="s">
        <v>10115</v>
      </c>
      <c r="JKV4" s="81" t="s">
        <v>10116</v>
      </c>
      <c r="JKW4" s="81" t="s">
        <v>10117</v>
      </c>
      <c r="JKX4" s="81" t="s">
        <v>10118</v>
      </c>
      <c r="JKY4" s="81" t="s">
        <v>10119</v>
      </c>
      <c r="JKZ4" s="81" t="s">
        <v>10120</v>
      </c>
      <c r="JLA4" s="81" t="s">
        <v>10121</v>
      </c>
      <c r="JLB4" s="81" t="s">
        <v>10122</v>
      </c>
      <c r="JLC4" s="81" t="s">
        <v>10123</v>
      </c>
      <c r="JLD4" s="81" t="s">
        <v>10124</v>
      </c>
      <c r="JLE4" s="81" t="s">
        <v>10125</v>
      </c>
      <c r="JLF4" s="81" t="s">
        <v>10126</v>
      </c>
      <c r="JLG4" s="81" t="s">
        <v>10127</v>
      </c>
      <c r="JLH4" s="81" t="s">
        <v>10128</v>
      </c>
      <c r="JLI4" s="81" t="s">
        <v>10129</v>
      </c>
      <c r="JLJ4" s="81" t="s">
        <v>10130</v>
      </c>
      <c r="JLK4" s="81" t="s">
        <v>10131</v>
      </c>
      <c r="JLL4" s="81" t="s">
        <v>10132</v>
      </c>
      <c r="JLM4" s="81" t="s">
        <v>10133</v>
      </c>
      <c r="JLN4" s="81" t="s">
        <v>10134</v>
      </c>
      <c r="JLO4" s="81" t="s">
        <v>10135</v>
      </c>
      <c r="JLP4" s="81" t="s">
        <v>10136</v>
      </c>
      <c r="JLQ4" s="81" t="s">
        <v>10137</v>
      </c>
      <c r="JLR4" s="81" t="s">
        <v>10138</v>
      </c>
      <c r="JLS4" s="81" t="s">
        <v>10139</v>
      </c>
      <c r="JLT4" s="81" t="s">
        <v>10140</v>
      </c>
      <c r="JLU4" s="81" t="s">
        <v>10141</v>
      </c>
      <c r="JLV4" s="81" t="s">
        <v>10142</v>
      </c>
      <c r="JLW4" s="81" t="s">
        <v>10143</v>
      </c>
      <c r="JLX4" s="81" t="s">
        <v>10144</v>
      </c>
      <c r="JLY4" s="81" t="s">
        <v>10145</v>
      </c>
      <c r="JLZ4" s="81" t="s">
        <v>10146</v>
      </c>
      <c r="JMA4" s="81" t="s">
        <v>10147</v>
      </c>
      <c r="JMB4" s="81" t="s">
        <v>10148</v>
      </c>
      <c r="JMC4" s="81" t="s">
        <v>10149</v>
      </c>
      <c r="JMD4" s="81" t="s">
        <v>10150</v>
      </c>
      <c r="JME4" s="81" t="s">
        <v>10151</v>
      </c>
      <c r="JMF4" s="81" t="s">
        <v>10152</v>
      </c>
      <c r="JMG4" s="81" t="s">
        <v>10153</v>
      </c>
      <c r="JMH4" s="81" t="s">
        <v>10154</v>
      </c>
      <c r="JMI4" s="81" t="s">
        <v>10155</v>
      </c>
      <c r="JMJ4" s="81" t="s">
        <v>10156</v>
      </c>
      <c r="JMK4" s="81" t="s">
        <v>10157</v>
      </c>
      <c r="JML4" s="81" t="s">
        <v>10158</v>
      </c>
      <c r="JMM4" s="81" t="s">
        <v>10159</v>
      </c>
      <c r="JMN4" s="81" t="s">
        <v>10160</v>
      </c>
      <c r="JMO4" s="81" t="s">
        <v>10161</v>
      </c>
      <c r="JMP4" s="81" t="s">
        <v>10162</v>
      </c>
      <c r="JMQ4" s="81" t="s">
        <v>10163</v>
      </c>
      <c r="JMR4" s="81" t="s">
        <v>10164</v>
      </c>
      <c r="JMS4" s="81" t="s">
        <v>10165</v>
      </c>
      <c r="JMT4" s="81" t="s">
        <v>10166</v>
      </c>
      <c r="JMU4" s="81" t="s">
        <v>10167</v>
      </c>
      <c r="JMV4" s="81" t="s">
        <v>10168</v>
      </c>
      <c r="JMW4" s="81" t="s">
        <v>10169</v>
      </c>
      <c r="JMX4" s="81" t="s">
        <v>10170</v>
      </c>
      <c r="JMY4" s="81" t="s">
        <v>10171</v>
      </c>
      <c r="JMZ4" s="81" t="s">
        <v>10172</v>
      </c>
      <c r="JNA4" s="81" t="s">
        <v>10173</v>
      </c>
      <c r="JNB4" s="81" t="s">
        <v>10174</v>
      </c>
      <c r="JNC4" s="81" t="s">
        <v>10175</v>
      </c>
      <c r="JND4" s="81" t="s">
        <v>10176</v>
      </c>
      <c r="JNE4" s="81" t="s">
        <v>10177</v>
      </c>
      <c r="JNF4" s="81" t="s">
        <v>10178</v>
      </c>
      <c r="JNG4" s="81" t="s">
        <v>10179</v>
      </c>
      <c r="JNH4" s="81" t="s">
        <v>10180</v>
      </c>
      <c r="JNI4" s="81" t="s">
        <v>10181</v>
      </c>
      <c r="JNJ4" s="81" t="s">
        <v>10182</v>
      </c>
      <c r="JNK4" s="81" t="s">
        <v>10183</v>
      </c>
      <c r="JNL4" s="81" t="s">
        <v>10184</v>
      </c>
      <c r="JNM4" s="81" t="s">
        <v>10185</v>
      </c>
      <c r="JNN4" s="81" t="s">
        <v>10186</v>
      </c>
      <c r="JNO4" s="81" t="s">
        <v>10187</v>
      </c>
      <c r="JNP4" s="81" t="s">
        <v>10188</v>
      </c>
      <c r="JNQ4" s="81" t="s">
        <v>10189</v>
      </c>
      <c r="JNR4" s="81" t="s">
        <v>10190</v>
      </c>
      <c r="JNS4" s="81" t="s">
        <v>10191</v>
      </c>
      <c r="JNT4" s="81" t="s">
        <v>10192</v>
      </c>
      <c r="JNU4" s="81" t="s">
        <v>10193</v>
      </c>
      <c r="JNV4" s="81" t="s">
        <v>10194</v>
      </c>
      <c r="JNW4" s="81" t="s">
        <v>10195</v>
      </c>
      <c r="JNX4" s="81" t="s">
        <v>10196</v>
      </c>
      <c r="JNY4" s="81" t="s">
        <v>10197</v>
      </c>
      <c r="JNZ4" s="81" t="s">
        <v>10198</v>
      </c>
      <c r="JOA4" s="81" t="s">
        <v>10199</v>
      </c>
      <c r="JOB4" s="81" t="s">
        <v>10200</v>
      </c>
      <c r="JOC4" s="81" t="s">
        <v>10201</v>
      </c>
      <c r="JOD4" s="81" t="s">
        <v>10202</v>
      </c>
      <c r="JOE4" s="81" t="s">
        <v>10203</v>
      </c>
      <c r="JOF4" s="81" t="s">
        <v>10204</v>
      </c>
      <c r="JOG4" s="81" t="s">
        <v>10205</v>
      </c>
      <c r="JOH4" s="81" t="s">
        <v>10206</v>
      </c>
      <c r="JOI4" s="81" t="s">
        <v>10207</v>
      </c>
      <c r="JOJ4" s="81" t="s">
        <v>10208</v>
      </c>
      <c r="JOK4" s="81" t="s">
        <v>10209</v>
      </c>
      <c r="JOL4" s="81" t="s">
        <v>10210</v>
      </c>
      <c r="JOM4" s="81" t="s">
        <v>10211</v>
      </c>
      <c r="JON4" s="81" t="s">
        <v>10212</v>
      </c>
      <c r="JOO4" s="81" t="s">
        <v>10213</v>
      </c>
      <c r="JOP4" s="81" t="s">
        <v>10214</v>
      </c>
      <c r="JOQ4" s="81" t="s">
        <v>10215</v>
      </c>
      <c r="JOR4" s="81" t="s">
        <v>10216</v>
      </c>
      <c r="JOS4" s="81" t="s">
        <v>10217</v>
      </c>
      <c r="JOT4" s="81" t="s">
        <v>10218</v>
      </c>
      <c r="JOU4" s="81" t="s">
        <v>10219</v>
      </c>
      <c r="JOV4" s="81" t="s">
        <v>10220</v>
      </c>
      <c r="JOW4" s="81" t="s">
        <v>10221</v>
      </c>
      <c r="JOX4" s="81" t="s">
        <v>10222</v>
      </c>
      <c r="JOY4" s="81" t="s">
        <v>10223</v>
      </c>
      <c r="JOZ4" s="81" t="s">
        <v>10224</v>
      </c>
      <c r="JPA4" s="81" t="s">
        <v>10225</v>
      </c>
      <c r="JPB4" s="81" t="s">
        <v>10226</v>
      </c>
      <c r="JPC4" s="81" t="s">
        <v>10227</v>
      </c>
      <c r="JPD4" s="81" t="s">
        <v>10228</v>
      </c>
      <c r="JPE4" s="81" t="s">
        <v>10229</v>
      </c>
      <c r="JPF4" s="81" t="s">
        <v>10230</v>
      </c>
      <c r="JPG4" s="81" t="s">
        <v>10231</v>
      </c>
      <c r="JPH4" s="81" t="s">
        <v>10232</v>
      </c>
      <c r="JPI4" s="81" t="s">
        <v>10233</v>
      </c>
      <c r="JPJ4" s="81" t="s">
        <v>10234</v>
      </c>
      <c r="JPK4" s="81" t="s">
        <v>10235</v>
      </c>
      <c r="JPL4" s="81" t="s">
        <v>10236</v>
      </c>
      <c r="JPM4" s="81" t="s">
        <v>10237</v>
      </c>
      <c r="JPN4" s="81" t="s">
        <v>10238</v>
      </c>
      <c r="JPO4" s="81" t="s">
        <v>10239</v>
      </c>
      <c r="JPP4" s="81" t="s">
        <v>10240</v>
      </c>
      <c r="JPQ4" s="81" t="s">
        <v>10241</v>
      </c>
      <c r="JPR4" s="81" t="s">
        <v>10242</v>
      </c>
      <c r="JPS4" s="81" t="s">
        <v>10243</v>
      </c>
      <c r="JPT4" s="81" t="s">
        <v>10244</v>
      </c>
      <c r="JPU4" s="81" t="s">
        <v>10245</v>
      </c>
      <c r="JPV4" s="81" t="s">
        <v>10246</v>
      </c>
      <c r="JPW4" s="81" t="s">
        <v>10247</v>
      </c>
      <c r="JPX4" s="81" t="s">
        <v>10248</v>
      </c>
      <c r="JPY4" s="81" t="s">
        <v>10249</v>
      </c>
      <c r="JPZ4" s="81" t="s">
        <v>10250</v>
      </c>
      <c r="JQA4" s="81" t="s">
        <v>10251</v>
      </c>
      <c r="JQB4" s="81" t="s">
        <v>10252</v>
      </c>
      <c r="JQC4" s="81" t="s">
        <v>10253</v>
      </c>
      <c r="JQD4" s="81" t="s">
        <v>10254</v>
      </c>
      <c r="JQE4" s="81" t="s">
        <v>10255</v>
      </c>
      <c r="JQF4" s="81" t="s">
        <v>10256</v>
      </c>
      <c r="JQG4" s="81" t="s">
        <v>10257</v>
      </c>
      <c r="JQH4" s="81" t="s">
        <v>10258</v>
      </c>
      <c r="JQI4" s="81" t="s">
        <v>10259</v>
      </c>
      <c r="JQJ4" s="81" t="s">
        <v>10260</v>
      </c>
      <c r="JQK4" s="81" t="s">
        <v>10261</v>
      </c>
      <c r="JQL4" s="81" t="s">
        <v>10262</v>
      </c>
      <c r="JQM4" s="81" t="s">
        <v>10263</v>
      </c>
      <c r="JQN4" s="81" t="s">
        <v>10264</v>
      </c>
      <c r="JQO4" s="81" t="s">
        <v>10265</v>
      </c>
      <c r="JQP4" s="81" t="s">
        <v>10266</v>
      </c>
      <c r="JQQ4" s="81" t="s">
        <v>10267</v>
      </c>
      <c r="JQR4" s="81" t="s">
        <v>10268</v>
      </c>
      <c r="JQS4" s="81" t="s">
        <v>10269</v>
      </c>
      <c r="JQT4" s="81" t="s">
        <v>10270</v>
      </c>
      <c r="JQU4" s="81" t="s">
        <v>10271</v>
      </c>
      <c r="JQV4" s="81" t="s">
        <v>10272</v>
      </c>
      <c r="JQW4" s="81" t="s">
        <v>10273</v>
      </c>
      <c r="JQX4" s="81" t="s">
        <v>10274</v>
      </c>
      <c r="JQY4" s="81" t="s">
        <v>10275</v>
      </c>
      <c r="JQZ4" s="81" t="s">
        <v>10276</v>
      </c>
      <c r="JRA4" s="81" t="s">
        <v>10277</v>
      </c>
      <c r="JRB4" s="81" t="s">
        <v>10278</v>
      </c>
      <c r="JRC4" s="81" t="s">
        <v>10279</v>
      </c>
      <c r="JRD4" s="81" t="s">
        <v>10280</v>
      </c>
      <c r="JRE4" s="81" t="s">
        <v>10281</v>
      </c>
      <c r="JRF4" s="81" t="s">
        <v>10282</v>
      </c>
      <c r="JRG4" s="81" t="s">
        <v>10283</v>
      </c>
      <c r="JRH4" s="81" t="s">
        <v>10284</v>
      </c>
      <c r="JRI4" s="81" t="s">
        <v>10285</v>
      </c>
      <c r="JRJ4" s="81" t="s">
        <v>10286</v>
      </c>
      <c r="JRK4" s="81" t="s">
        <v>10287</v>
      </c>
      <c r="JRL4" s="81" t="s">
        <v>10288</v>
      </c>
      <c r="JRM4" s="81" t="s">
        <v>10289</v>
      </c>
      <c r="JRN4" s="81" t="s">
        <v>10290</v>
      </c>
      <c r="JRO4" s="81" t="s">
        <v>10291</v>
      </c>
      <c r="JRP4" s="81" t="s">
        <v>10292</v>
      </c>
      <c r="JRQ4" s="81" t="s">
        <v>10293</v>
      </c>
      <c r="JRR4" s="81" t="s">
        <v>10294</v>
      </c>
      <c r="JRS4" s="81" t="s">
        <v>10295</v>
      </c>
      <c r="JRT4" s="81" t="s">
        <v>10296</v>
      </c>
      <c r="JRU4" s="81" t="s">
        <v>10297</v>
      </c>
      <c r="JRV4" s="81" t="s">
        <v>10298</v>
      </c>
      <c r="JRW4" s="81" t="s">
        <v>10299</v>
      </c>
      <c r="JRX4" s="81" t="s">
        <v>10300</v>
      </c>
      <c r="JRY4" s="81" t="s">
        <v>10301</v>
      </c>
      <c r="JRZ4" s="81" t="s">
        <v>10302</v>
      </c>
      <c r="JSA4" s="81" t="s">
        <v>10303</v>
      </c>
      <c r="JSB4" s="81" t="s">
        <v>10304</v>
      </c>
      <c r="JSC4" s="81" t="s">
        <v>10305</v>
      </c>
      <c r="JSD4" s="81" t="s">
        <v>10306</v>
      </c>
      <c r="JSE4" s="81" t="s">
        <v>10307</v>
      </c>
      <c r="JSF4" s="81" t="s">
        <v>10308</v>
      </c>
      <c r="JSG4" s="81" t="s">
        <v>10309</v>
      </c>
      <c r="JSH4" s="81" t="s">
        <v>10310</v>
      </c>
      <c r="JSI4" s="81" t="s">
        <v>10311</v>
      </c>
      <c r="JSJ4" s="81" t="s">
        <v>10312</v>
      </c>
      <c r="JSK4" s="81" t="s">
        <v>10313</v>
      </c>
      <c r="JSL4" s="81" t="s">
        <v>10314</v>
      </c>
      <c r="JSM4" s="81" t="s">
        <v>10315</v>
      </c>
      <c r="JSN4" s="81" t="s">
        <v>10316</v>
      </c>
      <c r="JSO4" s="81" t="s">
        <v>10317</v>
      </c>
      <c r="JSP4" s="81" t="s">
        <v>10318</v>
      </c>
      <c r="JSQ4" s="81" t="s">
        <v>10319</v>
      </c>
      <c r="JSR4" s="81" t="s">
        <v>10320</v>
      </c>
      <c r="JSS4" s="81" t="s">
        <v>10321</v>
      </c>
      <c r="JST4" s="81" t="s">
        <v>10322</v>
      </c>
      <c r="JSU4" s="81" t="s">
        <v>10323</v>
      </c>
      <c r="JSV4" s="81" t="s">
        <v>10324</v>
      </c>
      <c r="JSW4" s="81" t="s">
        <v>10325</v>
      </c>
      <c r="JSX4" s="81" t="s">
        <v>10326</v>
      </c>
      <c r="JSY4" s="81" t="s">
        <v>10327</v>
      </c>
      <c r="JSZ4" s="81" t="s">
        <v>10328</v>
      </c>
      <c r="JTA4" s="81" t="s">
        <v>10329</v>
      </c>
      <c r="JTB4" s="81" t="s">
        <v>10330</v>
      </c>
      <c r="JTC4" s="81" t="s">
        <v>10331</v>
      </c>
      <c r="JTD4" s="81" t="s">
        <v>10332</v>
      </c>
      <c r="JTE4" s="81" t="s">
        <v>10333</v>
      </c>
      <c r="JTF4" s="81" t="s">
        <v>10334</v>
      </c>
      <c r="JTG4" s="81" t="s">
        <v>10335</v>
      </c>
      <c r="JTH4" s="81" t="s">
        <v>10336</v>
      </c>
      <c r="JTI4" s="81" t="s">
        <v>10337</v>
      </c>
      <c r="JTJ4" s="81" t="s">
        <v>10338</v>
      </c>
      <c r="JTK4" s="81" t="s">
        <v>10339</v>
      </c>
      <c r="JTL4" s="81" t="s">
        <v>10340</v>
      </c>
      <c r="JTM4" s="81" t="s">
        <v>10341</v>
      </c>
      <c r="JTN4" s="81" t="s">
        <v>10342</v>
      </c>
      <c r="JTO4" s="81" t="s">
        <v>10343</v>
      </c>
      <c r="JTP4" s="81" t="s">
        <v>10344</v>
      </c>
      <c r="JTQ4" s="81" t="s">
        <v>10345</v>
      </c>
      <c r="JTR4" s="81" t="s">
        <v>10346</v>
      </c>
      <c r="JTS4" s="81" t="s">
        <v>10347</v>
      </c>
      <c r="JTT4" s="81" t="s">
        <v>10348</v>
      </c>
      <c r="JTU4" s="81" t="s">
        <v>10349</v>
      </c>
      <c r="JTV4" s="81" t="s">
        <v>10350</v>
      </c>
      <c r="JTW4" s="81" t="s">
        <v>10351</v>
      </c>
      <c r="JTX4" s="81" t="s">
        <v>10352</v>
      </c>
      <c r="JTY4" s="81" t="s">
        <v>10353</v>
      </c>
      <c r="JTZ4" s="81" t="s">
        <v>10354</v>
      </c>
      <c r="JUA4" s="81" t="s">
        <v>10355</v>
      </c>
      <c r="JUB4" s="81" t="s">
        <v>10356</v>
      </c>
      <c r="JUC4" s="81" t="s">
        <v>10357</v>
      </c>
      <c r="JUD4" s="81" t="s">
        <v>10358</v>
      </c>
      <c r="JUE4" s="81" t="s">
        <v>10359</v>
      </c>
      <c r="JUF4" s="81" t="s">
        <v>10360</v>
      </c>
      <c r="JUG4" s="81" t="s">
        <v>10361</v>
      </c>
      <c r="JUH4" s="81" t="s">
        <v>10362</v>
      </c>
      <c r="JUI4" s="81" t="s">
        <v>10363</v>
      </c>
      <c r="JUJ4" s="81" t="s">
        <v>10364</v>
      </c>
      <c r="JUK4" s="81" t="s">
        <v>10365</v>
      </c>
      <c r="JUL4" s="81" t="s">
        <v>10366</v>
      </c>
      <c r="JUM4" s="81" t="s">
        <v>10367</v>
      </c>
      <c r="JUN4" s="81" t="s">
        <v>10368</v>
      </c>
      <c r="JUO4" s="81" t="s">
        <v>10369</v>
      </c>
      <c r="JUP4" s="81" t="s">
        <v>10370</v>
      </c>
      <c r="JUQ4" s="81" t="s">
        <v>10371</v>
      </c>
      <c r="JUR4" s="81" t="s">
        <v>10372</v>
      </c>
      <c r="JUS4" s="81" t="s">
        <v>10373</v>
      </c>
      <c r="JUT4" s="81" t="s">
        <v>10374</v>
      </c>
      <c r="JUU4" s="81" t="s">
        <v>10375</v>
      </c>
      <c r="JUV4" s="81" t="s">
        <v>10376</v>
      </c>
      <c r="JUW4" s="81" t="s">
        <v>10377</v>
      </c>
      <c r="JUX4" s="81" t="s">
        <v>10378</v>
      </c>
      <c r="JUY4" s="81" t="s">
        <v>10379</v>
      </c>
      <c r="JUZ4" s="81" t="s">
        <v>10380</v>
      </c>
      <c r="JVA4" s="81" t="s">
        <v>10381</v>
      </c>
      <c r="JVB4" s="81" t="s">
        <v>10382</v>
      </c>
      <c r="JVC4" s="81" t="s">
        <v>10383</v>
      </c>
      <c r="JVD4" s="81" t="s">
        <v>10384</v>
      </c>
      <c r="JVE4" s="81" t="s">
        <v>10385</v>
      </c>
      <c r="JVF4" s="81" t="s">
        <v>10386</v>
      </c>
      <c r="JVG4" s="81" t="s">
        <v>10387</v>
      </c>
      <c r="JVH4" s="81" t="s">
        <v>10388</v>
      </c>
      <c r="JVI4" s="81" t="s">
        <v>10389</v>
      </c>
      <c r="JVJ4" s="81" t="s">
        <v>10390</v>
      </c>
      <c r="JVK4" s="81" t="s">
        <v>10391</v>
      </c>
      <c r="JVL4" s="81" t="s">
        <v>10392</v>
      </c>
      <c r="JVM4" s="81" t="s">
        <v>10393</v>
      </c>
      <c r="JVN4" s="81" t="s">
        <v>10394</v>
      </c>
      <c r="JVO4" s="81" t="s">
        <v>10395</v>
      </c>
      <c r="JVP4" s="81" t="s">
        <v>10396</v>
      </c>
      <c r="JVQ4" s="81" t="s">
        <v>10397</v>
      </c>
      <c r="JVR4" s="81" t="s">
        <v>10398</v>
      </c>
      <c r="JVS4" s="81" t="s">
        <v>10399</v>
      </c>
      <c r="JVT4" s="81" t="s">
        <v>10400</v>
      </c>
      <c r="JVU4" s="81" t="s">
        <v>10401</v>
      </c>
      <c r="JVV4" s="81" t="s">
        <v>10402</v>
      </c>
      <c r="JVW4" s="81" t="s">
        <v>10403</v>
      </c>
      <c r="JVX4" s="81" t="s">
        <v>10404</v>
      </c>
      <c r="JVY4" s="81" t="s">
        <v>10405</v>
      </c>
      <c r="JVZ4" s="81" t="s">
        <v>10406</v>
      </c>
      <c r="JWA4" s="81" t="s">
        <v>10407</v>
      </c>
      <c r="JWB4" s="81" t="s">
        <v>10408</v>
      </c>
      <c r="JWC4" s="81" t="s">
        <v>10409</v>
      </c>
      <c r="JWD4" s="81" t="s">
        <v>10410</v>
      </c>
      <c r="JWE4" s="81" t="s">
        <v>10411</v>
      </c>
      <c r="JWF4" s="81" t="s">
        <v>10412</v>
      </c>
      <c r="JWG4" s="81" t="s">
        <v>10413</v>
      </c>
      <c r="JWH4" s="81" t="s">
        <v>10414</v>
      </c>
      <c r="JWI4" s="81" t="s">
        <v>10415</v>
      </c>
      <c r="JWJ4" s="81" t="s">
        <v>10416</v>
      </c>
      <c r="JWK4" s="81" t="s">
        <v>10417</v>
      </c>
      <c r="JWL4" s="81" t="s">
        <v>10418</v>
      </c>
      <c r="JWM4" s="81" t="s">
        <v>10419</v>
      </c>
      <c r="JWN4" s="81" t="s">
        <v>10420</v>
      </c>
      <c r="JWO4" s="81" t="s">
        <v>10421</v>
      </c>
      <c r="JWP4" s="81" t="s">
        <v>10422</v>
      </c>
      <c r="JWQ4" s="81" t="s">
        <v>10423</v>
      </c>
      <c r="JWR4" s="81" t="s">
        <v>10424</v>
      </c>
      <c r="JWS4" s="81" t="s">
        <v>10425</v>
      </c>
      <c r="JWT4" s="81" t="s">
        <v>10426</v>
      </c>
      <c r="JWU4" s="81" t="s">
        <v>10427</v>
      </c>
      <c r="JWV4" s="81" t="s">
        <v>10428</v>
      </c>
      <c r="JWW4" s="81" t="s">
        <v>10429</v>
      </c>
      <c r="JWX4" s="81" t="s">
        <v>10430</v>
      </c>
      <c r="JWY4" s="81" t="s">
        <v>10431</v>
      </c>
      <c r="JWZ4" s="81" t="s">
        <v>10432</v>
      </c>
      <c r="JXA4" s="81" t="s">
        <v>10433</v>
      </c>
      <c r="JXB4" s="81" t="s">
        <v>10434</v>
      </c>
      <c r="JXC4" s="81" t="s">
        <v>10435</v>
      </c>
      <c r="JXD4" s="81" t="s">
        <v>10436</v>
      </c>
      <c r="JXE4" s="81" t="s">
        <v>10437</v>
      </c>
      <c r="JXF4" s="81" t="s">
        <v>10438</v>
      </c>
      <c r="JXG4" s="81" t="s">
        <v>10439</v>
      </c>
      <c r="JXH4" s="81" t="s">
        <v>10440</v>
      </c>
      <c r="JXI4" s="81" t="s">
        <v>10441</v>
      </c>
      <c r="JXJ4" s="81" t="s">
        <v>10442</v>
      </c>
      <c r="JXK4" s="81" t="s">
        <v>10443</v>
      </c>
      <c r="JXL4" s="81" t="s">
        <v>10444</v>
      </c>
      <c r="JXM4" s="81" t="s">
        <v>10445</v>
      </c>
      <c r="JXN4" s="81" t="s">
        <v>10446</v>
      </c>
      <c r="JXO4" s="81" t="s">
        <v>10447</v>
      </c>
      <c r="JXP4" s="81" t="s">
        <v>10448</v>
      </c>
      <c r="JXQ4" s="81" t="s">
        <v>10449</v>
      </c>
      <c r="JXR4" s="81" t="s">
        <v>10450</v>
      </c>
      <c r="JXS4" s="81" t="s">
        <v>10451</v>
      </c>
      <c r="JXT4" s="81" t="s">
        <v>10452</v>
      </c>
      <c r="JXU4" s="81" t="s">
        <v>10453</v>
      </c>
      <c r="JXV4" s="81" t="s">
        <v>10454</v>
      </c>
      <c r="JXW4" s="81" t="s">
        <v>10455</v>
      </c>
      <c r="JXX4" s="81" t="s">
        <v>10456</v>
      </c>
      <c r="JXY4" s="81" t="s">
        <v>10457</v>
      </c>
      <c r="JXZ4" s="81" t="s">
        <v>10458</v>
      </c>
      <c r="JYA4" s="81" t="s">
        <v>10459</v>
      </c>
      <c r="JYB4" s="81" t="s">
        <v>10460</v>
      </c>
      <c r="JYC4" s="81" t="s">
        <v>10461</v>
      </c>
      <c r="JYD4" s="81" t="s">
        <v>10462</v>
      </c>
      <c r="JYE4" s="81" t="s">
        <v>10463</v>
      </c>
      <c r="JYF4" s="81" t="s">
        <v>10464</v>
      </c>
      <c r="JYG4" s="81" t="s">
        <v>10465</v>
      </c>
      <c r="JYH4" s="81" t="s">
        <v>10466</v>
      </c>
      <c r="JYI4" s="81" t="s">
        <v>10467</v>
      </c>
      <c r="JYJ4" s="81" t="s">
        <v>10468</v>
      </c>
      <c r="JYK4" s="81" t="s">
        <v>10469</v>
      </c>
      <c r="JYL4" s="81" t="s">
        <v>10470</v>
      </c>
      <c r="JYM4" s="81" t="s">
        <v>10471</v>
      </c>
      <c r="JYN4" s="81" t="s">
        <v>10472</v>
      </c>
      <c r="JYO4" s="81" t="s">
        <v>10473</v>
      </c>
      <c r="JYP4" s="81" t="s">
        <v>10474</v>
      </c>
      <c r="JYQ4" s="81" t="s">
        <v>10475</v>
      </c>
      <c r="JYR4" s="81" t="s">
        <v>10476</v>
      </c>
      <c r="JYS4" s="81" t="s">
        <v>10477</v>
      </c>
      <c r="JYT4" s="81" t="s">
        <v>10478</v>
      </c>
      <c r="JYU4" s="81" t="s">
        <v>10479</v>
      </c>
      <c r="JYV4" s="81" t="s">
        <v>10480</v>
      </c>
      <c r="JYW4" s="81" t="s">
        <v>10481</v>
      </c>
      <c r="JYX4" s="81" t="s">
        <v>10482</v>
      </c>
      <c r="JYY4" s="81" t="s">
        <v>10483</v>
      </c>
      <c r="JYZ4" s="81" t="s">
        <v>10484</v>
      </c>
      <c r="JZA4" s="81" t="s">
        <v>10485</v>
      </c>
      <c r="JZB4" s="81" t="s">
        <v>10486</v>
      </c>
      <c r="JZC4" s="81" t="s">
        <v>10487</v>
      </c>
      <c r="JZD4" s="81" t="s">
        <v>10488</v>
      </c>
      <c r="JZE4" s="81" t="s">
        <v>10489</v>
      </c>
      <c r="JZF4" s="81" t="s">
        <v>10490</v>
      </c>
      <c r="JZG4" s="81" t="s">
        <v>10491</v>
      </c>
      <c r="JZH4" s="81" t="s">
        <v>10492</v>
      </c>
      <c r="JZI4" s="81" t="s">
        <v>10493</v>
      </c>
      <c r="JZJ4" s="81" t="s">
        <v>10494</v>
      </c>
      <c r="JZK4" s="81" t="s">
        <v>10495</v>
      </c>
      <c r="JZL4" s="81" t="s">
        <v>10496</v>
      </c>
      <c r="JZM4" s="81" t="s">
        <v>10497</v>
      </c>
      <c r="JZN4" s="81" t="s">
        <v>10498</v>
      </c>
      <c r="JZO4" s="81" t="s">
        <v>10499</v>
      </c>
      <c r="JZP4" s="81" t="s">
        <v>10500</v>
      </c>
      <c r="JZQ4" s="81" t="s">
        <v>10501</v>
      </c>
      <c r="JZR4" s="81" t="s">
        <v>10502</v>
      </c>
      <c r="JZS4" s="81" t="s">
        <v>10503</v>
      </c>
      <c r="JZT4" s="81" t="s">
        <v>10504</v>
      </c>
      <c r="JZU4" s="81" t="s">
        <v>10505</v>
      </c>
      <c r="JZV4" s="81" t="s">
        <v>10506</v>
      </c>
      <c r="JZW4" s="81" t="s">
        <v>10507</v>
      </c>
      <c r="JZX4" s="81" t="s">
        <v>10508</v>
      </c>
      <c r="JZY4" s="81" t="s">
        <v>10509</v>
      </c>
      <c r="JZZ4" s="81" t="s">
        <v>10510</v>
      </c>
      <c r="KAA4" s="81" t="s">
        <v>10511</v>
      </c>
      <c r="KAB4" s="81" t="s">
        <v>10512</v>
      </c>
      <c r="KAC4" s="81" t="s">
        <v>10513</v>
      </c>
      <c r="KAD4" s="81" t="s">
        <v>10514</v>
      </c>
      <c r="KAE4" s="81" t="s">
        <v>10515</v>
      </c>
      <c r="KAF4" s="81" t="s">
        <v>10516</v>
      </c>
      <c r="KAG4" s="81" t="s">
        <v>10517</v>
      </c>
      <c r="KAH4" s="81" t="s">
        <v>10518</v>
      </c>
      <c r="KAI4" s="81" t="s">
        <v>10519</v>
      </c>
      <c r="KAJ4" s="81" t="s">
        <v>10520</v>
      </c>
      <c r="KAK4" s="81" t="s">
        <v>10521</v>
      </c>
      <c r="KAL4" s="81" t="s">
        <v>10522</v>
      </c>
      <c r="KAM4" s="81" t="s">
        <v>10523</v>
      </c>
      <c r="KAN4" s="81" t="s">
        <v>10524</v>
      </c>
      <c r="KAO4" s="81" t="s">
        <v>10525</v>
      </c>
      <c r="KAP4" s="81" t="s">
        <v>10526</v>
      </c>
      <c r="KAQ4" s="81" t="s">
        <v>10527</v>
      </c>
      <c r="KAR4" s="81" t="s">
        <v>10528</v>
      </c>
      <c r="KAS4" s="81" t="s">
        <v>10529</v>
      </c>
      <c r="KAT4" s="81" t="s">
        <v>10530</v>
      </c>
      <c r="KAU4" s="81" t="s">
        <v>10531</v>
      </c>
      <c r="KAV4" s="81" t="s">
        <v>10532</v>
      </c>
      <c r="KAW4" s="81" t="s">
        <v>10533</v>
      </c>
      <c r="KAX4" s="81" t="s">
        <v>10534</v>
      </c>
      <c r="KAY4" s="81" t="s">
        <v>10535</v>
      </c>
      <c r="KAZ4" s="81" t="s">
        <v>10536</v>
      </c>
      <c r="KBA4" s="81" t="s">
        <v>10537</v>
      </c>
      <c r="KBB4" s="81" t="s">
        <v>10538</v>
      </c>
      <c r="KBC4" s="81" t="s">
        <v>10539</v>
      </c>
      <c r="KBD4" s="81" t="s">
        <v>10540</v>
      </c>
      <c r="KBE4" s="81" t="s">
        <v>10541</v>
      </c>
      <c r="KBF4" s="81" t="s">
        <v>10542</v>
      </c>
      <c r="KBG4" s="81" t="s">
        <v>10543</v>
      </c>
      <c r="KBH4" s="81" t="s">
        <v>10544</v>
      </c>
      <c r="KBI4" s="81" t="s">
        <v>10545</v>
      </c>
      <c r="KBJ4" s="81" t="s">
        <v>10546</v>
      </c>
      <c r="KBK4" s="81" t="s">
        <v>10547</v>
      </c>
      <c r="KBL4" s="81" t="s">
        <v>10548</v>
      </c>
      <c r="KBM4" s="81" t="s">
        <v>10549</v>
      </c>
      <c r="KBN4" s="81" t="s">
        <v>10550</v>
      </c>
      <c r="KBO4" s="81" t="s">
        <v>10551</v>
      </c>
      <c r="KBP4" s="81" t="s">
        <v>10552</v>
      </c>
      <c r="KBQ4" s="81" t="s">
        <v>10553</v>
      </c>
      <c r="KBR4" s="81" t="s">
        <v>10554</v>
      </c>
      <c r="KBS4" s="81" t="s">
        <v>10555</v>
      </c>
      <c r="KBT4" s="81" t="s">
        <v>10556</v>
      </c>
      <c r="KBU4" s="81" t="s">
        <v>10557</v>
      </c>
      <c r="KBV4" s="81" t="s">
        <v>10558</v>
      </c>
      <c r="KBW4" s="81" t="s">
        <v>10559</v>
      </c>
      <c r="KBX4" s="81" t="s">
        <v>10560</v>
      </c>
      <c r="KBY4" s="81" t="s">
        <v>10561</v>
      </c>
      <c r="KBZ4" s="81" t="s">
        <v>10562</v>
      </c>
      <c r="KCA4" s="81" t="s">
        <v>10563</v>
      </c>
      <c r="KCB4" s="81" t="s">
        <v>10564</v>
      </c>
      <c r="KCC4" s="81" t="s">
        <v>10565</v>
      </c>
      <c r="KCD4" s="81" t="s">
        <v>10566</v>
      </c>
      <c r="KCE4" s="81" t="s">
        <v>10567</v>
      </c>
      <c r="KCF4" s="81" t="s">
        <v>10568</v>
      </c>
      <c r="KCG4" s="81" t="s">
        <v>10569</v>
      </c>
      <c r="KCH4" s="81" t="s">
        <v>10570</v>
      </c>
      <c r="KCI4" s="81" t="s">
        <v>10571</v>
      </c>
      <c r="KCJ4" s="81" t="s">
        <v>10572</v>
      </c>
      <c r="KCK4" s="81" t="s">
        <v>10573</v>
      </c>
      <c r="KCL4" s="81" t="s">
        <v>10574</v>
      </c>
      <c r="KCM4" s="81" t="s">
        <v>10575</v>
      </c>
      <c r="KCN4" s="81" t="s">
        <v>10576</v>
      </c>
      <c r="KCO4" s="81" t="s">
        <v>10577</v>
      </c>
      <c r="KCP4" s="81" t="s">
        <v>10578</v>
      </c>
      <c r="KCQ4" s="81" t="s">
        <v>10579</v>
      </c>
      <c r="KCR4" s="81" t="s">
        <v>10580</v>
      </c>
      <c r="KCS4" s="81" t="s">
        <v>10581</v>
      </c>
      <c r="KCT4" s="81" t="s">
        <v>10582</v>
      </c>
      <c r="KCU4" s="81" t="s">
        <v>10583</v>
      </c>
      <c r="KCV4" s="81" t="s">
        <v>10584</v>
      </c>
      <c r="KCW4" s="81" t="s">
        <v>10585</v>
      </c>
      <c r="KCX4" s="81" t="s">
        <v>10586</v>
      </c>
      <c r="KCY4" s="81" t="s">
        <v>10587</v>
      </c>
      <c r="KCZ4" s="81" t="s">
        <v>10588</v>
      </c>
      <c r="KDA4" s="81" t="s">
        <v>10589</v>
      </c>
      <c r="KDB4" s="81" t="s">
        <v>10590</v>
      </c>
      <c r="KDC4" s="81" t="s">
        <v>10591</v>
      </c>
      <c r="KDD4" s="81" t="s">
        <v>10592</v>
      </c>
      <c r="KDE4" s="81" t="s">
        <v>10593</v>
      </c>
      <c r="KDF4" s="81" t="s">
        <v>10594</v>
      </c>
      <c r="KDG4" s="81" t="s">
        <v>10595</v>
      </c>
      <c r="KDH4" s="81" t="s">
        <v>10596</v>
      </c>
      <c r="KDI4" s="81" t="s">
        <v>10597</v>
      </c>
      <c r="KDJ4" s="81" t="s">
        <v>10598</v>
      </c>
      <c r="KDK4" s="81" t="s">
        <v>10599</v>
      </c>
      <c r="KDL4" s="81" t="s">
        <v>10600</v>
      </c>
      <c r="KDM4" s="81" t="s">
        <v>10601</v>
      </c>
      <c r="KDN4" s="81" t="s">
        <v>10602</v>
      </c>
      <c r="KDO4" s="81" t="s">
        <v>10603</v>
      </c>
      <c r="KDP4" s="81" t="s">
        <v>10604</v>
      </c>
      <c r="KDQ4" s="81" t="s">
        <v>10605</v>
      </c>
      <c r="KDR4" s="81" t="s">
        <v>10606</v>
      </c>
      <c r="KDS4" s="81" t="s">
        <v>10607</v>
      </c>
      <c r="KDT4" s="81" t="s">
        <v>10608</v>
      </c>
      <c r="KDU4" s="81" t="s">
        <v>10609</v>
      </c>
      <c r="KDV4" s="81" t="s">
        <v>10610</v>
      </c>
      <c r="KDW4" s="81" t="s">
        <v>10611</v>
      </c>
      <c r="KDX4" s="81" t="s">
        <v>10612</v>
      </c>
      <c r="KDY4" s="81" t="s">
        <v>10613</v>
      </c>
      <c r="KDZ4" s="81" t="s">
        <v>10614</v>
      </c>
      <c r="KEA4" s="81" t="s">
        <v>10615</v>
      </c>
      <c r="KEB4" s="81" t="s">
        <v>10616</v>
      </c>
      <c r="KEC4" s="81" t="s">
        <v>10617</v>
      </c>
      <c r="KED4" s="81" t="s">
        <v>10618</v>
      </c>
      <c r="KEE4" s="81" t="s">
        <v>10619</v>
      </c>
      <c r="KEF4" s="81" t="s">
        <v>10620</v>
      </c>
      <c r="KEG4" s="81" t="s">
        <v>10621</v>
      </c>
      <c r="KEH4" s="81" t="s">
        <v>10622</v>
      </c>
      <c r="KEI4" s="81" t="s">
        <v>10623</v>
      </c>
      <c r="KEJ4" s="81" t="s">
        <v>10624</v>
      </c>
      <c r="KEK4" s="81" t="s">
        <v>10625</v>
      </c>
      <c r="KEL4" s="81" t="s">
        <v>10626</v>
      </c>
      <c r="KEM4" s="81" t="s">
        <v>10627</v>
      </c>
      <c r="KEN4" s="81" t="s">
        <v>10628</v>
      </c>
      <c r="KEO4" s="81" t="s">
        <v>10629</v>
      </c>
      <c r="KEP4" s="81" t="s">
        <v>10630</v>
      </c>
      <c r="KEQ4" s="81" t="s">
        <v>10631</v>
      </c>
      <c r="KER4" s="81" t="s">
        <v>10632</v>
      </c>
      <c r="KES4" s="81" t="s">
        <v>10633</v>
      </c>
      <c r="KET4" s="81" t="s">
        <v>10634</v>
      </c>
      <c r="KEU4" s="81" t="s">
        <v>10635</v>
      </c>
      <c r="KEV4" s="81" t="s">
        <v>10636</v>
      </c>
      <c r="KEW4" s="81" t="s">
        <v>10637</v>
      </c>
      <c r="KEX4" s="81" t="s">
        <v>10638</v>
      </c>
      <c r="KEY4" s="81" t="s">
        <v>10639</v>
      </c>
      <c r="KEZ4" s="81" t="s">
        <v>10640</v>
      </c>
      <c r="KFA4" s="81" t="s">
        <v>10641</v>
      </c>
      <c r="KFB4" s="81" t="s">
        <v>10642</v>
      </c>
      <c r="KFC4" s="81" t="s">
        <v>10643</v>
      </c>
      <c r="KFD4" s="81" t="s">
        <v>10644</v>
      </c>
      <c r="KFE4" s="81" t="s">
        <v>10645</v>
      </c>
      <c r="KFF4" s="81" t="s">
        <v>10646</v>
      </c>
      <c r="KFG4" s="81" t="s">
        <v>10647</v>
      </c>
      <c r="KFH4" s="81" t="s">
        <v>10648</v>
      </c>
      <c r="KFI4" s="81" t="s">
        <v>10649</v>
      </c>
      <c r="KFJ4" s="81" t="s">
        <v>10650</v>
      </c>
      <c r="KFK4" s="81" t="s">
        <v>10651</v>
      </c>
      <c r="KFL4" s="81" t="s">
        <v>10652</v>
      </c>
      <c r="KFM4" s="81" t="s">
        <v>10653</v>
      </c>
      <c r="KFN4" s="81" t="s">
        <v>10654</v>
      </c>
      <c r="KFO4" s="81" t="s">
        <v>10655</v>
      </c>
      <c r="KFP4" s="81" t="s">
        <v>10656</v>
      </c>
      <c r="KFQ4" s="81" t="s">
        <v>10657</v>
      </c>
      <c r="KFR4" s="81" t="s">
        <v>10658</v>
      </c>
      <c r="KFS4" s="81" t="s">
        <v>10659</v>
      </c>
      <c r="KFT4" s="81" t="s">
        <v>10660</v>
      </c>
      <c r="KFU4" s="81" t="s">
        <v>10661</v>
      </c>
      <c r="KFV4" s="81" t="s">
        <v>10662</v>
      </c>
      <c r="KFW4" s="81" t="s">
        <v>10663</v>
      </c>
      <c r="KFX4" s="81" t="s">
        <v>10664</v>
      </c>
      <c r="KFY4" s="81" t="s">
        <v>10665</v>
      </c>
      <c r="KFZ4" s="81" t="s">
        <v>10666</v>
      </c>
      <c r="KGA4" s="81" t="s">
        <v>10667</v>
      </c>
      <c r="KGB4" s="81" t="s">
        <v>10668</v>
      </c>
      <c r="KGC4" s="81" t="s">
        <v>10669</v>
      </c>
      <c r="KGD4" s="81" t="s">
        <v>10670</v>
      </c>
      <c r="KGE4" s="81" t="s">
        <v>10671</v>
      </c>
      <c r="KGF4" s="81" t="s">
        <v>10672</v>
      </c>
      <c r="KGG4" s="81" t="s">
        <v>10673</v>
      </c>
      <c r="KGH4" s="81" t="s">
        <v>10674</v>
      </c>
      <c r="KGI4" s="81" t="s">
        <v>10675</v>
      </c>
      <c r="KGJ4" s="81" t="s">
        <v>10676</v>
      </c>
      <c r="KGK4" s="81" t="s">
        <v>10677</v>
      </c>
      <c r="KGL4" s="81" t="s">
        <v>10678</v>
      </c>
      <c r="KGM4" s="81" t="s">
        <v>10679</v>
      </c>
      <c r="KGN4" s="81" t="s">
        <v>10680</v>
      </c>
      <c r="KGO4" s="81" t="s">
        <v>10681</v>
      </c>
      <c r="KGP4" s="81" t="s">
        <v>10682</v>
      </c>
      <c r="KGQ4" s="81" t="s">
        <v>10683</v>
      </c>
      <c r="KGR4" s="81" t="s">
        <v>10684</v>
      </c>
      <c r="KGS4" s="81" t="s">
        <v>10685</v>
      </c>
      <c r="KGT4" s="81" t="s">
        <v>10686</v>
      </c>
      <c r="KGU4" s="81" t="s">
        <v>10687</v>
      </c>
      <c r="KGV4" s="81" t="s">
        <v>10688</v>
      </c>
      <c r="KGW4" s="81" t="s">
        <v>10689</v>
      </c>
      <c r="KGX4" s="81" t="s">
        <v>10690</v>
      </c>
      <c r="KGY4" s="81" t="s">
        <v>10691</v>
      </c>
      <c r="KGZ4" s="81" t="s">
        <v>10692</v>
      </c>
      <c r="KHA4" s="81" t="s">
        <v>10693</v>
      </c>
      <c r="KHB4" s="81" t="s">
        <v>10694</v>
      </c>
      <c r="KHC4" s="81" t="s">
        <v>10695</v>
      </c>
      <c r="KHD4" s="81" t="s">
        <v>10696</v>
      </c>
      <c r="KHE4" s="81" t="s">
        <v>10697</v>
      </c>
      <c r="KHF4" s="81" t="s">
        <v>10698</v>
      </c>
      <c r="KHG4" s="81" t="s">
        <v>10699</v>
      </c>
      <c r="KHH4" s="81" t="s">
        <v>10700</v>
      </c>
      <c r="KHI4" s="81" t="s">
        <v>10701</v>
      </c>
      <c r="KHJ4" s="81" t="s">
        <v>10702</v>
      </c>
      <c r="KHK4" s="81" t="s">
        <v>10703</v>
      </c>
      <c r="KHL4" s="81" t="s">
        <v>10704</v>
      </c>
      <c r="KHM4" s="81" t="s">
        <v>10705</v>
      </c>
      <c r="KHN4" s="81" t="s">
        <v>10706</v>
      </c>
      <c r="KHO4" s="81" t="s">
        <v>10707</v>
      </c>
      <c r="KHP4" s="81" t="s">
        <v>10708</v>
      </c>
      <c r="KHQ4" s="81" t="s">
        <v>10709</v>
      </c>
      <c r="KHR4" s="81" t="s">
        <v>10710</v>
      </c>
      <c r="KHS4" s="81" t="s">
        <v>10711</v>
      </c>
      <c r="KHT4" s="81" t="s">
        <v>10712</v>
      </c>
      <c r="KHU4" s="81" t="s">
        <v>10713</v>
      </c>
      <c r="KHV4" s="81" t="s">
        <v>10714</v>
      </c>
      <c r="KHW4" s="81" t="s">
        <v>10715</v>
      </c>
      <c r="KHX4" s="81" t="s">
        <v>10716</v>
      </c>
      <c r="KHY4" s="81" t="s">
        <v>10717</v>
      </c>
      <c r="KHZ4" s="81" t="s">
        <v>10718</v>
      </c>
      <c r="KIA4" s="81" t="s">
        <v>10719</v>
      </c>
      <c r="KIB4" s="81" t="s">
        <v>10720</v>
      </c>
      <c r="KIC4" s="81" t="s">
        <v>10721</v>
      </c>
      <c r="KID4" s="81" t="s">
        <v>10722</v>
      </c>
      <c r="KIE4" s="81" t="s">
        <v>10723</v>
      </c>
      <c r="KIF4" s="81" t="s">
        <v>10724</v>
      </c>
      <c r="KIG4" s="81" t="s">
        <v>10725</v>
      </c>
      <c r="KIH4" s="81" t="s">
        <v>10726</v>
      </c>
      <c r="KII4" s="81" t="s">
        <v>10727</v>
      </c>
      <c r="KIJ4" s="81" t="s">
        <v>10728</v>
      </c>
      <c r="KIK4" s="81" t="s">
        <v>10729</v>
      </c>
      <c r="KIL4" s="81" t="s">
        <v>10730</v>
      </c>
      <c r="KIM4" s="81" t="s">
        <v>10731</v>
      </c>
      <c r="KIN4" s="81" t="s">
        <v>10732</v>
      </c>
      <c r="KIO4" s="81" t="s">
        <v>10733</v>
      </c>
      <c r="KIP4" s="81" t="s">
        <v>10734</v>
      </c>
      <c r="KIQ4" s="81" t="s">
        <v>10735</v>
      </c>
      <c r="KIR4" s="81" t="s">
        <v>10736</v>
      </c>
      <c r="KIS4" s="81" t="s">
        <v>10737</v>
      </c>
      <c r="KIT4" s="81" t="s">
        <v>10738</v>
      </c>
      <c r="KIU4" s="81" t="s">
        <v>10739</v>
      </c>
      <c r="KIV4" s="81" t="s">
        <v>10740</v>
      </c>
      <c r="KIW4" s="81" t="s">
        <v>10741</v>
      </c>
      <c r="KIX4" s="81" t="s">
        <v>10742</v>
      </c>
      <c r="KIY4" s="81" t="s">
        <v>10743</v>
      </c>
      <c r="KIZ4" s="81" t="s">
        <v>10744</v>
      </c>
      <c r="KJA4" s="81" t="s">
        <v>10745</v>
      </c>
      <c r="KJB4" s="81" t="s">
        <v>10746</v>
      </c>
      <c r="KJC4" s="81" t="s">
        <v>10747</v>
      </c>
      <c r="KJD4" s="81" t="s">
        <v>10748</v>
      </c>
      <c r="KJE4" s="81" t="s">
        <v>10749</v>
      </c>
      <c r="KJF4" s="81" t="s">
        <v>10750</v>
      </c>
      <c r="KJG4" s="81" t="s">
        <v>10751</v>
      </c>
      <c r="KJH4" s="81" t="s">
        <v>10752</v>
      </c>
      <c r="KJI4" s="81" t="s">
        <v>10753</v>
      </c>
      <c r="KJJ4" s="81" t="s">
        <v>10754</v>
      </c>
      <c r="KJK4" s="81" t="s">
        <v>10755</v>
      </c>
      <c r="KJL4" s="81" t="s">
        <v>10756</v>
      </c>
      <c r="KJM4" s="81" t="s">
        <v>10757</v>
      </c>
      <c r="KJN4" s="81" t="s">
        <v>10758</v>
      </c>
      <c r="KJO4" s="81" t="s">
        <v>10759</v>
      </c>
      <c r="KJP4" s="81" t="s">
        <v>10760</v>
      </c>
      <c r="KJQ4" s="81" t="s">
        <v>10761</v>
      </c>
      <c r="KJR4" s="81" t="s">
        <v>10762</v>
      </c>
      <c r="KJS4" s="81" t="s">
        <v>10763</v>
      </c>
      <c r="KJT4" s="81" t="s">
        <v>10764</v>
      </c>
      <c r="KJU4" s="81" t="s">
        <v>10765</v>
      </c>
      <c r="KJV4" s="81" t="s">
        <v>10766</v>
      </c>
      <c r="KJW4" s="81" t="s">
        <v>10767</v>
      </c>
      <c r="KJX4" s="81" t="s">
        <v>10768</v>
      </c>
      <c r="KJY4" s="81" t="s">
        <v>10769</v>
      </c>
      <c r="KJZ4" s="81" t="s">
        <v>10770</v>
      </c>
      <c r="KKA4" s="81" t="s">
        <v>10771</v>
      </c>
      <c r="KKB4" s="81" t="s">
        <v>10772</v>
      </c>
      <c r="KKC4" s="81" t="s">
        <v>10773</v>
      </c>
      <c r="KKD4" s="81" t="s">
        <v>10774</v>
      </c>
      <c r="KKE4" s="81" t="s">
        <v>10775</v>
      </c>
      <c r="KKF4" s="81" t="s">
        <v>10776</v>
      </c>
      <c r="KKG4" s="81" t="s">
        <v>10777</v>
      </c>
      <c r="KKH4" s="81" t="s">
        <v>10778</v>
      </c>
      <c r="KKI4" s="81" t="s">
        <v>10779</v>
      </c>
      <c r="KKJ4" s="81" t="s">
        <v>10780</v>
      </c>
      <c r="KKK4" s="81" t="s">
        <v>10781</v>
      </c>
      <c r="KKL4" s="81" t="s">
        <v>10782</v>
      </c>
      <c r="KKM4" s="81" t="s">
        <v>10783</v>
      </c>
      <c r="KKN4" s="81" t="s">
        <v>10784</v>
      </c>
      <c r="KKO4" s="81" t="s">
        <v>10785</v>
      </c>
      <c r="KKP4" s="81" t="s">
        <v>10786</v>
      </c>
      <c r="KKQ4" s="81" t="s">
        <v>10787</v>
      </c>
      <c r="KKR4" s="81" t="s">
        <v>10788</v>
      </c>
      <c r="KKS4" s="81" t="s">
        <v>10789</v>
      </c>
      <c r="KKT4" s="81" t="s">
        <v>10790</v>
      </c>
      <c r="KKU4" s="81" t="s">
        <v>10791</v>
      </c>
      <c r="KKV4" s="81" t="s">
        <v>10792</v>
      </c>
      <c r="KKW4" s="81" t="s">
        <v>10793</v>
      </c>
      <c r="KKX4" s="81" t="s">
        <v>10794</v>
      </c>
      <c r="KKY4" s="81" t="s">
        <v>10795</v>
      </c>
      <c r="KKZ4" s="81" t="s">
        <v>10796</v>
      </c>
      <c r="KLA4" s="81" t="s">
        <v>10797</v>
      </c>
      <c r="KLB4" s="81" t="s">
        <v>10798</v>
      </c>
      <c r="KLC4" s="81" t="s">
        <v>10799</v>
      </c>
      <c r="KLD4" s="81" t="s">
        <v>10800</v>
      </c>
      <c r="KLE4" s="81" t="s">
        <v>10801</v>
      </c>
      <c r="KLF4" s="81" t="s">
        <v>10802</v>
      </c>
      <c r="KLG4" s="81" t="s">
        <v>10803</v>
      </c>
      <c r="KLH4" s="81" t="s">
        <v>10804</v>
      </c>
      <c r="KLI4" s="81" t="s">
        <v>10805</v>
      </c>
      <c r="KLJ4" s="81" t="s">
        <v>10806</v>
      </c>
      <c r="KLK4" s="81" t="s">
        <v>10807</v>
      </c>
      <c r="KLL4" s="81" t="s">
        <v>10808</v>
      </c>
      <c r="KLM4" s="81" t="s">
        <v>10809</v>
      </c>
      <c r="KLN4" s="81" t="s">
        <v>10810</v>
      </c>
      <c r="KLO4" s="81" t="s">
        <v>10811</v>
      </c>
      <c r="KLP4" s="81" t="s">
        <v>10812</v>
      </c>
      <c r="KLQ4" s="81" t="s">
        <v>10813</v>
      </c>
      <c r="KLR4" s="81" t="s">
        <v>10814</v>
      </c>
      <c r="KLS4" s="81" t="s">
        <v>10815</v>
      </c>
      <c r="KLT4" s="81" t="s">
        <v>10816</v>
      </c>
      <c r="KLU4" s="81" t="s">
        <v>10817</v>
      </c>
      <c r="KLV4" s="81" t="s">
        <v>10818</v>
      </c>
      <c r="KLW4" s="81" t="s">
        <v>10819</v>
      </c>
      <c r="KLX4" s="81" t="s">
        <v>10820</v>
      </c>
      <c r="KLY4" s="81" t="s">
        <v>10821</v>
      </c>
      <c r="KLZ4" s="81" t="s">
        <v>10822</v>
      </c>
      <c r="KMA4" s="81" t="s">
        <v>10823</v>
      </c>
      <c r="KMB4" s="81" t="s">
        <v>10824</v>
      </c>
      <c r="KMC4" s="81" t="s">
        <v>10825</v>
      </c>
      <c r="KMD4" s="81" t="s">
        <v>10826</v>
      </c>
      <c r="KME4" s="81" t="s">
        <v>10827</v>
      </c>
      <c r="KMF4" s="81" t="s">
        <v>10828</v>
      </c>
      <c r="KMG4" s="81" t="s">
        <v>10829</v>
      </c>
      <c r="KMH4" s="81" t="s">
        <v>10830</v>
      </c>
      <c r="KMI4" s="81" t="s">
        <v>10831</v>
      </c>
      <c r="KMJ4" s="81" t="s">
        <v>10832</v>
      </c>
      <c r="KMK4" s="81" t="s">
        <v>10833</v>
      </c>
      <c r="KML4" s="81" t="s">
        <v>10834</v>
      </c>
      <c r="KMM4" s="81" t="s">
        <v>10835</v>
      </c>
      <c r="KMN4" s="81" t="s">
        <v>10836</v>
      </c>
      <c r="KMO4" s="81" t="s">
        <v>10837</v>
      </c>
      <c r="KMP4" s="81" t="s">
        <v>10838</v>
      </c>
      <c r="KMQ4" s="81" t="s">
        <v>10839</v>
      </c>
      <c r="KMR4" s="81" t="s">
        <v>10840</v>
      </c>
      <c r="KMS4" s="81" t="s">
        <v>10841</v>
      </c>
      <c r="KMT4" s="81" t="s">
        <v>10842</v>
      </c>
      <c r="KMU4" s="81" t="s">
        <v>10843</v>
      </c>
      <c r="KMV4" s="81" t="s">
        <v>10844</v>
      </c>
      <c r="KMW4" s="81" t="s">
        <v>10845</v>
      </c>
      <c r="KMX4" s="81" t="s">
        <v>10846</v>
      </c>
      <c r="KMY4" s="81" t="s">
        <v>10847</v>
      </c>
      <c r="KMZ4" s="81" t="s">
        <v>10848</v>
      </c>
      <c r="KNA4" s="81" t="s">
        <v>10849</v>
      </c>
      <c r="KNB4" s="81" t="s">
        <v>10850</v>
      </c>
      <c r="KNC4" s="81" t="s">
        <v>10851</v>
      </c>
      <c r="KND4" s="81" t="s">
        <v>10852</v>
      </c>
      <c r="KNE4" s="81" t="s">
        <v>10853</v>
      </c>
      <c r="KNF4" s="81" t="s">
        <v>10854</v>
      </c>
      <c r="KNG4" s="81" t="s">
        <v>10855</v>
      </c>
      <c r="KNH4" s="81" t="s">
        <v>10856</v>
      </c>
      <c r="KNI4" s="81" t="s">
        <v>10857</v>
      </c>
      <c r="KNJ4" s="81" t="s">
        <v>10858</v>
      </c>
      <c r="KNK4" s="81" t="s">
        <v>10859</v>
      </c>
      <c r="KNL4" s="81" t="s">
        <v>10860</v>
      </c>
      <c r="KNM4" s="81" t="s">
        <v>10861</v>
      </c>
      <c r="KNN4" s="81" t="s">
        <v>10862</v>
      </c>
      <c r="KNO4" s="81" t="s">
        <v>10863</v>
      </c>
      <c r="KNP4" s="81" t="s">
        <v>10864</v>
      </c>
      <c r="KNQ4" s="81" t="s">
        <v>10865</v>
      </c>
      <c r="KNR4" s="81" t="s">
        <v>10866</v>
      </c>
      <c r="KNS4" s="81" t="s">
        <v>10867</v>
      </c>
      <c r="KNT4" s="81" t="s">
        <v>10868</v>
      </c>
      <c r="KNU4" s="81" t="s">
        <v>10869</v>
      </c>
      <c r="KNV4" s="81" t="s">
        <v>10870</v>
      </c>
      <c r="KNW4" s="81" t="s">
        <v>10871</v>
      </c>
      <c r="KNX4" s="81" t="s">
        <v>10872</v>
      </c>
      <c r="KNY4" s="81" t="s">
        <v>10873</v>
      </c>
      <c r="KNZ4" s="81" t="s">
        <v>10874</v>
      </c>
      <c r="KOA4" s="81" t="s">
        <v>10875</v>
      </c>
      <c r="KOB4" s="81" t="s">
        <v>10876</v>
      </c>
      <c r="KOC4" s="81" t="s">
        <v>10877</v>
      </c>
      <c r="KOD4" s="81" t="s">
        <v>10878</v>
      </c>
      <c r="KOE4" s="81" t="s">
        <v>10879</v>
      </c>
      <c r="KOF4" s="81" t="s">
        <v>10880</v>
      </c>
      <c r="KOG4" s="81" t="s">
        <v>10881</v>
      </c>
      <c r="KOH4" s="81" t="s">
        <v>10882</v>
      </c>
      <c r="KOI4" s="81" t="s">
        <v>10883</v>
      </c>
      <c r="KOJ4" s="81" t="s">
        <v>10884</v>
      </c>
      <c r="KOK4" s="81" t="s">
        <v>10885</v>
      </c>
      <c r="KOL4" s="81" t="s">
        <v>10886</v>
      </c>
      <c r="KOM4" s="81" t="s">
        <v>10887</v>
      </c>
      <c r="KON4" s="81" t="s">
        <v>10888</v>
      </c>
      <c r="KOO4" s="81" t="s">
        <v>10889</v>
      </c>
      <c r="KOP4" s="81" t="s">
        <v>10890</v>
      </c>
      <c r="KOQ4" s="81" t="s">
        <v>10891</v>
      </c>
      <c r="KOR4" s="81" t="s">
        <v>10892</v>
      </c>
      <c r="KOS4" s="81" t="s">
        <v>10893</v>
      </c>
      <c r="KOT4" s="81" t="s">
        <v>10894</v>
      </c>
      <c r="KOU4" s="81" t="s">
        <v>10895</v>
      </c>
      <c r="KOV4" s="81" t="s">
        <v>10896</v>
      </c>
      <c r="KOW4" s="81" t="s">
        <v>10897</v>
      </c>
      <c r="KOX4" s="81" t="s">
        <v>10898</v>
      </c>
      <c r="KOY4" s="81" t="s">
        <v>10899</v>
      </c>
      <c r="KOZ4" s="81" t="s">
        <v>10900</v>
      </c>
      <c r="KPA4" s="81" t="s">
        <v>10901</v>
      </c>
      <c r="KPB4" s="81" t="s">
        <v>10902</v>
      </c>
      <c r="KPC4" s="81" t="s">
        <v>10903</v>
      </c>
      <c r="KPD4" s="81" t="s">
        <v>10904</v>
      </c>
      <c r="KPE4" s="81" t="s">
        <v>10905</v>
      </c>
      <c r="KPF4" s="81" t="s">
        <v>10906</v>
      </c>
      <c r="KPG4" s="81" t="s">
        <v>10907</v>
      </c>
      <c r="KPH4" s="81" t="s">
        <v>10908</v>
      </c>
      <c r="KPI4" s="81" t="s">
        <v>10909</v>
      </c>
      <c r="KPJ4" s="81" t="s">
        <v>10910</v>
      </c>
      <c r="KPK4" s="81" t="s">
        <v>10911</v>
      </c>
      <c r="KPL4" s="81" t="s">
        <v>10912</v>
      </c>
      <c r="KPM4" s="81" t="s">
        <v>10913</v>
      </c>
      <c r="KPN4" s="81" t="s">
        <v>10914</v>
      </c>
      <c r="KPO4" s="81" t="s">
        <v>10915</v>
      </c>
      <c r="KPP4" s="81" t="s">
        <v>10916</v>
      </c>
      <c r="KPQ4" s="81" t="s">
        <v>10917</v>
      </c>
      <c r="KPR4" s="81" t="s">
        <v>10918</v>
      </c>
      <c r="KPS4" s="81" t="s">
        <v>10919</v>
      </c>
      <c r="KPT4" s="81" t="s">
        <v>10920</v>
      </c>
      <c r="KPU4" s="81" t="s">
        <v>10921</v>
      </c>
      <c r="KPV4" s="81" t="s">
        <v>10922</v>
      </c>
      <c r="KPW4" s="81" t="s">
        <v>10923</v>
      </c>
      <c r="KPX4" s="81" t="s">
        <v>10924</v>
      </c>
      <c r="KPY4" s="81" t="s">
        <v>10925</v>
      </c>
      <c r="KPZ4" s="81" t="s">
        <v>10926</v>
      </c>
      <c r="KQA4" s="81" t="s">
        <v>10927</v>
      </c>
      <c r="KQB4" s="81" t="s">
        <v>10928</v>
      </c>
      <c r="KQC4" s="81" t="s">
        <v>10929</v>
      </c>
      <c r="KQD4" s="81" t="s">
        <v>10930</v>
      </c>
      <c r="KQE4" s="81" t="s">
        <v>10931</v>
      </c>
      <c r="KQF4" s="81" t="s">
        <v>10932</v>
      </c>
      <c r="KQG4" s="81" t="s">
        <v>10933</v>
      </c>
      <c r="KQH4" s="81" t="s">
        <v>10934</v>
      </c>
      <c r="KQI4" s="81" t="s">
        <v>10935</v>
      </c>
      <c r="KQJ4" s="81" t="s">
        <v>10936</v>
      </c>
      <c r="KQK4" s="81" t="s">
        <v>10937</v>
      </c>
      <c r="KQL4" s="81" t="s">
        <v>10938</v>
      </c>
      <c r="KQM4" s="81" t="s">
        <v>10939</v>
      </c>
      <c r="KQN4" s="81" t="s">
        <v>10940</v>
      </c>
      <c r="KQO4" s="81" t="s">
        <v>10941</v>
      </c>
      <c r="KQP4" s="81" t="s">
        <v>10942</v>
      </c>
      <c r="KQQ4" s="81" t="s">
        <v>10943</v>
      </c>
      <c r="KQR4" s="81" t="s">
        <v>10944</v>
      </c>
      <c r="KQS4" s="81" t="s">
        <v>10945</v>
      </c>
      <c r="KQT4" s="81" t="s">
        <v>10946</v>
      </c>
      <c r="KQU4" s="81" t="s">
        <v>10947</v>
      </c>
      <c r="KQV4" s="81" t="s">
        <v>10948</v>
      </c>
      <c r="KQW4" s="81" t="s">
        <v>10949</v>
      </c>
      <c r="KQX4" s="81" t="s">
        <v>10950</v>
      </c>
      <c r="KQY4" s="81" t="s">
        <v>10951</v>
      </c>
      <c r="KQZ4" s="81" t="s">
        <v>10952</v>
      </c>
      <c r="KRA4" s="81" t="s">
        <v>10953</v>
      </c>
      <c r="KRB4" s="81" t="s">
        <v>10954</v>
      </c>
      <c r="KRC4" s="81" t="s">
        <v>10955</v>
      </c>
      <c r="KRD4" s="81" t="s">
        <v>10956</v>
      </c>
      <c r="KRE4" s="81" t="s">
        <v>10957</v>
      </c>
      <c r="KRF4" s="81" t="s">
        <v>10958</v>
      </c>
      <c r="KRG4" s="81" t="s">
        <v>10959</v>
      </c>
      <c r="KRH4" s="81" t="s">
        <v>10960</v>
      </c>
      <c r="KRI4" s="81" t="s">
        <v>10961</v>
      </c>
      <c r="KRJ4" s="81" t="s">
        <v>10962</v>
      </c>
      <c r="KRK4" s="81" t="s">
        <v>10963</v>
      </c>
      <c r="KRL4" s="81" t="s">
        <v>10964</v>
      </c>
      <c r="KRM4" s="81" t="s">
        <v>10965</v>
      </c>
      <c r="KRN4" s="81" t="s">
        <v>10966</v>
      </c>
      <c r="KRO4" s="81" t="s">
        <v>10967</v>
      </c>
      <c r="KRP4" s="81" t="s">
        <v>10968</v>
      </c>
      <c r="KRQ4" s="81" t="s">
        <v>10969</v>
      </c>
      <c r="KRR4" s="81" t="s">
        <v>10970</v>
      </c>
      <c r="KRS4" s="81" t="s">
        <v>10971</v>
      </c>
      <c r="KRT4" s="81" t="s">
        <v>10972</v>
      </c>
      <c r="KRU4" s="81" t="s">
        <v>10973</v>
      </c>
      <c r="KRV4" s="81" t="s">
        <v>10974</v>
      </c>
      <c r="KRW4" s="81" t="s">
        <v>10975</v>
      </c>
      <c r="KRX4" s="81" t="s">
        <v>10976</v>
      </c>
      <c r="KRY4" s="81" t="s">
        <v>10977</v>
      </c>
      <c r="KRZ4" s="81" t="s">
        <v>10978</v>
      </c>
      <c r="KSA4" s="81" t="s">
        <v>10979</v>
      </c>
      <c r="KSB4" s="81" t="s">
        <v>10980</v>
      </c>
      <c r="KSC4" s="81" t="s">
        <v>10981</v>
      </c>
      <c r="KSD4" s="81" t="s">
        <v>10982</v>
      </c>
      <c r="KSE4" s="81" t="s">
        <v>10983</v>
      </c>
      <c r="KSF4" s="81" t="s">
        <v>10984</v>
      </c>
      <c r="KSG4" s="81" t="s">
        <v>10985</v>
      </c>
      <c r="KSH4" s="81" t="s">
        <v>10986</v>
      </c>
      <c r="KSI4" s="81" t="s">
        <v>10987</v>
      </c>
      <c r="KSJ4" s="81" t="s">
        <v>10988</v>
      </c>
      <c r="KSK4" s="81" t="s">
        <v>10989</v>
      </c>
      <c r="KSL4" s="81" t="s">
        <v>10990</v>
      </c>
      <c r="KSM4" s="81" t="s">
        <v>10991</v>
      </c>
      <c r="KSN4" s="81" t="s">
        <v>10992</v>
      </c>
      <c r="KSO4" s="81" t="s">
        <v>10993</v>
      </c>
      <c r="KSP4" s="81" t="s">
        <v>10994</v>
      </c>
      <c r="KSQ4" s="81" t="s">
        <v>10995</v>
      </c>
      <c r="KSR4" s="81" t="s">
        <v>10996</v>
      </c>
      <c r="KSS4" s="81" t="s">
        <v>10997</v>
      </c>
      <c r="KST4" s="81" t="s">
        <v>10998</v>
      </c>
      <c r="KSU4" s="81" t="s">
        <v>10999</v>
      </c>
      <c r="KSV4" s="81" t="s">
        <v>11000</v>
      </c>
      <c r="KSW4" s="81" t="s">
        <v>11001</v>
      </c>
      <c r="KSX4" s="81" t="s">
        <v>11002</v>
      </c>
      <c r="KSY4" s="81" t="s">
        <v>11003</v>
      </c>
      <c r="KSZ4" s="81" t="s">
        <v>11004</v>
      </c>
      <c r="KTA4" s="81" t="s">
        <v>11005</v>
      </c>
      <c r="KTB4" s="81" t="s">
        <v>11006</v>
      </c>
      <c r="KTC4" s="81" t="s">
        <v>11007</v>
      </c>
      <c r="KTD4" s="81" t="s">
        <v>11008</v>
      </c>
      <c r="KTE4" s="81" t="s">
        <v>11009</v>
      </c>
      <c r="KTF4" s="81" t="s">
        <v>11010</v>
      </c>
      <c r="KTG4" s="81" t="s">
        <v>11011</v>
      </c>
      <c r="KTH4" s="81" t="s">
        <v>11012</v>
      </c>
      <c r="KTI4" s="81" t="s">
        <v>11013</v>
      </c>
      <c r="KTJ4" s="81" t="s">
        <v>11014</v>
      </c>
      <c r="KTK4" s="81" t="s">
        <v>11015</v>
      </c>
      <c r="KTL4" s="81" t="s">
        <v>11016</v>
      </c>
      <c r="KTM4" s="81" t="s">
        <v>11017</v>
      </c>
      <c r="KTN4" s="81" t="s">
        <v>11018</v>
      </c>
      <c r="KTO4" s="81" t="s">
        <v>11019</v>
      </c>
      <c r="KTP4" s="81" t="s">
        <v>11020</v>
      </c>
      <c r="KTQ4" s="81" t="s">
        <v>11021</v>
      </c>
      <c r="KTR4" s="81" t="s">
        <v>11022</v>
      </c>
      <c r="KTS4" s="81" t="s">
        <v>11023</v>
      </c>
      <c r="KTT4" s="81" t="s">
        <v>11024</v>
      </c>
      <c r="KTU4" s="81" t="s">
        <v>11025</v>
      </c>
      <c r="KTV4" s="81" t="s">
        <v>11026</v>
      </c>
      <c r="KTW4" s="81" t="s">
        <v>11027</v>
      </c>
      <c r="KTX4" s="81" t="s">
        <v>11028</v>
      </c>
      <c r="KTY4" s="81" t="s">
        <v>11029</v>
      </c>
      <c r="KTZ4" s="81" t="s">
        <v>11030</v>
      </c>
      <c r="KUA4" s="81" t="s">
        <v>11031</v>
      </c>
      <c r="KUB4" s="81" t="s">
        <v>11032</v>
      </c>
      <c r="KUC4" s="81" t="s">
        <v>11033</v>
      </c>
      <c r="KUD4" s="81" t="s">
        <v>11034</v>
      </c>
      <c r="KUE4" s="81" t="s">
        <v>11035</v>
      </c>
      <c r="KUF4" s="81" t="s">
        <v>11036</v>
      </c>
      <c r="KUG4" s="81" t="s">
        <v>11037</v>
      </c>
      <c r="KUH4" s="81" t="s">
        <v>11038</v>
      </c>
      <c r="KUI4" s="81" t="s">
        <v>11039</v>
      </c>
      <c r="KUJ4" s="81" t="s">
        <v>11040</v>
      </c>
      <c r="KUK4" s="81" t="s">
        <v>11041</v>
      </c>
      <c r="KUL4" s="81" t="s">
        <v>11042</v>
      </c>
      <c r="KUM4" s="81" t="s">
        <v>11043</v>
      </c>
      <c r="KUN4" s="81" t="s">
        <v>11044</v>
      </c>
      <c r="KUO4" s="81" t="s">
        <v>11045</v>
      </c>
      <c r="KUP4" s="81" t="s">
        <v>11046</v>
      </c>
      <c r="KUQ4" s="81" t="s">
        <v>11047</v>
      </c>
      <c r="KUR4" s="81" t="s">
        <v>11048</v>
      </c>
      <c r="KUS4" s="81" t="s">
        <v>11049</v>
      </c>
      <c r="KUT4" s="81" t="s">
        <v>11050</v>
      </c>
      <c r="KUU4" s="81" t="s">
        <v>11051</v>
      </c>
      <c r="KUV4" s="81" t="s">
        <v>11052</v>
      </c>
      <c r="KUW4" s="81" t="s">
        <v>11053</v>
      </c>
      <c r="KUX4" s="81" t="s">
        <v>11054</v>
      </c>
      <c r="KUY4" s="81" t="s">
        <v>11055</v>
      </c>
      <c r="KUZ4" s="81" t="s">
        <v>11056</v>
      </c>
      <c r="KVA4" s="81" t="s">
        <v>11057</v>
      </c>
      <c r="KVB4" s="81" t="s">
        <v>11058</v>
      </c>
      <c r="KVC4" s="81" t="s">
        <v>11059</v>
      </c>
      <c r="KVD4" s="81" t="s">
        <v>11060</v>
      </c>
      <c r="KVE4" s="81" t="s">
        <v>11061</v>
      </c>
      <c r="KVF4" s="81" t="s">
        <v>11062</v>
      </c>
      <c r="KVG4" s="81" t="s">
        <v>11063</v>
      </c>
      <c r="KVH4" s="81" t="s">
        <v>11064</v>
      </c>
      <c r="KVI4" s="81" t="s">
        <v>11065</v>
      </c>
      <c r="KVJ4" s="81" t="s">
        <v>11066</v>
      </c>
      <c r="KVK4" s="81" t="s">
        <v>11067</v>
      </c>
      <c r="KVL4" s="81" t="s">
        <v>11068</v>
      </c>
      <c r="KVM4" s="81" t="s">
        <v>11069</v>
      </c>
      <c r="KVN4" s="81" t="s">
        <v>11070</v>
      </c>
      <c r="KVO4" s="81" t="s">
        <v>11071</v>
      </c>
      <c r="KVP4" s="81" t="s">
        <v>11072</v>
      </c>
      <c r="KVQ4" s="81" t="s">
        <v>11073</v>
      </c>
      <c r="KVR4" s="81" t="s">
        <v>11074</v>
      </c>
      <c r="KVS4" s="81" t="s">
        <v>11075</v>
      </c>
      <c r="KVT4" s="81" t="s">
        <v>11076</v>
      </c>
      <c r="KVU4" s="81" t="s">
        <v>11077</v>
      </c>
      <c r="KVV4" s="81" t="s">
        <v>11078</v>
      </c>
      <c r="KVW4" s="81" t="s">
        <v>11079</v>
      </c>
      <c r="KVX4" s="81" t="s">
        <v>11080</v>
      </c>
      <c r="KVY4" s="81" t="s">
        <v>11081</v>
      </c>
      <c r="KVZ4" s="81" t="s">
        <v>11082</v>
      </c>
      <c r="KWA4" s="81" t="s">
        <v>11083</v>
      </c>
      <c r="KWB4" s="81" t="s">
        <v>11084</v>
      </c>
      <c r="KWC4" s="81" t="s">
        <v>11085</v>
      </c>
      <c r="KWD4" s="81" t="s">
        <v>11086</v>
      </c>
      <c r="KWE4" s="81" t="s">
        <v>11087</v>
      </c>
      <c r="KWF4" s="81" t="s">
        <v>11088</v>
      </c>
      <c r="KWG4" s="81" t="s">
        <v>11089</v>
      </c>
      <c r="KWH4" s="81" t="s">
        <v>11090</v>
      </c>
      <c r="KWI4" s="81" t="s">
        <v>11091</v>
      </c>
      <c r="KWJ4" s="81" t="s">
        <v>11092</v>
      </c>
      <c r="KWK4" s="81" t="s">
        <v>11093</v>
      </c>
      <c r="KWL4" s="81" t="s">
        <v>11094</v>
      </c>
      <c r="KWM4" s="81" t="s">
        <v>11095</v>
      </c>
      <c r="KWN4" s="81" t="s">
        <v>11096</v>
      </c>
      <c r="KWO4" s="81" t="s">
        <v>11097</v>
      </c>
      <c r="KWP4" s="81" t="s">
        <v>11098</v>
      </c>
      <c r="KWQ4" s="81" t="s">
        <v>11099</v>
      </c>
      <c r="KWR4" s="81" t="s">
        <v>11100</v>
      </c>
      <c r="KWS4" s="81" t="s">
        <v>11101</v>
      </c>
      <c r="KWT4" s="81" t="s">
        <v>11102</v>
      </c>
      <c r="KWU4" s="81" t="s">
        <v>11103</v>
      </c>
      <c r="KWV4" s="81" t="s">
        <v>11104</v>
      </c>
      <c r="KWW4" s="81" t="s">
        <v>11105</v>
      </c>
      <c r="KWX4" s="81" t="s">
        <v>11106</v>
      </c>
      <c r="KWY4" s="81" t="s">
        <v>11107</v>
      </c>
      <c r="KWZ4" s="81" t="s">
        <v>11108</v>
      </c>
      <c r="KXA4" s="81" t="s">
        <v>11109</v>
      </c>
      <c r="KXB4" s="81" t="s">
        <v>11110</v>
      </c>
      <c r="KXC4" s="81" t="s">
        <v>11111</v>
      </c>
      <c r="KXD4" s="81" t="s">
        <v>11112</v>
      </c>
      <c r="KXE4" s="81" t="s">
        <v>11113</v>
      </c>
      <c r="KXF4" s="81" t="s">
        <v>11114</v>
      </c>
      <c r="KXG4" s="81" t="s">
        <v>11115</v>
      </c>
      <c r="KXH4" s="81" t="s">
        <v>11116</v>
      </c>
      <c r="KXI4" s="81" t="s">
        <v>11117</v>
      </c>
      <c r="KXJ4" s="81" t="s">
        <v>11118</v>
      </c>
      <c r="KXK4" s="81" t="s">
        <v>11119</v>
      </c>
      <c r="KXL4" s="81" t="s">
        <v>11120</v>
      </c>
      <c r="KXM4" s="81" t="s">
        <v>11121</v>
      </c>
      <c r="KXN4" s="81" t="s">
        <v>11122</v>
      </c>
      <c r="KXO4" s="81" t="s">
        <v>11123</v>
      </c>
      <c r="KXP4" s="81" t="s">
        <v>11124</v>
      </c>
      <c r="KXQ4" s="81" t="s">
        <v>11125</v>
      </c>
      <c r="KXR4" s="81" t="s">
        <v>11126</v>
      </c>
      <c r="KXS4" s="81" t="s">
        <v>11127</v>
      </c>
      <c r="KXT4" s="81" t="s">
        <v>11128</v>
      </c>
      <c r="KXU4" s="81" t="s">
        <v>11129</v>
      </c>
      <c r="KXV4" s="81" t="s">
        <v>11130</v>
      </c>
      <c r="KXW4" s="81" t="s">
        <v>11131</v>
      </c>
      <c r="KXX4" s="81" t="s">
        <v>11132</v>
      </c>
      <c r="KXY4" s="81" t="s">
        <v>11133</v>
      </c>
      <c r="KXZ4" s="81" t="s">
        <v>11134</v>
      </c>
      <c r="KYA4" s="81" t="s">
        <v>11135</v>
      </c>
      <c r="KYB4" s="81" t="s">
        <v>11136</v>
      </c>
      <c r="KYC4" s="81" t="s">
        <v>11137</v>
      </c>
      <c r="KYD4" s="81" t="s">
        <v>11138</v>
      </c>
      <c r="KYE4" s="81" t="s">
        <v>11139</v>
      </c>
      <c r="KYF4" s="81" t="s">
        <v>11140</v>
      </c>
      <c r="KYG4" s="81" t="s">
        <v>11141</v>
      </c>
      <c r="KYH4" s="81" t="s">
        <v>11142</v>
      </c>
      <c r="KYI4" s="81" t="s">
        <v>11143</v>
      </c>
      <c r="KYJ4" s="81" t="s">
        <v>11144</v>
      </c>
      <c r="KYK4" s="81" t="s">
        <v>11145</v>
      </c>
      <c r="KYL4" s="81" t="s">
        <v>11146</v>
      </c>
      <c r="KYM4" s="81" t="s">
        <v>11147</v>
      </c>
      <c r="KYN4" s="81" t="s">
        <v>11148</v>
      </c>
      <c r="KYO4" s="81" t="s">
        <v>11149</v>
      </c>
      <c r="KYP4" s="81" t="s">
        <v>11150</v>
      </c>
      <c r="KYQ4" s="81" t="s">
        <v>11151</v>
      </c>
      <c r="KYR4" s="81" t="s">
        <v>11152</v>
      </c>
      <c r="KYS4" s="81" t="s">
        <v>11153</v>
      </c>
      <c r="KYT4" s="81" t="s">
        <v>11154</v>
      </c>
      <c r="KYU4" s="81" t="s">
        <v>11155</v>
      </c>
      <c r="KYV4" s="81" t="s">
        <v>11156</v>
      </c>
      <c r="KYW4" s="81" t="s">
        <v>11157</v>
      </c>
      <c r="KYX4" s="81" t="s">
        <v>11158</v>
      </c>
      <c r="KYY4" s="81" t="s">
        <v>11159</v>
      </c>
      <c r="KYZ4" s="81" t="s">
        <v>11160</v>
      </c>
      <c r="KZA4" s="81" t="s">
        <v>11161</v>
      </c>
      <c r="KZB4" s="81" t="s">
        <v>11162</v>
      </c>
      <c r="KZC4" s="81" t="s">
        <v>11163</v>
      </c>
      <c r="KZD4" s="81" t="s">
        <v>11164</v>
      </c>
      <c r="KZE4" s="81" t="s">
        <v>11165</v>
      </c>
      <c r="KZF4" s="81" t="s">
        <v>11166</v>
      </c>
      <c r="KZG4" s="81" t="s">
        <v>11167</v>
      </c>
      <c r="KZH4" s="81" t="s">
        <v>11168</v>
      </c>
      <c r="KZI4" s="81" t="s">
        <v>11169</v>
      </c>
      <c r="KZJ4" s="81" t="s">
        <v>11170</v>
      </c>
      <c r="KZK4" s="81" t="s">
        <v>11171</v>
      </c>
      <c r="KZL4" s="81" t="s">
        <v>11172</v>
      </c>
      <c r="KZM4" s="81" t="s">
        <v>11173</v>
      </c>
      <c r="KZN4" s="81" t="s">
        <v>11174</v>
      </c>
      <c r="KZO4" s="81" t="s">
        <v>11175</v>
      </c>
      <c r="KZP4" s="81" t="s">
        <v>11176</v>
      </c>
      <c r="KZQ4" s="81" t="s">
        <v>11177</v>
      </c>
      <c r="KZR4" s="81" t="s">
        <v>11178</v>
      </c>
      <c r="KZS4" s="81" t="s">
        <v>11179</v>
      </c>
      <c r="KZT4" s="81" t="s">
        <v>11180</v>
      </c>
      <c r="KZU4" s="81" t="s">
        <v>11181</v>
      </c>
      <c r="KZV4" s="81" t="s">
        <v>11182</v>
      </c>
      <c r="KZW4" s="81" t="s">
        <v>11183</v>
      </c>
      <c r="KZX4" s="81" t="s">
        <v>11184</v>
      </c>
      <c r="KZY4" s="81" t="s">
        <v>11185</v>
      </c>
      <c r="KZZ4" s="81" t="s">
        <v>11186</v>
      </c>
      <c r="LAA4" s="81" t="s">
        <v>11187</v>
      </c>
      <c r="LAB4" s="81" t="s">
        <v>11188</v>
      </c>
      <c r="LAC4" s="81" t="s">
        <v>11189</v>
      </c>
      <c r="LAD4" s="81" t="s">
        <v>11190</v>
      </c>
      <c r="LAE4" s="81" t="s">
        <v>11191</v>
      </c>
      <c r="LAF4" s="81" t="s">
        <v>11192</v>
      </c>
      <c r="LAG4" s="81" t="s">
        <v>11193</v>
      </c>
      <c r="LAH4" s="81" t="s">
        <v>11194</v>
      </c>
      <c r="LAI4" s="81" t="s">
        <v>11195</v>
      </c>
      <c r="LAJ4" s="81" t="s">
        <v>11196</v>
      </c>
      <c r="LAK4" s="81" t="s">
        <v>11197</v>
      </c>
      <c r="LAL4" s="81" t="s">
        <v>11198</v>
      </c>
      <c r="LAM4" s="81" t="s">
        <v>11199</v>
      </c>
      <c r="LAN4" s="81" t="s">
        <v>11200</v>
      </c>
      <c r="LAO4" s="81" t="s">
        <v>11201</v>
      </c>
      <c r="LAP4" s="81" t="s">
        <v>11202</v>
      </c>
      <c r="LAQ4" s="81" t="s">
        <v>11203</v>
      </c>
      <c r="LAR4" s="81" t="s">
        <v>11204</v>
      </c>
      <c r="LAS4" s="81" t="s">
        <v>11205</v>
      </c>
      <c r="LAT4" s="81" t="s">
        <v>11206</v>
      </c>
      <c r="LAU4" s="81" t="s">
        <v>11207</v>
      </c>
      <c r="LAV4" s="81" t="s">
        <v>11208</v>
      </c>
      <c r="LAW4" s="81" t="s">
        <v>11209</v>
      </c>
      <c r="LAX4" s="81" t="s">
        <v>11210</v>
      </c>
      <c r="LAY4" s="81" t="s">
        <v>11211</v>
      </c>
      <c r="LAZ4" s="81" t="s">
        <v>11212</v>
      </c>
      <c r="LBA4" s="81" t="s">
        <v>11213</v>
      </c>
      <c r="LBB4" s="81" t="s">
        <v>11214</v>
      </c>
      <c r="LBC4" s="81" t="s">
        <v>11215</v>
      </c>
      <c r="LBD4" s="81" t="s">
        <v>11216</v>
      </c>
      <c r="LBE4" s="81" t="s">
        <v>11217</v>
      </c>
      <c r="LBF4" s="81" t="s">
        <v>11218</v>
      </c>
      <c r="LBG4" s="81" t="s">
        <v>11219</v>
      </c>
      <c r="LBH4" s="81" t="s">
        <v>11220</v>
      </c>
      <c r="LBI4" s="81" t="s">
        <v>11221</v>
      </c>
      <c r="LBJ4" s="81" t="s">
        <v>11222</v>
      </c>
      <c r="LBK4" s="81" t="s">
        <v>11223</v>
      </c>
      <c r="LBL4" s="81" t="s">
        <v>11224</v>
      </c>
      <c r="LBM4" s="81" t="s">
        <v>11225</v>
      </c>
      <c r="LBN4" s="81" t="s">
        <v>11226</v>
      </c>
      <c r="LBO4" s="81" t="s">
        <v>11227</v>
      </c>
      <c r="LBP4" s="81" t="s">
        <v>11228</v>
      </c>
      <c r="LBQ4" s="81" t="s">
        <v>11229</v>
      </c>
      <c r="LBR4" s="81" t="s">
        <v>11230</v>
      </c>
      <c r="LBS4" s="81" t="s">
        <v>11231</v>
      </c>
      <c r="LBT4" s="81" t="s">
        <v>11232</v>
      </c>
      <c r="LBU4" s="81" t="s">
        <v>11233</v>
      </c>
      <c r="LBV4" s="81" t="s">
        <v>11234</v>
      </c>
      <c r="LBW4" s="81" t="s">
        <v>11235</v>
      </c>
      <c r="LBX4" s="81" t="s">
        <v>11236</v>
      </c>
      <c r="LBY4" s="81" t="s">
        <v>11237</v>
      </c>
      <c r="LBZ4" s="81" t="s">
        <v>11238</v>
      </c>
      <c r="LCA4" s="81" t="s">
        <v>11239</v>
      </c>
      <c r="LCB4" s="81" t="s">
        <v>11240</v>
      </c>
      <c r="LCC4" s="81" t="s">
        <v>11241</v>
      </c>
      <c r="LCD4" s="81" t="s">
        <v>11242</v>
      </c>
      <c r="LCE4" s="81" t="s">
        <v>11243</v>
      </c>
      <c r="LCF4" s="81" t="s">
        <v>11244</v>
      </c>
      <c r="LCG4" s="81" t="s">
        <v>11245</v>
      </c>
      <c r="LCH4" s="81" t="s">
        <v>11246</v>
      </c>
      <c r="LCI4" s="81" t="s">
        <v>11247</v>
      </c>
      <c r="LCJ4" s="81" t="s">
        <v>11248</v>
      </c>
      <c r="LCK4" s="81" t="s">
        <v>11249</v>
      </c>
      <c r="LCL4" s="81" t="s">
        <v>11250</v>
      </c>
      <c r="LCM4" s="81" t="s">
        <v>11251</v>
      </c>
      <c r="LCN4" s="81" t="s">
        <v>11252</v>
      </c>
      <c r="LCO4" s="81" t="s">
        <v>11253</v>
      </c>
      <c r="LCP4" s="81" t="s">
        <v>11254</v>
      </c>
      <c r="LCQ4" s="81" t="s">
        <v>11255</v>
      </c>
      <c r="LCR4" s="81" t="s">
        <v>11256</v>
      </c>
      <c r="LCS4" s="81" t="s">
        <v>11257</v>
      </c>
      <c r="LCT4" s="81" t="s">
        <v>11258</v>
      </c>
      <c r="LCU4" s="81" t="s">
        <v>11259</v>
      </c>
      <c r="LCV4" s="81" t="s">
        <v>11260</v>
      </c>
      <c r="LCW4" s="81" t="s">
        <v>11261</v>
      </c>
      <c r="LCX4" s="81" t="s">
        <v>11262</v>
      </c>
      <c r="LCY4" s="81" t="s">
        <v>11263</v>
      </c>
      <c r="LCZ4" s="81" t="s">
        <v>11264</v>
      </c>
      <c r="LDA4" s="81" t="s">
        <v>11265</v>
      </c>
      <c r="LDB4" s="81" t="s">
        <v>11266</v>
      </c>
      <c r="LDC4" s="81" t="s">
        <v>11267</v>
      </c>
      <c r="LDD4" s="81" t="s">
        <v>11268</v>
      </c>
      <c r="LDE4" s="81" t="s">
        <v>11269</v>
      </c>
      <c r="LDF4" s="81" t="s">
        <v>11270</v>
      </c>
      <c r="LDG4" s="81" t="s">
        <v>11271</v>
      </c>
      <c r="LDH4" s="81" t="s">
        <v>11272</v>
      </c>
      <c r="LDI4" s="81" t="s">
        <v>11273</v>
      </c>
      <c r="LDJ4" s="81" t="s">
        <v>11274</v>
      </c>
      <c r="LDK4" s="81" t="s">
        <v>11275</v>
      </c>
      <c r="LDL4" s="81" t="s">
        <v>11276</v>
      </c>
      <c r="LDM4" s="81" t="s">
        <v>11277</v>
      </c>
      <c r="LDN4" s="81" t="s">
        <v>11278</v>
      </c>
      <c r="LDO4" s="81" t="s">
        <v>11279</v>
      </c>
      <c r="LDP4" s="81" t="s">
        <v>11280</v>
      </c>
      <c r="LDQ4" s="81" t="s">
        <v>11281</v>
      </c>
      <c r="LDR4" s="81" t="s">
        <v>11282</v>
      </c>
      <c r="LDS4" s="81" t="s">
        <v>11283</v>
      </c>
      <c r="LDT4" s="81" t="s">
        <v>11284</v>
      </c>
      <c r="LDU4" s="81" t="s">
        <v>11285</v>
      </c>
      <c r="LDV4" s="81" t="s">
        <v>11286</v>
      </c>
      <c r="LDW4" s="81" t="s">
        <v>11287</v>
      </c>
      <c r="LDX4" s="81" t="s">
        <v>11288</v>
      </c>
      <c r="LDY4" s="81" t="s">
        <v>11289</v>
      </c>
      <c r="LDZ4" s="81" t="s">
        <v>11290</v>
      </c>
      <c r="LEA4" s="81" t="s">
        <v>11291</v>
      </c>
      <c r="LEB4" s="81" t="s">
        <v>11292</v>
      </c>
      <c r="LEC4" s="81" t="s">
        <v>11293</v>
      </c>
      <c r="LED4" s="81" t="s">
        <v>11294</v>
      </c>
      <c r="LEE4" s="81" t="s">
        <v>11295</v>
      </c>
      <c r="LEF4" s="81" t="s">
        <v>11296</v>
      </c>
      <c r="LEG4" s="81" t="s">
        <v>11297</v>
      </c>
      <c r="LEH4" s="81" t="s">
        <v>11298</v>
      </c>
      <c r="LEI4" s="81" t="s">
        <v>11299</v>
      </c>
      <c r="LEJ4" s="81" t="s">
        <v>11300</v>
      </c>
      <c r="LEK4" s="81" t="s">
        <v>11301</v>
      </c>
      <c r="LEL4" s="81" t="s">
        <v>11302</v>
      </c>
      <c r="LEM4" s="81" t="s">
        <v>11303</v>
      </c>
      <c r="LEN4" s="81" t="s">
        <v>11304</v>
      </c>
      <c r="LEO4" s="81" t="s">
        <v>11305</v>
      </c>
      <c r="LEP4" s="81" t="s">
        <v>11306</v>
      </c>
      <c r="LEQ4" s="81" t="s">
        <v>11307</v>
      </c>
      <c r="LER4" s="81" t="s">
        <v>11308</v>
      </c>
      <c r="LES4" s="81" t="s">
        <v>11309</v>
      </c>
      <c r="LET4" s="81" t="s">
        <v>11310</v>
      </c>
      <c r="LEU4" s="81" t="s">
        <v>11311</v>
      </c>
      <c r="LEV4" s="81" t="s">
        <v>11312</v>
      </c>
      <c r="LEW4" s="81" t="s">
        <v>11313</v>
      </c>
      <c r="LEX4" s="81" t="s">
        <v>11314</v>
      </c>
      <c r="LEY4" s="81" t="s">
        <v>11315</v>
      </c>
      <c r="LEZ4" s="81" t="s">
        <v>11316</v>
      </c>
      <c r="LFA4" s="81" t="s">
        <v>11317</v>
      </c>
      <c r="LFB4" s="81" t="s">
        <v>11318</v>
      </c>
      <c r="LFC4" s="81" t="s">
        <v>11319</v>
      </c>
      <c r="LFD4" s="81" t="s">
        <v>11320</v>
      </c>
      <c r="LFE4" s="81" t="s">
        <v>11321</v>
      </c>
      <c r="LFF4" s="81" t="s">
        <v>11322</v>
      </c>
      <c r="LFG4" s="81" t="s">
        <v>11323</v>
      </c>
      <c r="LFH4" s="81" t="s">
        <v>11324</v>
      </c>
      <c r="LFI4" s="81" t="s">
        <v>11325</v>
      </c>
      <c r="LFJ4" s="81" t="s">
        <v>11326</v>
      </c>
      <c r="LFK4" s="81" t="s">
        <v>11327</v>
      </c>
      <c r="LFL4" s="81" t="s">
        <v>11328</v>
      </c>
      <c r="LFM4" s="81" t="s">
        <v>11329</v>
      </c>
      <c r="LFN4" s="81" t="s">
        <v>11330</v>
      </c>
      <c r="LFO4" s="81" t="s">
        <v>11331</v>
      </c>
      <c r="LFP4" s="81" t="s">
        <v>11332</v>
      </c>
      <c r="LFQ4" s="81" t="s">
        <v>11333</v>
      </c>
      <c r="LFR4" s="81" t="s">
        <v>11334</v>
      </c>
      <c r="LFS4" s="81" t="s">
        <v>11335</v>
      </c>
      <c r="LFT4" s="81" t="s">
        <v>11336</v>
      </c>
      <c r="LFU4" s="81" t="s">
        <v>11337</v>
      </c>
      <c r="LFV4" s="81" t="s">
        <v>11338</v>
      </c>
      <c r="LFW4" s="81" t="s">
        <v>11339</v>
      </c>
      <c r="LFX4" s="81" t="s">
        <v>11340</v>
      </c>
      <c r="LFY4" s="81" t="s">
        <v>11341</v>
      </c>
      <c r="LFZ4" s="81" t="s">
        <v>11342</v>
      </c>
      <c r="LGA4" s="81" t="s">
        <v>11343</v>
      </c>
      <c r="LGB4" s="81" t="s">
        <v>11344</v>
      </c>
      <c r="LGC4" s="81" t="s">
        <v>11345</v>
      </c>
      <c r="LGD4" s="81" t="s">
        <v>11346</v>
      </c>
      <c r="LGE4" s="81" t="s">
        <v>11347</v>
      </c>
      <c r="LGF4" s="81" t="s">
        <v>11348</v>
      </c>
      <c r="LGG4" s="81" t="s">
        <v>11349</v>
      </c>
      <c r="LGH4" s="81" t="s">
        <v>11350</v>
      </c>
      <c r="LGI4" s="81" t="s">
        <v>11351</v>
      </c>
      <c r="LGJ4" s="81" t="s">
        <v>11352</v>
      </c>
      <c r="LGK4" s="81" t="s">
        <v>11353</v>
      </c>
      <c r="LGL4" s="81" t="s">
        <v>11354</v>
      </c>
      <c r="LGM4" s="81" t="s">
        <v>11355</v>
      </c>
      <c r="LGN4" s="81" t="s">
        <v>11356</v>
      </c>
      <c r="LGO4" s="81" t="s">
        <v>11357</v>
      </c>
      <c r="LGP4" s="81" t="s">
        <v>11358</v>
      </c>
      <c r="LGQ4" s="81" t="s">
        <v>11359</v>
      </c>
      <c r="LGR4" s="81" t="s">
        <v>11360</v>
      </c>
      <c r="LGS4" s="81" t="s">
        <v>11361</v>
      </c>
      <c r="LGT4" s="81" t="s">
        <v>11362</v>
      </c>
      <c r="LGU4" s="81" t="s">
        <v>11363</v>
      </c>
      <c r="LGV4" s="81" t="s">
        <v>11364</v>
      </c>
      <c r="LGW4" s="81" t="s">
        <v>11365</v>
      </c>
      <c r="LGX4" s="81" t="s">
        <v>11366</v>
      </c>
      <c r="LGY4" s="81" t="s">
        <v>11367</v>
      </c>
      <c r="LGZ4" s="81" t="s">
        <v>11368</v>
      </c>
      <c r="LHA4" s="81" t="s">
        <v>11369</v>
      </c>
      <c r="LHB4" s="81" t="s">
        <v>11370</v>
      </c>
      <c r="LHC4" s="81" t="s">
        <v>11371</v>
      </c>
      <c r="LHD4" s="81" t="s">
        <v>11372</v>
      </c>
      <c r="LHE4" s="81" t="s">
        <v>11373</v>
      </c>
      <c r="LHF4" s="81" t="s">
        <v>11374</v>
      </c>
      <c r="LHG4" s="81" t="s">
        <v>11375</v>
      </c>
      <c r="LHH4" s="81" t="s">
        <v>11376</v>
      </c>
      <c r="LHI4" s="81" t="s">
        <v>11377</v>
      </c>
      <c r="LHJ4" s="81" t="s">
        <v>11378</v>
      </c>
      <c r="LHK4" s="81" t="s">
        <v>11379</v>
      </c>
      <c r="LHL4" s="81" t="s">
        <v>11380</v>
      </c>
      <c r="LHM4" s="81" t="s">
        <v>11381</v>
      </c>
      <c r="LHN4" s="81" t="s">
        <v>11382</v>
      </c>
      <c r="LHO4" s="81" t="s">
        <v>11383</v>
      </c>
      <c r="LHP4" s="81" t="s">
        <v>11384</v>
      </c>
      <c r="LHQ4" s="81" t="s">
        <v>11385</v>
      </c>
      <c r="LHR4" s="81" t="s">
        <v>11386</v>
      </c>
      <c r="LHS4" s="81" t="s">
        <v>11387</v>
      </c>
      <c r="LHT4" s="81" t="s">
        <v>11388</v>
      </c>
      <c r="LHU4" s="81" t="s">
        <v>11389</v>
      </c>
      <c r="LHV4" s="81" t="s">
        <v>11390</v>
      </c>
      <c r="LHW4" s="81" t="s">
        <v>11391</v>
      </c>
      <c r="LHX4" s="81" t="s">
        <v>11392</v>
      </c>
      <c r="LHY4" s="81" t="s">
        <v>11393</v>
      </c>
      <c r="LHZ4" s="81" t="s">
        <v>11394</v>
      </c>
      <c r="LIA4" s="81" t="s">
        <v>11395</v>
      </c>
      <c r="LIB4" s="81" t="s">
        <v>11396</v>
      </c>
      <c r="LIC4" s="81" t="s">
        <v>11397</v>
      </c>
      <c r="LID4" s="81" t="s">
        <v>11398</v>
      </c>
      <c r="LIE4" s="81" t="s">
        <v>11399</v>
      </c>
      <c r="LIF4" s="81" t="s">
        <v>11400</v>
      </c>
      <c r="LIG4" s="81" t="s">
        <v>11401</v>
      </c>
      <c r="LIH4" s="81" t="s">
        <v>11402</v>
      </c>
      <c r="LII4" s="81" t="s">
        <v>11403</v>
      </c>
      <c r="LIJ4" s="81" t="s">
        <v>11404</v>
      </c>
      <c r="LIK4" s="81" t="s">
        <v>11405</v>
      </c>
      <c r="LIL4" s="81" t="s">
        <v>11406</v>
      </c>
      <c r="LIM4" s="81" t="s">
        <v>11407</v>
      </c>
      <c r="LIN4" s="81" t="s">
        <v>11408</v>
      </c>
      <c r="LIO4" s="81" t="s">
        <v>11409</v>
      </c>
      <c r="LIP4" s="81" t="s">
        <v>11410</v>
      </c>
      <c r="LIQ4" s="81" t="s">
        <v>11411</v>
      </c>
      <c r="LIR4" s="81" t="s">
        <v>11412</v>
      </c>
      <c r="LIS4" s="81" t="s">
        <v>11413</v>
      </c>
      <c r="LIT4" s="81" t="s">
        <v>11414</v>
      </c>
      <c r="LIU4" s="81" t="s">
        <v>11415</v>
      </c>
      <c r="LIV4" s="81" t="s">
        <v>11416</v>
      </c>
      <c r="LIW4" s="81" t="s">
        <v>11417</v>
      </c>
      <c r="LIX4" s="81" t="s">
        <v>11418</v>
      </c>
      <c r="LIY4" s="81" t="s">
        <v>11419</v>
      </c>
      <c r="LIZ4" s="81" t="s">
        <v>11420</v>
      </c>
      <c r="LJA4" s="81" t="s">
        <v>11421</v>
      </c>
      <c r="LJB4" s="81" t="s">
        <v>11422</v>
      </c>
      <c r="LJC4" s="81" t="s">
        <v>11423</v>
      </c>
      <c r="LJD4" s="81" t="s">
        <v>11424</v>
      </c>
      <c r="LJE4" s="81" t="s">
        <v>11425</v>
      </c>
      <c r="LJF4" s="81" t="s">
        <v>11426</v>
      </c>
      <c r="LJG4" s="81" t="s">
        <v>11427</v>
      </c>
      <c r="LJH4" s="81" t="s">
        <v>11428</v>
      </c>
      <c r="LJI4" s="81" t="s">
        <v>11429</v>
      </c>
      <c r="LJJ4" s="81" t="s">
        <v>11430</v>
      </c>
      <c r="LJK4" s="81" t="s">
        <v>11431</v>
      </c>
      <c r="LJL4" s="81" t="s">
        <v>11432</v>
      </c>
      <c r="LJM4" s="81" t="s">
        <v>11433</v>
      </c>
      <c r="LJN4" s="81" t="s">
        <v>11434</v>
      </c>
      <c r="LJO4" s="81" t="s">
        <v>11435</v>
      </c>
      <c r="LJP4" s="81" t="s">
        <v>11436</v>
      </c>
      <c r="LJQ4" s="81" t="s">
        <v>11437</v>
      </c>
      <c r="LJR4" s="81" t="s">
        <v>11438</v>
      </c>
      <c r="LJS4" s="81" t="s">
        <v>11439</v>
      </c>
      <c r="LJT4" s="81" t="s">
        <v>11440</v>
      </c>
      <c r="LJU4" s="81" t="s">
        <v>11441</v>
      </c>
      <c r="LJV4" s="81" t="s">
        <v>11442</v>
      </c>
      <c r="LJW4" s="81" t="s">
        <v>11443</v>
      </c>
      <c r="LJX4" s="81" t="s">
        <v>11444</v>
      </c>
      <c r="LJY4" s="81" t="s">
        <v>11445</v>
      </c>
      <c r="LJZ4" s="81" t="s">
        <v>11446</v>
      </c>
      <c r="LKA4" s="81" t="s">
        <v>11447</v>
      </c>
      <c r="LKB4" s="81" t="s">
        <v>11448</v>
      </c>
      <c r="LKC4" s="81" t="s">
        <v>11449</v>
      </c>
      <c r="LKD4" s="81" t="s">
        <v>11450</v>
      </c>
      <c r="LKE4" s="81" t="s">
        <v>11451</v>
      </c>
      <c r="LKF4" s="81" t="s">
        <v>11452</v>
      </c>
      <c r="LKG4" s="81" t="s">
        <v>11453</v>
      </c>
      <c r="LKH4" s="81" t="s">
        <v>11454</v>
      </c>
      <c r="LKI4" s="81" t="s">
        <v>11455</v>
      </c>
      <c r="LKJ4" s="81" t="s">
        <v>11456</v>
      </c>
      <c r="LKK4" s="81" t="s">
        <v>11457</v>
      </c>
      <c r="LKL4" s="81" t="s">
        <v>11458</v>
      </c>
      <c r="LKM4" s="81" t="s">
        <v>11459</v>
      </c>
      <c r="LKN4" s="81" t="s">
        <v>11460</v>
      </c>
      <c r="LKO4" s="81" t="s">
        <v>11461</v>
      </c>
      <c r="LKP4" s="81" t="s">
        <v>11462</v>
      </c>
      <c r="LKQ4" s="81" t="s">
        <v>11463</v>
      </c>
      <c r="LKR4" s="81" t="s">
        <v>11464</v>
      </c>
      <c r="LKS4" s="81" t="s">
        <v>11465</v>
      </c>
      <c r="LKT4" s="81" t="s">
        <v>11466</v>
      </c>
      <c r="LKU4" s="81" t="s">
        <v>11467</v>
      </c>
      <c r="LKV4" s="81" t="s">
        <v>11468</v>
      </c>
      <c r="LKW4" s="81" t="s">
        <v>11469</v>
      </c>
      <c r="LKX4" s="81" t="s">
        <v>11470</v>
      </c>
      <c r="LKY4" s="81" t="s">
        <v>11471</v>
      </c>
      <c r="LKZ4" s="81" t="s">
        <v>11472</v>
      </c>
      <c r="LLA4" s="81" t="s">
        <v>11473</v>
      </c>
      <c r="LLB4" s="81" t="s">
        <v>11474</v>
      </c>
      <c r="LLC4" s="81" t="s">
        <v>11475</v>
      </c>
      <c r="LLD4" s="81" t="s">
        <v>11476</v>
      </c>
      <c r="LLE4" s="81" t="s">
        <v>11477</v>
      </c>
      <c r="LLF4" s="81" t="s">
        <v>11478</v>
      </c>
      <c r="LLG4" s="81" t="s">
        <v>11479</v>
      </c>
      <c r="LLH4" s="81" t="s">
        <v>11480</v>
      </c>
      <c r="LLI4" s="81" t="s">
        <v>11481</v>
      </c>
      <c r="LLJ4" s="81" t="s">
        <v>11482</v>
      </c>
      <c r="LLK4" s="81" t="s">
        <v>11483</v>
      </c>
      <c r="LLL4" s="81" t="s">
        <v>11484</v>
      </c>
      <c r="LLM4" s="81" t="s">
        <v>11485</v>
      </c>
      <c r="LLN4" s="81" t="s">
        <v>11486</v>
      </c>
      <c r="LLO4" s="81" t="s">
        <v>11487</v>
      </c>
      <c r="LLP4" s="81" t="s">
        <v>11488</v>
      </c>
      <c r="LLQ4" s="81" t="s">
        <v>11489</v>
      </c>
      <c r="LLR4" s="81" t="s">
        <v>11490</v>
      </c>
      <c r="LLS4" s="81" t="s">
        <v>11491</v>
      </c>
      <c r="LLT4" s="81" t="s">
        <v>11492</v>
      </c>
      <c r="LLU4" s="81" t="s">
        <v>11493</v>
      </c>
      <c r="LLV4" s="81" t="s">
        <v>11494</v>
      </c>
      <c r="LLW4" s="81" t="s">
        <v>11495</v>
      </c>
      <c r="LLX4" s="81" t="s">
        <v>11496</v>
      </c>
      <c r="LLY4" s="81" t="s">
        <v>11497</v>
      </c>
      <c r="LLZ4" s="81" t="s">
        <v>11498</v>
      </c>
      <c r="LMA4" s="81" t="s">
        <v>11499</v>
      </c>
      <c r="LMB4" s="81" t="s">
        <v>11500</v>
      </c>
      <c r="LMC4" s="81" t="s">
        <v>11501</v>
      </c>
      <c r="LMD4" s="81" t="s">
        <v>11502</v>
      </c>
      <c r="LME4" s="81" t="s">
        <v>11503</v>
      </c>
      <c r="LMF4" s="81" t="s">
        <v>11504</v>
      </c>
      <c r="LMG4" s="81" t="s">
        <v>11505</v>
      </c>
      <c r="LMH4" s="81" t="s">
        <v>11506</v>
      </c>
      <c r="LMI4" s="81" t="s">
        <v>11507</v>
      </c>
      <c r="LMJ4" s="81" t="s">
        <v>11508</v>
      </c>
      <c r="LMK4" s="81" t="s">
        <v>11509</v>
      </c>
      <c r="LML4" s="81" t="s">
        <v>11510</v>
      </c>
      <c r="LMM4" s="81" t="s">
        <v>11511</v>
      </c>
      <c r="LMN4" s="81" t="s">
        <v>11512</v>
      </c>
      <c r="LMO4" s="81" t="s">
        <v>11513</v>
      </c>
      <c r="LMP4" s="81" t="s">
        <v>11514</v>
      </c>
      <c r="LMQ4" s="81" t="s">
        <v>11515</v>
      </c>
      <c r="LMR4" s="81" t="s">
        <v>11516</v>
      </c>
      <c r="LMS4" s="81" t="s">
        <v>11517</v>
      </c>
      <c r="LMT4" s="81" t="s">
        <v>11518</v>
      </c>
      <c r="LMU4" s="81" t="s">
        <v>11519</v>
      </c>
      <c r="LMV4" s="81" t="s">
        <v>11520</v>
      </c>
      <c r="LMW4" s="81" t="s">
        <v>11521</v>
      </c>
      <c r="LMX4" s="81" t="s">
        <v>11522</v>
      </c>
      <c r="LMY4" s="81" t="s">
        <v>11523</v>
      </c>
      <c r="LMZ4" s="81" t="s">
        <v>11524</v>
      </c>
      <c r="LNA4" s="81" t="s">
        <v>11525</v>
      </c>
      <c r="LNB4" s="81" t="s">
        <v>11526</v>
      </c>
      <c r="LNC4" s="81" t="s">
        <v>11527</v>
      </c>
      <c r="LND4" s="81" t="s">
        <v>11528</v>
      </c>
      <c r="LNE4" s="81" t="s">
        <v>11529</v>
      </c>
      <c r="LNF4" s="81" t="s">
        <v>11530</v>
      </c>
      <c r="LNG4" s="81" t="s">
        <v>11531</v>
      </c>
      <c r="LNH4" s="81" t="s">
        <v>11532</v>
      </c>
      <c r="LNI4" s="81" t="s">
        <v>11533</v>
      </c>
      <c r="LNJ4" s="81" t="s">
        <v>11534</v>
      </c>
      <c r="LNK4" s="81" t="s">
        <v>11535</v>
      </c>
      <c r="LNL4" s="81" t="s">
        <v>11536</v>
      </c>
      <c r="LNM4" s="81" t="s">
        <v>11537</v>
      </c>
      <c r="LNN4" s="81" t="s">
        <v>11538</v>
      </c>
      <c r="LNO4" s="81" t="s">
        <v>11539</v>
      </c>
      <c r="LNP4" s="81" t="s">
        <v>11540</v>
      </c>
      <c r="LNQ4" s="81" t="s">
        <v>11541</v>
      </c>
      <c r="LNR4" s="81" t="s">
        <v>11542</v>
      </c>
      <c r="LNS4" s="81" t="s">
        <v>11543</v>
      </c>
      <c r="LNT4" s="81" t="s">
        <v>11544</v>
      </c>
      <c r="LNU4" s="81" t="s">
        <v>11545</v>
      </c>
      <c r="LNV4" s="81" t="s">
        <v>11546</v>
      </c>
      <c r="LNW4" s="81" t="s">
        <v>11547</v>
      </c>
      <c r="LNX4" s="81" t="s">
        <v>11548</v>
      </c>
      <c r="LNY4" s="81" t="s">
        <v>11549</v>
      </c>
      <c r="LNZ4" s="81" t="s">
        <v>11550</v>
      </c>
      <c r="LOA4" s="81" t="s">
        <v>11551</v>
      </c>
      <c r="LOB4" s="81" t="s">
        <v>11552</v>
      </c>
      <c r="LOC4" s="81" t="s">
        <v>11553</v>
      </c>
      <c r="LOD4" s="81" t="s">
        <v>11554</v>
      </c>
      <c r="LOE4" s="81" t="s">
        <v>11555</v>
      </c>
      <c r="LOF4" s="81" t="s">
        <v>11556</v>
      </c>
      <c r="LOG4" s="81" t="s">
        <v>11557</v>
      </c>
      <c r="LOH4" s="81" t="s">
        <v>11558</v>
      </c>
      <c r="LOI4" s="81" t="s">
        <v>11559</v>
      </c>
      <c r="LOJ4" s="81" t="s">
        <v>11560</v>
      </c>
      <c r="LOK4" s="81" t="s">
        <v>11561</v>
      </c>
      <c r="LOL4" s="81" t="s">
        <v>11562</v>
      </c>
      <c r="LOM4" s="81" t="s">
        <v>11563</v>
      </c>
      <c r="LON4" s="81" t="s">
        <v>11564</v>
      </c>
      <c r="LOO4" s="81" t="s">
        <v>11565</v>
      </c>
      <c r="LOP4" s="81" t="s">
        <v>11566</v>
      </c>
      <c r="LOQ4" s="81" t="s">
        <v>11567</v>
      </c>
      <c r="LOR4" s="81" t="s">
        <v>11568</v>
      </c>
      <c r="LOS4" s="81" t="s">
        <v>11569</v>
      </c>
      <c r="LOT4" s="81" t="s">
        <v>11570</v>
      </c>
      <c r="LOU4" s="81" t="s">
        <v>11571</v>
      </c>
      <c r="LOV4" s="81" t="s">
        <v>11572</v>
      </c>
      <c r="LOW4" s="81" t="s">
        <v>11573</v>
      </c>
      <c r="LOX4" s="81" t="s">
        <v>11574</v>
      </c>
      <c r="LOY4" s="81" t="s">
        <v>11575</v>
      </c>
      <c r="LOZ4" s="81" t="s">
        <v>11576</v>
      </c>
      <c r="LPA4" s="81" t="s">
        <v>11577</v>
      </c>
      <c r="LPB4" s="81" t="s">
        <v>11578</v>
      </c>
      <c r="LPC4" s="81" t="s">
        <v>11579</v>
      </c>
      <c r="LPD4" s="81" t="s">
        <v>11580</v>
      </c>
      <c r="LPE4" s="81" t="s">
        <v>11581</v>
      </c>
      <c r="LPF4" s="81" t="s">
        <v>11582</v>
      </c>
      <c r="LPG4" s="81" t="s">
        <v>11583</v>
      </c>
      <c r="LPH4" s="81" t="s">
        <v>11584</v>
      </c>
      <c r="LPI4" s="81" t="s">
        <v>11585</v>
      </c>
      <c r="LPJ4" s="81" t="s">
        <v>11586</v>
      </c>
      <c r="LPK4" s="81" t="s">
        <v>11587</v>
      </c>
      <c r="LPL4" s="81" t="s">
        <v>11588</v>
      </c>
      <c r="LPM4" s="81" t="s">
        <v>11589</v>
      </c>
      <c r="LPN4" s="81" t="s">
        <v>11590</v>
      </c>
      <c r="LPO4" s="81" t="s">
        <v>11591</v>
      </c>
      <c r="LPP4" s="81" t="s">
        <v>11592</v>
      </c>
      <c r="LPQ4" s="81" t="s">
        <v>11593</v>
      </c>
      <c r="LPR4" s="81" t="s">
        <v>11594</v>
      </c>
      <c r="LPS4" s="81" t="s">
        <v>11595</v>
      </c>
      <c r="LPT4" s="81" t="s">
        <v>11596</v>
      </c>
      <c r="LPU4" s="81" t="s">
        <v>11597</v>
      </c>
      <c r="LPV4" s="81" t="s">
        <v>11598</v>
      </c>
      <c r="LPW4" s="81" t="s">
        <v>11599</v>
      </c>
      <c r="LPX4" s="81" t="s">
        <v>11600</v>
      </c>
      <c r="LPY4" s="81" t="s">
        <v>11601</v>
      </c>
      <c r="LPZ4" s="81" t="s">
        <v>11602</v>
      </c>
      <c r="LQA4" s="81" t="s">
        <v>11603</v>
      </c>
      <c r="LQB4" s="81" t="s">
        <v>11604</v>
      </c>
      <c r="LQC4" s="81" t="s">
        <v>11605</v>
      </c>
      <c r="LQD4" s="81" t="s">
        <v>11606</v>
      </c>
      <c r="LQE4" s="81" t="s">
        <v>11607</v>
      </c>
      <c r="LQF4" s="81" t="s">
        <v>11608</v>
      </c>
      <c r="LQG4" s="81" t="s">
        <v>11609</v>
      </c>
      <c r="LQH4" s="81" t="s">
        <v>11610</v>
      </c>
      <c r="LQI4" s="81" t="s">
        <v>11611</v>
      </c>
      <c r="LQJ4" s="81" t="s">
        <v>11612</v>
      </c>
      <c r="LQK4" s="81" t="s">
        <v>11613</v>
      </c>
      <c r="LQL4" s="81" t="s">
        <v>11614</v>
      </c>
      <c r="LQM4" s="81" t="s">
        <v>11615</v>
      </c>
      <c r="LQN4" s="81" t="s">
        <v>11616</v>
      </c>
      <c r="LQO4" s="81" t="s">
        <v>11617</v>
      </c>
      <c r="LQP4" s="81" t="s">
        <v>11618</v>
      </c>
      <c r="LQQ4" s="81" t="s">
        <v>11619</v>
      </c>
      <c r="LQR4" s="81" t="s">
        <v>11620</v>
      </c>
      <c r="LQS4" s="81" t="s">
        <v>11621</v>
      </c>
      <c r="LQT4" s="81" t="s">
        <v>11622</v>
      </c>
      <c r="LQU4" s="81" t="s">
        <v>11623</v>
      </c>
      <c r="LQV4" s="81" t="s">
        <v>11624</v>
      </c>
      <c r="LQW4" s="81" t="s">
        <v>11625</v>
      </c>
      <c r="LQX4" s="81" t="s">
        <v>11626</v>
      </c>
      <c r="LQY4" s="81" t="s">
        <v>11627</v>
      </c>
      <c r="LQZ4" s="81" t="s">
        <v>11628</v>
      </c>
      <c r="LRA4" s="81" t="s">
        <v>11629</v>
      </c>
      <c r="LRB4" s="81" t="s">
        <v>11630</v>
      </c>
      <c r="LRC4" s="81" t="s">
        <v>11631</v>
      </c>
      <c r="LRD4" s="81" t="s">
        <v>11632</v>
      </c>
      <c r="LRE4" s="81" t="s">
        <v>11633</v>
      </c>
      <c r="LRF4" s="81" t="s">
        <v>11634</v>
      </c>
      <c r="LRG4" s="81" t="s">
        <v>11635</v>
      </c>
      <c r="LRH4" s="81" t="s">
        <v>11636</v>
      </c>
      <c r="LRI4" s="81" t="s">
        <v>11637</v>
      </c>
      <c r="LRJ4" s="81" t="s">
        <v>11638</v>
      </c>
      <c r="LRK4" s="81" t="s">
        <v>11639</v>
      </c>
      <c r="LRL4" s="81" t="s">
        <v>11640</v>
      </c>
      <c r="LRM4" s="81" t="s">
        <v>11641</v>
      </c>
      <c r="LRN4" s="81" t="s">
        <v>11642</v>
      </c>
      <c r="LRO4" s="81" t="s">
        <v>11643</v>
      </c>
      <c r="LRP4" s="81" t="s">
        <v>11644</v>
      </c>
      <c r="LRQ4" s="81" t="s">
        <v>11645</v>
      </c>
      <c r="LRR4" s="81" t="s">
        <v>11646</v>
      </c>
      <c r="LRS4" s="81" t="s">
        <v>11647</v>
      </c>
      <c r="LRT4" s="81" t="s">
        <v>11648</v>
      </c>
      <c r="LRU4" s="81" t="s">
        <v>11649</v>
      </c>
      <c r="LRV4" s="81" t="s">
        <v>11650</v>
      </c>
      <c r="LRW4" s="81" t="s">
        <v>11651</v>
      </c>
      <c r="LRX4" s="81" t="s">
        <v>11652</v>
      </c>
      <c r="LRY4" s="81" t="s">
        <v>11653</v>
      </c>
      <c r="LRZ4" s="81" t="s">
        <v>11654</v>
      </c>
      <c r="LSA4" s="81" t="s">
        <v>11655</v>
      </c>
      <c r="LSB4" s="81" t="s">
        <v>11656</v>
      </c>
      <c r="LSC4" s="81" t="s">
        <v>11657</v>
      </c>
      <c r="LSD4" s="81" t="s">
        <v>11658</v>
      </c>
      <c r="LSE4" s="81" t="s">
        <v>11659</v>
      </c>
      <c r="LSF4" s="81" t="s">
        <v>11660</v>
      </c>
      <c r="LSG4" s="81" t="s">
        <v>11661</v>
      </c>
      <c r="LSH4" s="81" t="s">
        <v>11662</v>
      </c>
      <c r="LSI4" s="81" t="s">
        <v>11663</v>
      </c>
      <c r="LSJ4" s="81" t="s">
        <v>11664</v>
      </c>
      <c r="LSK4" s="81" t="s">
        <v>11665</v>
      </c>
      <c r="LSL4" s="81" t="s">
        <v>11666</v>
      </c>
      <c r="LSM4" s="81" t="s">
        <v>11667</v>
      </c>
      <c r="LSN4" s="81" t="s">
        <v>11668</v>
      </c>
      <c r="LSO4" s="81" t="s">
        <v>11669</v>
      </c>
      <c r="LSP4" s="81" t="s">
        <v>11670</v>
      </c>
      <c r="LSQ4" s="81" t="s">
        <v>11671</v>
      </c>
      <c r="LSR4" s="81" t="s">
        <v>11672</v>
      </c>
      <c r="LSS4" s="81" t="s">
        <v>11673</v>
      </c>
      <c r="LST4" s="81" t="s">
        <v>11674</v>
      </c>
      <c r="LSU4" s="81" t="s">
        <v>11675</v>
      </c>
      <c r="LSV4" s="81" t="s">
        <v>11676</v>
      </c>
      <c r="LSW4" s="81" t="s">
        <v>11677</v>
      </c>
      <c r="LSX4" s="81" t="s">
        <v>11678</v>
      </c>
      <c r="LSY4" s="81" t="s">
        <v>11679</v>
      </c>
      <c r="LSZ4" s="81" t="s">
        <v>11680</v>
      </c>
      <c r="LTA4" s="81" t="s">
        <v>11681</v>
      </c>
      <c r="LTB4" s="81" t="s">
        <v>11682</v>
      </c>
      <c r="LTC4" s="81" t="s">
        <v>11683</v>
      </c>
      <c r="LTD4" s="81" t="s">
        <v>11684</v>
      </c>
      <c r="LTE4" s="81" t="s">
        <v>11685</v>
      </c>
      <c r="LTF4" s="81" t="s">
        <v>11686</v>
      </c>
      <c r="LTG4" s="81" t="s">
        <v>11687</v>
      </c>
      <c r="LTH4" s="81" t="s">
        <v>11688</v>
      </c>
      <c r="LTI4" s="81" t="s">
        <v>11689</v>
      </c>
      <c r="LTJ4" s="81" t="s">
        <v>11690</v>
      </c>
      <c r="LTK4" s="81" t="s">
        <v>11691</v>
      </c>
      <c r="LTL4" s="81" t="s">
        <v>11692</v>
      </c>
      <c r="LTM4" s="81" t="s">
        <v>11693</v>
      </c>
      <c r="LTN4" s="81" t="s">
        <v>11694</v>
      </c>
      <c r="LTO4" s="81" t="s">
        <v>11695</v>
      </c>
      <c r="LTP4" s="81" t="s">
        <v>11696</v>
      </c>
      <c r="LTQ4" s="81" t="s">
        <v>11697</v>
      </c>
      <c r="LTR4" s="81" t="s">
        <v>11698</v>
      </c>
      <c r="LTS4" s="81" t="s">
        <v>11699</v>
      </c>
      <c r="LTT4" s="81" t="s">
        <v>11700</v>
      </c>
      <c r="LTU4" s="81" t="s">
        <v>11701</v>
      </c>
      <c r="LTV4" s="81" t="s">
        <v>11702</v>
      </c>
      <c r="LTW4" s="81" t="s">
        <v>11703</v>
      </c>
      <c r="LTX4" s="81" t="s">
        <v>11704</v>
      </c>
      <c r="LTY4" s="81" t="s">
        <v>11705</v>
      </c>
      <c r="LTZ4" s="81" t="s">
        <v>11706</v>
      </c>
      <c r="LUA4" s="81" t="s">
        <v>11707</v>
      </c>
      <c r="LUB4" s="81" t="s">
        <v>11708</v>
      </c>
      <c r="LUC4" s="81" t="s">
        <v>11709</v>
      </c>
      <c r="LUD4" s="81" t="s">
        <v>11710</v>
      </c>
      <c r="LUE4" s="81" t="s">
        <v>11711</v>
      </c>
      <c r="LUF4" s="81" t="s">
        <v>11712</v>
      </c>
      <c r="LUG4" s="81" t="s">
        <v>11713</v>
      </c>
      <c r="LUH4" s="81" t="s">
        <v>11714</v>
      </c>
      <c r="LUI4" s="81" t="s">
        <v>11715</v>
      </c>
      <c r="LUJ4" s="81" t="s">
        <v>11716</v>
      </c>
      <c r="LUK4" s="81" t="s">
        <v>11717</v>
      </c>
      <c r="LUL4" s="81" t="s">
        <v>11718</v>
      </c>
      <c r="LUM4" s="81" t="s">
        <v>11719</v>
      </c>
      <c r="LUN4" s="81" t="s">
        <v>11720</v>
      </c>
      <c r="LUO4" s="81" t="s">
        <v>11721</v>
      </c>
      <c r="LUP4" s="81" t="s">
        <v>11722</v>
      </c>
      <c r="LUQ4" s="81" t="s">
        <v>11723</v>
      </c>
      <c r="LUR4" s="81" t="s">
        <v>11724</v>
      </c>
      <c r="LUS4" s="81" t="s">
        <v>11725</v>
      </c>
      <c r="LUT4" s="81" t="s">
        <v>11726</v>
      </c>
      <c r="LUU4" s="81" t="s">
        <v>11727</v>
      </c>
      <c r="LUV4" s="81" t="s">
        <v>11728</v>
      </c>
      <c r="LUW4" s="81" t="s">
        <v>11729</v>
      </c>
      <c r="LUX4" s="81" t="s">
        <v>11730</v>
      </c>
      <c r="LUY4" s="81" t="s">
        <v>11731</v>
      </c>
      <c r="LUZ4" s="81" t="s">
        <v>11732</v>
      </c>
      <c r="LVA4" s="81" t="s">
        <v>11733</v>
      </c>
      <c r="LVB4" s="81" t="s">
        <v>11734</v>
      </c>
      <c r="LVC4" s="81" t="s">
        <v>11735</v>
      </c>
      <c r="LVD4" s="81" t="s">
        <v>11736</v>
      </c>
      <c r="LVE4" s="81" t="s">
        <v>11737</v>
      </c>
      <c r="LVF4" s="81" t="s">
        <v>11738</v>
      </c>
      <c r="LVG4" s="81" t="s">
        <v>11739</v>
      </c>
      <c r="LVH4" s="81" t="s">
        <v>11740</v>
      </c>
      <c r="LVI4" s="81" t="s">
        <v>11741</v>
      </c>
      <c r="LVJ4" s="81" t="s">
        <v>11742</v>
      </c>
      <c r="LVK4" s="81" t="s">
        <v>11743</v>
      </c>
      <c r="LVL4" s="81" t="s">
        <v>11744</v>
      </c>
      <c r="LVM4" s="81" t="s">
        <v>11745</v>
      </c>
      <c r="LVN4" s="81" t="s">
        <v>11746</v>
      </c>
      <c r="LVO4" s="81" t="s">
        <v>11747</v>
      </c>
      <c r="LVP4" s="81" t="s">
        <v>11748</v>
      </c>
      <c r="LVQ4" s="81" t="s">
        <v>11749</v>
      </c>
      <c r="LVR4" s="81" t="s">
        <v>11750</v>
      </c>
      <c r="LVS4" s="81" t="s">
        <v>11751</v>
      </c>
      <c r="LVT4" s="81" t="s">
        <v>11752</v>
      </c>
      <c r="LVU4" s="81" t="s">
        <v>11753</v>
      </c>
      <c r="LVV4" s="81" t="s">
        <v>11754</v>
      </c>
      <c r="LVW4" s="81" t="s">
        <v>11755</v>
      </c>
      <c r="LVX4" s="81" t="s">
        <v>11756</v>
      </c>
      <c r="LVY4" s="81" t="s">
        <v>11757</v>
      </c>
      <c r="LVZ4" s="81" t="s">
        <v>11758</v>
      </c>
      <c r="LWA4" s="81" t="s">
        <v>11759</v>
      </c>
      <c r="LWB4" s="81" t="s">
        <v>11760</v>
      </c>
      <c r="LWC4" s="81" t="s">
        <v>11761</v>
      </c>
      <c r="LWD4" s="81" t="s">
        <v>11762</v>
      </c>
      <c r="LWE4" s="81" t="s">
        <v>11763</v>
      </c>
      <c r="LWF4" s="81" t="s">
        <v>11764</v>
      </c>
      <c r="LWG4" s="81" t="s">
        <v>11765</v>
      </c>
      <c r="LWH4" s="81" t="s">
        <v>11766</v>
      </c>
      <c r="LWI4" s="81" t="s">
        <v>11767</v>
      </c>
      <c r="LWJ4" s="81" t="s">
        <v>11768</v>
      </c>
      <c r="LWK4" s="81" t="s">
        <v>11769</v>
      </c>
      <c r="LWL4" s="81" t="s">
        <v>11770</v>
      </c>
      <c r="LWM4" s="81" t="s">
        <v>11771</v>
      </c>
      <c r="LWN4" s="81" t="s">
        <v>11772</v>
      </c>
      <c r="LWO4" s="81" t="s">
        <v>11773</v>
      </c>
      <c r="LWP4" s="81" t="s">
        <v>11774</v>
      </c>
      <c r="LWQ4" s="81" t="s">
        <v>11775</v>
      </c>
      <c r="LWR4" s="81" t="s">
        <v>11776</v>
      </c>
      <c r="LWS4" s="81" t="s">
        <v>11777</v>
      </c>
      <c r="LWT4" s="81" t="s">
        <v>11778</v>
      </c>
      <c r="LWU4" s="81" t="s">
        <v>11779</v>
      </c>
      <c r="LWV4" s="81" t="s">
        <v>11780</v>
      </c>
      <c r="LWW4" s="81" t="s">
        <v>11781</v>
      </c>
      <c r="LWX4" s="81" t="s">
        <v>11782</v>
      </c>
      <c r="LWY4" s="81" t="s">
        <v>11783</v>
      </c>
      <c r="LWZ4" s="81" t="s">
        <v>11784</v>
      </c>
      <c r="LXA4" s="81" t="s">
        <v>11785</v>
      </c>
      <c r="LXB4" s="81" t="s">
        <v>11786</v>
      </c>
      <c r="LXC4" s="81" t="s">
        <v>11787</v>
      </c>
      <c r="LXD4" s="81" t="s">
        <v>11788</v>
      </c>
      <c r="LXE4" s="81" t="s">
        <v>11789</v>
      </c>
      <c r="LXF4" s="81" t="s">
        <v>11790</v>
      </c>
      <c r="LXG4" s="81" t="s">
        <v>11791</v>
      </c>
      <c r="LXH4" s="81" t="s">
        <v>11792</v>
      </c>
      <c r="LXI4" s="81" t="s">
        <v>11793</v>
      </c>
      <c r="LXJ4" s="81" t="s">
        <v>11794</v>
      </c>
      <c r="LXK4" s="81" t="s">
        <v>11795</v>
      </c>
      <c r="LXL4" s="81" t="s">
        <v>11796</v>
      </c>
      <c r="LXM4" s="81" t="s">
        <v>11797</v>
      </c>
      <c r="LXN4" s="81" t="s">
        <v>11798</v>
      </c>
      <c r="LXO4" s="81" t="s">
        <v>11799</v>
      </c>
      <c r="LXP4" s="81" t="s">
        <v>11800</v>
      </c>
      <c r="LXQ4" s="81" t="s">
        <v>11801</v>
      </c>
      <c r="LXR4" s="81" t="s">
        <v>11802</v>
      </c>
      <c r="LXS4" s="81" t="s">
        <v>11803</v>
      </c>
      <c r="LXT4" s="81" t="s">
        <v>11804</v>
      </c>
      <c r="LXU4" s="81" t="s">
        <v>11805</v>
      </c>
      <c r="LXV4" s="81" t="s">
        <v>11806</v>
      </c>
      <c r="LXW4" s="81" t="s">
        <v>11807</v>
      </c>
      <c r="LXX4" s="81" t="s">
        <v>11808</v>
      </c>
      <c r="LXY4" s="81" t="s">
        <v>11809</v>
      </c>
      <c r="LXZ4" s="81" t="s">
        <v>11810</v>
      </c>
      <c r="LYA4" s="81" t="s">
        <v>11811</v>
      </c>
      <c r="LYB4" s="81" t="s">
        <v>11812</v>
      </c>
      <c r="LYC4" s="81" t="s">
        <v>11813</v>
      </c>
      <c r="LYD4" s="81" t="s">
        <v>11814</v>
      </c>
      <c r="LYE4" s="81" t="s">
        <v>11815</v>
      </c>
      <c r="LYF4" s="81" t="s">
        <v>11816</v>
      </c>
      <c r="LYG4" s="81" t="s">
        <v>11817</v>
      </c>
      <c r="LYH4" s="81" t="s">
        <v>11818</v>
      </c>
      <c r="LYI4" s="81" t="s">
        <v>11819</v>
      </c>
      <c r="LYJ4" s="81" t="s">
        <v>11820</v>
      </c>
      <c r="LYK4" s="81" t="s">
        <v>11821</v>
      </c>
      <c r="LYL4" s="81" t="s">
        <v>11822</v>
      </c>
      <c r="LYM4" s="81" t="s">
        <v>11823</v>
      </c>
      <c r="LYN4" s="81" t="s">
        <v>11824</v>
      </c>
      <c r="LYO4" s="81" t="s">
        <v>11825</v>
      </c>
      <c r="LYP4" s="81" t="s">
        <v>11826</v>
      </c>
      <c r="LYQ4" s="81" t="s">
        <v>11827</v>
      </c>
      <c r="LYR4" s="81" t="s">
        <v>11828</v>
      </c>
      <c r="LYS4" s="81" t="s">
        <v>11829</v>
      </c>
      <c r="LYT4" s="81" t="s">
        <v>11830</v>
      </c>
      <c r="LYU4" s="81" t="s">
        <v>11831</v>
      </c>
      <c r="LYV4" s="81" t="s">
        <v>11832</v>
      </c>
      <c r="LYW4" s="81" t="s">
        <v>11833</v>
      </c>
      <c r="LYX4" s="81" t="s">
        <v>11834</v>
      </c>
      <c r="LYY4" s="81" t="s">
        <v>11835</v>
      </c>
      <c r="LYZ4" s="81" t="s">
        <v>11836</v>
      </c>
      <c r="LZA4" s="81" t="s">
        <v>11837</v>
      </c>
      <c r="LZB4" s="81" t="s">
        <v>11838</v>
      </c>
      <c r="LZC4" s="81" t="s">
        <v>11839</v>
      </c>
      <c r="LZD4" s="81" t="s">
        <v>11840</v>
      </c>
      <c r="LZE4" s="81" t="s">
        <v>11841</v>
      </c>
      <c r="LZF4" s="81" t="s">
        <v>11842</v>
      </c>
      <c r="LZG4" s="81" t="s">
        <v>11843</v>
      </c>
      <c r="LZH4" s="81" t="s">
        <v>11844</v>
      </c>
      <c r="LZI4" s="81" t="s">
        <v>11845</v>
      </c>
      <c r="LZJ4" s="81" t="s">
        <v>11846</v>
      </c>
      <c r="LZK4" s="81" t="s">
        <v>11847</v>
      </c>
      <c r="LZL4" s="81" t="s">
        <v>11848</v>
      </c>
      <c r="LZM4" s="81" t="s">
        <v>11849</v>
      </c>
      <c r="LZN4" s="81" t="s">
        <v>11850</v>
      </c>
      <c r="LZO4" s="81" t="s">
        <v>11851</v>
      </c>
      <c r="LZP4" s="81" t="s">
        <v>11852</v>
      </c>
      <c r="LZQ4" s="81" t="s">
        <v>11853</v>
      </c>
      <c r="LZR4" s="81" t="s">
        <v>11854</v>
      </c>
      <c r="LZS4" s="81" t="s">
        <v>11855</v>
      </c>
      <c r="LZT4" s="81" t="s">
        <v>11856</v>
      </c>
      <c r="LZU4" s="81" t="s">
        <v>11857</v>
      </c>
      <c r="LZV4" s="81" t="s">
        <v>11858</v>
      </c>
      <c r="LZW4" s="81" t="s">
        <v>11859</v>
      </c>
      <c r="LZX4" s="81" t="s">
        <v>11860</v>
      </c>
      <c r="LZY4" s="81" t="s">
        <v>11861</v>
      </c>
      <c r="LZZ4" s="81" t="s">
        <v>11862</v>
      </c>
      <c r="MAA4" s="81" t="s">
        <v>11863</v>
      </c>
      <c r="MAB4" s="81" t="s">
        <v>11864</v>
      </c>
      <c r="MAC4" s="81" t="s">
        <v>11865</v>
      </c>
      <c r="MAD4" s="81" t="s">
        <v>11866</v>
      </c>
      <c r="MAE4" s="81" t="s">
        <v>11867</v>
      </c>
      <c r="MAF4" s="81" t="s">
        <v>11868</v>
      </c>
      <c r="MAG4" s="81" t="s">
        <v>11869</v>
      </c>
      <c r="MAH4" s="81" t="s">
        <v>11870</v>
      </c>
      <c r="MAI4" s="81" t="s">
        <v>11871</v>
      </c>
      <c r="MAJ4" s="81" t="s">
        <v>11872</v>
      </c>
      <c r="MAK4" s="81" t="s">
        <v>11873</v>
      </c>
      <c r="MAL4" s="81" t="s">
        <v>11874</v>
      </c>
      <c r="MAM4" s="81" t="s">
        <v>11875</v>
      </c>
      <c r="MAN4" s="81" t="s">
        <v>11876</v>
      </c>
      <c r="MAO4" s="81" t="s">
        <v>11877</v>
      </c>
      <c r="MAP4" s="81" t="s">
        <v>11878</v>
      </c>
      <c r="MAQ4" s="81" t="s">
        <v>11879</v>
      </c>
      <c r="MAR4" s="81" t="s">
        <v>11880</v>
      </c>
      <c r="MAS4" s="81" t="s">
        <v>11881</v>
      </c>
      <c r="MAT4" s="81" t="s">
        <v>11882</v>
      </c>
      <c r="MAU4" s="81" t="s">
        <v>11883</v>
      </c>
      <c r="MAV4" s="81" t="s">
        <v>11884</v>
      </c>
      <c r="MAW4" s="81" t="s">
        <v>11885</v>
      </c>
      <c r="MAX4" s="81" t="s">
        <v>11886</v>
      </c>
      <c r="MAY4" s="81" t="s">
        <v>11887</v>
      </c>
      <c r="MAZ4" s="81" t="s">
        <v>11888</v>
      </c>
      <c r="MBA4" s="81" t="s">
        <v>11889</v>
      </c>
      <c r="MBB4" s="81" t="s">
        <v>11890</v>
      </c>
      <c r="MBC4" s="81" t="s">
        <v>11891</v>
      </c>
      <c r="MBD4" s="81" t="s">
        <v>11892</v>
      </c>
      <c r="MBE4" s="81" t="s">
        <v>11893</v>
      </c>
      <c r="MBF4" s="81" t="s">
        <v>11894</v>
      </c>
      <c r="MBG4" s="81" t="s">
        <v>11895</v>
      </c>
      <c r="MBH4" s="81" t="s">
        <v>11896</v>
      </c>
      <c r="MBI4" s="81" t="s">
        <v>11897</v>
      </c>
      <c r="MBJ4" s="81" t="s">
        <v>11898</v>
      </c>
      <c r="MBK4" s="81" t="s">
        <v>11899</v>
      </c>
      <c r="MBL4" s="81" t="s">
        <v>11900</v>
      </c>
      <c r="MBM4" s="81" t="s">
        <v>11901</v>
      </c>
      <c r="MBN4" s="81" t="s">
        <v>11902</v>
      </c>
      <c r="MBO4" s="81" t="s">
        <v>11903</v>
      </c>
      <c r="MBP4" s="81" t="s">
        <v>11904</v>
      </c>
      <c r="MBQ4" s="81" t="s">
        <v>11905</v>
      </c>
      <c r="MBR4" s="81" t="s">
        <v>11906</v>
      </c>
      <c r="MBS4" s="81" t="s">
        <v>11907</v>
      </c>
      <c r="MBT4" s="81" t="s">
        <v>11908</v>
      </c>
      <c r="MBU4" s="81" t="s">
        <v>11909</v>
      </c>
      <c r="MBV4" s="81" t="s">
        <v>11910</v>
      </c>
      <c r="MBW4" s="81" t="s">
        <v>11911</v>
      </c>
      <c r="MBX4" s="81" t="s">
        <v>11912</v>
      </c>
      <c r="MBY4" s="81" t="s">
        <v>11913</v>
      </c>
      <c r="MBZ4" s="81" t="s">
        <v>11914</v>
      </c>
      <c r="MCA4" s="81" t="s">
        <v>11915</v>
      </c>
      <c r="MCB4" s="81" t="s">
        <v>11916</v>
      </c>
      <c r="MCC4" s="81" t="s">
        <v>11917</v>
      </c>
      <c r="MCD4" s="81" t="s">
        <v>11918</v>
      </c>
      <c r="MCE4" s="81" t="s">
        <v>11919</v>
      </c>
      <c r="MCF4" s="81" t="s">
        <v>11920</v>
      </c>
      <c r="MCG4" s="81" t="s">
        <v>11921</v>
      </c>
      <c r="MCH4" s="81" t="s">
        <v>11922</v>
      </c>
      <c r="MCI4" s="81" t="s">
        <v>11923</v>
      </c>
      <c r="MCJ4" s="81" t="s">
        <v>11924</v>
      </c>
      <c r="MCK4" s="81" t="s">
        <v>11925</v>
      </c>
      <c r="MCL4" s="81" t="s">
        <v>11926</v>
      </c>
      <c r="MCM4" s="81" t="s">
        <v>11927</v>
      </c>
      <c r="MCN4" s="81" t="s">
        <v>11928</v>
      </c>
      <c r="MCO4" s="81" t="s">
        <v>11929</v>
      </c>
      <c r="MCP4" s="81" t="s">
        <v>11930</v>
      </c>
      <c r="MCQ4" s="81" t="s">
        <v>11931</v>
      </c>
      <c r="MCR4" s="81" t="s">
        <v>11932</v>
      </c>
      <c r="MCS4" s="81" t="s">
        <v>11933</v>
      </c>
      <c r="MCT4" s="81" t="s">
        <v>11934</v>
      </c>
      <c r="MCU4" s="81" t="s">
        <v>11935</v>
      </c>
      <c r="MCV4" s="81" t="s">
        <v>11936</v>
      </c>
      <c r="MCW4" s="81" t="s">
        <v>11937</v>
      </c>
      <c r="MCX4" s="81" t="s">
        <v>11938</v>
      </c>
      <c r="MCY4" s="81" t="s">
        <v>11939</v>
      </c>
      <c r="MCZ4" s="81" t="s">
        <v>11940</v>
      </c>
      <c r="MDA4" s="81" t="s">
        <v>11941</v>
      </c>
      <c r="MDB4" s="81" t="s">
        <v>11942</v>
      </c>
      <c r="MDC4" s="81" t="s">
        <v>11943</v>
      </c>
      <c r="MDD4" s="81" t="s">
        <v>11944</v>
      </c>
      <c r="MDE4" s="81" t="s">
        <v>11945</v>
      </c>
      <c r="MDF4" s="81" t="s">
        <v>11946</v>
      </c>
      <c r="MDG4" s="81" t="s">
        <v>11947</v>
      </c>
      <c r="MDH4" s="81" t="s">
        <v>11948</v>
      </c>
      <c r="MDI4" s="81" t="s">
        <v>11949</v>
      </c>
      <c r="MDJ4" s="81" t="s">
        <v>11950</v>
      </c>
      <c r="MDK4" s="81" t="s">
        <v>11951</v>
      </c>
      <c r="MDL4" s="81" t="s">
        <v>11952</v>
      </c>
      <c r="MDM4" s="81" t="s">
        <v>11953</v>
      </c>
      <c r="MDN4" s="81" t="s">
        <v>11954</v>
      </c>
      <c r="MDO4" s="81" t="s">
        <v>11955</v>
      </c>
      <c r="MDP4" s="81" t="s">
        <v>11956</v>
      </c>
      <c r="MDQ4" s="81" t="s">
        <v>11957</v>
      </c>
      <c r="MDR4" s="81" t="s">
        <v>11958</v>
      </c>
      <c r="MDS4" s="81" t="s">
        <v>11959</v>
      </c>
      <c r="MDT4" s="81" t="s">
        <v>11960</v>
      </c>
      <c r="MDU4" s="81" t="s">
        <v>11961</v>
      </c>
      <c r="MDV4" s="81" t="s">
        <v>11962</v>
      </c>
      <c r="MDW4" s="81" t="s">
        <v>11963</v>
      </c>
      <c r="MDX4" s="81" t="s">
        <v>11964</v>
      </c>
      <c r="MDY4" s="81" t="s">
        <v>11965</v>
      </c>
      <c r="MDZ4" s="81" t="s">
        <v>11966</v>
      </c>
      <c r="MEA4" s="81" t="s">
        <v>11967</v>
      </c>
      <c r="MEB4" s="81" t="s">
        <v>11968</v>
      </c>
      <c r="MEC4" s="81" t="s">
        <v>11969</v>
      </c>
      <c r="MED4" s="81" t="s">
        <v>11970</v>
      </c>
      <c r="MEE4" s="81" t="s">
        <v>11971</v>
      </c>
      <c r="MEF4" s="81" t="s">
        <v>11972</v>
      </c>
      <c r="MEG4" s="81" t="s">
        <v>11973</v>
      </c>
      <c r="MEH4" s="81" t="s">
        <v>11974</v>
      </c>
      <c r="MEI4" s="81" t="s">
        <v>11975</v>
      </c>
      <c r="MEJ4" s="81" t="s">
        <v>11976</v>
      </c>
      <c r="MEK4" s="81" t="s">
        <v>11977</v>
      </c>
      <c r="MEL4" s="81" t="s">
        <v>11978</v>
      </c>
      <c r="MEM4" s="81" t="s">
        <v>11979</v>
      </c>
      <c r="MEN4" s="81" t="s">
        <v>11980</v>
      </c>
      <c r="MEO4" s="81" t="s">
        <v>11981</v>
      </c>
      <c r="MEP4" s="81" t="s">
        <v>11982</v>
      </c>
      <c r="MEQ4" s="81" t="s">
        <v>11983</v>
      </c>
      <c r="MER4" s="81" t="s">
        <v>11984</v>
      </c>
      <c r="MES4" s="81" t="s">
        <v>11985</v>
      </c>
      <c r="MET4" s="81" t="s">
        <v>11986</v>
      </c>
      <c r="MEU4" s="81" t="s">
        <v>11987</v>
      </c>
      <c r="MEV4" s="81" t="s">
        <v>11988</v>
      </c>
      <c r="MEW4" s="81" t="s">
        <v>11989</v>
      </c>
      <c r="MEX4" s="81" t="s">
        <v>11990</v>
      </c>
      <c r="MEY4" s="81" t="s">
        <v>11991</v>
      </c>
      <c r="MEZ4" s="81" t="s">
        <v>11992</v>
      </c>
      <c r="MFA4" s="81" t="s">
        <v>11993</v>
      </c>
      <c r="MFB4" s="81" t="s">
        <v>11994</v>
      </c>
      <c r="MFC4" s="81" t="s">
        <v>11995</v>
      </c>
      <c r="MFD4" s="81" t="s">
        <v>11996</v>
      </c>
      <c r="MFE4" s="81" t="s">
        <v>11997</v>
      </c>
      <c r="MFF4" s="81" t="s">
        <v>11998</v>
      </c>
      <c r="MFG4" s="81" t="s">
        <v>11999</v>
      </c>
      <c r="MFH4" s="81" t="s">
        <v>12000</v>
      </c>
      <c r="MFI4" s="81" t="s">
        <v>12001</v>
      </c>
      <c r="MFJ4" s="81" t="s">
        <v>12002</v>
      </c>
      <c r="MFK4" s="81" t="s">
        <v>12003</v>
      </c>
      <c r="MFL4" s="81" t="s">
        <v>12004</v>
      </c>
      <c r="MFM4" s="81" t="s">
        <v>12005</v>
      </c>
      <c r="MFN4" s="81" t="s">
        <v>12006</v>
      </c>
      <c r="MFO4" s="81" t="s">
        <v>12007</v>
      </c>
      <c r="MFP4" s="81" t="s">
        <v>12008</v>
      </c>
      <c r="MFQ4" s="81" t="s">
        <v>12009</v>
      </c>
      <c r="MFR4" s="81" t="s">
        <v>12010</v>
      </c>
      <c r="MFS4" s="81" t="s">
        <v>12011</v>
      </c>
      <c r="MFT4" s="81" t="s">
        <v>12012</v>
      </c>
      <c r="MFU4" s="81" t="s">
        <v>12013</v>
      </c>
      <c r="MFV4" s="81" t="s">
        <v>12014</v>
      </c>
      <c r="MFW4" s="81" t="s">
        <v>12015</v>
      </c>
      <c r="MFX4" s="81" t="s">
        <v>12016</v>
      </c>
      <c r="MFY4" s="81" t="s">
        <v>12017</v>
      </c>
      <c r="MFZ4" s="81" t="s">
        <v>12018</v>
      </c>
      <c r="MGA4" s="81" t="s">
        <v>12019</v>
      </c>
      <c r="MGB4" s="81" t="s">
        <v>12020</v>
      </c>
      <c r="MGC4" s="81" t="s">
        <v>12021</v>
      </c>
      <c r="MGD4" s="81" t="s">
        <v>12022</v>
      </c>
      <c r="MGE4" s="81" t="s">
        <v>12023</v>
      </c>
      <c r="MGF4" s="81" t="s">
        <v>12024</v>
      </c>
      <c r="MGG4" s="81" t="s">
        <v>12025</v>
      </c>
      <c r="MGH4" s="81" t="s">
        <v>12026</v>
      </c>
      <c r="MGI4" s="81" t="s">
        <v>12027</v>
      </c>
      <c r="MGJ4" s="81" t="s">
        <v>12028</v>
      </c>
      <c r="MGK4" s="81" t="s">
        <v>12029</v>
      </c>
      <c r="MGL4" s="81" t="s">
        <v>12030</v>
      </c>
      <c r="MGM4" s="81" t="s">
        <v>12031</v>
      </c>
      <c r="MGN4" s="81" t="s">
        <v>12032</v>
      </c>
      <c r="MGO4" s="81" t="s">
        <v>12033</v>
      </c>
      <c r="MGP4" s="81" t="s">
        <v>12034</v>
      </c>
      <c r="MGQ4" s="81" t="s">
        <v>12035</v>
      </c>
      <c r="MGR4" s="81" t="s">
        <v>12036</v>
      </c>
      <c r="MGS4" s="81" t="s">
        <v>12037</v>
      </c>
      <c r="MGT4" s="81" t="s">
        <v>12038</v>
      </c>
      <c r="MGU4" s="81" t="s">
        <v>12039</v>
      </c>
      <c r="MGV4" s="81" t="s">
        <v>12040</v>
      </c>
      <c r="MGW4" s="81" t="s">
        <v>12041</v>
      </c>
      <c r="MGX4" s="81" t="s">
        <v>12042</v>
      </c>
      <c r="MGY4" s="81" t="s">
        <v>12043</v>
      </c>
      <c r="MGZ4" s="81" t="s">
        <v>12044</v>
      </c>
      <c r="MHA4" s="81" t="s">
        <v>12045</v>
      </c>
      <c r="MHB4" s="81" t="s">
        <v>12046</v>
      </c>
      <c r="MHC4" s="81" t="s">
        <v>12047</v>
      </c>
      <c r="MHD4" s="81" t="s">
        <v>12048</v>
      </c>
      <c r="MHE4" s="81" t="s">
        <v>12049</v>
      </c>
      <c r="MHF4" s="81" t="s">
        <v>12050</v>
      </c>
      <c r="MHG4" s="81" t="s">
        <v>12051</v>
      </c>
      <c r="MHH4" s="81" t="s">
        <v>12052</v>
      </c>
      <c r="MHI4" s="81" t="s">
        <v>12053</v>
      </c>
      <c r="MHJ4" s="81" t="s">
        <v>12054</v>
      </c>
      <c r="MHK4" s="81" t="s">
        <v>12055</v>
      </c>
      <c r="MHL4" s="81" t="s">
        <v>12056</v>
      </c>
      <c r="MHM4" s="81" t="s">
        <v>12057</v>
      </c>
      <c r="MHN4" s="81" t="s">
        <v>12058</v>
      </c>
      <c r="MHO4" s="81" t="s">
        <v>12059</v>
      </c>
      <c r="MHP4" s="81" t="s">
        <v>12060</v>
      </c>
      <c r="MHQ4" s="81" t="s">
        <v>12061</v>
      </c>
      <c r="MHR4" s="81" t="s">
        <v>12062</v>
      </c>
      <c r="MHS4" s="81" t="s">
        <v>12063</v>
      </c>
      <c r="MHT4" s="81" t="s">
        <v>12064</v>
      </c>
      <c r="MHU4" s="81" t="s">
        <v>12065</v>
      </c>
      <c r="MHV4" s="81" t="s">
        <v>12066</v>
      </c>
      <c r="MHW4" s="81" t="s">
        <v>12067</v>
      </c>
      <c r="MHX4" s="81" t="s">
        <v>12068</v>
      </c>
      <c r="MHY4" s="81" t="s">
        <v>12069</v>
      </c>
      <c r="MHZ4" s="81" t="s">
        <v>12070</v>
      </c>
      <c r="MIA4" s="81" t="s">
        <v>12071</v>
      </c>
      <c r="MIB4" s="81" t="s">
        <v>12072</v>
      </c>
      <c r="MIC4" s="81" t="s">
        <v>12073</v>
      </c>
      <c r="MID4" s="81" t="s">
        <v>12074</v>
      </c>
      <c r="MIE4" s="81" t="s">
        <v>12075</v>
      </c>
      <c r="MIF4" s="81" t="s">
        <v>12076</v>
      </c>
      <c r="MIG4" s="81" t="s">
        <v>12077</v>
      </c>
      <c r="MIH4" s="81" t="s">
        <v>12078</v>
      </c>
      <c r="MII4" s="81" t="s">
        <v>12079</v>
      </c>
      <c r="MIJ4" s="81" t="s">
        <v>12080</v>
      </c>
      <c r="MIK4" s="81" t="s">
        <v>12081</v>
      </c>
      <c r="MIL4" s="81" t="s">
        <v>12082</v>
      </c>
      <c r="MIM4" s="81" t="s">
        <v>12083</v>
      </c>
      <c r="MIN4" s="81" t="s">
        <v>12084</v>
      </c>
      <c r="MIO4" s="81" t="s">
        <v>12085</v>
      </c>
      <c r="MIP4" s="81" t="s">
        <v>12086</v>
      </c>
      <c r="MIQ4" s="81" t="s">
        <v>12087</v>
      </c>
      <c r="MIR4" s="81" t="s">
        <v>12088</v>
      </c>
      <c r="MIS4" s="81" t="s">
        <v>12089</v>
      </c>
      <c r="MIT4" s="81" t="s">
        <v>12090</v>
      </c>
      <c r="MIU4" s="81" t="s">
        <v>12091</v>
      </c>
      <c r="MIV4" s="81" t="s">
        <v>12092</v>
      </c>
      <c r="MIW4" s="81" t="s">
        <v>12093</v>
      </c>
      <c r="MIX4" s="81" t="s">
        <v>12094</v>
      </c>
      <c r="MIY4" s="81" t="s">
        <v>12095</v>
      </c>
      <c r="MIZ4" s="81" t="s">
        <v>12096</v>
      </c>
      <c r="MJA4" s="81" t="s">
        <v>12097</v>
      </c>
      <c r="MJB4" s="81" t="s">
        <v>12098</v>
      </c>
      <c r="MJC4" s="81" t="s">
        <v>12099</v>
      </c>
      <c r="MJD4" s="81" t="s">
        <v>12100</v>
      </c>
      <c r="MJE4" s="81" t="s">
        <v>12101</v>
      </c>
      <c r="MJF4" s="81" t="s">
        <v>12102</v>
      </c>
      <c r="MJG4" s="81" t="s">
        <v>12103</v>
      </c>
      <c r="MJH4" s="81" t="s">
        <v>12104</v>
      </c>
      <c r="MJI4" s="81" t="s">
        <v>12105</v>
      </c>
      <c r="MJJ4" s="81" t="s">
        <v>12106</v>
      </c>
      <c r="MJK4" s="81" t="s">
        <v>12107</v>
      </c>
      <c r="MJL4" s="81" t="s">
        <v>12108</v>
      </c>
      <c r="MJM4" s="81" t="s">
        <v>12109</v>
      </c>
      <c r="MJN4" s="81" t="s">
        <v>12110</v>
      </c>
      <c r="MJO4" s="81" t="s">
        <v>12111</v>
      </c>
      <c r="MJP4" s="81" t="s">
        <v>12112</v>
      </c>
      <c r="MJQ4" s="81" t="s">
        <v>12113</v>
      </c>
      <c r="MJR4" s="81" t="s">
        <v>12114</v>
      </c>
      <c r="MJS4" s="81" t="s">
        <v>12115</v>
      </c>
      <c r="MJT4" s="81" t="s">
        <v>12116</v>
      </c>
      <c r="MJU4" s="81" t="s">
        <v>12117</v>
      </c>
      <c r="MJV4" s="81" t="s">
        <v>12118</v>
      </c>
      <c r="MJW4" s="81" t="s">
        <v>12119</v>
      </c>
      <c r="MJX4" s="81" t="s">
        <v>12120</v>
      </c>
      <c r="MJY4" s="81" t="s">
        <v>12121</v>
      </c>
      <c r="MJZ4" s="81" t="s">
        <v>12122</v>
      </c>
      <c r="MKA4" s="81" t="s">
        <v>12123</v>
      </c>
      <c r="MKB4" s="81" t="s">
        <v>12124</v>
      </c>
      <c r="MKC4" s="81" t="s">
        <v>12125</v>
      </c>
      <c r="MKD4" s="81" t="s">
        <v>12126</v>
      </c>
      <c r="MKE4" s="81" t="s">
        <v>12127</v>
      </c>
      <c r="MKF4" s="81" t="s">
        <v>12128</v>
      </c>
      <c r="MKG4" s="81" t="s">
        <v>12129</v>
      </c>
      <c r="MKH4" s="81" t="s">
        <v>12130</v>
      </c>
      <c r="MKI4" s="81" t="s">
        <v>12131</v>
      </c>
      <c r="MKJ4" s="81" t="s">
        <v>12132</v>
      </c>
      <c r="MKK4" s="81" t="s">
        <v>12133</v>
      </c>
      <c r="MKL4" s="81" t="s">
        <v>12134</v>
      </c>
      <c r="MKM4" s="81" t="s">
        <v>12135</v>
      </c>
      <c r="MKN4" s="81" t="s">
        <v>12136</v>
      </c>
      <c r="MKO4" s="81" t="s">
        <v>12137</v>
      </c>
      <c r="MKP4" s="81" t="s">
        <v>12138</v>
      </c>
      <c r="MKQ4" s="81" t="s">
        <v>12139</v>
      </c>
      <c r="MKR4" s="81" t="s">
        <v>12140</v>
      </c>
      <c r="MKS4" s="81" t="s">
        <v>12141</v>
      </c>
      <c r="MKT4" s="81" t="s">
        <v>12142</v>
      </c>
      <c r="MKU4" s="81" t="s">
        <v>12143</v>
      </c>
      <c r="MKV4" s="81" t="s">
        <v>12144</v>
      </c>
      <c r="MKW4" s="81" t="s">
        <v>12145</v>
      </c>
      <c r="MKX4" s="81" t="s">
        <v>12146</v>
      </c>
      <c r="MKY4" s="81" t="s">
        <v>12147</v>
      </c>
      <c r="MKZ4" s="81" t="s">
        <v>12148</v>
      </c>
      <c r="MLA4" s="81" t="s">
        <v>12149</v>
      </c>
      <c r="MLB4" s="81" t="s">
        <v>12150</v>
      </c>
      <c r="MLC4" s="81" t="s">
        <v>12151</v>
      </c>
      <c r="MLD4" s="81" t="s">
        <v>12152</v>
      </c>
      <c r="MLE4" s="81" t="s">
        <v>12153</v>
      </c>
      <c r="MLF4" s="81" t="s">
        <v>12154</v>
      </c>
      <c r="MLG4" s="81" t="s">
        <v>12155</v>
      </c>
      <c r="MLH4" s="81" t="s">
        <v>12156</v>
      </c>
      <c r="MLI4" s="81" t="s">
        <v>12157</v>
      </c>
      <c r="MLJ4" s="81" t="s">
        <v>12158</v>
      </c>
      <c r="MLK4" s="81" t="s">
        <v>12159</v>
      </c>
      <c r="MLL4" s="81" t="s">
        <v>12160</v>
      </c>
      <c r="MLM4" s="81" t="s">
        <v>12161</v>
      </c>
      <c r="MLN4" s="81" t="s">
        <v>12162</v>
      </c>
      <c r="MLO4" s="81" t="s">
        <v>12163</v>
      </c>
      <c r="MLP4" s="81" t="s">
        <v>12164</v>
      </c>
      <c r="MLQ4" s="81" t="s">
        <v>12165</v>
      </c>
      <c r="MLR4" s="81" t="s">
        <v>12166</v>
      </c>
      <c r="MLS4" s="81" t="s">
        <v>12167</v>
      </c>
      <c r="MLT4" s="81" t="s">
        <v>12168</v>
      </c>
      <c r="MLU4" s="81" t="s">
        <v>12169</v>
      </c>
      <c r="MLV4" s="81" t="s">
        <v>12170</v>
      </c>
      <c r="MLW4" s="81" t="s">
        <v>12171</v>
      </c>
      <c r="MLX4" s="81" t="s">
        <v>12172</v>
      </c>
      <c r="MLY4" s="81" t="s">
        <v>12173</v>
      </c>
      <c r="MLZ4" s="81" t="s">
        <v>12174</v>
      </c>
      <c r="MMA4" s="81" t="s">
        <v>12175</v>
      </c>
      <c r="MMB4" s="81" t="s">
        <v>12176</v>
      </c>
      <c r="MMC4" s="81" t="s">
        <v>12177</v>
      </c>
      <c r="MMD4" s="81" t="s">
        <v>12178</v>
      </c>
      <c r="MME4" s="81" t="s">
        <v>12179</v>
      </c>
      <c r="MMF4" s="81" t="s">
        <v>12180</v>
      </c>
      <c r="MMG4" s="81" t="s">
        <v>12181</v>
      </c>
      <c r="MMH4" s="81" t="s">
        <v>12182</v>
      </c>
      <c r="MMI4" s="81" t="s">
        <v>12183</v>
      </c>
      <c r="MMJ4" s="81" t="s">
        <v>12184</v>
      </c>
      <c r="MMK4" s="81" t="s">
        <v>12185</v>
      </c>
      <c r="MML4" s="81" t="s">
        <v>12186</v>
      </c>
      <c r="MMM4" s="81" t="s">
        <v>12187</v>
      </c>
      <c r="MMN4" s="81" t="s">
        <v>12188</v>
      </c>
      <c r="MMO4" s="81" t="s">
        <v>12189</v>
      </c>
      <c r="MMP4" s="81" t="s">
        <v>12190</v>
      </c>
      <c r="MMQ4" s="81" t="s">
        <v>12191</v>
      </c>
      <c r="MMR4" s="81" t="s">
        <v>12192</v>
      </c>
      <c r="MMS4" s="81" t="s">
        <v>12193</v>
      </c>
      <c r="MMT4" s="81" t="s">
        <v>12194</v>
      </c>
      <c r="MMU4" s="81" t="s">
        <v>12195</v>
      </c>
      <c r="MMV4" s="81" t="s">
        <v>12196</v>
      </c>
      <c r="MMW4" s="81" t="s">
        <v>12197</v>
      </c>
      <c r="MMX4" s="81" t="s">
        <v>12198</v>
      </c>
      <c r="MMY4" s="81" t="s">
        <v>12199</v>
      </c>
      <c r="MMZ4" s="81" t="s">
        <v>12200</v>
      </c>
      <c r="MNA4" s="81" t="s">
        <v>12201</v>
      </c>
      <c r="MNB4" s="81" t="s">
        <v>12202</v>
      </c>
      <c r="MNC4" s="81" t="s">
        <v>12203</v>
      </c>
      <c r="MND4" s="81" t="s">
        <v>12204</v>
      </c>
      <c r="MNE4" s="81" t="s">
        <v>12205</v>
      </c>
      <c r="MNF4" s="81" t="s">
        <v>12206</v>
      </c>
      <c r="MNG4" s="81" t="s">
        <v>12207</v>
      </c>
      <c r="MNH4" s="81" t="s">
        <v>12208</v>
      </c>
      <c r="MNI4" s="81" t="s">
        <v>12209</v>
      </c>
      <c r="MNJ4" s="81" t="s">
        <v>12210</v>
      </c>
      <c r="MNK4" s="81" t="s">
        <v>12211</v>
      </c>
      <c r="MNL4" s="81" t="s">
        <v>12212</v>
      </c>
      <c r="MNM4" s="81" t="s">
        <v>12213</v>
      </c>
      <c r="MNN4" s="81" t="s">
        <v>12214</v>
      </c>
      <c r="MNO4" s="81" t="s">
        <v>12215</v>
      </c>
      <c r="MNP4" s="81" t="s">
        <v>12216</v>
      </c>
      <c r="MNQ4" s="81" t="s">
        <v>12217</v>
      </c>
      <c r="MNR4" s="81" t="s">
        <v>12218</v>
      </c>
      <c r="MNS4" s="81" t="s">
        <v>12219</v>
      </c>
      <c r="MNT4" s="81" t="s">
        <v>12220</v>
      </c>
      <c r="MNU4" s="81" t="s">
        <v>12221</v>
      </c>
      <c r="MNV4" s="81" t="s">
        <v>12222</v>
      </c>
      <c r="MNW4" s="81" t="s">
        <v>12223</v>
      </c>
      <c r="MNX4" s="81" t="s">
        <v>12224</v>
      </c>
      <c r="MNY4" s="81" t="s">
        <v>12225</v>
      </c>
      <c r="MNZ4" s="81" t="s">
        <v>12226</v>
      </c>
      <c r="MOA4" s="81" t="s">
        <v>12227</v>
      </c>
      <c r="MOB4" s="81" t="s">
        <v>12228</v>
      </c>
      <c r="MOC4" s="81" t="s">
        <v>12229</v>
      </c>
      <c r="MOD4" s="81" t="s">
        <v>12230</v>
      </c>
      <c r="MOE4" s="81" t="s">
        <v>12231</v>
      </c>
      <c r="MOF4" s="81" t="s">
        <v>12232</v>
      </c>
      <c r="MOG4" s="81" t="s">
        <v>12233</v>
      </c>
      <c r="MOH4" s="81" t="s">
        <v>12234</v>
      </c>
      <c r="MOI4" s="81" t="s">
        <v>12235</v>
      </c>
      <c r="MOJ4" s="81" t="s">
        <v>12236</v>
      </c>
      <c r="MOK4" s="81" t="s">
        <v>12237</v>
      </c>
      <c r="MOL4" s="81" t="s">
        <v>12238</v>
      </c>
      <c r="MOM4" s="81" t="s">
        <v>12239</v>
      </c>
      <c r="MON4" s="81" t="s">
        <v>12240</v>
      </c>
      <c r="MOO4" s="81" t="s">
        <v>12241</v>
      </c>
      <c r="MOP4" s="81" t="s">
        <v>12242</v>
      </c>
      <c r="MOQ4" s="81" t="s">
        <v>12243</v>
      </c>
      <c r="MOR4" s="81" t="s">
        <v>12244</v>
      </c>
      <c r="MOS4" s="81" t="s">
        <v>12245</v>
      </c>
      <c r="MOT4" s="81" t="s">
        <v>12246</v>
      </c>
      <c r="MOU4" s="81" t="s">
        <v>12247</v>
      </c>
      <c r="MOV4" s="81" t="s">
        <v>12248</v>
      </c>
      <c r="MOW4" s="81" t="s">
        <v>12249</v>
      </c>
      <c r="MOX4" s="81" t="s">
        <v>12250</v>
      </c>
      <c r="MOY4" s="81" t="s">
        <v>12251</v>
      </c>
      <c r="MOZ4" s="81" t="s">
        <v>12252</v>
      </c>
      <c r="MPA4" s="81" t="s">
        <v>12253</v>
      </c>
      <c r="MPB4" s="81" t="s">
        <v>12254</v>
      </c>
      <c r="MPC4" s="81" t="s">
        <v>12255</v>
      </c>
      <c r="MPD4" s="81" t="s">
        <v>12256</v>
      </c>
      <c r="MPE4" s="81" t="s">
        <v>12257</v>
      </c>
      <c r="MPF4" s="81" t="s">
        <v>12258</v>
      </c>
      <c r="MPG4" s="81" t="s">
        <v>12259</v>
      </c>
      <c r="MPH4" s="81" t="s">
        <v>12260</v>
      </c>
      <c r="MPI4" s="81" t="s">
        <v>12261</v>
      </c>
      <c r="MPJ4" s="81" t="s">
        <v>12262</v>
      </c>
      <c r="MPK4" s="81" t="s">
        <v>12263</v>
      </c>
      <c r="MPL4" s="81" t="s">
        <v>12264</v>
      </c>
      <c r="MPM4" s="81" t="s">
        <v>12265</v>
      </c>
      <c r="MPN4" s="81" t="s">
        <v>12266</v>
      </c>
      <c r="MPO4" s="81" t="s">
        <v>12267</v>
      </c>
      <c r="MPP4" s="81" t="s">
        <v>12268</v>
      </c>
      <c r="MPQ4" s="81" t="s">
        <v>12269</v>
      </c>
      <c r="MPR4" s="81" t="s">
        <v>12270</v>
      </c>
      <c r="MPS4" s="81" t="s">
        <v>12271</v>
      </c>
      <c r="MPT4" s="81" t="s">
        <v>12272</v>
      </c>
      <c r="MPU4" s="81" t="s">
        <v>12273</v>
      </c>
      <c r="MPV4" s="81" t="s">
        <v>12274</v>
      </c>
      <c r="MPW4" s="81" t="s">
        <v>12275</v>
      </c>
      <c r="MPX4" s="81" t="s">
        <v>12276</v>
      </c>
      <c r="MPY4" s="81" t="s">
        <v>12277</v>
      </c>
      <c r="MPZ4" s="81" t="s">
        <v>12278</v>
      </c>
      <c r="MQA4" s="81" t="s">
        <v>12279</v>
      </c>
      <c r="MQB4" s="81" t="s">
        <v>12280</v>
      </c>
      <c r="MQC4" s="81" t="s">
        <v>12281</v>
      </c>
      <c r="MQD4" s="81" t="s">
        <v>12282</v>
      </c>
      <c r="MQE4" s="81" t="s">
        <v>12283</v>
      </c>
      <c r="MQF4" s="81" t="s">
        <v>12284</v>
      </c>
      <c r="MQG4" s="81" t="s">
        <v>12285</v>
      </c>
      <c r="MQH4" s="81" t="s">
        <v>12286</v>
      </c>
      <c r="MQI4" s="81" t="s">
        <v>12287</v>
      </c>
      <c r="MQJ4" s="81" t="s">
        <v>12288</v>
      </c>
      <c r="MQK4" s="81" t="s">
        <v>12289</v>
      </c>
      <c r="MQL4" s="81" t="s">
        <v>12290</v>
      </c>
      <c r="MQM4" s="81" t="s">
        <v>12291</v>
      </c>
      <c r="MQN4" s="81" t="s">
        <v>12292</v>
      </c>
      <c r="MQO4" s="81" t="s">
        <v>12293</v>
      </c>
      <c r="MQP4" s="81" t="s">
        <v>12294</v>
      </c>
      <c r="MQQ4" s="81" t="s">
        <v>12295</v>
      </c>
      <c r="MQR4" s="81" t="s">
        <v>12296</v>
      </c>
      <c r="MQS4" s="81" t="s">
        <v>12297</v>
      </c>
      <c r="MQT4" s="81" t="s">
        <v>12298</v>
      </c>
      <c r="MQU4" s="81" t="s">
        <v>12299</v>
      </c>
      <c r="MQV4" s="81" t="s">
        <v>12300</v>
      </c>
      <c r="MQW4" s="81" t="s">
        <v>12301</v>
      </c>
      <c r="MQX4" s="81" t="s">
        <v>12302</v>
      </c>
      <c r="MQY4" s="81" t="s">
        <v>12303</v>
      </c>
      <c r="MQZ4" s="81" t="s">
        <v>12304</v>
      </c>
      <c r="MRA4" s="81" t="s">
        <v>12305</v>
      </c>
      <c r="MRB4" s="81" t="s">
        <v>12306</v>
      </c>
      <c r="MRC4" s="81" t="s">
        <v>12307</v>
      </c>
      <c r="MRD4" s="81" t="s">
        <v>12308</v>
      </c>
      <c r="MRE4" s="81" t="s">
        <v>12309</v>
      </c>
      <c r="MRF4" s="81" t="s">
        <v>12310</v>
      </c>
      <c r="MRG4" s="81" t="s">
        <v>12311</v>
      </c>
      <c r="MRH4" s="81" t="s">
        <v>12312</v>
      </c>
      <c r="MRI4" s="81" t="s">
        <v>12313</v>
      </c>
      <c r="MRJ4" s="81" t="s">
        <v>12314</v>
      </c>
      <c r="MRK4" s="81" t="s">
        <v>12315</v>
      </c>
      <c r="MRL4" s="81" t="s">
        <v>12316</v>
      </c>
      <c r="MRM4" s="81" t="s">
        <v>12317</v>
      </c>
      <c r="MRN4" s="81" t="s">
        <v>12318</v>
      </c>
      <c r="MRO4" s="81" t="s">
        <v>12319</v>
      </c>
      <c r="MRP4" s="81" t="s">
        <v>12320</v>
      </c>
      <c r="MRQ4" s="81" t="s">
        <v>12321</v>
      </c>
      <c r="MRR4" s="81" t="s">
        <v>12322</v>
      </c>
      <c r="MRS4" s="81" t="s">
        <v>12323</v>
      </c>
      <c r="MRT4" s="81" t="s">
        <v>12324</v>
      </c>
      <c r="MRU4" s="81" t="s">
        <v>12325</v>
      </c>
      <c r="MRV4" s="81" t="s">
        <v>12326</v>
      </c>
      <c r="MRW4" s="81" t="s">
        <v>12327</v>
      </c>
      <c r="MRX4" s="81" t="s">
        <v>12328</v>
      </c>
      <c r="MRY4" s="81" t="s">
        <v>12329</v>
      </c>
      <c r="MRZ4" s="81" t="s">
        <v>12330</v>
      </c>
      <c r="MSA4" s="81" t="s">
        <v>12331</v>
      </c>
      <c r="MSB4" s="81" t="s">
        <v>12332</v>
      </c>
      <c r="MSC4" s="81" t="s">
        <v>12333</v>
      </c>
      <c r="MSD4" s="81" t="s">
        <v>12334</v>
      </c>
      <c r="MSE4" s="81" t="s">
        <v>12335</v>
      </c>
      <c r="MSF4" s="81" t="s">
        <v>12336</v>
      </c>
      <c r="MSG4" s="81" t="s">
        <v>12337</v>
      </c>
      <c r="MSH4" s="81" t="s">
        <v>12338</v>
      </c>
      <c r="MSI4" s="81" t="s">
        <v>12339</v>
      </c>
      <c r="MSJ4" s="81" t="s">
        <v>12340</v>
      </c>
      <c r="MSK4" s="81" t="s">
        <v>12341</v>
      </c>
      <c r="MSL4" s="81" t="s">
        <v>12342</v>
      </c>
      <c r="MSM4" s="81" t="s">
        <v>12343</v>
      </c>
      <c r="MSN4" s="81" t="s">
        <v>12344</v>
      </c>
      <c r="MSO4" s="81" t="s">
        <v>12345</v>
      </c>
      <c r="MSP4" s="81" t="s">
        <v>12346</v>
      </c>
      <c r="MSQ4" s="81" t="s">
        <v>12347</v>
      </c>
      <c r="MSR4" s="81" t="s">
        <v>12348</v>
      </c>
      <c r="MSS4" s="81" t="s">
        <v>12349</v>
      </c>
      <c r="MST4" s="81" t="s">
        <v>12350</v>
      </c>
      <c r="MSU4" s="81" t="s">
        <v>12351</v>
      </c>
      <c r="MSV4" s="81" t="s">
        <v>12352</v>
      </c>
      <c r="MSW4" s="81" t="s">
        <v>12353</v>
      </c>
      <c r="MSX4" s="81" t="s">
        <v>12354</v>
      </c>
      <c r="MSY4" s="81" t="s">
        <v>12355</v>
      </c>
      <c r="MSZ4" s="81" t="s">
        <v>12356</v>
      </c>
      <c r="MTA4" s="81" t="s">
        <v>12357</v>
      </c>
      <c r="MTB4" s="81" t="s">
        <v>12358</v>
      </c>
      <c r="MTC4" s="81" t="s">
        <v>12359</v>
      </c>
      <c r="MTD4" s="81" t="s">
        <v>12360</v>
      </c>
      <c r="MTE4" s="81" t="s">
        <v>12361</v>
      </c>
      <c r="MTF4" s="81" t="s">
        <v>12362</v>
      </c>
      <c r="MTG4" s="81" t="s">
        <v>12363</v>
      </c>
      <c r="MTH4" s="81" t="s">
        <v>12364</v>
      </c>
      <c r="MTI4" s="81" t="s">
        <v>12365</v>
      </c>
      <c r="MTJ4" s="81" t="s">
        <v>12366</v>
      </c>
      <c r="MTK4" s="81" t="s">
        <v>12367</v>
      </c>
      <c r="MTL4" s="81" t="s">
        <v>12368</v>
      </c>
      <c r="MTM4" s="81" t="s">
        <v>12369</v>
      </c>
      <c r="MTN4" s="81" t="s">
        <v>12370</v>
      </c>
      <c r="MTO4" s="81" t="s">
        <v>12371</v>
      </c>
      <c r="MTP4" s="81" t="s">
        <v>12372</v>
      </c>
      <c r="MTQ4" s="81" t="s">
        <v>12373</v>
      </c>
      <c r="MTR4" s="81" t="s">
        <v>12374</v>
      </c>
      <c r="MTS4" s="81" t="s">
        <v>12375</v>
      </c>
      <c r="MTT4" s="81" t="s">
        <v>12376</v>
      </c>
      <c r="MTU4" s="81" t="s">
        <v>12377</v>
      </c>
      <c r="MTV4" s="81" t="s">
        <v>12378</v>
      </c>
      <c r="MTW4" s="81" t="s">
        <v>12379</v>
      </c>
      <c r="MTX4" s="81" t="s">
        <v>12380</v>
      </c>
      <c r="MTY4" s="81" t="s">
        <v>12381</v>
      </c>
      <c r="MTZ4" s="81" t="s">
        <v>12382</v>
      </c>
      <c r="MUA4" s="81" t="s">
        <v>12383</v>
      </c>
      <c r="MUB4" s="81" t="s">
        <v>12384</v>
      </c>
      <c r="MUC4" s="81" t="s">
        <v>12385</v>
      </c>
      <c r="MUD4" s="81" t="s">
        <v>12386</v>
      </c>
      <c r="MUE4" s="81" t="s">
        <v>12387</v>
      </c>
      <c r="MUF4" s="81" t="s">
        <v>12388</v>
      </c>
      <c r="MUG4" s="81" t="s">
        <v>12389</v>
      </c>
      <c r="MUH4" s="81" t="s">
        <v>12390</v>
      </c>
      <c r="MUI4" s="81" t="s">
        <v>12391</v>
      </c>
      <c r="MUJ4" s="81" t="s">
        <v>12392</v>
      </c>
      <c r="MUK4" s="81" t="s">
        <v>12393</v>
      </c>
      <c r="MUL4" s="81" t="s">
        <v>12394</v>
      </c>
      <c r="MUM4" s="81" t="s">
        <v>12395</v>
      </c>
      <c r="MUN4" s="81" t="s">
        <v>12396</v>
      </c>
      <c r="MUO4" s="81" t="s">
        <v>12397</v>
      </c>
      <c r="MUP4" s="81" t="s">
        <v>12398</v>
      </c>
      <c r="MUQ4" s="81" t="s">
        <v>12399</v>
      </c>
      <c r="MUR4" s="81" t="s">
        <v>12400</v>
      </c>
      <c r="MUS4" s="81" t="s">
        <v>12401</v>
      </c>
      <c r="MUT4" s="81" t="s">
        <v>12402</v>
      </c>
      <c r="MUU4" s="81" t="s">
        <v>12403</v>
      </c>
      <c r="MUV4" s="81" t="s">
        <v>12404</v>
      </c>
      <c r="MUW4" s="81" t="s">
        <v>12405</v>
      </c>
      <c r="MUX4" s="81" t="s">
        <v>12406</v>
      </c>
      <c r="MUY4" s="81" t="s">
        <v>12407</v>
      </c>
      <c r="MUZ4" s="81" t="s">
        <v>12408</v>
      </c>
      <c r="MVA4" s="81" t="s">
        <v>12409</v>
      </c>
      <c r="MVB4" s="81" t="s">
        <v>12410</v>
      </c>
      <c r="MVC4" s="81" t="s">
        <v>12411</v>
      </c>
      <c r="MVD4" s="81" t="s">
        <v>12412</v>
      </c>
      <c r="MVE4" s="81" t="s">
        <v>12413</v>
      </c>
      <c r="MVF4" s="81" t="s">
        <v>12414</v>
      </c>
      <c r="MVG4" s="81" t="s">
        <v>12415</v>
      </c>
      <c r="MVH4" s="81" t="s">
        <v>12416</v>
      </c>
      <c r="MVI4" s="81" t="s">
        <v>12417</v>
      </c>
      <c r="MVJ4" s="81" t="s">
        <v>12418</v>
      </c>
      <c r="MVK4" s="81" t="s">
        <v>12419</v>
      </c>
      <c r="MVL4" s="81" t="s">
        <v>12420</v>
      </c>
      <c r="MVM4" s="81" t="s">
        <v>12421</v>
      </c>
      <c r="MVN4" s="81" t="s">
        <v>12422</v>
      </c>
      <c r="MVO4" s="81" t="s">
        <v>12423</v>
      </c>
      <c r="MVP4" s="81" t="s">
        <v>12424</v>
      </c>
      <c r="MVQ4" s="81" t="s">
        <v>12425</v>
      </c>
      <c r="MVR4" s="81" t="s">
        <v>12426</v>
      </c>
      <c r="MVS4" s="81" t="s">
        <v>12427</v>
      </c>
      <c r="MVT4" s="81" t="s">
        <v>12428</v>
      </c>
      <c r="MVU4" s="81" t="s">
        <v>12429</v>
      </c>
      <c r="MVV4" s="81" t="s">
        <v>12430</v>
      </c>
      <c r="MVW4" s="81" t="s">
        <v>12431</v>
      </c>
      <c r="MVX4" s="81" t="s">
        <v>12432</v>
      </c>
      <c r="MVY4" s="81" t="s">
        <v>12433</v>
      </c>
      <c r="MVZ4" s="81" t="s">
        <v>12434</v>
      </c>
      <c r="MWA4" s="81" t="s">
        <v>12435</v>
      </c>
      <c r="MWB4" s="81" t="s">
        <v>12436</v>
      </c>
      <c r="MWC4" s="81" t="s">
        <v>12437</v>
      </c>
      <c r="MWD4" s="81" t="s">
        <v>12438</v>
      </c>
      <c r="MWE4" s="81" t="s">
        <v>12439</v>
      </c>
      <c r="MWF4" s="81" t="s">
        <v>12440</v>
      </c>
      <c r="MWG4" s="81" t="s">
        <v>12441</v>
      </c>
      <c r="MWH4" s="81" t="s">
        <v>12442</v>
      </c>
      <c r="MWI4" s="81" t="s">
        <v>12443</v>
      </c>
      <c r="MWJ4" s="81" t="s">
        <v>12444</v>
      </c>
      <c r="MWK4" s="81" t="s">
        <v>12445</v>
      </c>
      <c r="MWL4" s="81" t="s">
        <v>12446</v>
      </c>
      <c r="MWM4" s="81" t="s">
        <v>12447</v>
      </c>
      <c r="MWN4" s="81" t="s">
        <v>12448</v>
      </c>
      <c r="MWO4" s="81" t="s">
        <v>12449</v>
      </c>
      <c r="MWP4" s="81" t="s">
        <v>12450</v>
      </c>
      <c r="MWQ4" s="81" t="s">
        <v>12451</v>
      </c>
      <c r="MWR4" s="81" t="s">
        <v>12452</v>
      </c>
      <c r="MWS4" s="81" t="s">
        <v>12453</v>
      </c>
      <c r="MWT4" s="81" t="s">
        <v>12454</v>
      </c>
      <c r="MWU4" s="81" t="s">
        <v>12455</v>
      </c>
      <c r="MWV4" s="81" t="s">
        <v>12456</v>
      </c>
      <c r="MWW4" s="81" t="s">
        <v>12457</v>
      </c>
      <c r="MWX4" s="81" t="s">
        <v>12458</v>
      </c>
      <c r="MWY4" s="81" t="s">
        <v>12459</v>
      </c>
      <c r="MWZ4" s="81" t="s">
        <v>12460</v>
      </c>
      <c r="MXA4" s="81" t="s">
        <v>12461</v>
      </c>
      <c r="MXB4" s="81" t="s">
        <v>12462</v>
      </c>
      <c r="MXC4" s="81" t="s">
        <v>12463</v>
      </c>
      <c r="MXD4" s="81" t="s">
        <v>12464</v>
      </c>
      <c r="MXE4" s="81" t="s">
        <v>12465</v>
      </c>
      <c r="MXF4" s="81" t="s">
        <v>12466</v>
      </c>
      <c r="MXG4" s="81" t="s">
        <v>12467</v>
      </c>
      <c r="MXH4" s="81" t="s">
        <v>12468</v>
      </c>
      <c r="MXI4" s="81" t="s">
        <v>12469</v>
      </c>
      <c r="MXJ4" s="81" t="s">
        <v>12470</v>
      </c>
      <c r="MXK4" s="81" t="s">
        <v>12471</v>
      </c>
      <c r="MXL4" s="81" t="s">
        <v>12472</v>
      </c>
      <c r="MXM4" s="81" t="s">
        <v>12473</v>
      </c>
      <c r="MXN4" s="81" t="s">
        <v>12474</v>
      </c>
      <c r="MXO4" s="81" t="s">
        <v>12475</v>
      </c>
      <c r="MXP4" s="81" t="s">
        <v>12476</v>
      </c>
      <c r="MXQ4" s="81" t="s">
        <v>12477</v>
      </c>
      <c r="MXR4" s="81" t="s">
        <v>12478</v>
      </c>
      <c r="MXS4" s="81" t="s">
        <v>12479</v>
      </c>
      <c r="MXT4" s="81" t="s">
        <v>12480</v>
      </c>
      <c r="MXU4" s="81" t="s">
        <v>12481</v>
      </c>
      <c r="MXV4" s="81" t="s">
        <v>12482</v>
      </c>
      <c r="MXW4" s="81" t="s">
        <v>12483</v>
      </c>
      <c r="MXX4" s="81" t="s">
        <v>12484</v>
      </c>
      <c r="MXY4" s="81" t="s">
        <v>12485</v>
      </c>
      <c r="MXZ4" s="81" t="s">
        <v>12486</v>
      </c>
      <c r="MYA4" s="81" t="s">
        <v>12487</v>
      </c>
      <c r="MYB4" s="81" t="s">
        <v>12488</v>
      </c>
      <c r="MYC4" s="81" t="s">
        <v>12489</v>
      </c>
      <c r="MYD4" s="81" t="s">
        <v>12490</v>
      </c>
      <c r="MYE4" s="81" t="s">
        <v>12491</v>
      </c>
      <c r="MYF4" s="81" t="s">
        <v>12492</v>
      </c>
      <c r="MYG4" s="81" t="s">
        <v>12493</v>
      </c>
      <c r="MYH4" s="81" t="s">
        <v>12494</v>
      </c>
      <c r="MYI4" s="81" t="s">
        <v>12495</v>
      </c>
      <c r="MYJ4" s="81" t="s">
        <v>12496</v>
      </c>
      <c r="MYK4" s="81" t="s">
        <v>12497</v>
      </c>
      <c r="MYL4" s="81" t="s">
        <v>12498</v>
      </c>
      <c r="MYM4" s="81" t="s">
        <v>12499</v>
      </c>
      <c r="MYN4" s="81" t="s">
        <v>12500</v>
      </c>
      <c r="MYO4" s="81" t="s">
        <v>12501</v>
      </c>
      <c r="MYP4" s="81" t="s">
        <v>12502</v>
      </c>
      <c r="MYQ4" s="81" t="s">
        <v>12503</v>
      </c>
      <c r="MYR4" s="81" t="s">
        <v>12504</v>
      </c>
      <c r="MYS4" s="81" t="s">
        <v>12505</v>
      </c>
      <c r="MYT4" s="81" t="s">
        <v>12506</v>
      </c>
      <c r="MYU4" s="81" t="s">
        <v>12507</v>
      </c>
      <c r="MYV4" s="81" t="s">
        <v>12508</v>
      </c>
      <c r="MYW4" s="81" t="s">
        <v>12509</v>
      </c>
      <c r="MYX4" s="81" t="s">
        <v>12510</v>
      </c>
      <c r="MYY4" s="81" t="s">
        <v>12511</v>
      </c>
      <c r="MYZ4" s="81" t="s">
        <v>12512</v>
      </c>
      <c r="MZA4" s="81" t="s">
        <v>12513</v>
      </c>
      <c r="MZB4" s="81" t="s">
        <v>12514</v>
      </c>
      <c r="MZC4" s="81" t="s">
        <v>12515</v>
      </c>
      <c r="MZD4" s="81" t="s">
        <v>12516</v>
      </c>
      <c r="MZE4" s="81" t="s">
        <v>12517</v>
      </c>
      <c r="MZF4" s="81" t="s">
        <v>12518</v>
      </c>
      <c r="MZG4" s="81" t="s">
        <v>12519</v>
      </c>
      <c r="MZH4" s="81" t="s">
        <v>12520</v>
      </c>
      <c r="MZI4" s="81" t="s">
        <v>12521</v>
      </c>
      <c r="MZJ4" s="81" t="s">
        <v>12522</v>
      </c>
      <c r="MZK4" s="81" t="s">
        <v>12523</v>
      </c>
      <c r="MZL4" s="81" t="s">
        <v>12524</v>
      </c>
      <c r="MZM4" s="81" t="s">
        <v>12525</v>
      </c>
      <c r="MZN4" s="81" t="s">
        <v>12526</v>
      </c>
      <c r="MZO4" s="81" t="s">
        <v>12527</v>
      </c>
      <c r="MZP4" s="81" t="s">
        <v>12528</v>
      </c>
      <c r="MZQ4" s="81" t="s">
        <v>12529</v>
      </c>
      <c r="MZR4" s="81" t="s">
        <v>12530</v>
      </c>
      <c r="MZS4" s="81" t="s">
        <v>12531</v>
      </c>
      <c r="MZT4" s="81" t="s">
        <v>12532</v>
      </c>
      <c r="MZU4" s="81" t="s">
        <v>12533</v>
      </c>
      <c r="MZV4" s="81" t="s">
        <v>12534</v>
      </c>
      <c r="MZW4" s="81" t="s">
        <v>12535</v>
      </c>
      <c r="MZX4" s="81" t="s">
        <v>12536</v>
      </c>
      <c r="MZY4" s="81" t="s">
        <v>12537</v>
      </c>
      <c r="MZZ4" s="81" t="s">
        <v>12538</v>
      </c>
      <c r="NAA4" s="81" t="s">
        <v>12539</v>
      </c>
      <c r="NAB4" s="81" t="s">
        <v>12540</v>
      </c>
      <c r="NAC4" s="81" t="s">
        <v>12541</v>
      </c>
      <c r="NAD4" s="81" t="s">
        <v>12542</v>
      </c>
      <c r="NAE4" s="81" t="s">
        <v>12543</v>
      </c>
      <c r="NAF4" s="81" t="s">
        <v>12544</v>
      </c>
      <c r="NAG4" s="81" t="s">
        <v>12545</v>
      </c>
      <c r="NAH4" s="81" t="s">
        <v>12546</v>
      </c>
      <c r="NAI4" s="81" t="s">
        <v>12547</v>
      </c>
      <c r="NAJ4" s="81" t="s">
        <v>12548</v>
      </c>
      <c r="NAK4" s="81" t="s">
        <v>12549</v>
      </c>
      <c r="NAL4" s="81" t="s">
        <v>12550</v>
      </c>
      <c r="NAM4" s="81" t="s">
        <v>12551</v>
      </c>
      <c r="NAN4" s="81" t="s">
        <v>12552</v>
      </c>
      <c r="NAO4" s="81" t="s">
        <v>12553</v>
      </c>
      <c r="NAP4" s="81" t="s">
        <v>12554</v>
      </c>
      <c r="NAQ4" s="81" t="s">
        <v>12555</v>
      </c>
      <c r="NAR4" s="81" t="s">
        <v>12556</v>
      </c>
      <c r="NAS4" s="81" t="s">
        <v>12557</v>
      </c>
      <c r="NAT4" s="81" t="s">
        <v>12558</v>
      </c>
      <c r="NAU4" s="81" t="s">
        <v>12559</v>
      </c>
      <c r="NAV4" s="81" t="s">
        <v>12560</v>
      </c>
      <c r="NAW4" s="81" t="s">
        <v>12561</v>
      </c>
      <c r="NAX4" s="81" t="s">
        <v>12562</v>
      </c>
      <c r="NAY4" s="81" t="s">
        <v>12563</v>
      </c>
      <c r="NAZ4" s="81" t="s">
        <v>12564</v>
      </c>
      <c r="NBA4" s="81" t="s">
        <v>12565</v>
      </c>
      <c r="NBB4" s="81" t="s">
        <v>12566</v>
      </c>
      <c r="NBC4" s="81" t="s">
        <v>12567</v>
      </c>
      <c r="NBD4" s="81" t="s">
        <v>12568</v>
      </c>
      <c r="NBE4" s="81" t="s">
        <v>12569</v>
      </c>
      <c r="NBF4" s="81" t="s">
        <v>12570</v>
      </c>
      <c r="NBG4" s="81" t="s">
        <v>12571</v>
      </c>
      <c r="NBH4" s="81" t="s">
        <v>12572</v>
      </c>
      <c r="NBI4" s="81" t="s">
        <v>12573</v>
      </c>
      <c r="NBJ4" s="81" t="s">
        <v>12574</v>
      </c>
      <c r="NBK4" s="81" t="s">
        <v>12575</v>
      </c>
      <c r="NBL4" s="81" t="s">
        <v>12576</v>
      </c>
      <c r="NBM4" s="81" t="s">
        <v>12577</v>
      </c>
      <c r="NBN4" s="81" t="s">
        <v>12578</v>
      </c>
      <c r="NBO4" s="81" t="s">
        <v>12579</v>
      </c>
      <c r="NBP4" s="81" t="s">
        <v>12580</v>
      </c>
      <c r="NBQ4" s="81" t="s">
        <v>12581</v>
      </c>
      <c r="NBR4" s="81" t="s">
        <v>12582</v>
      </c>
      <c r="NBS4" s="81" t="s">
        <v>12583</v>
      </c>
      <c r="NBT4" s="81" t="s">
        <v>12584</v>
      </c>
      <c r="NBU4" s="81" t="s">
        <v>12585</v>
      </c>
      <c r="NBV4" s="81" t="s">
        <v>12586</v>
      </c>
      <c r="NBW4" s="81" t="s">
        <v>12587</v>
      </c>
      <c r="NBX4" s="81" t="s">
        <v>12588</v>
      </c>
      <c r="NBY4" s="81" t="s">
        <v>12589</v>
      </c>
      <c r="NBZ4" s="81" t="s">
        <v>12590</v>
      </c>
      <c r="NCA4" s="81" t="s">
        <v>12591</v>
      </c>
      <c r="NCB4" s="81" t="s">
        <v>12592</v>
      </c>
      <c r="NCC4" s="81" t="s">
        <v>12593</v>
      </c>
      <c r="NCD4" s="81" t="s">
        <v>12594</v>
      </c>
      <c r="NCE4" s="81" t="s">
        <v>12595</v>
      </c>
      <c r="NCF4" s="81" t="s">
        <v>12596</v>
      </c>
      <c r="NCG4" s="81" t="s">
        <v>12597</v>
      </c>
      <c r="NCH4" s="81" t="s">
        <v>12598</v>
      </c>
      <c r="NCI4" s="81" t="s">
        <v>12599</v>
      </c>
      <c r="NCJ4" s="81" t="s">
        <v>12600</v>
      </c>
      <c r="NCK4" s="81" t="s">
        <v>12601</v>
      </c>
      <c r="NCL4" s="81" t="s">
        <v>12602</v>
      </c>
      <c r="NCM4" s="81" t="s">
        <v>12603</v>
      </c>
      <c r="NCN4" s="81" t="s">
        <v>12604</v>
      </c>
      <c r="NCO4" s="81" t="s">
        <v>12605</v>
      </c>
      <c r="NCP4" s="81" t="s">
        <v>12606</v>
      </c>
      <c r="NCQ4" s="81" t="s">
        <v>12607</v>
      </c>
      <c r="NCR4" s="81" t="s">
        <v>12608</v>
      </c>
      <c r="NCS4" s="81" t="s">
        <v>12609</v>
      </c>
      <c r="NCT4" s="81" t="s">
        <v>12610</v>
      </c>
      <c r="NCU4" s="81" t="s">
        <v>12611</v>
      </c>
      <c r="NCV4" s="81" t="s">
        <v>12612</v>
      </c>
      <c r="NCW4" s="81" t="s">
        <v>12613</v>
      </c>
      <c r="NCX4" s="81" t="s">
        <v>12614</v>
      </c>
      <c r="NCY4" s="81" t="s">
        <v>12615</v>
      </c>
      <c r="NCZ4" s="81" t="s">
        <v>12616</v>
      </c>
      <c r="NDA4" s="81" t="s">
        <v>12617</v>
      </c>
      <c r="NDB4" s="81" t="s">
        <v>12618</v>
      </c>
      <c r="NDC4" s="81" t="s">
        <v>12619</v>
      </c>
      <c r="NDD4" s="81" t="s">
        <v>12620</v>
      </c>
      <c r="NDE4" s="81" t="s">
        <v>12621</v>
      </c>
      <c r="NDF4" s="81" t="s">
        <v>12622</v>
      </c>
      <c r="NDG4" s="81" t="s">
        <v>12623</v>
      </c>
      <c r="NDH4" s="81" t="s">
        <v>12624</v>
      </c>
      <c r="NDI4" s="81" t="s">
        <v>12625</v>
      </c>
      <c r="NDJ4" s="81" t="s">
        <v>12626</v>
      </c>
      <c r="NDK4" s="81" t="s">
        <v>12627</v>
      </c>
      <c r="NDL4" s="81" t="s">
        <v>12628</v>
      </c>
      <c r="NDM4" s="81" t="s">
        <v>12629</v>
      </c>
      <c r="NDN4" s="81" t="s">
        <v>12630</v>
      </c>
      <c r="NDO4" s="81" t="s">
        <v>12631</v>
      </c>
      <c r="NDP4" s="81" t="s">
        <v>12632</v>
      </c>
      <c r="NDQ4" s="81" t="s">
        <v>12633</v>
      </c>
      <c r="NDR4" s="81" t="s">
        <v>12634</v>
      </c>
      <c r="NDS4" s="81" t="s">
        <v>12635</v>
      </c>
      <c r="NDT4" s="81" t="s">
        <v>12636</v>
      </c>
      <c r="NDU4" s="81" t="s">
        <v>12637</v>
      </c>
      <c r="NDV4" s="81" t="s">
        <v>12638</v>
      </c>
      <c r="NDW4" s="81" t="s">
        <v>12639</v>
      </c>
      <c r="NDX4" s="81" t="s">
        <v>12640</v>
      </c>
      <c r="NDY4" s="81" t="s">
        <v>12641</v>
      </c>
      <c r="NDZ4" s="81" t="s">
        <v>12642</v>
      </c>
      <c r="NEA4" s="81" t="s">
        <v>12643</v>
      </c>
      <c r="NEB4" s="81" t="s">
        <v>12644</v>
      </c>
      <c r="NEC4" s="81" t="s">
        <v>12645</v>
      </c>
      <c r="NED4" s="81" t="s">
        <v>12646</v>
      </c>
      <c r="NEE4" s="81" t="s">
        <v>12647</v>
      </c>
      <c r="NEF4" s="81" t="s">
        <v>12648</v>
      </c>
      <c r="NEG4" s="81" t="s">
        <v>12649</v>
      </c>
      <c r="NEH4" s="81" t="s">
        <v>12650</v>
      </c>
      <c r="NEI4" s="81" t="s">
        <v>12651</v>
      </c>
      <c r="NEJ4" s="81" t="s">
        <v>12652</v>
      </c>
      <c r="NEK4" s="81" t="s">
        <v>12653</v>
      </c>
      <c r="NEL4" s="81" t="s">
        <v>12654</v>
      </c>
      <c r="NEM4" s="81" t="s">
        <v>12655</v>
      </c>
      <c r="NEN4" s="81" t="s">
        <v>12656</v>
      </c>
      <c r="NEO4" s="81" t="s">
        <v>12657</v>
      </c>
      <c r="NEP4" s="81" t="s">
        <v>12658</v>
      </c>
      <c r="NEQ4" s="81" t="s">
        <v>12659</v>
      </c>
      <c r="NER4" s="81" t="s">
        <v>12660</v>
      </c>
      <c r="NES4" s="81" t="s">
        <v>12661</v>
      </c>
      <c r="NET4" s="81" t="s">
        <v>12662</v>
      </c>
      <c r="NEU4" s="81" t="s">
        <v>12663</v>
      </c>
      <c r="NEV4" s="81" t="s">
        <v>12664</v>
      </c>
      <c r="NEW4" s="81" t="s">
        <v>12665</v>
      </c>
      <c r="NEX4" s="81" t="s">
        <v>12666</v>
      </c>
      <c r="NEY4" s="81" t="s">
        <v>12667</v>
      </c>
      <c r="NEZ4" s="81" t="s">
        <v>12668</v>
      </c>
      <c r="NFA4" s="81" t="s">
        <v>12669</v>
      </c>
      <c r="NFB4" s="81" t="s">
        <v>12670</v>
      </c>
      <c r="NFC4" s="81" t="s">
        <v>12671</v>
      </c>
      <c r="NFD4" s="81" t="s">
        <v>12672</v>
      </c>
      <c r="NFE4" s="81" t="s">
        <v>12673</v>
      </c>
      <c r="NFF4" s="81" t="s">
        <v>12674</v>
      </c>
      <c r="NFG4" s="81" t="s">
        <v>12675</v>
      </c>
      <c r="NFH4" s="81" t="s">
        <v>12676</v>
      </c>
      <c r="NFI4" s="81" t="s">
        <v>12677</v>
      </c>
      <c r="NFJ4" s="81" t="s">
        <v>12678</v>
      </c>
      <c r="NFK4" s="81" t="s">
        <v>12679</v>
      </c>
      <c r="NFL4" s="81" t="s">
        <v>12680</v>
      </c>
      <c r="NFM4" s="81" t="s">
        <v>12681</v>
      </c>
      <c r="NFN4" s="81" t="s">
        <v>12682</v>
      </c>
      <c r="NFO4" s="81" t="s">
        <v>12683</v>
      </c>
      <c r="NFP4" s="81" t="s">
        <v>12684</v>
      </c>
      <c r="NFQ4" s="81" t="s">
        <v>12685</v>
      </c>
      <c r="NFR4" s="81" t="s">
        <v>12686</v>
      </c>
      <c r="NFS4" s="81" t="s">
        <v>12687</v>
      </c>
      <c r="NFT4" s="81" t="s">
        <v>12688</v>
      </c>
      <c r="NFU4" s="81" t="s">
        <v>12689</v>
      </c>
      <c r="NFV4" s="81" t="s">
        <v>12690</v>
      </c>
      <c r="NFW4" s="81" t="s">
        <v>12691</v>
      </c>
      <c r="NFX4" s="81" t="s">
        <v>12692</v>
      </c>
      <c r="NFY4" s="81" t="s">
        <v>12693</v>
      </c>
      <c r="NFZ4" s="81" t="s">
        <v>12694</v>
      </c>
      <c r="NGA4" s="81" t="s">
        <v>12695</v>
      </c>
      <c r="NGB4" s="81" t="s">
        <v>12696</v>
      </c>
      <c r="NGC4" s="81" t="s">
        <v>12697</v>
      </c>
      <c r="NGD4" s="81" t="s">
        <v>12698</v>
      </c>
      <c r="NGE4" s="81" t="s">
        <v>12699</v>
      </c>
      <c r="NGF4" s="81" t="s">
        <v>12700</v>
      </c>
      <c r="NGG4" s="81" t="s">
        <v>12701</v>
      </c>
      <c r="NGH4" s="81" t="s">
        <v>12702</v>
      </c>
      <c r="NGI4" s="81" t="s">
        <v>12703</v>
      </c>
      <c r="NGJ4" s="81" t="s">
        <v>12704</v>
      </c>
      <c r="NGK4" s="81" t="s">
        <v>12705</v>
      </c>
      <c r="NGL4" s="81" t="s">
        <v>12706</v>
      </c>
      <c r="NGM4" s="81" t="s">
        <v>12707</v>
      </c>
      <c r="NGN4" s="81" t="s">
        <v>12708</v>
      </c>
      <c r="NGO4" s="81" t="s">
        <v>12709</v>
      </c>
      <c r="NGP4" s="81" t="s">
        <v>12710</v>
      </c>
      <c r="NGQ4" s="81" t="s">
        <v>12711</v>
      </c>
      <c r="NGR4" s="81" t="s">
        <v>12712</v>
      </c>
      <c r="NGS4" s="81" t="s">
        <v>12713</v>
      </c>
      <c r="NGT4" s="81" t="s">
        <v>12714</v>
      </c>
      <c r="NGU4" s="81" t="s">
        <v>12715</v>
      </c>
      <c r="NGV4" s="81" t="s">
        <v>12716</v>
      </c>
      <c r="NGW4" s="81" t="s">
        <v>12717</v>
      </c>
      <c r="NGX4" s="81" t="s">
        <v>12718</v>
      </c>
      <c r="NGY4" s="81" t="s">
        <v>12719</v>
      </c>
      <c r="NGZ4" s="81" t="s">
        <v>12720</v>
      </c>
      <c r="NHA4" s="81" t="s">
        <v>12721</v>
      </c>
      <c r="NHB4" s="81" t="s">
        <v>12722</v>
      </c>
      <c r="NHC4" s="81" t="s">
        <v>12723</v>
      </c>
      <c r="NHD4" s="81" t="s">
        <v>12724</v>
      </c>
      <c r="NHE4" s="81" t="s">
        <v>12725</v>
      </c>
      <c r="NHF4" s="81" t="s">
        <v>12726</v>
      </c>
      <c r="NHG4" s="81" t="s">
        <v>12727</v>
      </c>
      <c r="NHH4" s="81" t="s">
        <v>12728</v>
      </c>
      <c r="NHI4" s="81" t="s">
        <v>12729</v>
      </c>
      <c r="NHJ4" s="81" t="s">
        <v>12730</v>
      </c>
      <c r="NHK4" s="81" t="s">
        <v>12731</v>
      </c>
      <c r="NHL4" s="81" t="s">
        <v>12732</v>
      </c>
      <c r="NHM4" s="81" t="s">
        <v>12733</v>
      </c>
      <c r="NHN4" s="81" t="s">
        <v>12734</v>
      </c>
      <c r="NHO4" s="81" t="s">
        <v>12735</v>
      </c>
      <c r="NHP4" s="81" t="s">
        <v>12736</v>
      </c>
      <c r="NHQ4" s="81" t="s">
        <v>12737</v>
      </c>
      <c r="NHR4" s="81" t="s">
        <v>12738</v>
      </c>
      <c r="NHS4" s="81" t="s">
        <v>12739</v>
      </c>
      <c r="NHT4" s="81" t="s">
        <v>12740</v>
      </c>
      <c r="NHU4" s="81" t="s">
        <v>12741</v>
      </c>
      <c r="NHV4" s="81" t="s">
        <v>12742</v>
      </c>
      <c r="NHW4" s="81" t="s">
        <v>12743</v>
      </c>
      <c r="NHX4" s="81" t="s">
        <v>12744</v>
      </c>
      <c r="NHY4" s="81" t="s">
        <v>12745</v>
      </c>
      <c r="NHZ4" s="81" t="s">
        <v>12746</v>
      </c>
      <c r="NIA4" s="81" t="s">
        <v>12747</v>
      </c>
      <c r="NIB4" s="81" t="s">
        <v>12748</v>
      </c>
      <c r="NIC4" s="81" t="s">
        <v>12749</v>
      </c>
      <c r="NID4" s="81" t="s">
        <v>12750</v>
      </c>
      <c r="NIE4" s="81" t="s">
        <v>12751</v>
      </c>
      <c r="NIF4" s="81" t="s">
        <v>12752</v>
      </c>
      <c r="NIG4" s="81" t="s">
        <v>12753</v>
      </c>
      <c r="NIH4" s="81" t="s">
        <v>12754</v>
      </c>
      <c r="NII4" s="81" t="s">
        <v>12755</v>
      </c>
      <c r="NIJ4" s="81" t="s">
        <v>12756</v>
      </c>
      <c r="NIK4" s="81" t="s">
        <v>12757</v>
      </c>
      <c r="NIL4" s="81" t="s">
        <v>12758</v>
      </c>
      <c r="NIM4" s="81" t="s">
        <v>12759</v>
      </c>
      <c r="NIN4" s="81" t="s">
        <v>12760</v>
      </c>
      <c r="NIO4" s="81" t="s">
        <v>12761</v>
      </c>
      <c r="NIP4" s="81" t="s">
        <v>12762</v>
      </c>
      <c r="NIQ4" s="81" t="s">
        <v>12763</v>
      </c>
      <c r="NIR4" s="81" t="s">
        <v>12764</v>
      </c>
      <c r="NIS4" s="81" t="s">
        <v>12765</v>
      </c>
      <c r="NIT4" s="81" t="s">
        <v>12766</v>
      </c>
      <c r="NIU4" s="81" t="s">
        <v>12767</v>
      </c>
      <c r="NIV4" s="81" t="s">
        <v>12768</v>
      </c>
      <c r="NIW4" s="81" t="s">
        <v>12769</v>
      </c>
      <c r="NIX4" s="81" t="s">
        <v>12770</v>
      </c>
      <c r="NIY4" s="81" t="s">
        <v>12771</v>
      </c>
      <c r="NIZ4" s="81" t="s">
        <v>12772</v>
      </c>
      <c r="NJA4" s="81" t="s">
        <v>12773</v>
      </c>
      <c r="NJB4" s="81" t="s">
        <v>12774</v>
      </c>
      <c r="NJC4" s="81" t="s">
        <v>12775</v>
      </c>
      <c r="NJD4" s="81" t="s">
        <v>12776</v>
      </c>
      <c r="NJE4" s="81" t="s">
        <v>12777</v>
      </c>
      <c r="NJF4" s="81" t="s">
        <v>12778</v>
      </c>
      <c r="NJG4" s="81" t="s">
        <v>12779</v>
      </c>
      <c r="NJH4" s="81" t="s">
        <v>12780</v>
      </c>
      <c r="NJI4" s="81" t="s">
        <v>12781</v>
      </c>
      <c r="NJJ4" s="81" t="s">
        <v>12782</v>
      </c>
      <c r="NJK4" s="81" t="s">
        <v>12783</v>
      </c>
      <c r="NJL4" s="81" t="s">
        <v>12784</v>
      </c>
      <c r="NJM4" s="81" t="s">
        <v>12785</v>
      </c>
      <c r="NJN4" s="81" t="s">
        <v>12786</v>
      </c>
      <c r="NJO4" s="81" t="s">
        <v>12787</v>
      </c>
      <c r="NJP4" s="81" t="s">
        <v>12788</v>
      </c>
      <c r="NJQ4" s="81" t="s">
        <v>12789</v>
      </c>
      <c r="NJR4" s="81" t="s">
        <v>12790</v>
      </c>
      <c r="NJS4" s="81" t="s">
        <v>12791</v>
      </c>
      <c r="NJT4" s="81" t="s">
        <v>12792</v>
      </c>
      <c r="NJU4" s="81" t="s">
        <v>12793</v>
      </c>
      <c r="NJV4" s="81" t="s">
        <v>12794</v>
      </c>
      <c r="NJW4" s="81" t="s">
        <v>12795</v>
      </c>
      <c r="NJX4" s="81" t="s">
        <v>12796</v>
      </c>
      <c r="NJY4" s="81" t="s">
        <v>12797</v>
      </c>
      <c r="NJZ4" s="81" t="s">
        <v>12798</v>
      </c>
      <c r="NKA4" s="81" t="s">
        <v>12799</v>
      </c>
      <c r="NKB4" s="81" t="s">
        <v>12800</v>
      </c>
      <c r="NKC4" s="81" t="s">
        <v>12801</v>
      </c>
      <c r="NKD4" s="81" t="s">
        <v>12802</v>
      </c>
      <c r="NKE4" s="81" t="s">
        <v>12803</v>
      </c>
      <c r="NKF4" s="81" t="s">
        <v>12804</v>
      </c>
      <c r="NKG4" s="81" t="s">
        <v>12805</v>
      </c>
      <c r="NKH4" s="81" t="s">
        <v>12806</v>
      </c>
      <c r="NKI4" s="81" t="s">
        <v>12807</v>
      </c>
      <c r="NKJ4" s="81" t="s">
        <v>12808</v>
      </c>
      <c r="NKK4" s="81" t="s">
        <v>12809</v>
      </c>
      <c r="NKL4" s="81" t="s">
        <v>12810</v>
      </c>
      <c r="NKM4" s="81" t="s">
        <v>12811</v>
      </c>
      <c r="NKN4" s="81" t="s">
        <v>12812</v>
      </c>
      <c r="NKO4" s="81" t="s">
        <v>12813</v>
      </c>
      <c r="NKP4" s="81" t="s">
        <v>12814</v>
      </c>
      <c r="NKQ4" s="81" t="s">
        <v>12815</v>
      </c>
      <c r="NKR4" s="81" t="s">
        <v>12816</v>
      </c>
      <c r="NKS4" s="81" t="s">
        <v>12817</v>
      </c>
      <c r="NKT4" s="81" t="s">
        <v>12818</v>
      </c>
      <c r="NKU4" s="81" t="s">
        <v>12819</v>
      </c>
      <c r="NKV4" s="81" t="s">
        <v>12820</v>
      </c>
      <c r="NKW4" s="81" t="s">
        <v>12821</v>
      </c>
      <c r="NKX4" s="81" t="s">
        <v>12822</v>
      </c>
      <c r="NKY4" s="81" t="s">
        <v>12823</v>
      </c>
      <c r="NKZ4" s="81" t="s">
        <v>12824</v>
      </c>
      <c r="NLA4" s="81" t="s">
        <v>12825</v>
      </c>
      <c r="NLB4" s="81" t="s">
        <v>12826</v>
      </c>
      <c r="NLC4" s="81" t="s">
        <v>12827</v>
      </c>
      <c r="NLD4" s="81" t="s">
        <v>12828</v>
      </c>
      <c r="NLE4" s="81" t="s">
        <v>12829</v>
      </c>
      <c r="NLF4" s="81" t="s">
        <v>12830</v>
      </c>
      <c r="NLG4" s="81" t="s">
        <v>12831</v>
      </c>
      <c r="NLH4" s="81" t="s">
        <v>12832</v>
      </c>
      <c r="NLI4" s="81" t="s">
        <v>12833</v>
      </c>
      <c r="NLJ4" s="81" t="s">
        <v>12834</v>
      </c>
      <c r="NLK4" s="81" t="s">
        <v>12835</v>
      </c>
      <c r="NLL4" s="81" t="s">
        <v>12836</v>
      </c>
      <c r="NLM4" s="81" t="s">
        <v>12837</v>
      </c>
      <c r="NLN4" s="81" t="s">
        <v>12838</v>
      </c>
      <c r="NLO4" s="81" t="s">
        <v>12839</v>
      </c>
      <c r="NLP4" s="81" t="s">
        <v>12840</v>
      </c>
      <c r="NLQ4" s="81" t="s">
        <v>12841</v>
      </c>
      <c r="NLR4" s="81" t="s">
        <v>12842</v>
      </c>
      <c r="NLS4" s="81" t="s">
        <v>12843</v>
      </c>
      <c r="NLT4" s="81" t="s">
        <v>12844</v>
      </c>
      <c r="NLU4" s="81" t="s">
        <v>12845</v>
      </c>
      <c r="NLV4" s="81" t="s">
        <v>12846</v>
      </c>
      <c r="NLW4" s="81" t="s">
        <v>12847</v>
      </c>
      <c r="NLX4" s="81" t="s">
        <v>12848</v>
      </c>
      <c r="NLY4" s="81" t="s">
        <v>12849</v>
      </c>
      <c r="NLZ4" s="81" t="s">
        <v>12850</v>
      </c>
      <c r="NMA4" s="81" t="s">
        <v>12851</v>
      </c>
      <c r="NMB4" s="81" t="s">
        <v>12852</v>
      </c>
      <c r="NMC4" s="81" t="s">
        <v>12853</v>
      </c>
      <c r="NMD4" s="81" t="s">
        <v>12854</v>
      </c>
      <c r="NME4" s="81" t="s">
        <v>12855</v>
      </c>
      <c r="NMF4" s="81" t="s">
        <v>12856</v>
      </c>
      <c r="NMG4" s="81" t="s">
        <v>12857</v>
      </c>
      <c r="NMH4" s="81" t="s">
        <v>12858</v>
      </c>
      <c r="NMI4" s="81" t="s">
        <v>12859</v>
      </c>
      <c r="NMJ4" s="81" t="s">
        <v>12860</v>
      </c>
      <c r="NMK4" s="81" t="s">
        <v>12861</v>
      </c>
      <c r="NML4" s="81" t="s">
        <v>12862</v>
      </c>
      <c r="NMM4" s="81" t="s">
        <v>12863</v>
      </c>
      <c r="NMN4" s="81" t="s">
        <v>12864</v>
      </c>
      <c r="NMO4" s="81" t="s">
        <v>12865</v>
      </c>
      <c r="NMP4" s="81" t="s">
        <v>12866</v>
      </c>
      <c r="NMQ4" s="81" t="s">
        <v>12867</v>
      </c>
      <c r="NMR4" s="81" t="s">
        <v>12868</v>
      </c>
      <c r="NMS4" s="81" t="s">
        <v>12869</v>
      </c>
      <c r="NMT4" s="81" t="s">
        <v>12870</v>
      </c>
      <c r="NMU4" s="81" t="s">
        <v>12871</v>
      </c>
      <c r="NMV4" s="81" t="s">
        <v>12872</v>
      </c>
      <c r="NMW4" s="81" t="s">
        <v>12873</v>
      </c>
      <c r="NMX4" s="81" t="s">
        <v>12874</v>
      </c>
      <c r="NMY4" s="81" t="s">
        <v>12875</v>
      </c>
      <c r="NMZ4" s="81" t="s">
        <v>12876</v>
      </c>
      <c r="NNA4" s="81" t="s">
        <v>12877</v>
      </c>
      <c r="NNB4" s="81" t="s">
        <v>12878</v>
      </c>
      <c r="NNC4" s="81" t="s">
        <v>12879</v>
      </c>
      <c r="NND4" s="81" t="s">
        <v>12880</v>
      </c>
      <c r="NNE4" s="81" t="s">
        <v>12881</v>
      </c>
      <c r="NNF4" s="81" t="s">
        <v>12882</v>
      </c>
      <c r="NNG4" s="81" t="s">
        <v>12883</v>
      </c>
      <c r="NNH4" s="81" t="s">
        <v>12884</v>
      </c>
      <c r="NNI4" s="81" t="s">
        <v>12885</v>
      </c>
      <c r="NNJ4" s="81" t="s">
        <v>12886</v>
      </c>
      <c r="NNK4" s="81" t="s">
        <v>12887</v>
      </c>
      <c r="NNL4" s="81" t="s">
        <v>12888</v>
      </c>
      <c r="NNM4" s="81" t="s">
        <v>12889</v>
      </c>
      <c r="NNN4" s="81" t="s">
        <v>12890</v>
      </c>
      <c r="NNO4" s="81" t="s">
        <v>12891</v>
      </c>
      <c r="NNP4" s="81" t="s">
        <v>12892</v>
      </c>
      <c r="NNQ4" s="81" t="s">
        <v>12893</v>
      </c>
      <c r="NNR4" s="81" t="s">
        <v>12894</v>
      </c>
      <c r="NNS4" s="81" t="s">
        <v>12895</v>
      </c>
      <c r="NNT4" s="81" t="s">
        <v>12896</v>
      </c>
      <c r="NNU4" s="81" t="s">
        <v>12897</v>
      </c>
      <c r="NNV4" s="81" t="s">
        <v>12898</v>
      </c>
      <c r="NNW4" s="81" t="s">
        <v>12899</v>
      </c>
      <c r="NNX4" s="81" t="s">
        <v>12900</v>
      </c>
      <c r="NNY4" s="81" t="s">
        <v>12901</v>
      </c>
      <c r="NNZ4" s="81" t="s">
        <v>12902</v>
      </c>
      <c r="NOA4" s="81" t="s">
        <v>12903</v>
      </c>
      <c r="NOB4" s="81" t="s">
        <v>12904</v>
      </c>
      <c r="NOC4" s="81" t="s">
        <v>12905</v>
      </c>
      <c r="NOD4" s="81" t="s">
        <v>12906</v>
      </c>
      <c r="NOE4" s="81" t="s">
        <v>12907</v>
      </c>
      <c r="NOF4" s="81" t="s">
        <v>12908</v>
      </c>
      <c r="NOG4" s="81" t="s">
        <v>12909</v>
      </c>
      <c r="NOH4" s="81" t="s">
        <v>12910</v>
      </c>
      <c r="NOI4" s="81" t="s">
        <v>12911</v>
      </c>
      <c r="NOJ4" s="81" t="s">
        <v>12912</v>
      </c>
      <c r="NOK4" s="81" t="s">
        <v>12913</v>
      </c>
      <c r="NOL4" s="81" t="s">
        <v>12914</v>
      </c>
      <c r="NOM4" s="81" t="s">
        <v>12915</v>
      </c>
      <c r="NON4" s="81" t="s">
        <v>12916</v>
      </c>
      <c r="NOO4" s="81" t="s">
        <v>12917</v>
      </c>
      <c r="NOP4" s="81" t="s">
        <v>12918</v>
      </c>
      <c r="NOQ4" s="81" t="s">
        <v>12919</v>
      </c>
      <c r="NOR4" s="81" t="s">
        <v>12920</v>
      </c>
      <c r="NOS4" s="81" t="s">
        <v>12921</v>
      </c>
      <c r="NOT4" s="81" t="s">
        <v>12922</v>
      </c>
      <c r="NOU4" s="81" t="s">
        <v>12923</v>
      </c>
      <c r="NOV4" s="81" t="s">
        <v>12924</v>
      </c>
      <c r="NOW4" s="81" t="s">
        <v>12925</v>
      </c>
      <c r="NOX4" s="81" t="s">
        <v>12926</v>
      </c>
      <c r="NOY4" s="81" t="s">
        <v>12927</v>
      </c>
      <c r="NOZ4" s="81" t="s">
        <v>12928</v>
      </c>
      <c r="NPA4" s="81" t="s">
        <v>12929</v>
      </c>
      <c r="NPB4" s="81" t="s">
        <v>12930</v>
      </c>
      <c r="NPC4" s="81" t="s">
        <v>12931</v>
      </c>
      <c r="NPD4" s="81" t="s">
        <v>12932</v>
      </c>
      <c r="NPE4" s="81" t="s">
        <v>12933</v>
      </c>
      <c r="NPF4" s="81" t="s">
        <v>12934</v>
      </c>
      <c r="NPG4" s="81" t="s">
        <v>12935</v>
      </c>
      <c r="NPH4" s="81" t="s">
        <v>12936</v>
      </c>
      <c r="NPI4" s="81" t="s">
        <v>12937</v>
      </c>
      <c r="NPJ4" s="81" t="s">
        <v>12938</v>
      </c>
      <c r="NPK4" s="81" t="s">
        <v>12939</v>
      </c>
      <c r="NPL4" s="81" t="s">
        <v>12940</v>
      </c>
      <c r="NPM4" s="81" t="s">
        <v>12941</v>
      </c>
      <c r="NPN4" s="81" t="s">
        <v>12942</v>
      </c>
      <c r="NPO4" s="81" t="s">
        <v>12943</v>
      </c>
      <c r="NPP4" s="81" t="s">
        <v>12944</v>
      </c>
      <c r="NPQ4" s="81" t="s">
        <v>12945</v>
      </c>
      <c r="NPR4" s="81" t="s">
        <v>12946</v>
      </c>
      <c r="NPS4" s="81" t="s">
        <v>12947</v>
      </c>
      <c r="NPT4" s="81" t="s">
        <v>12948</v>
      </c>
      <c r="NPU4" s="81" t="s">
        <v>12949</v>
      </c>
      <c r="NPV4" s="81" t="s">
        <v>12950</v>
      </c>
      <c r="NPW4" s="81" t="s">
        <v>12951</v>
      </c>
      <c r="NPX4" s="81" t="s">
        <v>12952</v>
      </c>
      <c r="NPY4" s="81" t="s">
        <v>12953</v>
      </c>
      <c r="NPZ4" s="81" t="s">
        <v>12954</v>
      </c>
      <c r="NQA4" s="81" t="s">
        <v>12955</v>
      </c>
      <c r="NQB4" s="81" t="s">
        <v>12956</v>
      </c>
      <c r="NQC4" s="81" t="s">
        <v>12957</v>
      </c>
      <c r="NQD4" s="81" t="s">
        <v>12958</v>
      </c>
      <c r="NQE4" s="81" t="s">
        <v>12959</v>
      </c>
      <c r="NQF4" s="81" t="s">
        <v>12960</v>
      </c>
      <c r="NQG4" s="81" t="s">
        <v>12961</v>
      </c>
      <c r="NQH4" s="81" t="s">
        <v>12962</v>
      </c>
      <c r="NQI4" s="81" t="s">
        <v>12963</v>
      </c>
      <c r="NQJ4" s="81" t="s">
        <v>12964</v>
      </c>
      <c r="NQK4" s="81" t="s">
        <v>12965</v>
      </c>
      <c r="NQL4" s="81" t="s">
        <v>12966</v>
      </c>
      <c r="NQM4" s="81" t="s">
        <v>12967</v>
      </c>
      <c r="NQN4" s="81" t="s">
        <v>12968</v>
      </c>
      <c r="NQO4" s="81" t="s">
        <v>12969</v>
      </c>
      <c r="NQP4" s="81" t="s">
        <v>12970</v>
      </c>
      <c r="NQQ4" s="81" t="s">
        <v>12971</v>
      </c>
      <c r="NQR4" s="81" t="s">
        <v>12972</v>
      </c>
      <c r="NQS4" s="81" t="s">
        <v>12973</v>
      </c>
      <c r="NQT4" s="81" t="s">
        <v>12974</v>
      </c>
      <c r="NQU4" s="81" t="s">
        <v>12975</v>
      </c>
      <c r="NQV4" s="81" t="s">
        <v>12976</v>
      </c>
      <c r="NQW4" s="81" t="s">
        <v>12977</v>
      </c>
      <c r="NQX4" s="81" t="s">
        <v>12978</v>
      </c>
      <c r="NQY4" s="81" t="s">
        <v>12979</v>
      </c>
      <c r="NQZ4" s="81" t="s">
        <v>12980</v>
      </c>
      <c r="NRA4" s="81" t="s">
        <v>12981</v>
      </c>
      <c r="NRB4" s="81" t="s">
        <v>12982</v>
      </c>
      <c r="NRC4" s="81" t="s">
        <v>12983</v>
      </c>
      <c r="NRD4" s="81" t="s">
        <v>12984</v>
      </c>
      <c r="NRE4" s="81" t="s">
        <v>12985</v>
      </c>
      <c r="NRF4" s="81" t="s">
        <v>12986</v>
      </c>
      <c r="NRG4" s="81" t="s">
        <v>12987</v>
      </c>
      <c r="NRH4" s="81" t="s">
        <v>12988</v>
      </c>
      <c r="NRI4" s="81" t="s">
        <v>12989</v>
      </c>
      <c r="NRJ4" s="81" t="s">
        <v>12990</v>
      </c>
      <c r="NRK4" s="81" t="s">
        <v>12991</v>
      </c>
      <c r="NRL4" s="81" t="s">
        <v>12992</v>
      </c>
      <c r="NRM4" s="81" t="s">
        <v>12993</v>
      </c>
      <c r="NRN4" s="81" t="s">
        <v>12994</v>
      </c>
      <c r="NRO4" s="81" t="s">
        <v>12995</v>
      </c>
      <c r="NRP4" s="81" t="s">
        <v>12996</v>
      </c>
      <c r="NRQ4" s="81" t="s">
        <v>12997</v>
      </c>
      <c r="NRR4" s="81" t="s">
        <v>12998</v>
      </c>
      <c r="NRS4" s="81" t="s">
        <v>12999</v>
      </c>
      <c r="NRT4" s="81" t="s">
        <v>13000</v>
      </c>
      <c r="NRU4" s="81" t="s">
        <v>13001</v>
      </c>
      <c r="NRV4" s="81" t="s">
        <v>13002</v>
      </c>
      <c r="NRW4" s="81" t="s">
        <v>13003</v>
      </c>
      <c r="NRX4" s="81" t="s">
        <v>13004</v>
      </c>
      <c r="NRY4" s="81" t="s">
        <v>13005</v>
      </c>
      <c r="NRZ4" s="81" t="s">
        <v>13006</v>
      </c>
      <c r="NSA4" s="81" t="s">
        <v>13007</v>
      </c>
      <c r="NSB4" s="81" t="s">
        <v>13008</v>
      </c>
      <c r="NSC4" s="81" t="s">
        <v>13009</v>
      </c>
      <c r="NSD4" s="81" t="s">
        <v>13010</v>
      </c>
      <c r="NSE4" s="81" t="s">
        <v>13011</v>
      </c>
      <c r="NSF4" s="81" t="s">
        <v>13012</v>
      </c>
      <c r="NSG4" s="81" t="s">
        <v>13013</v>
      </c>
      <c r="NSH4" s="81" t="s">
        <v>13014</v>
      </c>
      <c r="NSI4" s="81" t="s">
        <v>13015</v>
      </c>
      <c r="NSJ4" s="81" t="s">
        <v>13016</v>
      </c>
      <c r="NSK4" s="81" t="s">
        <v>13017</v>
      </c>
      <c r="NSL4" s="81" t="s">
        <v>13018</v>
      </c>
      <c r="NSM4" s="81" t="s">
        <v>13019</v>
      </c>
      <c r="NSN4" s="81" t="s">
        <v>13020</v>
      </c>
      <c r="NSO4" s="81" t="s">
        <v>13021</v>
      </c>
      <c r="NSP4" s="81" t="s">
        <v>13022</v>
      </c>
      <c r="NSQ4" s="81" t="s">
        <v>13023</v>
      </c>
      <c r="NSR4" s="81" t="s">
        <v>13024</v>
      </c>
      <c r="NSS4" s="81" t="s">
        <v>13025</v>
      </c>
      <c r="NST4" s="81" t="s">
        <v>13026</v>
      </c>
      <c r="NSU4" s="81" t="s">
        <v>13027</v>
      </c>
      <c r="NSV4" s="81" t="s">
        <v>13028</v>
      </c>
      <c r="NSW4" s="81" t="s">
        <v>13029</v>
      </c>
      <c r="NSX4" s="81" t="s">
        <v>13030</v>
      </c>
      <c r="NSY4" s="81" t="s">
        <v>13031</v>
      </c>
      <c r="NSZ4" s="81" t="s">
        <v>13032</v>
      </c>
      <c r="NTA4" s="81" t="s">
        <v>13033</v>
      </c>
      <c r="NTB4" s="81" t="s">
        <v>13034</v>
      </c>
      <c r="NTC4" s="81" t="s">
        <v>13035</v>
      </c>
      <c r="NTD4" s="81" t="s">
        <v>13036</v>
      </c>
      <c r="NTE4" s="81" t="s">
        <v>13037</v>
      </c>
      <c r="NTF4" s="81" t="s">
        <v>13038</v>
      </c>
      <c r="NTG4" s="81" t="s">
        <v>13039</v>
      </c>
      <c r="NTH4" s="81" t="s">
        <v>13040</v>
      </c>
      <c r="NTI4" s="81" t="s">
        <v>13041</v>
      </c>
      <c r="NTJ4" s="81" t="s">
        <v>13042</v>
      </c>
      <c r="NTK4" s="81" t="s">
        <v>13043</v>
      </c>
      <c r="NTL4" s="81" t="s">
        <v>13044</v>
      </c>
      <c r="NTM4" s="81" t="s">
        <v>13045</v>
      </c>
      <c r="NTN4" s="81" t="s">
        <v>13046</v>
      </c>
      <c r="NTO4" s="81" t="s">
        <v>13047</v>
      </c>
      <c r="NTP4" s="81" t="s">
        <v>13048</v>
      </c>
      <c r="NTQ4" s="81" t="s">
        <v>13049</v>
      </c>
      <c r="NTR4" s="81" t="s">
        <v>13050</v>
      </c>
      <c r="NTS4" s="81" t="s">
        <v>13051</v>
      </c>
      <c r="NTT4" s="81" t="s">
        <v>13052</v>
      </c>
      <c r="NTU4" s="81" t="s">
        <v>13053</v>
      </c>
      <c r="NTV4" s="81" t="s">
        <v>13054</v>
      </c>
      <c r="NTW4" s="81" t="s">
        <v>13055</v>
      </c>
      <c r="NTX4" s="81" t="s">
        <v>13056</v>
      </c>
      <c r="NTY4" s="81" t="s">
        <v>13057</v>
      </c>
      <c r="NTZ4" s="81" t="s">
        <v>13058</v>
      </c>
      <c r="NUA4" s="81" t="s">
        <v>13059</v>
      </c>
      <c r="NUB4" s="81" t="s">
        <v>13060</v>
      </c>
      <c r="NUC4" s="81" t="s">
        <v>13061</v>
      </c>
      <c r="NUD4" s="81" t="s">
        <v>13062</v>
      </c>
      <c r="NUE4" s="81" t="s">
        <v>13063</v>
      </c>
      <c r="NUF4" s="81" t="s">
        <v>13064</v>
      </c>
      <c r="NUG4" s="81" t="s">
        <v>13065</v>
      </c>
      <c r="NUH4" s="81" t="s">
        <v>13066</v>
      </c>
      <c r="NUI4" s="81" t="s">
        <v>13067</v>
      </c>
      <c r="NUJ4" s="81" t="s">
        <v>13068</v>
      </c>
      <c r="NUK4" s="81" t="s">
        <v>13069</v>
      </c>
      <c r="NUL4" s="81" t="s">
        <v>13070</v>
      </c>
      <c r="NUM4" s="81" t="s">
        <v>13071</v>
      </c>
      <c r="NUN4" s="81" t="s">
        <v>13072</v>
      </c>
      <c r="NUO4" s="81" t="s">
        <v>13073</v>
      </c>
      <c r="NUP4" s="81" t="s">
        <v>13074</v>
      </c>
      <c r="NUQ4" s="81" t="s">
        <v>13075</v>
      </c>
      <c r="NUR4" s="81" t="s">
        <v>13076</v>
      </c>
      <c r="NUS4" s="81" t="s">
        <v>13077</v>
      </c>
      <c r="NUT4" s="81" t="s">
        <v>13078</v>
      </c>
      <c r="NUU4" s="81" t="s">
        <v>13079</v>
      </c>
      <c r="NUV4" s="81" t="s">
        <v>13080</v>
      </c>
      <c r="NUW4" s="81" t="s">
        <v>13081</v>
      </c>
      <c r="NUX4" s="81" t="s">
        <v>13082</v>
      </c>
      <c r="NUY4" s="81" t="s">
        <v>13083</v>
      </c>
      <c r="NUZ4" s="81" t="s">
        <v>13084</v>
      </c>
      <c r="NVA4" s="81" t="s">
        <v>13085</v>
      </c>
      <c r="NVB4" s="81" t="s">
        <v>13086</v>
      </c>
      <c r="NVC4" s="81" t="s">
        <v>13087</v>
      </c>
      <c r="NVD4" s="81" t="s">
        <v>13088</v>
      </c>
      <c r="NVE4" s="81" t="s">
        <v>13089</v>
      </c>
      <c r="NVF4" s="81" t="s">
        <v>13090</v>
      </c>
      <c r="NVG4" s="81" t="s">
        <v>13091</v>
      </c>
      <c r="NVH4" s="81" t="s">
        <v>13092</v>
      </c>
      <c r="NVI4" s="81" t="s">
        <v>13093</v>
      </c>
      <c r="NVJ4" s="81" t="s">
        <v>13094</v>
      </c>
      <c r="NVK4" s="81" t="s">
        <v>13095</v>
      </c>
      <c r="NVL4" s="81" t="s">
        <v>13096</v>
      </c>
      <c r="NVM4" s="81" t="s">
        <v>13097</v>
      </c>
      <c r="NVN4" s="81" t="s">
        <v>13098</v>
      </c>
      <c r="NVO4" s="81" t="s">
        <v>13099</v>
      </c>
      <c r="NVP4" s="81" t="s">
        <v>13100</v>
      </c>
      <c r="NVQ4" s="81" t="s">
        <v>13101</v>
      </c>
      <c r="NVR4" s="81" t="s">
        <v>13102</v>
      </c>
      <c r="NVS4" s="81" t="s">
        <v>13103</v>
      </c>
      <c r="NVT4" s="81" t="s">
        <v>13104</v>
      </c>
      <c r="NVU4" s="81" t="s">
        <v>13105</v>
      </c>
      <c r="NVV4" s="81" t="s">
        <v>13106</v>
      </c>
      <c r="NVW4" s="81" t="s">
        <v>13107</v>
      </c>
      <c r="NVX4" s="81" t="s">
        <v>13108</v>
      </c>
      <c r="NVY4" s="81" t="s">
        <v>13109</v>
      </c>
      <c r="NVZ4" s="81" t="s">
        <v>13110</v>
      </c>
      <c r="NWA4" s="81" t="s">
        <v>13111</v>
      </c>
      <c r="NWB4" s="81" t="s">
        <v>13112</v>
      </c>
      <c r="NWC4" s="81" t="s">
        <v>13113</v>
      </c>
      <c r="NWD4" s="81" t="s">
        <v>13114</v>
      </c>
      <c r="NWE4" s="81" t="s">
        <v>13115</v>
      </c>
      <c r="NWF4" s="81" t="s">
        <v>13116</v>
      </c>
      <c r="NWG4" s="81" t="s">
        <v>13117</v>
      </c>
      <c r="NWH4" s="81" t="s">
        <v>13118</v>
      </c>
      <c r="NWI4" s="81" t="s">
        <v>13119</v>
      </c>
      <c r="NWJ4" s="81" t="s">
        <v>13120</v>
      </c>
      <c r="NWK4" s="81" t="s">
        <v>13121</v>
      </c>
      <c r="NWL4" s="81" t="s">
        <v>13122</v>
      </c>
      <c r="NWM4" s="81" t="s">
        <v>13123</v>
      </c>
      <c r="NWN4" s="81" t="s">
        <v>13124</v>
      </c>
      <c r="NWO4" s="81" t="s">
        <v>13125</v>
      </c>
      <c r="NWP4" s="81" t="s">
        <v>13126</v>
      </c>
      <c r="NWQ4" s="81" t="s">
        <v>13127</v>
      </c>
      <c r="NWR4" s="81" t="s">
        <v>13128</v>
      </c>
      <c r="NWS4" s="81" t="s">
        <v>13129</v>
      </c>
      <c r="NWT4" s="81" t="s">
        <v>13130</v>
      </c>
      <c r="NWU4" s="81" t="s">
        <v>13131</v>
      </c>
      <c r="NWV4" s="81" t="s">
        <v>13132</v>
      </c>
      <c r="NWW4" s="81" t="s">
        <v>13133</v>
      </c>
      <c r="NWX4" s="81" t="s">
        <v>13134</v>
      </c>
      <c r="NWY4" s="81" t="s">
        <v>13135</v>
      </c>
      <c r="NWZ4" s="81" t="s">
        <v>13136</v>
      </c>
      <c r="NXA4" s="81" t="s">
        <v>13137</v>
      </c>
      <c r="NXB4" s="81" t="s">
        <v>13138</v>
      </c>
      <c r="NXC4" s="81" t="s">
        <v>13139</v>
      </c>
      <c r="NXD4" s="81" t="s">
        <v>13140</v>
      </c>
      <c r="NXE4" s="81" t="s">
        <v>13141</v>
      </c>
      <c r="NXF4" s="81" t="s">
        <v>13142</v>
      </c>
      <c r="NXG4" s="81" t="s">
        <v>13143</v>
      </c>
      <c r="NXH4" s="81" t="s">
        <v>13144</v>
      </c>
      <c r="NXI4" s="81" t="s">
        <v>13145</v>
      </c>
      <c r="NXJ4" s="81" t="s">
        <v>13146</v>
      </c>
      <c r="NXK4" s="81" t="s">
        <v>13147</v>
      </c>
      <c r="NXL4" s="81" t="s">
        <v>13148</v>
      </c>
      <c r="NXM4" s="81" t="s">
        <v>13149</v>
      </c>
      <c r="NXN4" s="81" t="s">
        <v>13150</v>
      </c>
      <c r="NXO4" s="81" t="s">
        <v>13151</v>
      </c>
      <c r="NXP4" s="81" t="s">
        <v>13152</v>
      </c>
      <c r="NXQ4" s="81" t="s">
        <v>13153</v>
      </c>
      <c r="NXR4" s="81" t="s">
        <v>13154</v>
      </c>
      <c r="NXS4" s="81" t="s">
        <v>13155</v>
      </c>
      <c r="NXT4" s="81" t="s">
        <v>13156</v>
      </c>
      <c r="NXU4" s="81" t="s">
        <v>13157</v>
      </c>
      <c r="NXV4" s="81" t="s">
        <v>13158</v>
      </c>
      <c r="NXW4" s="81" t="s">
        <v>13159</v>
      </c>
      <c r="NXX4" s="81" t="s">
        <v>13160</v>
      </c>
      <c r="NXY4" s="81" t="s">
        <v>13161</v>
      </c>
      <c r="NXZ4" s="81" t="s">
        <v>13162</v>
      </c>
      <c r="NYA4" s="81" t="s">
        <v>13163</v>
      </c>
      <c r="NYB4" s="81" t="s">
        <v>13164</v>
      </c>
      <c r="NYC4" s="81" t="s">
        <v>13165</v>
      </c>
      <c r="NYD4" s="81" t="s">
        <v>13166</v>
      </c>
      <c r="NYE4" s="81" t="s">
        <v>13167</v>
      </c>
      <c r="NYF4" s="81" t="s">
        <v>13168</v>
      </c>
      <c r="NYG4" s="81" t="s">
        <v>13169</v>
      </c>
      <c r="NYH4" s="81" t="s">
        <v>13170</v>
      </c>
      <c r="NYI4" s="81" t="s">
        <v>13171</v>
      </c>
      <c r="NYJ4" s="81" t="s">
        <v>13172</v>
      </c>
      <c r="NYK4" s="81" t="s">
        <v>13173</v>
      </c>
      <c r="NYL4" s="81" t="s">
        <v>13174</v>
      </c>
      <c r="NYM4" s="81" t="s">
        <v>13175</v>
      </c>
      <c r="NYN4" s="81" t="s">
        <v>13176</v>
      </c>
      <c r="NYO4" s="81" t="s">
        <v>13177</v>
      </c>
      <c r="NYP4" s="81" t="s">
        <v>13178</v>
      </c>
      <c r="NYQ4" s="81" t="s">
        <v>13179</v>
      </c>
      <c r="NYR4" s="81" t="s">
        <v>13180</v>
      </c>
      <c r="NYS4" s="81" t="s">
        <v>13181</v>
      </c>
      <c r="NYT4" s="81" t="s">
        <v>13182</v>
      </c>
      <c r="NYU4" s="81" t="s">
        <v>13183</v>
      </c>
      <c r="NYV4" s="81" t="s">
        <v>13184</v>
      </c>
      <c r="NYW4" s="81" t="s">
        <v>13185</v>
      </c>
      <c r="NYX4" s="81" t="s">
        <v>13186</v>
      </c>
      <c r="NYY4" s="81" t="s">
        <v>13187</v>
      </c>
      <c r="NYZ4" s="81" t="s">
        <v>13188</v>
      </c>
      <c r="NZA4" s="81" t="s">
        <v>13189</v>
      </c>
      <c r="NZB4" s="81" t="s">
        <v>13190</v>
      </c>
      <c r="NZC4" s="81" t="s">
        <v>13191</v>
      </c>
      <c r="NZD4" s="81" t="s">
        <v>13192</v>
      </c>
      <c r="NZE4" s="81" t="s">
        <v>13193</v>
      </c>
      <c r="NZF4" s="81" t="s">
        <v>13194</v>
      </c>
      <c r="NZG4" s="81" t="s">
        <v>13195</v>
      </c>
      <c r="NZH4" s="81" t="s">
        <v>13196</v>
      </c>
      <c r="NZI4" s="81" t="s">
        <v>13197</v>
      </c>
      <c r="NZJ4" s="81" t="s">
        <v>13198</v>
      </c>
      <c r="NZK4" s="81" t="s">
        <v>13199</v>
      </c>
      <c r="NZL4" s="81" t="s">
        <v>13200</v>
      </c>
      <c r="NZM4" s="81" t="s">
        <v>13201</v>
      </c>
      <c r="NZN4" s="81" t="s">
        <v>13202</v>
      </c>
      <c r="NZO4" s="81" t="s">
        <v>13203</v>
      </c>
      <c r="NZP4" s="81" t="s">
        <v>13204</v>
      </c>
      <c r="NZQ4" s="81" t="s">
        <v>13205</v>
      </c>
      <c r="NZR4" s="81" t="s">
        <v>13206</v>
      </c>
      <c r="NZS4" s="81" t="s">
        <v>13207</v>
      </c>
      <c r="NZT4" s="81" t="s">
        <v>13208</v>
      </c>
      <c r="NZU4" s="81" t="s">
        <v>13209</v>
      </c>
      <c r="NZV4" s="81" t="s">
        <v>13210</v>
      </c>
      <c r="NZW4" s="81" t="s">
        <v>13211</v>
      </c>
      <c r="NZX4" s="81" t="s">
        <v>13212</v>
      </c>
      <c r="NZY4" s="81" t="s">
        <v>13213</v>
      </c>
      <c r="NZZ4" s="81" t="s">
        <v>13214</v>
      </c>
      <c r="OAA4" s="81" t="s">
        <v>13215</v>
      </c>
      <c r="OAB4" s="81" t="s">
        <v>13216</v>
      </c>
      <c r="OAC4" s="81" t="s">
        <v>13217</v>
      </c>
      <c r="OAD4" s="81" t="s">
        <v>13218</v>
      </c>
      <c r="OAE4" s="81" t="s">
        <v>13219</v>
      </c>
      <c r="OAF4" s="81" t="s">
        <v>13220</v>
      </c>
      <c r="OAG4" s="81" t="s">
        <v>13221</v>
      </c>
      <c r="OAH4" s="81" t="s">
        <v>13222</v>
      </c>
      <c r="OAI4" s="81" t="s">
        <v>13223</v>
      </c>
      <c r="OAJ4" s="81" t="s">
        <v>13224</v>
      </c>
      <c r="OAK4" s="81" t="s">
        <v>13225</v>
      </c>
      <c r="OAL4" s="81" t="s">
        <v>13226</v>
      </c>
      <c r="OAM4" s="81" t="s">
        <v>13227</v>
      </c>
      <c r="OAN4" s="81" t="s">
        <v>13228</v>
      </c>
      <c r="OAO4" s="81" t="s">
        <v>13229</v>
      </c>
      <c r="OAP4" s="81" t="s">
        <v>13230</v>
      </c>
      <c r="OAQ4" s="81" t="s">
        <v>13231</v>
      </c>
      <c r="OAR4" s="81" t="s">
        <v>13232</v>
      </c>
      <c r="OAS4" s="81" t="s">
        <v>13233</v>
      </c>
      <c r="OAT4" s="81" t="s">
        <v>13234</v>
      </c>
      <c r="OAU4" s="81" t="s">
        <v>13235</v>
      </c>
      <c r="OAV4" s="81" t="s">
        <v>13236</v>
      </c>
      <c r="OAW4" s="81" t="s">
        <v>13237</v>
      </c>
      <c r="OAX4" s="81" t="s">
        <v>13238</v>
      </c>
      <c r="OAY4" s="81" t="s">
        <v>13239</v>
      </c>
      <c r="OAZ4" s="81" t="s">
        <v>13240</v>
      </c>
      <c r="OBA4" s="81" t="s">
        <v>13241</v>
      </c>
      <c r="OBB4" s="81" t="s">
        <v>13242</v>
      </c>
      <c r="OBC4" s="81" t="s">
        <v>13243</v>
      </c>
      <c r="OBD4" s="81" t="s">
        <v>13244</v>
      </c>
      <c r="OBE4" s="81" t="s">
        <v>13245</v>
      </c>
      <c r="OBF4" s="81" t="s">
        <v>13246</v>
      </c>
      <c r="OBG4" s="81" t="s">
        <v>13247</v>
      </c>
      <c r="OBH4" s="81" t="s">
        <v>13248</v>
      </c>
      <c r="OBI4" s="81" t="s">
        <v>13249</v>
      </c>
      <c r="OBJ4" s="81" t="s">
        <v>13250</v>
      </c>
      <c r="OBK4" s="81" t="s">
        <v>13251</v>
      </c>
      <c r="OBL4" s="81" t="s">
        <v>13252</v>
      </c>
      <c r="OBM4" s="81" t="s">
        <v>13253</v>
      </c>
      <c r="OBN4" s="81" t="s">
        <v>13254</v>
      </c>
      <c r="OBO4" s="81" t="s">
        <v>13255</v>
      </c>
      <c r="OBP4" s="81" t="s">
        <v>13256</v>
      </c>
      <c r="OBQ4" s="81" t="s">
        <v>13257</v>
      </c>
      <c r="OBR4" s="81" t="s">
        <v>13258</v>
      </c>
      <c r="OBS4" s="81" t="s">
        <v>13259</v>
      </c>
      <c r="OBT4" s="81" t="s">
        <v>13260</v>
      </c>
      <c r="OBU4" s="81" t="s">
        <v>13261</v>
      </c>
      <c r="OBV4" s="81" t="s">
        <v>13262</v>
      </c>
      <c r="OBW4" s="81" t="s">
        <v>13263</v>
      </c>
      <c r="OBX4" s="81" t="s">
        <v>13264</v>
      </c>
      <c r="OBY4" s="81" t="s">
        <v>13265</v>
      </c>
      <c r="OBZ4" s="81" t="s">
        <v>13266</v>
      </c>
      <c r="OCA4" s="81" t="s">
        <v>13267</v>
      </c>
      <c r="OCB4" s="81" t="s">
        <v>13268</v>
      </c>
      <c r="OCC4" s="81" t="s">
        <v>13269</v>
      </c>
      <c r="OCD4" s="81" t="s">
        <v>13270</v>
      </c>
      <c r="OCE4" s="81" t="s">
        <v>13271</v>
      </c>
      <c r="OCF4" s="81" t="s">
        <v>13272</v>
      </c>
      <c r="OCG4" s="81" t="s">
        <v>13273</v>
      </c>
      <c r="OCH4" s="81" t="s">
        <v>13274</v>
      </c>
      <c r="OCI4" s="81" t="s">
        <v>13275</v>
      </c>
      <c r="OCJ4" s="81" t="s">
        <v>13276</v>
      </c>
      <c r="OCK4" s="81" t="s">
        <v>13277</v>
      </c>
      <c r="OCL4" s="81" t="s">
        <v>13278</v>
      </c>
      <c r="OCM4" s="81" t="s">
        <v>13279</v>
      </c>
      <c r="OCN4" s="81" t="s">
        <v>13280</v>
      </c>
      <c r="OCO4" s="81" t="s">
        <v>13281</v>
      </c>
      <c r="OCP4" s="81" t="s">
        <v>13282</v>
      </c>
      <c r="OCQ4" s="81" t="s">
        <v>13283</v>
      </c>
      <c r="OCR4" s="81" t="s">
        <v>13284</v>
      </c>
      <c r="OCS4" s="81" t="s">
        <v>13285</v>
      </c>
      <c r="OCT4" s="81" t="s">
        <v>13286</v>
      </c>
      <c r="OCU4" s="81" t="s">
        <v>13287</v>
      </c>
      <c r="OCV4" s="81" t="s">
        <v>13288</v>
      </c>
      <c r="OCW4" s="81" t="s">
        <v>13289</v>
      </c>
      <c r="OCX4" s="81" t="s">
        <v>13290</v>
      </c>
      <c r="OCY4" s="81" t="s">
        <v>13291</v>
      </c>
      <c r="OCZ4" s="81" t="s">
        <v>13292</v>
      </c>
      <c r="ODA4" s="81" t="s">
        <v>13293</v>
      </c>
      <c r="ODB4" s="81" t="s">
        <v>13294</v>
      </c>
      <c r="ODC4" s="81" t="s">
        <v>13295</v>
      </c>
      <c r="ODD4" s="81" t="s">
        <v>13296</v>
      </c>
      <c r="ODE4" s="81" t="s">
        <v>13297</v>
      </c>
      <c r="ODF4" s="81" t="s">
        <v>13298</v>
      </c>
      <c r="ODG4" s="81" t="s">
        <v>13299</v>
      </c>
      <c r="ODH4" s="81" t="s">
        <v>13300</v>
      </c>
      <c r="ODI4" s="81" t="s">
        <v>13301</v>
      </c>
      <c r="ODJ4" s="81" t="s">
        <v>13302</v>
      </c>
      <c r="ODK4" s="81" t="s">
        <v>13303</v>
      </c>
      <c r="ODL4" s="81" t="s">
        <v>13304</v>
      </c>
      <c r="ODM4" s="81" t="s">
        <v>13305</v>
      </c>
      <c r="ODN4" s="81" t="s">
        <v>13306</v>
      </c>
      <c r="ODO4" s="81" t="s">
        <v>13307</v>
      </c>
      <c r="ODP4" s="81" t="s">
        <v>13308</v>
      </c>
      <c r="ODQ4" s="81" t="s">
        <v>13309</v>
      </c>
      <c r="ODR4" s="81" t="s">
        <v>13310</v>
      </c>
      <c r="ODS4" s="81" t="s">
        <v>13311</v>
      </c>
      <c r="ODT4" s="81" t="s">
        <v>13312</v>
      </c>
      <c r="ODU4" s="81" t="s">
        <v>13313</v>
      </c>
      <c r="ODV4" s="81" t="s">
        <v>13314</v>
      </c>
      <c r="ODW4" s="81" t="s">
        <v>13315</v>
      </c>
      <c r="ODX4" s="81" t="s">
        <v>13316</v>
      </c>
      <c r="ODY4" s="81" t="s">
        <v>13317</v>
      </c>
      <c r="ODZ4" s="81" t="s">
        <v>13318</v>
      </c>
      <c r="OEA4" s="81" t="s">
        <v>13319</v>
      </c>
      <c r="OEB4" s="81" t="s">
        <v>13320</v>
      </c>
      <c r="OEC4" s="81" t="s">
        <v>13321</v>
      </c>
      <c r="OED4" s="81" t="s">
        <v>13322</v>
      </c>
      <c r="OEE4" s="81" t="s">
        <v>13323</v>
      </c>
      <c r="OEF4" s="81" t="s">
        <v>13324</v>
      </c>
      <c r="OEG4" s="81" t="s">
        <v>13325</v>
      </c>
      <c r="OEH4" s="81" t="s">
        <v>13326</v>
      </c>
      <c r="OEI4" s="81" t="s">
        <v>13327</v>
      </c>
      <c r="OEJ4" s="81" t="s">
        <v>13328</v>
      </c>
      <c r="OEK4" s="81" t="s">
        <v>13329</v>
      </c>
      <c r="OEL4" s="81" t="s">
        <v>13330</v>
      </c>
      <c r="OEM4" s="81" t="s">
        <v>13331</v>
      </c>
      <c r="OEN4" s="81" t="s">
        <v>13332</v>
      </c>
      <c r="OEO4" s="81" t="s">
        <v>13333</v>
      </c>
      <c r="OEP4" s="81" t="s">
        <v>13334</v>
      </c>
      <c r="OEQ4" s="81" t="s">
        <v>13335</v>
      </c>
      <c r="OER4" s="81" t="s">
        <v>13336</v>
      </c>
      <c r="OES4" s="81" t="s">
        <v>13337</v>
      </c>
      <c r="OET4" s="81" t="s">
        <v>13338</v>
      </c>
      <c r="OEU4" s="81" t="s">
        <v>13339</v>
      </c>
      <c r="OEV4" s="81" t="s">
        <v>13340</v>
      </c>
      <c r="OEW4" s="81" t="s">
        <v>13341</v>
      </c>
      <c r="OEX4" s="81" t="s">
        <v>13342</v>
      </c>
      <c r="OEY4" s="81" t="s">
        <v>13343</v>
      </c>
      <c r="OEZ4" s="81" t="s">
        <v>13344</v>
      </c>
      <c r="OFA4" s="81" t="s">
        <v>13345</v>
      </c>
      <c r="OFB4" s="81" t="s">
        <v>13346</v>
      </c>
      <c r="OFC4" s="81" t="s">
        <v>13347</v>
      </c>
      <c r="OFD4" s="81" t="s">
        <v>13348</v>
      </c>
      <c r="OFE4" s="81" t="s">
        <v>13349</v>
      </c>
      <c r="OFF4" s="81" t="s">
        <v>13350</v>
      </c>
      <c r="OFG4" s="81" t="s">
        <v>13351</v>
      </c>
      <c r="OFH4" s="81" t="s">
        <v>13352</v>
      </c>
      <c r="OFI4" s="81" t="s">
        <v>13353</v>
      </c>
      <c r="OFJ4" s="81" t="s">
        <v>13354</v>
      </c>
      <c r="OFK4" s="81" t="s">
        <v>13355</v>
      </c>
      <c r="OFL4" s="81" t="s">
        <v>13356</v>
      </c>
      <c r="OFM4" s="81" t="s">
        <v>13357</v>
      </c>
      <c r="OFN4" s="81" t="s">
        <v>13358</v>
      </c>
      <c r="OFO4" s="81" t="s">
        <v>13359</v>
      </c>
      <c r="OFP4" s="81" t="s">
        <v>13360</v>
      </c>
      <c r="OFQ4" s="81" t="s">
        <v>13361</v>
      </c>
      <c r="OFR4" s="81" t="s">
        <v>13362</v>
      </c>
      <c r="OFS4" s="81" t="s">
        <v>13363</v>
      </c>
      <c r="OFT4" s="81" t="s">
        <v>13364</v>
      </c>
      <c r="OFU4" s="81" t="s">
        <v>13365</v>
      </c>
      <c r="OFV4" s="81" t="s">
        <v>13366</v>
      </c>
      <c r="OFW4" s="81" t="s">
        <v>13367</v>
      </c>
      <c r="OFX4" s="81" t="s">
        <v>13368</v>
      </c>
      <c r="OFY4" s="81" t="s">
        <v>13369</v>
      </c>
      <c r="OFZ4" s="81" t="s">
        <v>13370</v>
      </c>
      <c r="OGA4" s="81" t="s">
        <v>13371</v>
      </c>
      <c r="OGB4" s="81" t="s">
        <v>13372</v>
      </c>
      <c r="OGC4" s="81" t="s">
        <v>13373</v>
      </c>
      <c r="OGD4" s="81" t="s">
        <v>13374</v>
      </c>
      <c r="OGE4" s="81" t="s">
        <v>13375</v>
      </c>
      <c r="OGF4" s="81" t="s">
        <v>13376</v>
      </c>
      <c r="OGG4" s="81" t="s">
        <v>13377</v>
      </c>
      <c r="OGH4" s="81" t="s">
        <v>13378</v>
      </c>
      <c r="OGI4" s="81" t="s">
        <v>13379</v>
      </c>
      <c r="OGJ4" s="81" t="s">
        <v>13380</v>
      </c>
      <c r="OGK4" s="81" t="s">
        <v>13381</v>
      </c>
      <c r="OGL4" s="81" t="s">
        <v>13382</v>
      </c>
      <c r="OGM4" s="81" t="s">
        <v>13383</v>
      </c>
      <c r="OGN4" s="81" t="s">
        <v>13384</v>
      </c>
      <c r="OGO4" s="81" t="s">
        <v>13385</v>
      </c>
      <c r="OGP4" s="81" t="s">
        <v>13386</v>
      </c>
      <c r="OGQ4" s="81" t="s">
        <v>13387</v>
      </c>
      <c r="OGR4" s="81" t="s">
        <v>13388</v>
      </c>
      <c r="OGS4" s="81" t="s">
        <v>13389</v>
      </c>
      <c r="OGT4" s="81" t="s">
        <v>13390</v>
      </c>
      <c r="OGU4" s="81" t="s">
        <v>13391</v>
      </c>
      <c r="OGV4" s="81" t="s">
        <v>13392</v>
      </c>
      <c r="OGW4" s="81" t="s">
        <v>13393</v>
      </c>
      <c r="OGX4" s="81" t="s">
        <v>13394</v>
      </c>
      <c r="OGY4" s="81" t="s">
        <v>13395</v>
      </c>
      <c r="OGZ4" s="81" t="s">
        <v>13396</v>
      </c>
      <c r="OHA4" s="81" t="s">
        <v>13397</v>
      </c>
      <c r="OHB4" s="81" t="s">
        <v>13398</v>
      </c>
      <c r="OHC4" s="81" t="s">
        <v>13399</v>
      </c>
      <c r="OHD4" s="81" t="s">
        <v>13400</v>
      </c>
      <c r="OHE4" s="81" t="s">
        <v>13401</v>
      </c>
      <c r="OHF4" s="81" t="s">
        <v>13402</v>
      </c>
      <c r="OHG4" s="81" t="s">
        <v>13403</v>
      </c>
      <c r="OHH4" s="81" t="s">
        <v>13404</v>
      </c>
      <c r="OHI4" s="81" t="s">
        <v>13405</v>
      </c>
      <c r="OHJ4" s="81" t="s">
        <v>13406</v>
      </c>
      <c r="OHK4" s="81" t="s">
        <v>13407</v>
      </c>
      <c r="OHL4" s="81" t="s">
        <v>13408</v>
      </c>
      <c r="OHM4" s="81" t="s">
        <v>13409</v>
      </c>
      <c r="OHN4" s="81" t="s">
        <v>13410</v>
      </c>
      <c r="OHO4" s="81" t="s">
        <v>13411</v>
      </c>
      <c r="OHP4" s="81" t="s">
        <v>13412</v>
      </c>
      <c r="OHQ4" s="81" t="s">
        <v>13413</v>
      </c>
      <c r="OHR4" s="81" t="s">
        <v>13414</v>
      </c>
      <c r="OHS4" s="81" t="s">
        <v>13415</v>
      </c>
      <c r="OHT4" s="81" t="s">
        <v>13416</v>
      </c>
      <c r="OHU4" s="81" t="s">
        <v>13417</v>
      </c>
      <c r="OHV4" s="81" t="s">
        <v>13418</v>
      </c>
      <c r="OHW4" s="81" t="s">
        <v>13419</v>
      </c>
      <c r="OHX4" s="81" t="s">
        <v>13420</v>
      </c>
      <c r="OHY4" s="81" t="s">
        <v>13421</v>
      </c>
      <c r="OHZ4" s="81" t="s">
        <v>13422</v>
      </c>
      <c r="OIA4" s="81" t="s">
        <v>13423</v>
      </c>
      <c r="OIB4" s="81" t="s">
        <v>13424</v>
      </c>
      <c r="OIC4" s="81" t="s">
        <v>13425</v>
      </c>
      <c r="OID4" s="81" t="s">
        <v>13426</v>
      </c>
      <c r="OIE4" s="81" t="s">
        <v>13427</v>
      </c>
      <c r="OIF4" s="81" t="s">
        <v>13428</v>
      </c>
      <c r="OIG4" s="81" t="s">
        <v>13429</v>
      </c>
      <c r="OIH4" s="81" t="s">
        <v>13430</v>
      </c>
      <c r="OII4" s="81" t="s">
        <v>13431</v>
      </c>
      <c r="OIJ4" s="81" t="s">
        <v>13432</v>
      </c>
      <c r="OIK4" s="81" t="s">
        <v>13433</v>
      </c>
      <c r="OIL4" s="81" t="s">
        <v>13434</v>
      </c>
      <c r="OIM4" s="81" t="s">
        <v>13435</v>
      </c>
      <c r="OIN4" s="81" t="s">
        <v>13436</v>
      </c>
      <c r="OIO4" s="81" t="s">
        <v>13437</v>
      </c>
      <c r="OIP4" s="81" t="s">
        <v>13438</v>
      </c>
      <c r="OIQ4" s="81" t="s">
        <v>13439</v>
      </c>
      <c r="OIR4" s="81" t="s">
        <v>13440</v>
      </c>
      <c r="OIS4" s="81" t="s">
        <v>13441</v>
      </c>
      <c r="OIT4" s="81" t="s">
        <v>13442</v>
      </c>
      <c r="OIU4" s="81" t="s">
        <v>13443</v>
      </c>
      <c r="OIV4" s="81" t="s">
        <v>13444</v>
      </c>
      <c r="OIW4" s="81" t="s">
        <v>13445</v>
      </c>
      <c r="OIX4" s="81" t="s">
        <v>13446</v>
      </c>
      <c r="OIY4" s="81" t="s">
        <v>13447</v>
      </c>
      <c r="OIZ4" s="81" t="s">
        <v>13448</v>
      </c>
      <c r="OJA4" s="81" t="s">
        <v>13449</v>
      </c>
      <c r="OJB4" s="81" t="s">
        <v>13450</v>
      </c>
      <c r="OJC4" s="81" t="s">
        <v>13451</v>
      </c>
      <c r="OJD4" s="81" t="s">
        <v>13452</v>
      </c>
      <c r="OJE4" s="81" t="s">
        <v>13453</v>
      </c>
      <c r="OJF4" s="81" t="s">
        <v>13454</v>
      </c>
      <c r="OJG4" s="81" t="s">
        <v>13455</v>
      </c>
      <c r="OJH4" s="81" t="s">
        <v>13456</v>
      </c>
      <c r="OJI4" s="81" t="s">
        <v>13457</v>
      </c>
      <c r="OJJ4" s="81" t="s">
        <v>13458</v>
      </c>
      <c r="OJK4" s="81" t="s">
        <v>13459</v>
      </c>
      <c r="OJL4" s="81" t="s">
        <v>13460</v>
      </c>
      <c r="OJM4" s="81" t="s">
        <v>13461</v>
      </c>
      <c r="OJN4" s="81" t="s">
        <v>13462</v>
      </c>
      <c r="OJO4" s="81" t="s">
        <v>13463</v>
      </c>
      <c r="OJP4" s="81" t="s">
        <v>13464</v>
      </c>
      <c r="OJQ4" s="81" t="s">
        <v>13465</v>
      </c>
      <c r="OJR4" s="81" t="s">
        <v>13466</v>
      </c>
      <c r="OJS4" s="81" t="s">
        <v>13467</v>
      </c>
      <c r="OJT4" s="81" t="s">
        <v>13468</v>
      </c>
      <c r="OJU4" s="81" t="s">
        <v>13469</v>
      </c>
      <c r="OJV4" s="81" t="s">
        <v>13470</v>
      </c>
      <c r="OJW4" s="81" t="s">
        <v>13471</v>
      </c>
      <c r="OJX4" s="81" t="s">
        <v>13472</v>
      </c>
      <c r="OJY4" s="81" t="s">
        <v>13473</v>
      </c>
      <c r="OJZ4" s="81" t="s">
        <v>13474</v>
      </c>
      <c r="OKA4" s="81" t="s">
        <v>13475</v>
      </c>
      <c r="OKB4" s="81" t="s">
        <v>13476</v>
      </c>
      <c r="OKC4" s="81" t="s">
        <v>13477</v>
      </c>
      <c r="OKD4" s="81" t="s">
        <v>13478</v>
      </c>
      <c r="OKE4" s="81" t="s">
        <v>13479</v>
      </c>
      <c r="OKF4" s="81" t="s">
        <v>13480</v>
      </c>
      <c r="OKG4" s="81" t="s">
        <v>13481</v>
      </c>
      <c r="OKH4" s="81" t="s">
        <v>13482</v>
      </c>
      <c r="OKI4" s="81" t="s">
        <v>13483</v>
      </c>
      <c r="OKJ4" s="81" t="s">
        <v>13484</v>
      </c>
      <c r="OKK4" s="81" t="s">
        <v>13485</v>
      </c>
      <c r="OKL4" s="81" t="s">
        <v>13486</v>
      </c>
      <c r="OKM4" s="81" t="s">
        <v>13487</v>
      </c>
      <c r="OKN4" s="81" t="s">
        <v>13488</v>
      </c>
      <c r="OKO4" s="81" t="s">
        <v>13489</v>
      </c>
      <c r="OKP4" s="81" t="s">
        <v>13490</v>
      </c>
      <c r="OKQ4" s="81" t="s">
        <v>13491</v>
      </c>
      <c r="OKR4" s="81" t="s">
        <v>13492</v>
      </c>
      <c r="OKS4" s="81" t="s">
        <v>13493</v>
      </c>
      <c r="OKT4" s="81" t="s">
        <v>13494</v>
      </c>
      <c r="OKU4" s="81" t="s">
        <v>13495</v>
      </c>
      <c r="OKV4" s="81" t="s">
        <v>13496</v>
      </c>
      <c r="OKW4" s="81" t="s">
        <v>13497</v>
      </c>
      <c r="OKX4" s="81" t="s">
        <v>13498</v>
      </c>
      <c r="OKY4" s="81" t="s">
        <v>13499</v>
      </c>
      <c r="OKZ4" s="81" t="s">
        <v>13500</v>
      </c>
      <c r="OLA4" s="81" t="s">
        <v>13501</v>
      </c>
      <c r="OLB4" s="81" t="s">
        <v>13502</v>
      </c>
      <c r="OLC4" s="81" t="s">
        <v>13503</v>
      </c>
      <c r="OLD4" s="81" t="s">
        <v>13504</v>
      </c>
      <c r="OLE4" s="81" t="s">
        <v>13505</v>
      </c>
      <c r="OLF4" s="81" t="s">
        <v>13506</v>
      </c>
      <c r="OLG4" s="81" t="s">
        <v>13507</v>
      </c>
      <c r="OLH4" s="81" t="s">
        <v>13508</v>
      </c>
      <c r="OLI4" s="81" t="s">
        <v>13509</v>
      </c>
      <c r="OLJ4" s="81" t="s">
        <v>13510</v>
      </c>
      <c r="OLK4" s="81" t="s">
        <v>13511</v>
      </c>
      <c r="OLL4" s="81" t="s">
        <v>13512</v>
      </c>
      <c r="OLM4" s="81" t="s">
        <v>13513</v>
      </c>
      <c r="OLN4" s="81" t="s">
        <v>13514</v>
      </c>
      <c r="OLO4" s="81" t="s">
        <v>13515</v>
      </c>
      <c r="OLP4" s="81" t="s">
        <v>13516</v>
      </c>
      <c r="OLQ4" s="81" t="s">
        <v>13517</v>
      </c>
      <c r="OLR4" s="81" t="s">
        <v>13518</v>
      </c>
      <c r="OLS4" s="81" t="s">
        <v>13519</v>
      </c>
      <c r="OLT4" s="81" t="s">
        <v>13520</v>
      </c>
      <c r="OLU4" s="81" t="s">
        <v>13521</v>
      </c>
      <c r="OLV4" s="81" t="s">
        <v>13522</v>
      </c>
      <c r="OLW4" s="81" t="s">
        <v>13523</v>
      </c>
      <c r="OLX4" s="81" t="s">
        <v>13524</v>
      </c>
      <c r="OLY4" s="81" t="s">
        <v>13525</v>
      </c>
      <c r="OLZ4" s="81" t="s">
        <v>13526</v>
      </c>
      <c r="OMA4" s="81" t="s">
        <v>13527</v>
      </c>
      <c r="OMB4" s="81" t="s">
        <v>13528</v>
      </c>
      <c r="OMC4" s="81" t="s">
        <v>13529</v>
      </c>
      <c r="OMD4" s="81" t="s">
        <v>13530</v>
      </c>
      <c r="OME4" s="81" t="s">
        <v>13531</v>
      </c>
      <c r="OMF4" s="81" t="s">
        <v>13532</v>
      </c>
      <c r="OMG4" s="81" t="s">
        <v>13533</v>
      </c>
      <c r="OMH4" s="81" t="s">
        <v>13534</v>
      </c>
      <c r="OMI4" s="81" t="s">
        <v>13535</v>
      </c>
      <c r="OMJ4" s="81" t="s">
        <v>13536</v>
      </c>
      <c r="OMK4" s="81" t="s">
        <v>13537</v>
      </c>
      <c r="OML4" s="81" t="s">
        <v>13538</v>
      </c>
      <c r="OMM4" s="81" t="s">
        <v>13539</v>
      </c>
      <c r="OMN4" s="81" t="s">
        <v>13540</v>
      </c>
      <c r="OMO4" s="81" t="s">
        <v>13541</v>
      </c>
      <c r="OMP4" s="81" t="s">
        <v>13542</v>
      </c>
      <c r="OMQ4" s="81" t="s">
        <v>13543</v>
      </c>
      <c r="OMR4" s="81" t="s">
        <v>13544</v>
      </c>
      <c r="OMS4" s="81" t="s">
        <v>13545</v>
      </c>
      <c r="OMT4" s="81" t="s">
        <v>13546</v>
      </c>
      <c r="OMU4" s="81" t="s">
        <v>13547</v>
      </c>
      <c r="OMV4" s="81" t="s">
        <v>13548</v>
      </c>
      <c r="OMW4" s="81" t="s">
        <v>13549</v>
      </c>
      <c r="OMX4" s="81" t="s">
        <v>13550</v>
      </c>
      <c r="OMY4" s="81" t="s">
        <v>13551</v>
      </c>
      <c r="OMZ4" s="81" t="s">
        <v>13552</v>
      </c>
      <c r="ONA4" s="81" t="s">
        <v>13553</v>
      </c>
      <c r="ONB4" s="81" t="s">
        <v>13554</v>
      </c>
      <c r="ONC4" s="81" t="s">
        <v>13555</v>
      </c>
      <c r="OND4" s="81" t="s">
        <v>13556</v>
      </c>
      <c r="ONE4" s="81" t="s">
        <v>13557</v>
      </c>
      <c r="ONF4" s="81" t="s">
        <v>13558</v>
      </c>
      <c r="ONG4" s="81" t="s">
        <v>13559</v>
      </c>
      <c r="ONH4" s="81" t="s">
        <v>13560</v>
      </c>
      <c r="ONI4" s="81" t="s">
        <v>13561</v>
      </c>
      <c r="ONJ4" s="81" t="s">
        <v>13562</v>
      </c>
      <c r="ONK4" s="81" t="s">
        <v>13563</v>
      </c>
      <c r="ONL4" s="81" t="s">
        <v>13564</v>
      </c>
      <c r="ONM4" s="81" t="s">
        <v>13565</v>
      </c>
      <c r="ONN4" s="81" t="s">
        <v>13566</v>
      </c>
      <c r="ONO4" s="81" t="s">
        <v>13567</v>
      </c>
      <c r="ONP4" s="81" t="s">
        <v>13568</v>
      </c>
      <c r="ONQ4" s="81" t="s">
        <v>13569</v>
      </c>
      <c r="ONR4" s="81" t="s">
        <v>13570</v>
      </c>
      <c r="ONS4" s="81" t="s">
        <v>13571</v>
      </c>
      <c r="ONT4" s="81" t="s">
        <v>13572</v>
      </c>
      <c r="ONU4" s="81" t="s">
        <v>13573</v>
      </c>
      <c r="ONV4" s="81" t="s">
        <v>13574</v>
      </c>
      <c r="ONW4" s="81" t="s">
        <v>13575</v>
      </c>
      <c r="ONX4" s="81" t="s">
        <v>13576</v>
      </c>
      <c r="ONY4" s="81" t="s">
        <v>13577</v>
      </c>
      <c r="ONZ4" s="81" t="s">
        <v>13578</v>
      </c>
      <c r="OOA4" s="81" t="s">
        <v>13579</v>
      </c>
      <c r="OOB4" s="81" t="s">
        <v>13580</v>
      </c>
      <c r="OOC4" s="81" t="s">
        <v>13581</v>
      </c>
      <c r="OOD4" s="81" t="s">
        <v>13582</v>
      </c>
      <c r="OOE4" s="81" t="s">
        <v>13583</v>
      </c>
      <c r="OOF4" s="81" t="s">
        <v>13584</v>
      </c>
      <c r="OOG4" s="81" t="s">
        <v>13585</v>
      </c>
      <c r="OOH4" s="81" t="s">
        <v>13586</v>
      </c>
      <c r="OOI4" s="81" t="s">
        <v>13587</v>
      </c>
      <c r="OOJ4" s="81" t="s">
        <v>13588</v>
      </c>
      <c r="OOK4" s="81" t="s">
        <v>13589</v>
      </c>
      <c r="OOL4" s="81" t="s">
        <v>13590</v>
      </c>
      <c r="OOM4" s="81" t="s">
        <v>13591</v>
      </c>
      <c r="OON4" s="81" t="s">
        <v>13592</v>
      </c>
      <c r="OOO4" s="81" t="s">
        <v>13593</v>
      </c>
      <c r="OOP4" s="81" t="s">
        <v>13594</v>
      </c>
      <c r="OOQ4" s="81" t="s">
        <v>13595</v>
      </c>
      <c r="OOR4" s="81" t="s">
        <v>13596</v>
      </c>
      <c r="OOS4" s="81" t="s">
        <v>13597</v>
      </c>
      <c r="OOT4" s="81" t="s">
        <v>13598</v>
      </c>
      <c r="OOU4" s="81" t="s">
        <v>13599</v>
      </c>
      <c r="OOV4" s="81" t="s">
        <v>13600</v>
      </c>
      <c r="OOW4" s="81" t="s">
        <v>13601</v>
      </c>
      <c r="OOX4" s="81" t="s">
        <v>13602</v>
      </c>
      <c r="OOY4" s="81" t="s">
        <v>13603</v>
      </c>
      <c r="OOZ4" s="81" t="s">
        <v>13604</v>
      </c>
      <c r="OPA4" s="81" t="s">
        <v>13605</v>
      </c>
      <c r="OPB4" s="81" t="s">
        <v>13606</v>
      </c>
      <c r="OPC4" s="81" t="s">
        <v>13607</v>
      </c>
      <c r="OPD4" s="81" t="s">
        <v>13608</v>
      </c>
      <c r="OPE4" s="81" t="s">
        <v>13609</v>
      </c>
      <c r="OPF4" s="81" t="s">
        <v>13610</v>
      </c>
      <c r="OPG4" s="81" t="s">
        <v>13611</v>
      </c>
      <c r="OPH4" s="81" t="s">
        <v>13612</v>
      </c>
      <c r="OPI4" s="81" t="s">
        <v>13613</v>
      </c>
      <c r="OPJ4" s="81" t="s">
        <v>13614</v>
      </c>
      <c r="OPK4" s="81" t="s">
        <v>13615</v>
      </c>
      <c r="OPL4" s="81" t="s">
        <v>13616</v>
      </c>
      <c r="OPM4" s="81" t="s">
        <v>13617</v>
      </c>
      <c r="OPN4" s="81" t="s">
        <v>13618</v>
      </c>
      <c r="OPO4" s="81" t="s">
        <v>13619</v>
      </c>
      <c r="OPP4" s="81" t="s">
        <v>13620</v>
      </c>
      <c r="OPQ4" s="81" t="s">
        <v>13621</v>
      </c>
      <c r="OPR4" s="81" t="s">
        <v>13622</v>
      </c>
      <c r="OPS4" s="81" t="s">
        <v>13623</v>
      </c>
      <c r="OPT4" s="81" t="s">
        <v>13624</v>
      </c>
      <c r="OPU4" s="81" t="s">
        <v>13625</v>
      </c>
      <c r="OPV4" s="81" t="s">
        <v>13626</v>
      </c>
      <c r="OPW4" s="81" t="s">
        <v>13627</v>
      </c>
      <c r="OPX4" s="81" t="s">
        <v>13628</v>
      </c>
      <c r="OPY4" s="81" t="s">
        <v>13629</v>
      </c>
      <c r="OPZ4" s="81" t="s">
        <v>13630</v>
      </c>
      <c r="OQA4" s="81" t="s">
        <v>13631</v>
      </c>
      <c r="OQB4" s="81" t="s">
        <v>13632</v>
      </c>
      <c r="OQC4" s="81" t="s">
        <v>13633</v>
      </c>
      <c r="OQD4" s="81" t="s">
        <v>13634</v>
      </c>
      <c r="OQE4" s="81" t="s">
        <v>13635</v>
      </c>
      <c r="OQF4" s="81" t="s">
        <v>13636</v>
      </c>
      <c r="OQG4" s="81" t="s">
        <v>13637</v>
      </c>
      <c r="OQH4" s="81" t="s">
        <v>13638</v>
      </c>
      <c r="OQI4" s="81" t="s">
        <v>13639</v>
      </c>
      <c r="OQJ4" s="81" t="s">
        <v>13640</v>
      </c>
      <c r="OQK4" s="81" t="s">
        <v>13641</v>
      </c>
      <c r="OQL4" s="81" t="s">
        <v>13642</v>
      </c>
      <c r="OQM4" s="81" t="s">
        <v>13643</v>
      </c>
      <c r="OQN4" s="81" t="s">
        <v>13644</v>
      </c>
      <c r="OQO4" s="81" t="s">
        <v>13645</v>
      </c>
      <c r="OQP4" s="81" t="s">
        <v>13646</v>
      </c>
      <c r="OQQ4" s="81" t="s">
        <v>13647</v>
      </c>
      <c r="OQR4" s="81" t="s">
        <v>13648</v>
      </c>
      <c r="OQS4" s="81" t="s">
        <v>13649</v>
      </c>
      <c r="OQT4" s="81" t="s">
        <v>13650</v>
      </c>
      <c r="OQU4" s="81" t="s">
        <v>13651</v>
      </c>
      <c r="OQV4" s="81" t="s">
        <v>13652</v>
      </c>
      <c r="OQW4" s="81" t="s">
        <v>13653</v>
      </c>
      <c r="OQX4" s="81" t="s">
        <v>13654</v>
      </c>
      <c r="OQY4" s="81" t="s">
        <v>13655</v>
      </c>
      <c r="OQZ4" s="81" t="s">
        <v>13656</v>
      </c>
      <c r="ORA4" s="81" t="s">
        <v>13657</v>
      </c>
      <c r="ORB4" s="81" t="s">
        <v>13658</v>
      </c>
      <c r="ORC4" s="81" t="s">
        <v>13659</v>
      </c>
      <c r="ORD4" s="81" t="s">
        <v>13660</v>
      </c>
      <c r="ORE4" s="81" t="s">
        <v>13661</v>
      </c>
      <c r="ORF4" s="81" t="s">
        <v>13662</v>
      </c>
      <c r="ORG4" s="81" t="s">
        <v>13663</v>
      </c>
      <c r="ORH4" s="81" t="s">
        <v>13664</v>
      </c>
      <c r="ORI4" s="81" t="s">
        <v>13665</v>
      </c>
      <c r="ORJ4" s="81" t="s">
        <v>13666</v>
      </c>
      <c r="ORK4" s="81" t="s">
        <v>13667</v>
      </c>
      <c r="ORL4" s="81" t="s">
        <v>13668</v>
      </c>
      <c r="ORM4" s="81" t="s">
        <v>13669</v>
      </c>
      <c r="ORN4" s="81" t="s">
        <v>13670</v>
      </c>
      <c r="ORO4" s="81" t="s">
        <v>13671</v>
      </c>
      <c r="ORP4" s="81" t="s">
        <v>13672</v>
      </c>
      <c r="ORQ4" s="81" t="s">
        <v>13673</v>
      </c>
      <c r="ORR4" s="81" t="s">
        <v>13674</v>
      </c>
      <c r="ORS4" s="81" t="s">
        <v>13675</v>
      </c>
      <c r="ORT4" s="81" t="s">
        <v>13676</v>
      </c>
      <c r="ORU4" s="81" t="s">
        <v>13677</v>
      </c>
      <c r="ORV4" s="81" t="s">
        <v>13678</v>
      </c>
      <c r="ORW4" s="81" t="s">
        <v>13679</v>
      </c>
      <c r="ORX4" s="81" t="s">
        <v>13680</v>
      </c>
      <c r="ORY4" s="81" t="s">
        <v>13681</v>
      </c>
      <c r="ORZ4" s="81" t="s">
        <v>13682</v>
      </c>
      <c r="OSA4" s="81" t="s">
        <v>13683</v>
      </c>
      <c r="OSB4" s="81" t="s">
        <v>13684</v>
      </c>
      <c r="OSC4" s="81" t="s">
        <v>13685</v>
      </c>
      <c r="OSD4" s="81" t="s">
        <v>13686</v>
      </c>
      <c r="OSE4" s="81" t="s">
        <v>13687</v>
      </c>
      <c r="OSF4" s="81" t="s">
        <v>13688</v>
      </c>
      <c r="OSG4" s="81" t="s">
        <v>13689</v>
      </c>
      <c r="OSH4" s="81" t="s">
        <v>13690</v>
      </c>
      <c r="OSI4" s="81" t="s">
        <v>13691</v>
      </c>
      <c r="OSJ4" s="81" t="s">
        <v>13692</v>
      </c>
      <c r="OSK4" s="81" t="s">
        <v>13693</v>
      </c>
      <c r="OSL4" s="81" t="s">
        <v>13694</v>
      </c>
      <c r="OSM4" s="81" t="s">
        <v>13695</v>
      </c>
      <c r="OSN4" s="81" t="s">
        <v>13696</v>
      </c>
      <c r="OSO4" s="81" t="s">
        <v>13697</v>
      </c>
      <c r="OSP4" s="81" t="s">
        <v>13698</v>
      </c>
      <c r="OSQ4" s="81" t="s">
        <v>13699</v>
      </c>
      <c r="OSR4" s="81" t="s">
        <v>13700</v>
      </c>
      <c r="OSS4" s="81" t="s">
        <v>13701</v>
      </c>
      <c r="OST4" s="81" t="s">
        <v>13702</v>
      </c>
      <c r="OSU4" s="81" t="s">
        <v>13703</v>
      </c>
      <c r="OSV4" s="81" t="s">
        <v>13704</v>
      </c>
      <c r="OSW4" s="81" t="s">
        <v>13705</v>
      </c>
      <c r="OSX4" s="81" t="s">
        <v>13706</v>
      </c>
      <c r="OSY4" s="81" t="s">
        <v>13707</v>
      </c>
      <c r="OSZ4" s="81" t="s">
        <v>13708</v>
      </c>
      <c r="OTA4" s="81" t="s">
        <v>13709</v>
      </c>
      <c r="OTB4" s="81" t="s">
        <v>13710</v>
      </c>
      <c r="OTC4" s="81" t="s">
        <v>13711</v>
      </c>
      <c r="OTD4" s="81" t="s">
        <v>13712</v>
      </c>
      <c r="OTE4" s="81" t="s">
        <v>13713</v>
      </c>
      <c r="OTF4" s="81" t="s">
        <v>13714</v>
      </c>
      <c r="OTG4" s="81" t="s">
        <v>13715</v>
      </c>
      <c r="OTH4" s="81" t="s">
        <v>13716</v>
      </c>
      <c r="OTI4" s="81" t="s">
        <v>13717</v>
      </c>
      <c r="OTJ4" s="81" t="s">
        <v>13718</v>
      </c>
      <c r="OTK4" s="81" t="s">
        <v>13719</v>
      </c>
      <c r="OTL4" s="81" t="s">
        <v>13720</v>
      </c>
      <c r="OTM4" s="81" t="s">
        <v>13721</v>
      </c>
      <c r="OTN4" s="81" t="s">
        <v>13722</v>
      </c>
      <c r="OTO4" s="81" t="s">
        <v>13723</v>
      </c>
      <c r="OTP4" s="81" t="s">
        <v>13724</v>
      </c>
      <c r="OTQ4" s="81" t="s">
        <v>13725</v>
      </c>
      <c r="OTR4" s="81" t="s">
        <v>13726</v>
      </c>
      <c r="OTS4" s="81" t="s">
        <v>13727</v>
      </c>
      <c r="OTT4" s="81" t="s">
        <v>13728</v>
      </c>
      <c r="OTU4" s="81" t="s">
        <v>13729</v>
      </c>
      <c r="OTV4" s="81" t="s">
        <v>13730</v>
      </c>
      <c r="OTW4" s="81" t="s">
        <v>13731</v>
      </c>
      <c r="OTX4" s="81" t="s">
        <v>13732</v>
      </c>
      <c r="OTY4" s="81" t="s">
        <v>13733</v>
      </c>
      <c r="OTZ4" s="81" t="s">
        <v>13734</v>
      </c>
      <c r="OUA4" s="81" t="s">
        <v>13735</v>
      </c>
      <c r="OUB4" s="81" t="s">
        <v>13736</v>
      </c>
      <c r="OUC4" s="81" t="s">
        <v>13737</v>
      </c>
      <c r="OUD4" s="81" t="s">
        <v>13738</v>
      </c>
      <c r="OUE4" s="81" t="s">
        <v>13739</v>
      </c>
      <c r="OUF4" s="81" t="s">
        <v>13740</v>
      </c>
      <c r="OUG4" s="81" t="s">
        <v>13741</v>
      </c>
      <c r="OUH4" s="81" t="s">
        <v>13742</v>
      </c>
      <c r="OUI4" s="81" t="s">
        <v>13743</v>
      </c>
      <c r="OUJ4" s="81" t="s">
        <v>13744</v>
      </c>
      <c r="OUK4" s="81" t="s">
        <v>13745</v>
      </c>
      <c r="OUL4" s="81" t="s">
        <v>13746</v>
      </c>
      <c r="OUM4" s="81" t="s">
        <v>13747</v>
      </c>
      <c r="OUN4" s="81" t="s">
        <v>13748</v>
      </c>
      <c r="OUO4" s="81" t="s">
        <v>13749</v>
      </c>
      <c r="OUP4" s="81" t="s">
        <v>13750</v>
      </c>
      <c r="OUQ4" s="81" t="s">
        <v>13751</v>
      </c>
      <c r="OUR4" s="81" t="s">
        <v>13752</v>
      </c>
      <c r="OUS4" s="81" t="s">
        <v>13753</v>
      </c>
      <c r="OUT4" s="81" t="s">
        <v>13754</v>
      </c>
      <c r="OUU4" s="81" t="s">
        <v>13755</v>
      </c>
      <c r="OUV4" s="81" t="s">
        <v>13756</v>
      </c>
      <c r="OUW4" s="81" t="s">
        <v>13757</v>
      </c>
      <c r="OUX4" s="81" t="s">
        <v>13758</v>
      </c>
      <c r="OUY4" s="81" t="s">
        <v>13759</v>
      </c>
      <c r="OUZ4" s="81" t="s">
        <v>13760</v>
      </c>
      <c r="OVA4" s="81" t="s">
        <v>13761</v>
      </c>
      <c r="OVB4" s="81" t="s">
        <v>13762</v>
      </c>
      <c r="OVC4" s="81" t="s">
        <v>13763</v>
      </c>
      <c r="OVD4" s="81" t="s">
        <v>13764</v>
      </c>
      <c r="OVE4" s="81" t="s">
        <v>13765</v>
      </c>
      <c r="OVF4" s="81" t="s">
        <v>13766</v>
      </c>
      <c r="OVG4" s="81" t="s">
        <v>13767</v>
      </c>
      <c r="OVH4" s="81" t="s">
        <v>13768</v>
      </c>
      <c r="OVI4" s="81" t="s">
        <v>13769</v>
      </c>
      <c r="OVJ4" s="81" t="s">
        <v>13770</v>
      </c>
      <c r="OVK4" s="81" t="s">
        <v>13771</v>
      </c>
      <c r="OVL4" s="81" t="s">
        <v>13772</v>
      </c>
      <c r="OVM4" s="81" t="s">
        <v>13773</v>
      </c>
      <c r="OVN4" s="81" t="s">
        <v>13774</v>
      </c>
      <c r="OVO4" s="81" t="s">
        <v>13775</v>
      </c>
      <c r="OVP4" s="81" t="s">
        <v>13776</v>
      </c>
      <c r="OVQ4" s="81" t="s">
        <v>13777</v>
      </c>
      <c r="OVR4" s="81" t="s">
        <v>13778</v>
      </c>
      <c r="OVS4" s="81" t="s">
        <v>13779</v>
      </c>
      <c r="OVT4" s="81" t="s">
        <v>13780</v>
      </c>
      <c r="OVU4" s="81" t="s">
        <v>13781</v>
      </c>
      <c r="OVV4" s="81" t="s">
        <v>13782</v>
      </c>
      <c r="OVW4" s="81" t="s">
        <v>13783</v>
      </c>
      <c r="OVX4" s="81" t="s">
        <v>13784</v>
      </c>
      <c r="OVY4" s="81" t="s">
        <v>13785</v>
      </c>
      <c r="OVZ4" s="81" t="s">
        <v>13786</v>
      </c>
      <c r="OWA4" s="81" t="s">
        <v>13787</v>
      </c>
      <c r="OWB4" s="81" t="s">
        <v>13788</v>
      </c>
      <c r="OWC4" s="81" t="s">
        <v>13789</v>
      </c>
      <c r="OWD4" s="81" t="s">
        <v>13790</v>
      </c>
      <c r="OWE4" s="81" t="s">
        <v>13791</v>
      </c>
      <c r="OWF4" s="81" t="s">
        <v>13792</v>
      </c>
      <c r="OWG4" s="81" t="s">
        <v>13793</v>
      </c>
      <c r="OWH4" s="81" t="s">
        <v>13794</v>
      </c>
      <c r="OWI4" s="81" t="s">
        <v>13795</v>
      </c>
      <c r="OWJ4" s="81" t="s">
        <v>13796</v>
      </c>
      <c r="OWK4" s="81" t="s">
        <v>13797</v>
      </c>
      <c r="OWL4" s="81" t="s">
        <v>13798</v>
      </c>
      <c r="OWM4" s="81" t="s">
        <v>13799</v>
      </c>
      <c r="OWN4" s="81" t="s">
        <v>13800</v>
      </c>
      <c r="OWO4" s="81" t="s">
        <v>13801</v>
      </c>
      <c r="OWP4" s="81" t="s">
        <v>13802</v>
      </c>
      <c r="OWQ4" s="81" t="s">
        <v>13803</v>
      </c>
      <c r="OWR4" s="81" t="s">
        <v>13804</v>
      </c>
      <c r="OWS4" s="81" t="s">
        <v>13805</v>
      </c>
      <c r="OWT4" s="81" t="s">
        <v>13806</v>
      </c>
      <c r="OWU4" s="81" t="s">
        <v>13807</v>
      </c>
      <c r="OWV4" s="81" t="s">
        <v>13808</v>
      </c>
      <c r="OWW4" s="81" t="s">
        <v>13809</v>
      </c>
      <c r="OWX4" s="81" t="s">
        <v>13810</v>
      </c>
      <c r="OWY4" s="81" t="s">
        <v>13811</v>
      </c>
      <c r="OWZ4" s="81" t="s">
        <v>13812</v>
      </c>
      <c r="OXA4" s="81" t="s">
        <v>13813</v>
      </c>
      <c r="OXB4" s="81" t="s">
        <v>13814</v>
      </c>
      <c r="OXC4" s="81" t="s">
        <v>13815</v>
      </c>
      <c r="OXD4" s="81" t="s">
        <v>13816</v>
      </c>
      <c r="OXE4" s="81" t="s">
        <v>13817</v>
      </c>
      <c r="OXF4" s="81" t="s">
        <v>13818</v>
      </c>
      <c r="OXG4" s="81" t="s">
        <v>13819</v>
      </c>
      <c r="OXH4" s="81" t="s">
        <v>13820</v>
      </c>
      <c r="OXI4" s="81" t="s">
        <v>13821</v>
      </c>
      <c r="OXJ4" s="81" t="s">
        <v>13822</v>
      </c>
      <c r="OXK4" s="81" t="s">
        <v>13823</v>
      </c>
      <c r="OXL4" s="81" t="s">
        <v>13824</v>
      </c>
      <c r="OXM4" s="81" t="s">
        <v>13825</v>
      </c>
      <c r="OXN4" s="81" t="s">
        <v>13826</v>
      </c>
      <c r="OXO4" s="81" t="s">
        <v>13827</v>
      </c>
      <c r="OXP4" s="81" t="s">
        <v>13828</v>
      </c>
      <c r="OXQ4" s="81" t="s">
        <v>13829</v>
      </c>
      <c r="OXR4" s="81" t="s">
        <v>13830</v>
      </c>
      <c r="OXS4" s="81" t="s">
        <v>13831</v>
      </c>
      <c r="OXT4" s="81" t="s">
        <v>13832</v>
      </c>
      <c r="OXU4" s="81" t="s">
        <v>13833</v>
      </c>
      <c r="OXV4" s="81" t="s">
        <v>13834</v>
      </c>
      <c r="OXW4" s="81" t="s">
        <v>13835</v>
      </c>
      <c r="OXX4" s="81" t="s">
        <v>13836</v>
      </c>
      <c r="OXY4" s="81" t="s">
        <v>13837</v>
      </c>
      <c r="OXZ4" s="81" t="s">
        <v>13838</v>
      </c>
      <c r="OYA4" s="81" t="s">
        <v>13839</v>
      </c>
      <c r="OYB4" s="81" t="s">
        <v>13840</v>
      </c>
      <c r="OYC4" s="81" t="s">
        <v>13841</v>
      </c>
      <c r="OYD4" s="81" t="s">
        <v>13842</v>
      </c>
      <c r="OYE4" s="81" t="s">
        <v>13843</v>
      </c>
      <c r="OYF4" s="81" t="s">
        <v>13844</v>
      </c>
      <c r="OYG4" s="81" t="s">
        <v>13845</v>
      </c>
      <c r="OYH4" s="81" t="s">
        <v>13846</v>
      </c>
      <c r="OYI4" s="81" t="s">
        <v>13847</v>
      </c>
      <c r="OYJ4" s="81" t="s">
        <v>13848</v>
      </c>
      <c r="OYK4" s="81" t="s">
        <v>13849</v>
      </c>
      <c r="OYL4" s="81" t="s">
        <v>13850</v>
      </c>
      <c r="OYM4" s="81" t="s">
        <v>13851</v>
      </c>
      <c r="OYN4" s="81" t="s">
        <v>13852</v>
      </c>
      <c r="OYO4" s="81" t="s">
        <v>13853</v>
      </c>
      <c r="OYP4" s="81" t="s">
        <v>13854</v>
      </c>
      <c r="OYQ4" s="81" t="s">
        <v>13855</v>
      </c>
      <c r="OYR4" s="81" t="s">
        <v>13856</v>
      </c>
      <c r="OYS4" s="81" t="s">
        <v>13857</v>
      </c>
      <c r="OYT4" s="81" t="s">
        <v>13858</v>
      </c>
      <c r="OYU4" s="81" t="s">
        <v>13859</v>
      </c>
      <c r="OYV4" s="81" t="s">
        <v>13860</v>
      </c>
      <c r="OYW4" s="81" t="s">
        <v>13861</v>
      </c>
      <c r="OYX4" s="81" t="s">
        <v>13862</v>
      </c>
      <c r="OYY4" s="81" t="s">
        <v>13863</v>
      </c>
      <c r="OYZ4" s="81" t="s">
        <v>13864</v>
      </c>
      <c r="OZA4" s="81" t="s">
        <v>13865</v>
      </c>
      <c r="OZB4" s="81" t="s">
        <v>13866</v>
      </c>
      <c r="OZC4" s="81" t="s">
        <v>13867</v>
      </c>
      <c r="OZD4" s="81" t="s">
        <v>13868</v>
      </c>
      <c r="OZE4" s="81" t="s">
        <v>13869</v>
      </c>
      <c r="OZF4" s="81" t="s">
        <v>13870</v>
      </c>
      <c r="OZG4" s="81" t="s">
        <v>13871</v>
      </c>
      <c r="OZH4" s="81" t="s">
        <v>13872</v>
      </c>
      <c r="OZI4" s="81" t="s">
        <v>13873</v>
      </c>
      <c r="OZJ4" s="81" t="s">
        <v>13874</v>
      </c>
      <c r="OZK4" s="81" t="s">
        <v>13875</v>
      </c>
      <c r="OZL4" s="81" t="s">
        <v>13876</v>
      </c>
      <c r="OZM4" s="81" t="s">
        <v>13877</v>
      </c>
      <c r="OZN4" s="81" t="s">
        <v>13878</v>
      </c>
      <c r="OZO4" s="81" t="s">
        <v>13879</v>
      </c>
      <c r="OZP4" s="81" t="s">
        <v>13880</v>
      </c>
      <c r="OZQ4" s="81" t="s">
        <v>13881</v>
      </c>
      <c r="OZR4" s="81" t="s">
        <v>13882</v>
      </c>
      <c r="OZS4" s="81" t="s">
        <v>13883</v>
      </c>
      <c r="OZT4" s="81" t="s">
        <v>13884</v>
      </c>
      <c r="OZU4" s="81" t="s">
        <v>13885</v>
      </c>
      <c r="OZV4" s="81" t="s">
        <v>13886</v>
      </c>
      <c r="OZW4" s="81" t="s">
        <v>13887</v>
      </c>
      <c r="OZX4" s="81" t="s">
        <v>13888</v>
      </c>
      <c r="OZY4" s="81" t="s">
        <v>13889</v>
      </c>
      <c r="OZZ4" s="81" t="s">
        <v>13890</v>
      </c>
      <c r="PAA4" s="81" t="s">
        <v>13891</v>
      </c>
      <c r="PAB4" s="81" t="s">
        <v>13892</v>
      </c>
      <c r="PAC4" s="81" t="s">
        <v>13893</v>
      </c>
      <c r="PAD4" s="81" t="s">
        <v>13894</v>
      </c>
      <c r="PAE4" s="81" t="s">
        <v>13895</v>
      </c>
      <c r="PAF4" s="81" t="s">
        <v>13896</v>
      </c>
      <c r="PAG4" s="81" t="s">
        <v>13897</v>
      </c>
      <c r="PAH4" s="81" t="s">
        <v>13898</v>
      </c>
      <c r="PAI4" s="81" t="s">
        <v>13899</v>
      </c>
      <c r="PAJ4" s="81" t="s">
        <v>13900</v>
      </c>
      <c r="PAK4" s="81" t="s">
        <v>13901</v>
      </c>
      <c r="PAL4" s="81" t="s">
        <v>13902</v>
      </c>
      <c r="PAM4" s="81" t="s">
        <v>13903</v>
      </c>
      <c r="PAN4" s="81" t="s">
        <v>13904</v>
      </c>
      <c r="PAO4" s="81" t="s">
        <v>13905</v>
      </c>
      <c r="PAP4" s="81" t="s">
        <v>13906</v>
      </c>
      <c r="PAQ4" s="81" t="s">
        <v>13907</v>
      </c>
      <c r="PAR4" s="81" t="s">
        <v>13908</v>
      </c>
      <c r="PAS4" s="81" t="s">
        <v>13909</v>
      </c>
      <c r="PAT4" s="81" t="s">
        <v>13910</v>
      </c>
      <c r="PAU4" s="81" t="s">
        <v>13911</v>
      </c>
      <c r="PAV4" s="81" t="s">
        <v>13912</v>
      </c>
      <c r="PAW4" s="81" t="s">
        <v>13913</v>
      </c>
      <c r="PAX4" s="81" t="s">
        <v>13914</v>
      </c>
      <c r="PAY4" s="81" t="s">
        <v>13915</v>
      </c>
      <c r="PAZ4" s="81" t="s">
        <v>13916</v>
      </c>
      <c r="PBA4" s="81" t="s">
        <v>13917</v>
      </c>
      <c r="PBB4" s="81" t="s">
        <v>13918</v>
      </c>
      <c r="PBC4" s="81" t="s">
        <v>13919</v>
      </c>
      <c r="PBD4" s="81" t="s">
        <v>13920</v>
      </c>
      <c r="PBE4" s="81" t="s">
        <v>13921</v>
      </c>
      <c r="PBF4" s="81" t="s">
        <v>13922</v>
      </c>
      <c r="PBG4" s="81" t="s">
        <v>13923</v>
      </c>
      <c r="PBH4" s="81" t="s">
        <v>13924</v>
      </c>
      <c r="PBI4" s="81" t="s">
        <v>13925</v>
      </c>
      <c r="PBJ4" s="81" t="s">
        <v>13926</v>
      </c>
      <c r="PBK4" s="81" t="s">
        <v>13927</v>
      </c>
      <c r="PBL4" s="81" t="s">
        <v>13928</v>
      </c>
      <c r="PBM4" s="81" t="s">
        <v>13929</v>
      </c>
      <c r="PBN4" s="81" t="s">
        <v>13930</v>
      </c>
      <c r="PBO4" s="81" t="s">
        <v>13931</v>
      </c>
      <c r="PBP4" s="81" t="s">
        <v>13932</v>
      </c>
      <c r="PBQ4" s="81" t="s">
        <v>13933</v>
      </c>
      <c r="PBR4" s="81" t="s">
        <v>13934</v>
      </c>
      <c r="PBS4" s="81" t="s">
        <v>13935</v>
      </c>
      <c r="PBT4" s="81" t="s">
        <v>13936</v>
      </c>
      <c r="PBU4" s="81" t="s">
        <v>13937</v>
      </c>
      <c r="PBV4" s="81" t="s">
        <v>13938</v>
      </c>
      <c r="PBW4" s="81" t="s">
        <v>13939</v>
      </c>
      <c r="PBX4" s="81" t="s">
        <v>13940</v>
      </c>
      <c r="PBY4" s="81" t="s">
        <v>13941</v>
      </c>
      <c r="PBZ4" s="81" t="s">
        <v>13942</v>
      </c>
      <c r="PCA4" s="81" t="s">
        <v>13943</v>
      </c>
      <c r="PCB4" s="81" t="s">
        <v>13944</v>
      </c>
      <c r="PCC4" s="81" t="s">
        <v>13945</v>
      </c>
      <c r="PCD4" s="81" t="s">
        <v>13946</v>
      </c>
      <c r="PCE4" s="81" t="s">
        <v>13947</v>
      </c>
      <c r="PCF4" s="81" t="s">
        <v>13948</v>
      </c>
      <c r="PCG4" s="81" t="s">
        <v>13949</v>
      </c>
      <c r="PCH4" s="81" t="s">
        <v>13950</v>
      </c>
      <c r="PCI4" s="81" t="s">
        <v>13951</v>
      </c>
      <c r="PCJ4" s="81" t="s">
        <v>13952</v>
      </c>
      <c r="PCK4" s="81" t="s">
        <v>13953</v>
      </c>
      <c r="PCL4" s="81" t="s">
        <v>13954</v>
      </c>
      <c r="PCM4" s="81" t="s">
        <v>13955</v>
      </c>
      <c r="PCN4" s="81" t="s">
        <v>13956</v>
      </c>
      <c r="PCO4" s="81" t="s">
        <v>13957</v>
      </c>
      <c r="PCP4" s="81" t="s">
        <v>13958</v>
      </c>
      <c r="PCQ4" s="81" t="s">
        <v>13959</v>
      </c>
      <c r="PCR4" s="81" t="s">
        <v>13960</v>
      </c>
      <c r="PCS4" s="81" t="s">
        <v>13961</v>
      </c>
      <c r="PCT4" s="81" t="s">
        <v>13962</v>
      </c>
      <c r="PCU4" s="81" t="s">
        <v>13963</v>
      </c>
      <c r="PCV4" s="81" t="s">
        <v>13964</v>
      </c>
      <c r="PCW4" s="81" t="s">
        <v>13965</v>
      </c>
      <c r="PCX4" s="81" t="s">
        <v>13966</v>
      </c>
      <c r="PCY4" s="81" t="s">
        <v>13967</v>
      </c>
      <c r="PCZ4" s="81" t="s">
        <v>13968</v>
      </c>
      <c r="PDA4" s="81" t="s">
        <v>13969</v>
      </c>
      <c r="PDB4" s="81" t="s">
        <v>13970</v>
      </c>
      <c r="PDC4" s="81" t="s">
        <v>13971</v>
      </c>
      <c r="PDD4" s="81" t="s">
        <v>13972</v>
      </c>
      <c r="PDE4" s="81" t="s">
        <v>13973</v>
      </c>
      <c r="PDF4" s="81" t="s">
        <v>13974</v>
      </c>
      <c r="PDG4" s="81" t="s">
        <v>13975</v>
      </c>
      <c r="PDH4" s="81" t="s">
        <v>13976</v>
      </c>
      <c r="PDI4" s="81" t="s">
        <v>13977</v>
      </c>
      <c r="PDJ4" s="81" t="s">
        <v>13978</v>
      </c>
      <c r="PDK4" s="81" t="s">
        <v>13979</v>
      </c>
      <c r="PDL4" s="81" t="s">
        <v>13980</v>
      </c>
      <c r="PDM4" s="81" t="s">
        <v>13981</v>
      </c>
      <c r="PDN4" s="81" t="s">
        <v>13982</v>
      </c>
      <c r="PDO4" s="81" t="s">
        <v>13983</v>
      </c>
      <c r="PDP4" s="81" t="s">
        <v>13984</v>
      </c>
      <c r="PDQ4" s="81" t="s">
        <v>13985</v>
      </c>
      <c r="PDR4" s="81" t="s">
        <v>13986</v>
      </c>
      <c r="PDS4" s="81" t="s">
        <v>13987</v>
      </c>
      <c r="PDT4" s="81" t="s">
        <v>13988</v>
      </c>
      <c r="PDU4" s="81" t="s">
        <v>13989</v>
      </c>
      <c r="PDV4" s="81" t="s">
        <v>13990</v>
      </c>
      <c r="PDW4" s="81" t="s">
        <v>13991</v>
      </c>
      <c r="PDX4" s="81" t="s">
        <v>13992</v>
      </c>
      <c r="PDY4" s="81" t="s">
        <v>13993</v>
      </c>
      <c r="PDZ4" s="81" t="s">
        <v>13994</v>
      </c>
      <c r="PEA4" s="81" t="s">
        <v>13995</v>
      </c>
      <c r="PEB4" s="81" t="s">
        <v>13996</v>
      </c>
      <c r="PEC4" s="81" t="s">
        <v>13997</v>
      </c>
      <c r="PED4" s="81" t="s">
        <v>13998</v>
      </c>
      <c r="PEE4" s="81" t="s">
        <v>13999</v>
      </c>
      <c r="PEF4" s="81" t="s">
        <v>14000</v>
      </c>
      <c r="PEG4" s="81" t="s">
        <v>14001</v>
      </c>
      <c r="PEH4" s="81" t="s">
        <v>14002</v>
      </c>
      <c r="PEI4" s="81" t="s">
        <v>14003</v>
      </c>
      <c r="PEJ4" s="81" t="s">
        <v>14004</v>
      </c>
      <c r="PEK4" s="81" t="s">
        <v>14005</v>
      </c>
      <c r="PEL4" s="81" t="s">
        <v>14006</v>
      </c>
      <c r="PEM4" s="81" t="s">
        <v>14007</v>
      </c>
      <c r="PEN4" s="81" t="s">
        <v>14008</v>
      </c>
      <c r="PEO4" s="81" t="s">
        <v>14009</v>
      </c>
      <c r="PEP4" s="81" t="s">
        <v>14010</v>
      </c>
      <c r="PEQ4" s="81" t="s">
        <v>14011</v>
      </c>
      <c r="PER4" s="81" t="s">
        <v>14012</v>
      </c>
      <c r="PES4" s="81" t="s">
        <v>14013</v>
      </c>
      <c r="PET4" s="81" t="s">
        <v>14014</v>
      </c>
      <c r="PEU4" s="81" t="s">
        <v>14015</v>
      </c>
      <c r="PEV4" s="81" t="s">
        <v>14016</v>
      </c>
      <c r="PEW4" s="81" t="s">
        <v>14017</v>
      </c>
      <c r="PEX4" s="81" t="s">
        <v>14018</v>
      </c>
      <c r="PEY4" s="81" t="s">
        <v>14019</v>
      </c>
      <c r="PEZ4" s="81" t="s">
        <v>14020</v>
      </c>
      <c r="PFA4" s="81" t="s">
        <v>14021</v>
      </c>
      <c r="PFB4" s="81" t="s">
        <v>14022</v>
      </c>
      <c r="PFC4" s="81" t="s">
        <v>14023</v>
      </c>
      <c r="PFD4" s="81" t="s">
        <v>14024</v>
      </c>
      <c r="PFE4" s="81" t="s">
        <v>14025</v>
      </c>
      <c r="PFF4" s="81" t="s">
        <v>14026</v>
      </c>
      <c r="PFG4" s="81" t="s">
        <v>14027</v>
      </c>
      <c r="PFH4" s="81" t="s">
        <v>14028</v>
      </c>
      <c r="PFI4" s="81" t="s">
        <v>14029</v>
      </c>
      <c r="PFJ4" s="81" t="s">
        <v>14030</v>
      </c>
      <c r="PFK4" s="81" t="s">
        <v>14031</v>
      </c>
      <c r="PFL4" s="81" t="s">
        <v>14032</v>
      </c>
      <c r="PFM4" s="81" t="s">
        <v>14033</v>
      </c>
      <c r="PFN4" s="81" t="s">
        <v>14034</v>
      </c>
      <c r="PFO4" s="81" t="s">
        <v>14035</v>
      </c>
      <c r="PFP4" s="81" t="s">
        <v>14036</v>
      </c>
      <c r="PFQ4" s="81" t="s">
        <v>14037</v>
      </c>
      <c r="PFR4" s="81" t="s">
        <v>14038</v>
      </c>
      <c r="PFS4" s="81" t="s">
        <v>14039</v>
      </c>
      <c r="PFT4" s="81" t="s">
        <v>14040</v>
      </c>
      <c r="PFU4" s="81" t="s">
        <v>14041</v>
      </c>
      <c r="PFV4" s="81" t="s">
        <v>14042</v>
      </c>
      <c r="PFW4" s="81" t="s">
        <v>14043</v>
      </c>
      <c r="PFX4" s="81" t="s">
        <v>14044</v>
      </c>
      <c r="PFY4" s="81" t="s">
        <v>14045</v>
      </c>
      <c r="PFZ4" s="81" t="s">
        <v>14046</v>
      </c>
      <c r="PGA4" s="81" t="s">
        <v>14047</v>
      </c>
      <c r="PGB4" s="81" t="s">
        <v>14048</v>
      </c>
      <c r="PGC4" s="81" t="s">
        <v>14049</v>
      </c>
      <c r="PGD4" s="81" t="s">
        <v>14050</v>
      </c>
      <c r="PGE4" s="81" t="s">
        <v>14051</v>
      </c>
      <c r="PGF4" s="81" t="s">
        <v>14052</v>
      </c>
      <c r="PGG4" s="81" t="s">
        <v>14053</v>
      </c>
      <c r="PGH4" s="81" t="s">
        <v>14054</v>
      </c>
      <c r="PGI4" s="81" t="s">
        <v>14055</v>
      </c>
      <c r="PGJ4" s="81" t="s">
        <v>14056</v>
      </c>
      <c r="PGK4" s="81" t="s">
        <v>14057</v>
      </c>
      <c r="PGL4" s="81" t="s">
        <v>14058</v>
      </c>
      <c r="PGM4" s="81" t="s">
        <v>14059</v>
      </c>
      <c r="PGN4" s="81" t="s">
        <v>14060</v>
      </c>
      <c r="PGO4" s="81" t="s">
        <v>14061</v>
      </c>
      <c r="PGP4" s="81" t="s">
        <v>14062</v>
      </c>
      <c r="PGQ4" s="81" t="s">
        <v>14063</v>
      </c>
      <c r="PGR4" s="81" t="s">
        <v>14064</v>
      </c>
      <c r="PGS4" s="81" t="s">
        <v>14065</v>
      </c>
      <c r="PGT4" s="81" t="s">
        <v>14066</v>
      </c>
      <c r="PGU4" s="81" t="s">
        <v>14067</v>
      </c>
      <c r="PGV4" s="81" t="s">
        <v>14068</v>
      </c>
      <c r="PGW4" s="81" t="s">
        <v>14069</v>
      </c>
      <c r="PGX4" s="81" t="s">
        <v>14070</v>
      </c>
      <c r="PGY4" s="81" t="s">
        <v>14071</v>
      </c>
      <c r="PGZ4" s="81" t="s">
        <v>14072</v>
      </c>
      <c r="PHA4" s="81" t="s">
        <v>14073</v>
      </c>
      <c r="PHB4" s="81" t="s">
        <v>14074</v>
      </c>
      <c r="PHC4" s="81" t="s">
        <v>14075</v>
      </c>
      <c r="PHD4" s="81" t="s">
        <v>14076</v>
      </c>
      <c r="PHE4" s="81" t="s">
        <v>14077</v>
      </c>
      <c r="PHF4" s="81" t="s">
        <v>14078</v>
      </c>
      <c r="PHG4" s="81" t="s">
        <v>14079</v>
      </c>
      <c r="PHH4" s="81" t="s">
        <v>14080</v>
      </c>
      <c r="PHI4" s="81" t="s">
        <v>14081</v>
      </c>
      <c r="PHJ4" s="81" t="s">
        <v>14082</v>
      </c>
      <c r="PHK4" s="81" t="s">
        <v>14083</v>
      </c>
      <c r="PHL4" s="81" t="s">
        <v>14084</v>
      </c>
      <c r="PHM4" s="81" t="s">
        <v>14085</v>
      </c>
      <c r="PHN4" s="81" t="s">
        <v>14086</v>
      </c>
      <c r="PHO4" s="81" t="s">
        <v>14087</v>
      </c>
      <c r="PHP4" s="81" t="s">
        <v>14088</v>
      </c>
      <c r="PHQ4" s="81" t="s">
        <v>14089</v>
      </c>
      <c r="PHR4" s="81" t="s">
        <v>14090</v>
      </c>
      <c r="PHS4" s="81" t="s">
        <v>14091</v>
      </c>
      <c r="PHT4" s="81" t="s">
        <v>14092</v>
      </c>
      <c r="PHU4" s="81" t="s">
        <v>14093</v>
      </c>
      <c r="PHV4" s="81" t="s">
        <v>14094</v>
      </c>
      <c r="PHW4" s="81" t="s">
        <v>14095</v>
      </c>
      <c r="PHX4" s="81" t="s">
        <v>14096</v>
      </c>
      <c r="PHY4" s="81" t="s">
        <v>14097</v>
      </c>
      <c r="PHZ4" s="81" t="s">
        <v>14098</v>
      </c>
      <c r="PIA4" s="81" t="s">
        <v>14099</v>
      </c>
      <c r="PIB4" s="81" t="s">
        <v>14100</v>
      </c>
      <c r="PIC4" s="81" t="s">
        <v>14101</v>
      </c>
      <c r="PID4" s="81" t="s">
        <v>14102</v>
      </c>
      <c r="PIE4" s="81" t="s">
        <v>14103</v>
      </c>
      <c r="PIF4" s="81" t="s">
        <v>14104</v>
      </c>
      <c r="PIG4" s="81" t="s">
        <v>14105</v>
      </c>
      <c r="PIH4" s="81" t="s">
        <v>14106</v>
      </c>
      <c r="PII4" s="81" t="s">
        <v>14107</v>
      </c>
      <c r="PIJ4" s="81" t="s">
        <v>14108</v>
      </c>
      <c r="PIK4" s="81" t="s">
        <v>14109</v>
      </c>
      <c r="PIL4" s="81" t="s">
        <v>14110</v>
      </c>
      <c r="PIM4" s="81" t="s">
        <v>14111</v>
      </c>
      <c r="PIN4" s="81" t="s">
        <v>14112</v>
      </c>
      <c r="PIO4" s="81" t="s">
        <v>14113</v>
      </c>
      <c r="PIP4" s="81" t="s">
        <v>14114</v>
      </c>
      <c r="PIQ4" s="81" t="s">
        <v>14115</v>
      </c>
      <c r="PIR4" s="81" t="s">
        <v>14116</v>
      </c>
      <c r="PIS4" s="81" t="s">
        <v>14117</v>
      </c>
      <c r="PIT4" s="81" t="s">
        <v>14118</v>
      </c>
      <c r="PIU4" s="81" t="s">
        <v>14119</v>
      </c>
      <c r="PIV4" s="81" t="s">
        <v>14120</v>
      </c>
      <c r="PIW4" s="81" t="s">
        <v>14121</v>
      </c>
      <c r="PIX4" s="81" t="s">
        <v>14122</v>
      </c>
      <c r="PIY4" s="81" t="s">
        <v>14123</v>
      </c>
      <c r="PIZ4" s="81" t="s">
        <v>14124</v>
      </c>
      <c r="PJA4" s="81" t="s">
        <v>14125</v>
      </c>
      <c r="PJB4" s="81" t="s">
        <v>14126</v>
      </c>
      <c r="PJC4" s="81" t="s">
        <v>14127</v>
      </c>
      <c r="PJD4" s="81" t="s">
        <v>14128</v>
      </c>
      <c r="PJE4" s="81" t="s">
        <v>14129</v>
      </c>
      <c r="PJF4" s="81" t="s">
        <v>14130</v>
      </c>
      <c r="PJG4" s="81" t="s">
        <v>14131</v>
      </c>
      <c r="PJH4" s="81" t="s">
        <v>14132</v>
      </c>
      <c r="PJI4" s="81" t="s">
        <v>14133</v>
      </c>
      <c r="PJJ4" s="81" t="s">
        <v>14134</v>
      </c>
      <c r="PJK4" s="81" t="s">
        <v>14135</v>
      </c>
      <c r="PJL4" s="81" t="s">
        <v>14136</v>
      </c>
      <c r="PJM4" s="81" t="s">
        <v>14137</v>
      </c>
      <c r="PJN4" s="81" t="s">
        <v>14138</v>
      </c>
      <c r="PJO4" s="81" t="s">
        <v>14139</v>
      </c>
      <c r="PJP4" s="81" t="s">
        <v>14140</v>
      </c>
      <c r="PJQ4" s="81" t="s">
        <v>14141</v>
      </c>
      <c r="PJR4" s="81" t="s">
        <v>14142</v>
      </c>
      <c r="PJS4" s="81" t="s">
        <v>14143</v>
      </c>
      <c r="PJT4" s="81" t="s">
        <v>14144</v>
      </c>
      <c r="PJU4" s="81" t="s">
        <v>14145</v>
      </c>
      <c r="PJV4" s="81" t="s">
        <v>14146</v>
      </c>
      <c r="PJW4" s="81" t="s">
        <v>14147</v>
      </c>
      <c r="PJX4" s="81" t="s">
        <v>14148</v>
      </c>
      <c r="PJY4" s="81" t="s">
        <v>14149</v>
      </c>
      <c r="PJZ4" s="81" t="s">
        <v>14150</v>
      </c>
      <c r="PKA4" s="81" t="s">
        <v>14151</v>
      </c>
      <c r="PKB4" s="81" t="s">
        <v>14152</v>
      </c>
      <c r="PKC4" s="81" t="s">
        <v>14153</v>
      </c>
      <c r="PKD4" s="81" t="s">
        <v>14154</v>
      </c>
      <c r="PKE4" s="81" t="s">
        <v>14155</v>
      </c>
      <c r="PKF4" s="81" t="s">
        <v>14156</v>
      </c>
      <c r="PKG4" s="81" t="s">
        <v>14157</v>
      </c>
      <c r="PKH4" s="81" t="s">
        <v>14158</v>
      </c>
      <c r="PKI4" s="81" t="s">
        <v>14159</v>
      </c>
      <c r="PKJ4" s="81" t="s">
        <v>14160</v>
      </c>
      <c r="PKK4" s="81" t="s">
        <v>14161</v>
      </c>
      <c r="PKL4" s="81" t="s">
        <v>14162</v>
      </c>
      <c r="PKM4" s="81" t="s">
        <v>14163</v>
      </c>
      <c r="PKN4" s="81" t="s">
        <v>14164</v>
      </c>
      <c r="PKO4" s="81" t="s">
        <v>14165</v>
      </c>
      <c r="PKP4" s="81" t="s">
        <v>14166</v>
      </c>
      <c r="PKQ4" s="81" t="s">
        <v>14167</v>
      </c>
      <c r="PKR4" s="81" t="s">
        <v>14168</v>
      </c>
      <c r="PKS4" s="81" t="s">
        <v>14169</v>
      </c>
      <c r="PKT4" s="81" t="s">
        <v>14170</v>
      </c>
      <c r="PKU4" s="81" t="s">
        <v>14171</v>
      </c>
      <c r="PKV4" s="81" t="s">
        <v>14172</v>
      </c>
      <c r="PKW4" s="81" t="s">
        <v>14173</v>
      </c>
      <c r="PKX4" s="81" t="s">
        <v>14174</v>
      </c>
      <c r="PKY4" s="81" t="s">
        <v>14175</v>
      </c>
      <c r="PKZ4" s="81" t="s">
        <v>14176</v>
      </c>
      <c r="PLA4" s="81" t="s">
        <v>14177</v>
      </c>
      <c r="PLB4" s="81" t="s">
        <v>14178</v>
      </c>
      <c r="PLC4" s="81" t="s">
        <v>14179</v>
      </c>
      <c r="PLD4" s="81" t="s">
        <v>14180</v>
      </c>
      <c r="PLE4" s="81" t="s">
        <v>14181</v>
      </c>
      <c r="PLF4" s="81" t="s">
        <v>14182</v>
      </c>
      <c r="PLG4" s="81" t="s">
        <v>14183</v>
      </c>
      <c r="PLH4" s="81" t="s">
        <v>14184</v>
      </c>
      <c r="PLI4" s="81" t="s">
        <v>14185</v>
      </c>
      <c r="PLJ4" s="81" t="s">
        <v>14186</v>
      </c>
      <c r="PLK4" s="81" t="s">
        <v>14187</v>
      </c>
      <c r="PLL4" s="81" t="s">
        <v>14188</v>
      </c>
      <c r="PLM4" s="81" t="s">
        <v>14189</v>
      </c>
      <c r="PLN4" s="81" t="s">
        <v>14190</v>
      </c>
      <c r="PLO4" s="81" t="s">
        <v>14191</v>
      </c>
      <c r="PLP4" s="81" t="s">
        <v>14192</v>
      </c>
      <c r="PLQ4" s="81" t="s">
        <v>14193</v>
      </c>
      <c r="PLR4" s="81" t="s">
        <v>14194</v>
      </c>
      <c r="PLS4" s="81" t="s">
        <v>14195</v>
      </c>
      <c r="PLT4" s="81" t="s">
        <v>14196</v>
      </c>
      <c r="PLU4" s="81" t="s">
        <v>14197</v>
      </c>
      <c r="PLV4" s="81" t="s">
        <v>14198</v>
      </c>
      <c r="PLW4" s="81" t="s">
        <v>14199</v>
      </c>
      <c r="PLX4" s="81" t="s">
        <v>14200</v>
      </c>
      <c r="PLY4" s="81" t="s">
        <v>14201</v>
      </c>
      <c r="PLZ4" s="81" t="s">
        <v>14202</v>
      </c>
      <c r="PMA4" s="81" t="s">
        <v>14203</v>
      </c>
      <c r="PMB4" s="81" t="s">
        <v>14204</v>
      </c>
      <c r="PMC4" s="81" t="s">
        <v>14205</v>
      </c>
      <c r="PMD4" s="81" t="s">
        <v>14206</v>
      </c>
      <c r="PME4" s="81" t="s">
        <v>14207</v>
      </c>
      <c r="PMF4" s="81" t="s">
        <v>14208</v>
      </c>
      <c r="PMG4" s="81" t="s">
        <v>14209</v>
      </c>
      <c r="PMH4" s="81" t="s">
        <v>14210</v>
      </c>
      <c r="PMI4" s="81" t="s">
        <v>14211</v>
      </c>
      <c r="PMJ4" s="81" t="s">
        <v>14212</v>
      </c>
      <c r="PMK4" s="81" t="s">
        <v>14213</v>
      </c>
      <c r="PML4" s="81" t="s">
        <v>14214</v>
      </c>
      <c r="PMM4" s="81" t="s">
        <v>14215</v>
      </c>
      <c r="PMN4" s="81" t="s">
        <v>14216</v>
      </c>
      <c r="PMO4" s="81" t="s">
        <v>14217</v>
      </c>
      <c r="PMP4" s="81" t="s">
        <v>14218</v>
      </c>
      <c r="PMQ4" s="81" t="s">
        <v>14219</v>
      </c>
      <c r="PMR4" s="81" t="s">
        <v>14220</v>
      </c>
      <c r="PMS4" s="81" t="s">
        <v>14221</v>
      </c>
      <c r="PMT4" s="81" t="s">
        <v>14222</v>
      </c>
      <c r="PMU4" s="81" t="s">
        <v>14223</v>
      </c>
      <c r="PMV4" s="81" t="s">
        <v>14224</v>
      </c>
      <c r="PMW4" s="81" t="s">
        <v>14225</v>
      </c>
      <c r="PMX4" s="81" t="s">
        <v>14226</v>
      </c>
      <c r="PMY4" s="81" t="s">
        <v>14227</v>
      </c>
      <c r="PMZ4" s="81" t="s">
        <v>14228</v>
      </c>
      <c r="PNA4" s="81" t="s">
        <v>14229</v>
      </c>
      <c r="PNB4" s="81" t="s">
        <v>14230</v>
      </c>
      <c r="PNC4" s="81" t="s">
        <v>14231</v>
      </c>
      <c r="PND4" s="81" t="s">
        <v>14232</v>
      </c>
      <c r="PNE4" s="81" t="s">
        <v>14233</v>
      </c>
      <c r="PNF4" s="81" t="s">
        <v>14234</v>
      </c>
      <c r="PNG4" s="81" t="s">
        <v>14235</v>
      </c>
      <c r="PNH4" s="81" t="s">
        <v>14236</v>
      </c>
      <c r="PNI4" s="81" t="s">
        <v>14237</v>
      </c>
      <c r="PNJ4" s="81" t="s">
        <v>14238</v>
      </c>
      <c r="PNK4" s="81" t="s">
        <v>14239</v>
      </c>
      <c r="PNL4" s="81" t="s">
        <v>14240</v>
      </c>
      <c r="PNM4" s="81" t="s">
        <v>14241</v>
      </c>
      <c r="PNN4" s="81" t="s">
        <v>14242</v>
      </c>
      <c r="PNO4" s="81" t="s">
        <v>14243</v>
      </c>
      <c r="PNP4" s="81" t="s">
        <v>14244</v>
      </c>
      <c r="PNQ4" s="81" t="s">
        <v>14245</v>
      </c>
      <c r="PNR4" s="81" t="s">
        <v>14246</v>
      </c>
      <c r="PNS4" s="81" t="s">
        <v>14247</v>
      </c>
      <c r="PNT4" s="81" t="s">
        <v>14248</v>
      </c>
      <c r="PNU4" s="81" t="s">
        <v>14249</v>
      </c>
      <c r="PNV4" s="81" t="s">
        <v>14250</v>
      </c>
      <c r="PNW4" s="81" t="s">
        <v>14251</v>
      </c>
      <c r="PNX4" s="81" t="s">
        <v>14252</v>
      </c>
      <c r="PNY4" s="81" t="s">
        <v>14253</v>
      </c>
      <c r="PNZ4" s="81" t="s">
        <v>14254</v>
      </c>
      <c r="POA4" s="81" t="s">
        <v>14255</v>
      </c>
      <c r="POB4" s="81" t="s">
        <v>14256</v>
      </c>
      <c r="POC4" s="81" t="s">
        <v>14257</v>
      </c>
      <c r="POD4" s="81" t="s">
        <v>14258</v>
      </c>
      <c r="POE4" s="81" t="s">
        <v>14259</v>
      </c>
      <c r="POF4" s="81" t="s">
        <v>14260</v>
      </c>
      <c r="POG4" s="81" t="s">
        <v>14261</v>
      </c>
      <c r="POH4" s="81" t="s">
        <v>14262</v>
      </c>
      <c r="POI4" s="81" t="s">
        <v>14263</v>
      </c>
      <c r="POJ4" s="81" t="s">
        <v>14264</v>
      </c>
      <c r="POK4" s="81" t="s">
        <v>14265</v>
      </c>
      <c r="POL4" s="81" t="s">
        <v>14266</v>
      </c>
      <c r="POM4" s="81" t="s">
        <v>14267</v>
      </c>
      <c r="PON4" s="81" t="s">
        <v>14268</v>
      </c>
      <c r="POO4" s="81" t="s">
        <v>14269</v>
      </c>
      <c r="POP4" s="81" t="s">
        <v>14270</v>
      </c>
      <c r="POQ4" s="81" t="s">
        <v>14271</v>
      </c>
      <c r="POR4" s="81" t="s">
        <v>14272</v>
      </c>
      <c r="POS4" s="81" t="s">
        <v>14273</v>
      </c>
      <c r="POT4" s="81" t="s">
        <v>14274</v>
      </c>
      <c r="POU4" s="81" t="s">
        <v>14275</v>
      </c>
      <c r="POV4" s="81" t="s">
        <v>14276</v>
      </c>
      <c r="POW4" s="81" t="s">
        <v>14277</v>
      </c>
      <c r="POX4" s="81" t="s">
        <v>14278</v>
      </c>
      <c r="POY4" s="81" t="s">
        <v>14279</v>
      </c>
      <c r="POZ4" s="81" t="s">
        <v>14280</v>
      </c>
      <c r="PPA4" s="81" t="s">
        <v>14281</v>
      </c>
      <c r="PPB4" s="81" t="s">
        <v>14282</v>
      </c>
      <c r="PPC4" s="81" t="s">
        <v>14283</v>
      </c>
      <c r="PPD4" s="81" t="s">
        <v>14284</v>
      </c>
      <c r="PPE4" s="81" t="s">
        <v>14285</v>
      </c>
      <c r="PPF4" s="81" t="s">
        <v>14286</v>
      </c>
      <c r="PPG4" s="81" t="s">
        <v>14287</v>
      </c>
      <c r="PPH4" s="81" t="s">
        <v>14288</v>
      </c>
      <c r="PPI4" s="81" t="s">
        <v>14289</v>
      </c>
      <c r="PPJ4" s="81" t="s">
        <v>14290</v>
      </c>
      <c r="PPK4" s="81" t="s">
        <v>14291</v>
      </c>
      <c r="PPL4" s="81" t="s">
        <v>14292</v>
      </c>
      <c r="PPM4" s="81" t="s">
        <v>14293</v>
      </c>
      <c r="PPN4" s="81" t="s">
        <v>14294</v>
      </c>
      <c r="PPO4" s="81" t="s">
        <v>14295</v>
      </c>
      <c r="PPP4" s="81" t="s">
        <v>14296</v>
      </c>
      <c r="PPQ4" s="81" t="s">
        <v>14297</v>
      </c>
      <c r="PPR4" s="81" t="s">
        <v>14298</v>
      </c>
      <c r="PPS4" s="81" t="s">
        <v>14299</v>
      </c>
      <c r="PPT4" s="81" t="s">
        <v>14300</v>
      </c>
      <c r="PPU4" s="81" t="s">
        <v>14301</v>
      </c>
      <c r="PPV4" s="81" t="s">
        <v>14302</v>
      </c>
      <c r="PPW4" s="81" t="s">
        <v>14303</v>
      </c>
      <c r="PPX4" s="81" t="s">
        <v>14304</v>
      </c>
      <c r="PPY4" s="81" t="s">
        <v>14305</v>
      </c>
      <c r="PPZ4" s="81" t="s">
        <v>14306</v>
      </c>
      <c r="PQA4" s="81" t="s">
        <v>14307</v>
      </c>
      <c r="PQB4" s="81" t="s">
        <v>14308</v>
      </c>
      <c r="PQC4" s="81" t="s">
        <v>14309</v>
      </c>
      <c r="PQD4" s="81" t="s">
        <v>14310</v>
      </c>
      <c r="PQE4" s="81" t="s">
        <v>14311</v>
      </c>
      <c r="PQF4" s="81" t="s">
        <v>14312</v>
      </c>
      <c r="PQG4" s="81" t="s">
        <v>14313</v>
      </c>
      <c r="PQH4" s="81" t="s">
        <v>14314</v>
      </c>
      <c r="PQI4" s="81" t="s">
        <v>14315</v>
      </c>
      <c r="PQJ4" s="81" t="s">
        <v>14316</v>
      </c>
      <c r="PQK4" s="81" t="s">
        <v>14317</v>
      </c>
      <c r="PQL4" s="81" t="s">
        <v>14318</v>
      </c>
      <c r="PQM4" s="81" t="s">
        <v>14319</v>
      </c>
      <c r="PQN4" s="81" t="s">
        <v>14320</v>
      </c>
      <c r="PQO4" s="81" t="s">
        <v>14321</v>
      </c>
      <c r="PQP4" s="81" t="s">
        <v>14322</v>
      </c>
      <c r="PQQ4" s="81" t="s">
        <v>14323</v>
      </c>
      <c r="PQR4" s="81" t="s">
        <v>14324</v>
      </c>
      <c r="PQS4" s="81" t="s">
        <v>14325</v>
      </c>
      <c r="PQT4" s="81" t="s">
        <v>14326</v>
      </c>
      <c r="PQU4" s="81" t="s">
        <v>14327</v>
      </c>
      <c r="PQV4" s="81" t="s">
        <v>14328</v>
      </c>
      <c r="PQW4" s="81" t="s">
        <v>14329</v>
      </c>
      <c r="PQX4" s="81" t="s">
        <v>14330</v>
      </c>
      <c r="PQY4" s="81" t="s">
        <v>14331</v>
      </c>
      <c r="PQZ4" s="81" t="s">
        <v>14332</v>
      </c>
      <c r="PRA4" s="81" t="s">
        <v>14333</v>
      </c>
      <c r="PRB4" s="81" t="s">
        <v>14334</v>
      </c>
      <c r="PRC4" s="81" t="s">
        <v>14335</v>
      </c>
      <c r="PRD4" s="81" t="s">
        <v>14336</v>
      </c>
      <c r="PRE4" s="81" t="s">
        <v>14337</v>
      </c>
      <c r="PRF4" s="81" t="s">
        <v>14338</v>
      </c>
      <c r="PRG4" s="81" t="s">
        <v>14339</v>
      </c>
      <c r="PRH4" s="81" t="s">
        <v>14340</v>
      </c>
      <c r="PRI4" s="81" t="s">
        <v>14341</v>
      </c>
      <c r="PRJ4" s="81" t="s">
        <v>14342</v>
      </c>
      <c r="PRK4" s="81" t="s">
        <v>14343</v>
      </c>
      <c r="PRL4" s="81" t="s">
        <v>14344</v>
      </c>
      <c r="PRM4" s="81" t="s">
        <v>14345</v>
      </c>
      <c r="PRN4" s="81" t="s">
        <v>14346</v>
      </c>
      <c r="PRO4" s="81" t="s">
        <v>14347</v>
      </c>
      <c r="PRP4" s="81" t="s">
        <v>14348</v>
      </c>
      <c r="PRQ4" s="81" t="s">
        <v>14349</v>
      </c>
      <c r="PRR4" s="81" t="s">
        <v>14350</v>
      </c>
      <c r="PRS4" s="81" t="s">
        <v>14351</v>
      </c>
      <c r="PRT4" s="81" t="s">
        <v>14352</v>
      </c>
      <c r="PRU4" s="81" t="s">
        <v>14353</v>
      </c>
      <c r="PRV4" s="81" t="s">
        <v>14354</v>
      </c>
      <c r="PRW4" s="81" t="s">
        <v>14355</v>
      </c>
      <c r="PRX4" s="81" t="s">
        <v>14356</v>
      </c>
      <c r="PRY4" s="81" t="s">
        <v>14357</v>
      </c>
      <c r="PRZ4" s="81" t="s">
        <v>14358</v>
      </c>
      <c r="PSA4" s="81" t="s">
        <v>14359</v>
      </c>
      <c r="PSB4" s="81" t="s">
        <v>14360</v>
      </c>
      <c r="PSC4" s="81" t="s">
        <v>14361</v>
      </c>
      <c r="PSD4" s="81" t="s">
        <v>14362</v>
      </c>
      <c r="PSE4" s="81" t="s">
        <v>14363</v>
      </c>
      <c r="PSF4" s="81" t="s">
        <v>14364</v>
      </c>
      <c r="PSG4" s="81" t="s">
        <v>14365</v>
      </c>
      <c r="PSH4" s="81" t="s">
        <v>14366</v>
      </c>
      <c r="PSI4" s="81" t="s">
        <v>14367</v>
      </c>
      <c r="PSJ4" s="81" t="s">
        <v>14368</v>
      </c>
      <c r="PSK4" s="81" t="s">
        <v>14369</v>
      </c>
      <c r="PSL4" s="81" t="s">
        <v>14370</v>
      </c>
      <c r="PSM4" s="81" t="s">
        <v>14371</v>
      </c>
      <c r="PSN4" s="81" t="s">
        <v>14372</v>
      </c>
      <c r="PSO4" s="81" t="s">
        <v>14373</v>
      </c>
      <c r="PSP4" s="81" t="s">
        <v>14374</v>
      </c>
      <c r="PSQ4" s="81" t="s">
        <v>14375</v>
      </c>
      <c r="PSR4" s="81" t="s">
        <v>14376</v>
      </c>
      <c r="PSS4" s="81" t="s">
        <v>14377</v>
      </c>
      <c r="PST4" s="81" t="s">
        <v>14378</v>
      </c>
      <c r="PSU4" s="81" t="s">
        <v>14379</v>
      </c>
      <c r="PSV4" s="81" t="s">
        <v>14380</v>
      </c>
      <c r="PSW4" s="81" t="s">
        <v>14381</v>
      </c>
      <c r="PSX4" s="81" t="s">
        <v>14382</v>
      </c>
      <c r="PSY4" s="81" t="s">
        <v>14383</v>
      </c>
      <c r="PSZ4" s="81" t="s">
        <v>14384</v>
      </c>
      <c r="PTA4" s="81" t="s">
        <v>14385</v>
      </c>
      <c r="PTB4" s="81" t="s">
        <v>14386</v>
      </c>
      <c r="PTC4" s="81" t="s">
        <v>14387</v>
      </c>
      <c r="PTD4" s="81" t="s">
        <v>14388</v>
      </c>
      <c r="PTE4" s="81" t="s">
        <v>14389</v>
      </c>
      <c r="PTF4" s="81" t="s">
        <v>14390</v>
      </c>
      <c r="PTG4" s="81" t="s">
        <v>14391</v>
      </c>
      <c r="PTH4" s="81" t="s">
        <v>14392</v>
      </c>
      <c r="PTI4" s="81" t="s">
        <v>14393</v>
      </c>
      <c r="PTJ4" s="81" t="s">
        <v>14394</v>
      </c>
      <c r="PTK4" s="81" t="s">
        <v>14395</v>
      </c>
      <c r="PTL4" s="81" t="s">
        <v>14396</v>
      </c>
      <c r="PTM4" s="81" t="s">
        <v>14397</v>
      </c>
      <c r="PTN4" s="81" t="s">
        <v>14398</v>
      </c>
      <c r="PTO4" s="81" t="s">
        <v>14399</v>
      </c>
      <c r="PTP4" s="81" t="s">
        <v>14400</v>
      </c>
      <c r="PTQ4" s="81" t="s">
        <v>14401</v>
      </c>
      <c r="PTR4" s="81" t="s">
        <v>14402</v>
      </c>
      <c r="PTS4" s="81" t="s">
        <v>14403</v>
      </c>
      <c r="PTT4" s="81" t="s">
        <v>14404</v>
      </c>
      <c r="PTU4" s="81" t="s">
        <v>14405</v>
      </c>
      <c r="PTV4" s="81" t="s">
        <v>14406</v>
      </c>
      <c r="PTW4" s="81" t="s">
        <v>14407</v>
      </c>
      <c r="PTX4" s="81" t="s">
        <v>14408</v>
      </c>
      <c r="PTY4" s="81" t="s">
        <v>14409</v>
      </c>
      <c r="PTZ4" s="81" t="s">
        <v>14410</v>
      </c>
      <c r="PUA4" s="81" t="s">
        <v>14411</v>
      </c>
      <c r="PUB4" s="81" t="s">
        <v>14412</v>
      </c>
      <c r="PUC4" s="81" t="s">
        <v>14413</v>
      </c>
      <c r="PUD4" s="81" t="s">
        <v>14414</v>
      </c>
      <c r="PUE4" s="81" t="s">
        <v>14415</v>
      </c>
      <c r="PUF4" s="81" t="s">
        <v>14416</v>
      </c>
      <c r="PUG4" s="81" t="s">
        <v>14417</v>
      </c>
      <c r="PUH4" s="81" t="s">
        <v>14418</v>
      </c>
      <c r="PUI4" s="81" t="s">
        <v>14419</v>
      </c>
      <c r="PUJ4" s="81" t="s">
        <v>14420</v>
      </c>
      <c r="PUK4" s="81" t="s">
        <v>14421</v>
      </c>
      <c r="PUL4" s="81" t="s">
        <v>14422</v>
      </c>
      <c r="PUM4" s="81" t="s">
        <v>14423</v>
      </c>
      <c r="PUN4" s="81" t="s">
        <v>14424</v>
      </c>
      <c r="PUO4" s="81" t="s">
        <v>14425</v>
      </c>
      <c r="PUP4" s="81" t="s">
        <v>14426</v>
      </c>
      <c r="PUQ4" s="81" t="s">
        <v>14427</v>
      </c>
      <c r="PUR4" s="81" t="s">
        <v>14428</v>
      </c>
      <c r="PUS4" s="81" t="s">
        <v>14429</v>
      </c>
      <c r="PUT4" s="81" t="s">
        <v>14430</v>
      </c>
      <c r="PUU4" s="81" t="s">
        <v>14431</v>
      </c>
      <c r="PUV4" s="81" t="s">
        <v>14432</v>
      </c>
      <c r="PUW4" s="81" t="s">
        <v>14433</v>
      </c>
      <c r="PUX4" s="81" t="s">
        <v>14434</v>
      </c>
      <c r="PUY4" s="81" t="s">
        <v>14435</v>
      </c>
      <c r="PUZ4" s="81" t="s">
        <v>14436</v>
      </c>
      <c r="PVA4" s="81" t="s">
        <v>14437</v>
      </c>
      <c r="PVB4" s="81" t="s">
        <v>14438</v>
      </c>
      <c r="PVC4" s="81" t="s">
        <v>14439</v>
      </c>
      <c r="PVD4" s="81" t="s">
        <v>14440</v>
      </c>
      <c r="PVE4" s="81" t="s">
        <v>14441</v>
      </c>
      <c r="PVF4" s="81" t="s">
        <v>14442</v>
      </c>
      <c r="PVG4" s="81" t="s">
        <v>14443</v>
      </c>
      <c r="PVH4" s="81" t="s">
        <v>14444</v>
      </c>
      <c r="PVI4" s="81" t="s">
        <v>14445</v>
      </c>
      <c r="PVJ4" s="81" t="s">
        <v>14446</v>
      </c>
      <c r="PVK4" s="81" t="s">
        <v>14447</v>
      </c>
      <c r="PVL4" s="81" t="s">
        <v>14448</v>
      </c>
      <c r="PVM4" s="81" t="s">
        <v>14449</v>
      </c>
      <c r="PVN4" s="81" t="s">
        <v>14450</v>
      </c>
      <c r="PVO4" s="81" t="s">
        <v>14451</v>
      </c>
      <c r="PVP4" s="81" t="s">
        <v>14452</v>
      </c>
      <c r="PVQ4" s="81" t="s">
        <v>14453</v>
      </c>
      <c r="PVR4" s="81" t="s">
        <v>14454</v>
      </c>
      <c r="PVS4" s="81" t="s">
        <v>14455</v>
      </c>
      <c r="PVT4" s="81" t="s">
        <v>14456</v>
      </c>
      <c r="PVU4" s="81" t="s">
        <v>14457</v>
      </c>
      <c r="PVV4" s="81" t="s">
        <v>14458</v>
      </c>
      <c r="PVW4" s="81" t="s">
        <v>14459</v>
      </c>
      <c r="PVX4" s="81" t="s">
        <v>14460</v>
      </c>
      <c r="PVY4" s="81" t="s">
        <v>14461</v>
      </c>
      <c r="PVZ4" s="81" t="s">
        <v>14462</v>
      </c>
      <c r="PWA4" s="81" t="s">
        <v>14463</v>
      </c>
      <c r="PWB4" s="81" t="s">
        <v>14464</v>
      </c>
      <c r="PWC4" s="81" t="s">
        <v>14465</v>
      </c>
      <c r="PWD4" s="81" t="s">
        <v>14466</v>
      </c>
      <c r="PWE4" s="81" t="s">
        <v>14467</v>
      </c>
      <c r="PWF4" s="81" t="s">
        <v>14468</v>
      </c>
      <c r="PWG4" s="81" t="s">
        <v>14469</v>
      </c>
      <c r="PWH4" s="81" t="s">
        <v>14470</v>
      </c>
      <c r="PWI4" s="81" t="s">
        <v>14471</v>
      </c>
      <c r="PWJ4" s="81" t="s">
        <v>14472</v>
      </c>
      <c r="PWK4" s="81" t="s">
        <v>14473</v>
      </c>
      <c r="PWL4" s="81" t="s">
        <v>14474</v>
      </c>
      <c r="PWM4" s="81" t="s">
        <v>14475</v>
      </c>
      <c r="PWN4" s="81" t="s">
        <v>14476</v>
      </c>
      <c r="PWO4" s="81" t="s">
        <v>14477</v>
      </c>
      <c r="PWP4" s="81" t="s">
        <v>14478</v>
      </c>
      <c r="PWQ4" s="81" t="s">
        <v>14479</v>
      </c>
      <c r="PWR4" s="81" t="s">
        <v>14480</v>
      </c>
      <c r="PWS4" s="81" t="s">
        <v>14481</v>
      </c>
      <c r="PWT4" s="81" t="s">
        <v>14482</v>
      </c>
      <c r="PWU4" s="81" t="s">
        <v>14483</v>
      </c>
      <c r="PWV4" s="81" t="s">
        <v>14484</v>
      </c>
      <c r="PWW4" s="81" t="s">
        <v>14485</v>
      </c>
      <c r="PWX4" s="81" t="s">
        <v>14486</v>
      </c>
      <c r="PWY4" s="81" t="s">
        <v>14487</v>
      </c>
      <c r="PWZ4" s="81" t="s">
        <v>14488</v>
      </c>
      <c r="PXA4" s="81" t="s">
        <v>14489</v>
      </c>
      <c r="PXB4" s="81" t="s">
        <v>14490</v>
      </c>
      <c r="PXC4" s="81" t="s">
        <v>14491</v>
      </c>
      <c r="PXD4" s="81" t="s">
        <v>14492</v>
      </c>
      <c r="PXE4" s="81" t="s">
        <v>14493</v>
      </c>
      <c r="PXF4" s="81" t="s">
        <v>14494</v>
      </c>
      <c r="PXG4" s="81" t="s">
        <v>14495</v>
      </c>
      <c r="PXH4" s="81" t="s">
        <v>14496</v>
      </c>
      <c r="PXI4" s="81" t="s">
        <v>14497</v>
      </c>
      <c r="PXJ4" s="81" t="s">
        <v>14498</v>
      </c>
      <c r="PXK4" s="81" t="s">
        <v>14499</v>
      </c>
      <c r="PXL4" s="81" t="s">
        <v>14500</v>
      </c>
      <c r="PXM4" s="81" t="s">
        <v>14501</v>
      </c>
      <c r="PXN4" s="81" t="s">
        <v>14502</v>
      </c>
      <c r="PXO4" s="81" t="s">
        <v>14503</v>
      </c>
      <c r="PXP4" s="81" t="s">
        <v>14504</v>
      </c>
      <c r="PXQ4" s="81" t="s">
        <v>14505</v>
      </c>
      <c r="PXR4" s="81" t="s">
        <v>14506</v>
      </c>
      <c r="PXS4" s="81" t="s">
        <v>14507</v>
      </c>
      <c r="PXT4" s="81" t="s">
        <v>14508</v>
      </c>
      <c r="PXU4" s="81" t="s">
        <v>14509</v>
      </c>
      <c r="PXV4" s="81" t="s">
        <v>14510</v>
      </c>
      <c r="PXW4" s="81" t="s">
        <v>14511</v>
      </c>
      <c r="PXX4" s="81" t="s">
        <v>14512</v>
      </c>
      <c r="PXY4" s="81" t="s">
        <v>14513</v>
      </c>
      <c r="PXZ4" s="81" t="s">
        <v>14514</v>
      </c>
      <c r="PYA4" s="81" t="s">
        <v>14515</v>
      </c>
      <c r="PYB4" s="81" t="s">
        <v>14516</v>
      </c>
      <c r="PYC4" s="81" t="s">
        <v>14517</v>
      </c>
      <c r="PYD4" s="81" t="s">
        <v>14518</v>
      </c>
      <c r="PYE4" s="81" t="s">
        <v>14519</v>
      </c>
      <c r="PYF4" s="81" t="s">
        <v>14520</v>
      </c>
      <c r="PYG4" s="81" t="s">
        <v>14521</v>
      </c>
      <c r="PYH4" s="81" t="s">
        <v>14522</v>
      </c>
      <c r="PYI4" s="81" t="s">
        <v>14523</v>
      </c>
      <c r="PYJ4" s="81" t="s">
        <v>14524</v>
      </c>
      <c r="PYK4" s="81" t="s">
        <v>14525</v>
      </c>
      <c r="PYL4" s="81" t="s">
        <v>14526</v>
      </c>
      <c r="PYM4" s="81" t="s">
        <v>14527</v>
      </c>
      <c r="PYN4" s="81" t="s">
        <v>14528</v>
      </c>
      <c r="PYO4" s="81" t="s">
        <v>14529</v>
      </c>
      <c r="PYP4" s="81" t="s">
        <v>14530</v>
      </c>
      <c r="PYQ4" s="81" t="s">
        <v>14531</v>
      </c>
      <c r="PYR4" s="81" t="s">
        <v>14532</v>
      </c>
      <c r="PYS4" s="81" t="s">
        <v>14533</v>
      </c>
      <c r="PYT4" s="81" t="s">
        <v>14534</v>
      </c>
      <c r="PYU4" s="81" t="s">
        <v>14535</v>
      </c>
      <c r="PYV4" s="81" t="s">
        <v>14536</v>
      </c>
      <c r="PYW4" s="81" t="s">
        <v>14537</v>
      </c>
      <c r="PYX4" s="81" t="s">
        <v>14538</v>
      </c>
      <c r="PYY4" s="81" t="s">
        <v>14539</v>
      </c>
      <c r="PYZ4" s="81" t="s">
        <v>14540</v>
      </c>
      <c r="PZA4" s="81" t="s">
        <v>14541</v>
      </c>
      <c r="PZB4" s="81" t="s">
        <v>14542</v>
      </c>
      <c r="PZC4" s="81" t="s">
        <v>14543</v>
      </c>
      <c r="PZD4" s="81" t="s">
        <v>14544</v>
      </c>
      <c r="PZE4" s="81" t="s">
        <v>14545</v>
      </c>
      <c r="PZF4" s="81" t="s">
        <v>14546</v>
      </c>
      <c r="PZG4" s="81" t="s">
        <v>14547</v>
      </c>
      <c r="PZH4" s="81" t="s">
        <v>14548</v>
      </c>
      <c r="PZI4" s="81" t="s">
        <v>14549</v>
      </c>
      <c r="PZJ4" s="81" t="s">
        <v>14550</v>
      </c>
      <c r="PZK4" s="81" t="s">
        <v>14551</v>
      </c>
      <c r="PZL4" s="81" t="s">
        <v>14552</v>
      </c>
      <c r="PZM4" s="81" t="s">
        <v>14553</v>
      </c>
      <c r="PZN4" s="81" t="s">
        <v>14554</v>
      </c>
      <c r="PZO4" s="81" t="s">
        <v>14555</v>
      </c>
      <c r="PZP4" s="81" t="s">
        <v>14556</v>
      </c>
      <c r="PZQ4" s="81" t="s">
        <v>14557</v>
      </c>
      <c r="PZR4" s="81" t="s">
        <v>14558</v>
      </c>
      <c r="PZS4" s="81" t="s">
        <v>14559</v>
      </c>
      <c r="PZT4" s="81" t="s">
        <v>14560</v>
      </c>
      <c r="PZU4" s="81" t="s">
        <v>14561</v>
      </c>
      <c r="PZV4" s="81" t="s">
        <v>14562</v>
      </c>
      <c r="PZW4" s="81" t="s">
        <v>14563</v>
      </c>
      <c r="PZX4" s="81" t="s">
        <v>14564</v>
      </c>
      <c r="PZY4" s="81" t="s">
        <v>14565</v>
      </c>
      <c r="PZZ4" s="81" t="s">
        <v>14566</v>
      </c>
      <c r="QAA4" s="81" t="s">
        <v>14567</v>
      </c>
      <c r="QAB4" s="81" t="s">
        <v>14568</v>
      </c>
      <c r="QAC4" s="81" t="s">
        <v>14569</v>
      </c>
      <c r="QAD4" s="81" t="s">
        <v>14570</v>
      </c>
      <c r="QAE4" s="81" t="s">
        <v>14571</v>
      </c>
      <c r="QAF4" s="81" t="s">
        <v>14572</v>
      </c>
      <c r="QAG4" s="81" t="s">
        <v>14573</v>
      </c>
      <c r="QAH4" s="81" t="s">
        <v>14574</v>
      </c>
      <c r="QAI4" s="81" t="s">
        <v>14575</v>
      </c>
      <c r="QAJ4" s="81" t="s">
        <v>14576</v>
      </c>
      <c r="QAK4" s="81" t="s">
        <v>14577</v>
      </c>
      <c r="QAL4" s="81" t="s">
        <v>14578</v>
      </c>
      <c r="QAM4" s="81" t="s">
        <v>14579</v>
      </c>
      <c r="QAN4" s="81" t="s">
        <v>14580</v>
      </c>
      <c r="QAO4" s="81" t="s">
        <v>14581</v>
      </c>
      <c r="QAP4" s="81" t="s">
        <v>14582</v>
      </c>
      <c r="QAQ4" s="81" t="s">
        <v>14583</v>
      </c>
      <c r="QAR4" s="81" t="s">
        <v>14584</v>
      </c>
      <c r="QAS4" s="81" t="s">
        <v>14585</v>
      </c>
      <c r="QAT4" s="81" t="s">
        <v>14586</v>
      </c>
      <c r="QAU4" s="81" t="s">
        <v>14587</v>
      </c>
      <c r="QAV4" s="81" t="s">
        <v>14588</v>
      </c>
      <c r="QAW4" s="81" t="s">
        <v>14589</v>
      </c>
      <c r="QAX4" s="81" t="s">
        <v>14590</v>
      </c>
      <c r="QAY4" s="81" t="s">
        <v>14591</v>
      </c>
      <c r="QAZ4" s="81" t="s">
        <v>14592</v>
      </c>
      <c r="QBA4" s="81" t="s">
        <v>14593</v>
      </c>
      <c r="QBB4" s="81" t="s">
        <v>14594</v>
      </c>
      <c r="QBC4" s="81" t="s">
        <v>14595</v>
      </c>
      <c r="QBD4" s="81" t="s">
        <v>14596</v>
      </c>
      <c r="QBE4" s="81" t="s">
        <v>14597</v>
      </c>
      <c r="QBF4" s="81" t="s">
        <v>14598</v>
      </c>
      <c r="QBG4" s="81" t="s">
        <v>14599</v>
      </c>
      <c r="QBH4" s="81" t="s">
        <v>14600</v>
      </c>
      <c r="QBI4" s="81" t="s">
        <v>14601</v>
      </c>
      <c r="QBJ4" s="81" t="s">
        <v>14602</v>
      </c>
      <c r="QBK4" s="81" t="s">
        <v>14603</v>
      </c>
      <c r="QBL4" s="81" t="s">
        <v>14604</v>
      </c>
      <c r="QBM4" s="81" t="s">
        <v>14605</v>
      </c>
      <c r="QBN4" s="81" t="s">
        <v>14606</v>
      </c>
      <c r="QBO4" s="81" t="s">
        <v>14607</v>
      </c>
      <c r="QBP4" s="81" t="s">
        <v>14608</v>
      </c>
      <c r="QBQ4" s="81" t="s">
        <v>14609</v>
      </c>
      <c r="QBR4" s="81" t="s">
        <v>14610</v>
      </c>
      <c r="QBS4" s="81" t="s">
        <v>14611</v>
      </c>
      <c r="QBT4" s="81" t="s">
        <v>14612</v>
      </c>
      <c r="QBU4" s="81" t="s">
        <v>14613</v>
      </c>
      <c r="QBV4" s="81" t="s">
        <v>14614</v>
      </c>
      <c r="QBW4" s="81" t="s">
        <v>14615</v>
      </c>
      <c r="QBX4" s="81" t="s">
        <v>14616</v>
      </c>
      <c r="QBY4" s="81" t="s">
        <v>14617</v>
      </c>
      <c r="QBZ4" s="81" t="s">
        <v>14618</v>
      </c>
      <c r="QCA4" s="81" t="s">
        <v>14619</v>
      </c>
      <c r="QCB4" s="81" t="s">
        <v>14620</v>
      </c>
      <c r="QCC4" s="81" t="s">
        <v>14621</v>
      </c>
      <c r="QCD4" s="81" t="s">
        <v>14622</v>
      </c>
      <c r="QCE4" s="81" t="s">
        <v>14623</v>
      </c>
      <c r="QCF4" s="81" t="s">
        <v>14624</v>
      </c>
      <c r="QCG4" s="81" t="s">
        <v>14625</v>
      </c>
      <c r="QCH4" s="81" t="s">
        <v>14626</v>
      </c>
      <c r="QCI4" s="81" t="s">
        <v>14627</v>
      </c>
      <c r="QCJ4" s="81" t="s">
        <v>14628</v>
      </c>
      <c r="QCK4" s="81" t="s">
        <v>14629</v>
      </c>
      <c r="QCL4" s="81" t="s">
        <v>14630</v>
      </c>
      <c r="QCM4" s="81" t="s">
        <v>14631</v>
      </c>
      <c r="QCN4" s="81" t="s">
        <v>14632</v>
      </c>
      <c r="QCO4" s="81" t="s">
        <v>14633</v>
      </c>
      <c r="QCP4" s="81" t="s">
        <v>14634</v>
      </c>
      <c r="QCQ4" s="81" t="s">
        <v>14635</v>
      </c>
      <c r="QCR4" s="81" t="s">
        <v>14636</v>
      </c>
      <c r="QCS4" s="81" t="s">
        <v>14637</v>
      </c>
      <c r="QCT4" s="81" t="s">
        <v>14638</v>
      </c>
      <c r="QCU4" s="81" t="s">
        <v>14639</v>
      </c>
      <c r="QCV4" s="81" t="s">
        <v>14640</v>
      </c>
      <c r="QCW4" s="81" t="s">
        <v>14641</v>
      </c>
      <c r="QCX4" s="81" t="s">
        <v>14642</v>
      </c>
      <c r="QCY4" s="81" t="s">
        <v>14643</v>
      </c>
      <c r="QCZ4" s="81" t="s">
        <v>14644</v>
      </c>
      <c r="QDA4" s="81" t="s">
        <v>14645</v>
      </c>
      <c r="QDB4" s="81" t="s">
        <v>14646</v>
      </c>
      <c r="QDC4" s="81" t="s">
        <v>14647</v>
      </c>
      <c r="QDD4" s="81" t="s">
        <v>14648</v>
      </c>
      <c r="QDE4" s="81" t="s">
        <v>14649</v>
      </c>
      <c r="QDF4" s="81" t="s">
        <v>14650</v>
      </c>
      <c r="QDG4" s="81" t="s">
        <v>14651</v>
      </c>
      <c r="QDH4" s="81" t="s">
        <v>14652</v>
      </c>
      <c r="QDI4" s="81" t="s">
        <v>14653</v>
      </c>
      <c r="QDJ4" s="81" t="s">
        <v>14654</v>
      </c>
      <c r="QDK4" s="81" t="s">
        <v>14655</v>
      </c>
      <c r="QDL4" s="81" t="s">
        <v>14656</v>
      </c>
      <c r="QDM4" s="81" t="s">
        <v>14657</v>
      </c>
      <c r="QDN4" s="81" t="s">
        <v>14658</v>
      </c>
      <c r="QDO4" s="81" t="s">
        <v>14659</v>
      </c>
      <c r="QDP4" s="81" t="s">
        <v>14660</v>
      </c>
      <c r="QDQ4" s="81" t="s">
        <v>14661</v>
      </c>
      <c r="QDR4" s="81" t="s">
        <v>14662</v>
      </c>
      <c r="QDS4" s="81" t="s">
        <v>14663</v>
      </c>
      <c r="QDT4" s="81" t="s">
        <v>14664</v>
      </c>
      <c r="QDU4" s="81" t="s">
        <v>14665</v>
      </c>
      <c r="QDV4" s="81" t="s">
        <v>14666</v>
      </c>
      <c r="QDW4" s="81" t="s">
        <v>14667</v>
      </c>
      <c r="QDX4" s="81" t="s">
        <v>14668</v>
      </c>
      <c r="QDY4" s="81" t="s">
        <v>14669</v>
      </c>
      <c r="QDZ4" s="81" t="s">
        <v>14670</v>
      </c>
      <c r="QEA4" s="81" t="s">
        <v>14671</v>
      </c>
      <c r="QEB4" s="81" t="s">
        <v>14672</v>
      </c>
      <c r="QEC4" s="81" t="s">
        <v>14673</v>
      </c>
      <c r="QED4" s="81" t="s">
        <v>14674</v>
      </c>
      <c r="QEE4" s="81" t="s">
        <v>14675</v>
      </c>
      <c r="QEF4" s="81" t="s">
        <v>14676</v>
      </c>
      <c r="QEG4" s="81" t="s">
        <v>14677</v>
      </c>
      <c r="QEH4" s="81" t="s">
        <v>14678</v>
      </c>
      <c r="QEI4" s="81" t="s">
        <v>14679</v>
      </c>
      <c r="QEJ4" s="81" t="s">
        <v>14680</v>
      </c>
      <c r="QEK4" s="81" t="s">
        <v>14681</v>
      </c>
      <c r="QEL4" s="81" t="s">
        <v>14682</v>
      </c>
      <c r="QEM4" s="81" t="s">
        <v>14683</v>
      </c>
      <c r="QEN4" s="81" t="s">
        <v>14684</v>
      </c>
      <c r="QEO4" s="81" t="s">
        <v>14685</v>
      </c>
      <c r="QEP4" s="81" t="s">
        <v>14686</v>
      </c>
      <c r="QEQ4" s="81" t="s">
        <v>14687</v>
      </c>
      <c r="QER4" s="81" t="s">
        <v>14688</v>
      </c>
      <c r="QES4" s="81" t="s">
        <v>14689</v>
      </c>
      <c r="QET4" s="81" t="s">
        <v>14690</v>
      </c>
      <c r="QEU4" s="81" t="s">
        <v>14691</v>
      </c>
      <c r="QEV4" s="81" t="s">
        <v>14692</v>
      </c>
      <c r="QEW4" s="81" t="s">
        <v>14693</v>
      </c>
      <c r="QEX4" s="81" t="s">
        <v>14694</v>
      </c>
      <c r="QEY4" s="81" t="s">
        <v>14695</v>
      </c>
      <c r="QEZ4" s="81" t="s">
        <v>14696</v>
      </c>
      <c r="QFA4" s="81" t="s">
        <v>14697</v>
      </c>
      <c r="QFB4" s="81" t="s">
        <v>14698</v>
      </c>
      <c r="QFC4" s="81" t="s">
        <v>14699</v>
      </c>
      <c r="QFD4" s="81" t="s">
        <v>14700</v>
      </c>
      <c r="QFE4" s="81" t="s">
        <v>14701</v>
      </c>
      <c r="QFF4" s="81" t="s">
        <v>14702</v>
      </c>
      <c r="QFG4" s="81" t="s">
        <v>14703</v>
      </c>
      <c r="QFH4" s="81" t="s">
        <v>14704</v>
      </c>
      <c r="QFI4" s="81" t="s">
        <v>14705</v>
      </c>
      <c r="QFJ4" s="81" t="s">
        <v>14706</v>
      </c>
      <c r="QFK4" s="81" t="s">
        <v>14707</v>
      </c>
      <c r="QFL4" s="81" t="s">
        <v>14708</v>
      </c>
      <c r="QFM4" s="81" t="s">
        <v>14709</v>
      </c>
      <c r="QFN4" s="81" t="s">
        <v>14710</v>
      </c>
      <c r="QFO4" s="81" t="s">
        <v>14711</v>
      </c>
      <c r="QFP4" s="81" t="s">
        <v>14712</v>
      </c>
      <c r="QFQ4" s="81" t="s">
        <v>14713</v>
      </c>
      <c r="QFR4" s="81" t="s">
        <v>14714</v>
      </c>
      <c r="QFS4" s="81" t="s">
        <v>14715</v>
      </c>
      <c r="QFT4" s="81" t="s">
        <v>14716</v>
      </c>
      <c r="QFU4" s="81" t="s">
        <v>14717</v>
      </c>
      <c r="QFV4" s="81" t="s">
        <v>14718</v>
      </c>
      <c r="QFW4" s="81" t="s">
        <v>14719</v>
      </c>
      <c r="QFX4" s="81" t="s">
        <v>14720</v>
      </c>
      <c r="QFY4" s="81" t="s">
        <v>14721</v>
      </c>
      <c r="QFZ4" s="81" t="s">
        <v>14722</v>
      </c>
      <c r="QGA4" s="81" t="s">
        <v>14723</v>
      </c>
      <c r="QGB4" s="81" t="s">
        <v>14724</v>
      </c>
      <c r="QGC4" s="81" t="s">
        <v>14725</v>
      </c>
      <c r="QGD4" s="81" t="s">
        <v>14726</v>
      </c>
      <c r="QGE4" s="81" t="s">
        <v>14727</v>
      </c>
      <c r="QGF4" s="81" t="s">
        <v>14728</v>
      </c>
      <c r="QGG4" s="81" t="s">
        <v>14729</v>
      </c>
      <c r="QGH4" s="81" t="s">
        <v>14730</v>
      </c>
      <c r="QGI4" s="81" t="s">
        <v>14731</v>
      </c>
      <c r="QGJ4" s="81" t="s">
        <v>14732</v>
      </c>
      <c r="QGK4" s="81" t="s">
        <v>14733</v>
      </c>
      <c r="QGL4" s="81" t="s">
        <v>14734</v>
      </c>
      <c r="QGM4" s="81" t="s">
        <v>14735</v>
      </c>
      <c r="QGN4" s="81" t="s">
        <v>14736</v>
      </c>
      <c r="QGO4" s="81" t="s">
        <v>14737</v>
      </c>
      <c r="QGP4" s="81" t="s">
        <v>14738</v>
      </c>
      <c r="QGQ4" s="81" t="s">
        <v>14739</v>
      </c>
      <c r="QGR4" s="81" t="s">
        <v>14740</v>
      </c>
      <c r="QGS4" s="81" t="s">
        <v>14741</v>
      </c>
      <c r="QGT4" s="81" t="s">
        <v>14742</v>
      </c>
      <c r="QGU4" s="81" t="s">
        <v>14743</v>
      </c>
      <c r="QGV4" s="81" t="s">
        <v>14744</v>
      </c>
      <c r="QGW4" s="81" t="s">
        <v>14745</v>
      </c>
      <c r="QGX4" s="81" t="s">
        <v>14746</v>
      </c>
      <c r="QGY4" s="81" t="s">
        <v>14747</v>
      </c>
      <c r="QGZ4" s="81" t="s">
        <v>14748</v>
      </c>
      <c r="QHA4" s="81" t="s">
        <v>14749</v>
      </c>
      <c r="QHB4" s="81" t="s">
        <v>14750</v>
      </c>
      <c r="QHC4" s="81" t="s">
        <v>14751</v>
      </c>
      <c r="QHD4" s="81" t="s">
        <v>14752</v>
      </c>
      <c r="QHE4" s="81" t="s">
        <v>14753</v>
      </c>
      <c r="QHF4" s="81" t="s">
        <v>14754</v>
      </c>
      <c r="QHG4" s="81" t="s">
        <v>14755</v>
      </c>
      <c r="QHH4" s="81" t="s">
        <v>14756</v>
      </c>
      <c r="QHI4" s="81" t="s">
        <v>14757</v>
      </c>
      <c r="QHJ4" s="81" t="s">
        <v>14758</v>
      </c>
      <c r="QHK4" s="81" t="s">
        <v>14759</v>
      </c>
      <c r="QHL4" s="81" t="s">
        <v>14760</v>
      </c>
      <c r="QHM4" s="81" t="s">
        <v>14761</v>
      </c>
      <c r="QHN4" s="81" t="s">
        <v>14762</v>
      </c>
      <c r="QHO4" s="81" t="s">
        <v>14763</v>
      </c>
      <c r="QHP4" s="81" t="s">
        <v>14764</v>
      </c>
      <c r="QHQ4" s="81" t="s">
        <v>14765</v>
      </c>
      <c r="QHR4" s="81" t="s">
        <v>14766</v>
      </c>
      <c r="QHS4" s="81" t="s">
        <v>14767</v>
      </c>
      <c r="QHT4" s="81" t="s">
        <v>14768</v>
      </c>
      <c r="QHU4" s="81" t="s">
        <v>14769</v>
      </c>
      <c r="QHV4" s="81" t="s">
        <v>14770</v>
      </c>
      <c r="QHW4" s="81" t="s">
        <v>14771</v>
      </c>
      <c r="QHX4" s="81" t="s">
        <v>14772</v>
      </c>
      <c r="QHY4" s="81" t="s">
        <v>14773</v>
      </c>
      <c r="QHZ4" s="81" t="s">
        <v>14774</v>
      </c>
      <c r="QIA4" s="81" t="s">
        <v>14775</v>
      </c>
      <c r="QIB4" s="81" t="s">
        <v>14776</v>
      </c>
      <c r="QIC4" s="81" t="s">
        <v>14777</v>
      </c>
      <c r="QID4" s="81" t="s">
        <v>14778</v>
      </c>
      <c r="QIE4" s="81" t="s">
        <v>14779</v>
      </c>
      <c r="QIF4" s="81" t="s">
        <v>14780</v>
      </c>
      <c r="QIG4" s="81" t="s">
        <v>14781</v>
      </c>
      <c r="QIH4" s="81" t="s">
        <v>14782</v>
      </c>
      <c r="QII4" s="81" t="s">
        <v>14783</v>
      </c>
      <c r="QIJ4" s="81" t="s">
        <v>14784</v>
      </c>
      <c r="QIK4" s="81" t="s">
        <v>14785</v>
      </c>
      <c r="QIL4" s="81" t="s">
        <v>14786</v>
      </c>
      <c r="QIM4" s="81" t="s">
        <v>14787</v>
      </c>
      <c r="QIN4" s="81" t="s">
        <v>14788</v>
      </c>
      <c r="QIO4" s="81" t="s">
        <v>14789</v>
      </c>
      <c r="QIP4" s="81" t="s">
        <v>14790</v>
      </c>
      <c r="QIQ4" s="81" t="s">
        <v>14791</v>
      </c>
      <c r="QIR4" s="81" t="s">
        <v>14792</v>
      </c>
      <c r="QIS4" s="81" t="s">
        <v>14793</v>
      </c>
      <c r="QIT4" s="81" t="s">
        <v>14794</v>
      </c>
      <c r="QIU4" s="81" t="s">
        <v>14795</v>
      </c>
      <c r="QIV4" s="81" t="s">
        <v>14796</v>
      </c>
      <c r="QIW4" s="81" t="s">
        <v>14797</v>
      </c>
      <c r="QIX4" s="81" t="s">
        <v>14798</v>
      </c>
      <c r="QIY4" s="81" t="s">
        <v>14799</v>
      </c>
      <c r="QIZ4" s="81" t="s">
        <v>14800</v>
      </c>
      <c r="QJA4" s="81" t="s">
        <v>14801</v>
      </c>
      <c r="QJB4" s="81" t="s">
        <v>14802</v>
      </c>
      <c r="QJC4" s="81" t="s">
        <v>14803</v>
      </c>
      <c r="QJD4" s="81" t="s">
        <v>14804</v>
      </c>
      <c r="QJE4" s="81" t="s">
        <v>14805</v>
      </c>
      <c r="QJF4" s="81" t="s">
        <v>14806</v>
      </c>
      <c r="QJG4" s="81" t="s">
        <v>14807</v>
      </c>
      <c r="QJH4" s="81" t="s">
        <v>14808</v>
      </c>
      <c r="QJI4" s="81" t="s">
        <v>14809</v>
      </c>
      <c r="QJJ4" s="81" t="s">
        <v>14810</v>
      </c>
      <c r="QJK4" s="81" t="s">
        <v>14811</v>
      </c>
      <c r="QJL4" s="81" t="s">
        <v>14812</v>
      </c>
      <c r="QJM4" s="81" t="s">
        <v>14813</v>
      </c>
      <c r="QJN4" s="81" t="s">
        <v>14814</v>
      </c>
      <c r="QJO4" s="81" t="s">
        <v>14815</v>
      </c>
      <c r="QJP4" s="81" t="s">
        <v>14816</v>
      </c>
      <c r="QJQ4" s="81" t="s">
        <v>14817</v>
      </c>
      <c r="QJR4" s="81" t="s">
        <v>14818</v>
      </c>
      <c r="QJS4" s="81" t="s">
        <v>14819</v>
      </c>
      <c r="QJT4" s="81" t="s">
        <v>14820</v>
      </c>
      <c r="QJU4" s="81" t="s">
        <v>14821</v>
      </c>
      <c r="QJV4" s="81" t="s">
        <v>14822</v>
      </c>
      <c r="QJW4" s="81" t="s">
        <v>14823</v>
      </c>
      <c r="QJX4" s="81" t="s">
        <v>14824</v>
      </c>
      <c r="QJY4" s="81" t="s">
        <v>14825</v>
      </c>
      <c r="QJZ4" s="81" t="s">
        <v>14826</v>
      </c>
      <c r="QKA4" s="81" t="s">
        <v>14827</v>
      </c>
      <c r="QKB4" s="81" t="s">
        <v>14828</v>
      </c>
      <c r="QKC4" s="81" t="s">
        <v>14829</v>
      </c>
      <c r="QKD4" s="81" t="s">
        <v>14830</v>
      </c>
      <c r="QKE4" s="81" t="s">
        <v>14831</v>
      </c>
      <c r="QKF4" s="81" t="s">
        <v>14832</v>
      </c>
      <c r="QKG4" s="81" t="s">
        <v>14833</v>
      </c>
      <c r="QKH4" s="81" t="s">
        <v>14834</v>
      </c>
      <c r="QKI4" s="81" t="s">
        <v>14835</v>
      </c>
      <c r="QKJ4" s="81" t="s">
        <v>14836</v>
      </c>
      <c r="QKK4" s="81" t="s">
        <v>14837</v>
      </c>
      <c r="QKL4" s="81" t="s">
        <v>14838</v>
      </c>
      <c r="QKM4" s="81" t="s">
        <v>14839</v>
      </c>
      <c r="QKN4" s="81" t="s">
        <v>14840</v>
      </c>
      <c r="QKO4" s="81" t="s">
        <v>14841</v>
      </c>
      <c r="QKP4" s="81" t="s">
        <v>14842</v>
      </c>
      <c r="QKQ4" s="81" t="s">
        <v>14843</v>
      </c>
      <c r="QKR4" s="81" t="s">
        <v>14844</v>
      </c>
      <c r="QKS4" s="81" t="s">
        <v>14845</v>
      </c>
      <c r="QKT4" s="81" t="s">
        <v>14846</v>
      </c>
      <c r="QKU4" s="81" t="s">
        <v>14847</v>
      </c>
      <c r="QKV4" s="81" t="s">
        <v>14848</v>
      </c>
      <c r="QKW4" s="81" t="s">
        <v>14849</v>
      </c>
      <c r="QKX4" s="81" t="s">
        <v>14850</v>
      </c>
      <c r="QKY4" s="81" t="s">
        <v>14851</v>
      </c>
      <c r="QKZ4" s="81" t="s">
        <v>14852</v>
      </c>
      <c r="QLA4" s="81" t="s">
        <v>14853</v>
      </c>
      <c r="QLB4" s="81" t="s">
        <v>14854</v>
      </c>
      <c r="QLC4" s="81" t="s">
        <v>14855</v>
      </c>
      <c r="QLD4" s="81" t="s">
        <v>14856</v>
      </c>
      <c r="QLE4" s="81" t="s">
        <v>14857</v>
      </c>
      <c r="QLF4" s="81" t="s">
        <v>14858</v>
      </c>
      <c r="QLG4" s="81" t="s">
        <v>14859</v>
      </c>
      <c r="QLH4" s="81" t="s">
        <v>14860</v>
      </c>
      <c r="QLI4" s="81" t="s">
        <v>14861</v>
      </c>
      <c r="QLJ4" s="81" t="s">
        <v>14862</v>
      </c>
      <c r="QLK4" s="81" t="s">
        <v>14863</v>
      </c>
      <c r="QLL4" s="81" t="s">
        <v>14864</v>
      </c>
      <c r="QLM4" s="81" t="s">
        <v>14865</v>
      </c>
      <c r="QLN4" s="81" t="s">
        <v>14866</v>
      </c>
      <c r="QLO4" s="81" t="s">
        <v>14867</v>
      </c>
      <c r="QLP4" s="81" t="s">
        <v>14868</v>
      </c>
      <c r="QLQ4" s="81" t="s">
        <v>14869</v>
      </c>
      <c r="QLR4" s="81" t="s">
        <v>14870</v>
      </c>
      <c r="QLS4" s="81" t="s">
        <v>14871</v>
      </c>
      <c r="QLT4" s="81" t="s">
        <v>14872</v>
      </c>
      <c r="QLU4" s="81" t="s">
        <v>14873</v>
      </c>
      <c r="QLV4" s="81" t="s">
        <v>14874</v>
      </c>
      <c r="QLW4" s="81" t="s">
        <v>14875</v>
      </c>
      <c r="QLX4" s="81" t="s">
        <v>14876</v>
      </c>
      <c r="QLY4" s="81" t="s">
        <v>14877</v>
      </c>
      <c r="QLZ4" s="81" t="s">
        <v>14878</v>
      </c>
      <c r="QMA4" s="81" t="s">
        <v>14879</v>
      </c>
      <c r="QMB4" s="81" t="s">
        <v>14880</v>
      </c>
      <c r="QMC4" s="81" t="s">
        <v>14881</v>
      </c>
      <c r="QMD4" s="81" t="s">
        <v>14882</v>
      </c>
      <c r="QME4" s="81" t="s">
        <v>14883</v>
      </c>
      <c r="QMF4" s="81" t="s">
        <v>14884</v>
      </c>
      <c r="QMG4" s="81" t="s">
        <v>14885</v>
      </c>
      <c r="QMH4" s="81" t="s">
        <v>14886</v>
      </c>
      <c r="QMI4" s="81" t="s">
        <v>14887</v>
      </c>
      <c r="QMJ4" s="81" t="s">
        <v>14888</v>
      </c>
      <c r="QMK4" s="81" t="s">
        <v>14889</v>
      </c>
      <c r="QML4" s="81" t="s">
        <v>14890</v>
      </c>
      <c r="QMM4" s="81" t="s">
        <v>14891</v>
      </c>
      <c r="QMN4" s="81" t="s">
        <v>14892</v>
      </c>
      <c r="QMO4" s="81" t="s">
        <v>14893</v>
      </c>
      <c r="QMP4" s="81" t="s">
        <v>14894</v>
      </c>
      <c r="QMQ4" s="81" t="s">
        <v>14895</v>
      </c>
      <c r="QMR4" s="81" t="s">
        <v>14896</v>
      </c>
      <c r="QMS4" s="81" t="s">
        <v>14897</v>
      </c>
      <c r="QMT4" s="81" t="s">
        <v>14898</v>
      </c>
      <c r="QMU4" s="81" t="s">
        <v>14899</v>
      </c>
      <c r="QMV4" s="81" t="s">
        <v>14900</v>
      </c>
      <c r="QMW4" s="81" t="s">
        <v>14901</v>
      </c>
      <c r="QMX4" s="81" t="s">
        <v>14902</v>
      </c>
      <c r="QMY4" s="81" t="s">
        <v>14903</v>
      </c>
      <c r="QMZ4" s="81" t="s">
        <v>14904</v>
      </c>
      <c r="QNA4" s="81" t="s">
        <v>14905</v>
      </c>
      <c r="QNB4" s="81" t="s">
        <v>14906</v>
      </c>
      <c r="QNC4" s="81" t="s">
        <v>14907</v>
      </c>
      <c r="QND4" s="81" t="s">
        <v>14908</v>
      </c>
      <c r="QNE4" s="81" t="s">
        <v>14909</v>
      </c>
      <c r="QNF4" s="81" t="s">
        <v>14910</v>
      </c>
      <c r="QNG4" s="81" t="s">
        <v>14911</v>
      </c>
      <c r="QNH4" s="81" t="s">
        <v>14912</v>
      </c>
      <c r="QNI4" s="81" t="s">
        <v>14913</v>
      </c>
      <c r="QNJ4" s="81" t="s">
        <v>14914</v>
      </c>
      <c r="QNK4" s="81" t="s">
        <v>14915</v>
      </c>
      <c r="QNL4" s="81" t="s">
        <v>14916</v>
      </c>
      <c r="QNM4" s="81" t="s">
        <v>14917</v>
      </c>
      <c r="QNN4" s="81" t="s">
        <v>14918</v>
      </c>
      <c r="QNO4" s="81" t="s">
        <v>14919</v>
      </c>
      <c r="QNP4" s="81" t="s">
        <v>14920</v>
      </c>
      <c r="QNQ4" s="81" t="s">
        <v>14921</v>
      </c>
      <c r="QNR4" s="81" t="s">
        <v>14922</v>
      </c>
      <c r="QNS4" s="81" t="s">
        <v>14923</v>
      </c>
      <c r="QNT4" s="81" t="s">
        <v>14924</v>
      </c>
      <c r="QNU4" s="81" t="s">
        <v>14925</v>
      </c>
      <c r="QNV4" s="81" t="s">
        <v>14926</v>
      </c>
      <c r="QNW4" s="81" t="s">
        <v>14927</v>
      </c>
      <c r="QNX4" s="81" t="s">
        <v>14928</v>
      </c>
      <c r="QNY4" s="81" t="s">
        <v>14929</v>
      </c>
      <c r="QNZ4" s="81" t="s">
        <v>14930</v>
      </c>
      <c r="QOA4" s="81" t="s">
        <v>14931</v>
      </c>
      <c r="QOB4" s="81" t="s">
        <v>14932</v>
      </c>
      <c r="QOC4" s="81" t="s">
        <v>14933</v>
      </c>
      <c r="QOD4" s="81" t="s">
        <v>14934</v>
      </c>
      <c r="QOE4" s="81" t="s">
        <v>14935</v>
      </c>
      <c r="QOF4" s="81" t="s">
        <v>14936</v>
      </c>
      <c r="QOG4" s="81" t="s">
        <v>14937</v>
      </c>
      <c r="QOH4" s="81" t="s">
        <v>14938</v>
      </c>
      <c r="QOI4" s="81" t="s">
        <v>14939</v>
      </c>
      <c r="QOJ4" s="81" t="s">
        <v>14940</v>
      </c>
      <c r="QOK4" s="81" t="s">
        <v>14941</v>
      </c>
      <c r="QOL4" s="81" t="s">
        <v>14942</v>
      </c>
      <c r="QOM4" s="81" t="s">
        <v>14943</v>
      </c>
      <c r="QON4" s="81" t="s">
        <v>14944</v>
      </c>
      <c r="QOO4" s="81" t="s">
        <v>14945</v>
      </c>
      <c r="QOP4" s="81" t="s">
        <v>14946</v>
      </c>
      <c r="QOQ4" s="81" t="s">
        <v>14947</v>
      </c>
      <c r="QOR4" s="81" t="s">
        <v>14948</v>
      </c>
      <c r="QOS4" s="81" t="s">
        <v>14949</v>
      </c>
      <c r="QOT4" s="81" t="s">
        <v>14950</v>
      </c>
      <c r="QOU4" s="81" t="s">
        <v>14951</v>
      </c>
      <c r="QOV4" s="81" t="s">
        <v>14952</v>
      </c>
      <c r="QOW4" s="81" t="s">
        <v>14953</v>
      </c>
      <c r="QOX4" s="81" t="s">
        <v>14954</v>
      </c>
      <c r="QOY4" s="81" t="s">
        <v>14955</v>
      </c>
      <c r="QOZ4" s="81" t="s">
        <v>14956</v>
      </c>
      <c r="QPA4" s="81" t="s">
        <v>14957</v>
      </c>
      <c r="QPB4" s="81" t="s">
        <v>14958</v>
      </c>
      <c r="QPC4" s="81" t="s">
        <v>14959</v>
      </c>
      <c r="QPD4" s="81" t="s">
        <v>14960</v>
      </c>
      <c r="QPE4" s="81" t="s">
        <v>14961</v>
      </c>
      <c r="QPF4" s="81" t="s">
        <v>14962</v>
      </c>
      <c r="QPG4" s="81" t="s">
        <v>14963</v>
      </c>
      <c r="QPH4" s="81" t="s">
        <v>14964</v>
      </c>
      <c r="QPI4" s="81" t="s">
        <v>14965</v>
      </c>
      <c r="QPJ4" s="81" t="s">
        <v>14966</v>
      </c>
      <c r="QPK4" s="81" t="s">
        <v>14967</v>
      </c>
      <c r="QPL4" s="81" t="s">
        <v>14968</v>
      </c>
      <c r="QPM4" s="81" t="s">
        <v>14969</v>
      </c>
      <c r="QPN4" s="81" t="s">
        <v>14970</v>
      </c>
      <c r="QPO4" s="81" t="s">
        <v>14971</v>
      </c>
      <c r="QPP4" s="81" t="s">
        <v>14972</v>
      </c>
      <c r="QPQ4" s="81" t="s">
        <v>14973</v>
      </c>
      <c r="QPR4" s="81" t="s">
        <v>14974</v>
      </c>
      <c r="QPS4" s="81" t="s">
        <v>14975</v>
      </c>
      <c r="QPT4" s="81" t="s">
        <v>14976</v>
      </c>
      <c r="QPU4" s="81" t="s">
        <v>14977</v>
      </c>
      <c r="QPV4" s="81" t="s">
        <v>14978</v>
      </c>
      <c r="QPW4" s="81" t="s">
        <v>14979</v>
      </c>
      <c r="QPX4" s="81" t="s">
        <v>14980</v>
      </c>
      <c r="QPY4" s="81" t="s">
        <v>14981</v>
      </c>
      <c r="QPZ4" s="81" t="s">
        <v>14982</v>
      </c>
      <c r="QQA4" s="81" t="s">
        <v>14983</v>
      </c>
      <c r="QQB4" s="81" t="s">
        <v>14984</v>
      </c>
      <c r="QQC4" s="81" t="s">
        <v>14985</v>
      </c>
      <c r="QQD4" s="81" t="s">
        <v>14986</v>
      </c>
      <c r="QQE4" s="81" t="s">
        <v>14987</v>
      </c>
      <c r="QQF4" s="81" t="s">
        <v>14988</v>
      </c>
      <c r="QQG4" s="81" t="s">
        <v>14989</v>
      </c>
      <c r="QQH4" s="81" t="s">
        <v>14990</v>
      </c>
      <c r="QQI4" s="81" t="s">
        <v>14991</v>
      </c>
      <c r="QQJ4" s="81" t="s">
        <v>14992</v>
      </c>
      <c r="QQK4" s="81" t="s">
        <v>14993</v>
      </c>
      <c r="QQL4" s="81" t="s">
        <v>14994</v>
      </c>
      <c r="QQM4" s="81" t="s">
        <v>14995</v>
      </c>
      <c r="QQN4" s="81" t="s">
        <v>14996</v>
      </c>
      <c r="QQO4" s="81" t="s">
        <v>14997</v>
      </c>
      <c r="QQP4" s="81" t="s">
        <v>14998</v>
      </c>
      <c r="QQQ4" s="81" t="s">
        <v>14999</v>
      </c>
      <c r="QQR4" s="81" t="s">
        <v>15000</v>
      </c>
      <c r="QQS4" s="81" t="s">
        <v>15001</v>
      </c>
      <c r="QQT4" s="81" t="s">
        <v>15002</v>
      </c>
      <c r="QQU4" s="81" t="s">
        <v>15003</v>
      </c>
      <c r="QQV4" s="81" t="s">
        <v>15004</v>
      </c>
      <c r="QQW4" s="81" t="s">
        <v>15005</v>
      </c>
      <c r="QQX4" s="81" t="s">
        <v>15006</v>
      </c>
      <c r="QQY4" s="81" t="s">
        <v>15007</v>
      </c>
      <c r="QQZ4" s="81" t="s">
        <v>15008</v>
      </c>
      <c r="QRA4" s="81" t="s">
        <v>15009</v>
      </c>
      <c r="QRB4" s="81" t="s">
        <v>15010</v>
      </c>
      <c r="QRC4" s="81" t="s">
        <v>15011</v>
      </c>
      <c r="QRD4" s="81" t="s">
        <v>15012</v>
      </c>
      <c r="QRE4" s="81" t="s">
        <v>15013</v>
      </c>
      <c r="QRF4" s="81" t="s">
        <v>15014</v>
      </c>
      <c r="QRG4" s="81" t="s">
        <v>15015</v>
      </c>
      <c r="QRH4" s="81" t="s">
        <v>15016</v>
      </c>
      <c r="QRI4" s="81" t="s">
        <v>15017</v>
      </c>
      <c r="QRJ4" s="81" t="s">
        <v>15018</v>
      </c>
      <c r="QRK4" s="81" t="s">
        <v>15019</v>
      </c>
      <c r="QRL4" s="81" t="s">
        <v>15020</v>
      </c>
      <c r="QRM4" s="81" t="s">
        <v>15021</v>
      </c>
      <c r="QRN4" s="81" t="s">
        <v>15022</v>
      </c>
      <c r="QRO4" s="81" t="s">
        <v>15023</v>
      </c>
      <c r="QRP4" s="81" t="s">
        <v>15024</v>
      </c>
      <c r="QRQ4" s="81" t="s">
        <v>15025</v>
      </c>
      <c r="QRR4" s="81" t="s">
        <v>15026</v>
      </c>
      <c r="QRS4" s="81" t="s">
        <v>15027</v>
      </c>
      <c r="QRT4" s="81" t="s">
        <v>15028</v>
      </c>
      <c r="QRU4" s="81" t="s">
        <v>15029</v>
      </c>
      <c r="QRV4" s="81" t="s">
        <v>15030</v>
      </c>
      <c r="QRW4" s="81" t="s">
        <v>15031</v>
      </c>
      <c r="QRX4" s="81" t="s">
        <v>15032</v>
      </c>
      <c r="QRY4" s="81" t="s">
        <v>15033</v>
      </c>
      <c r="QRZ4" s="81" t="s">
        <v>15034</v>
      </c>
      <c r="QSA4" s="81" t="s">
        <v>15035</v>
      </c>
      <c r="QSB4" s="81" t="s">
        <v>15036</v>
      </c>
      <c r="QSC4" s="81" t="s">
        <v>15037</v>
      </c>
      <c r="QSD4" s="81" t="s">
        <v>15038</v>
      </c>
      <c r="QSE4" s="81" t="s">
        <v>15039</v>
      </c>
      <c r="QSF4" s="81" t="s">
        <v>15040</v>
      </c>
      <c r="QSG4" s="81" t="s">
        <v>15041</v>
      </c>
      <c r="QSH4" s="81" t="s">
        <v>15042</v>
      </c>
      <c r="QSI4" s="81" t="s">
        <v>15043</v>
      </c>
      <c r="QSJ4" s="81" t="s">
        <v>15044</v>
      </c>
      <c r="QSK4" s="81" t="s">
        <v>15045</v>
      </c>
      <c r="QSL4" s="81" t="s">
        <v>15046</v>
      </c>
      <c r="QSM4" s="81" t="s">
        <v>15047</v>
      </c>
      <c r="QSN4" s="81" t="s">
        <v>15048</v>
      </c>
      <c r="QSO4" s="81" t="s">
        <v>15049</v>
      </c>
      <c r="QSP4" s="81" t="s">
        <v>15050</v>
      </c>
      <c r="QSQ4" s="81" t="s">
        <v>15051</v>
      </c>
      <c r="QSR4" s="81" t="s">
        <v>15052</v>
      </c>
      <c r="QSS4" s="81" t="s">
        <v>15053</v>
      </c>
      <c r="QST4" s="81" t="s">
        <v>15054</v>
      </c>
      <c r="QSU4" s="81" t="s">
        <v>15055</v>
      </c>
      <c r="QSV4" s="81" t="s">
        <v>15056</v>
      </c>
      <c r="QSW4" s="81" t="s">
        <v>15057</v>
      </c>
      <c r="QSX4" s="81" t="s">
        <v>15058</v>
      </c>
      <c r="QSY4" s="81" t="s">
        <v>15059</v>
      </c>
      <c r="QSZ4" s="81" t="s">
        <v>15060</v>
      </c>
      <c r="QTA4" s="81" t="s">
        <v>15061</v>
      </c>
      <c r="QTB4" s="81" t="s">
        <v>15062</v>
      </c>
      <c r="QTC4" s="81" t="s">
        <v>15063</v>
      </c>
      <c r="QTD4" s="81" t="s">
        <v>15064</v>
      </c>
      <c r="QTE4" s="81" t="s">
        <v>15065</v>
      </c>
      <c r="QTF4" s="81" t="s">
        <v>15066</v>
      </c>
      <c r="QTG4" s="81" t="s">
        <v>15067</v>
      </c>
      <c r="QTH4" s="81" t="s">
        <v>15068</v>
      </c>
      <c r="QTI4" s="81" t="s">
        <v>15069</v>
      </c>
      <c r="QTJ4" s="81" t="s">
        <v>15070</v>
      </c>
      <c r="QTK4" s="81" t="s">
        <v>15071</v>
      </c>
      <c r="QTL4" s="81" t="s">
        <v>15072</v>
      </c>
      <c r="QTM4" s="81" t="s">
        <v>15073</v>
      </c>
      <c r="QTN4" s="81" t="s">
        <v>15074</v>
      </c>
      <c r="QTO4" s="81" t="s">
        <v>15075</v>
      </c>
      <c r="QTP4" s="81" t="s">
        <v>15076</v>
      </c>
      <c r="QTQ4" s="81" t="s">
        <v>15077</v>
      </c>
      <c r="QTR4" s="81" t="s">
        <v>15078</v>
      </c>
      <c r="QTS4" s="81" t="s">
        <v>15079</v>
      </c>
      <c r="QTT4" s="81" t="s">
        <v>15080</v>
      </c>
      <c r="QTU4" s="81" t="s">
        <v>15081</v>
      </c>
      <c r="QTV4" s="81" t="s">
        <v>15082</v>
      </c>
      <c r="QTW4" s="81" t="s">
        <v>15083</v>
      </c>
      <c r="QTX4" s="81" t="s">
        <v>15084</v>
      </c>
      <c r="QTY4" s="81" t="s">
        <v>15085</v>
      </c>
      <c r="QTZ4" s="81" t="s">
        <v>15086</v>
      </c>
      <c r="QUA4" s="81" t="s">
        <v>15087</v>
      </c>
      <c r="QUB4" s="81" t="s">
        <v>15088</v>
      </c>
      <c r="QUC4" s="81" t="s">
        <v>15089</v>
      </c>
      <c r="QUD4" s="81" t="s">
        <v>15090</v>
      </c>
      <c r="QUE4" s="81" t="s">
        <v>15091</v>
      </c>
      <c r="QUF4" s="81" t="s">
        <v>15092</v>
      </c>
      <c r="QUG4" s="81" t="s">
        <v>15093</v>
      </c>
      <c r="QUH4" s="81" t="s">
        <v>15094</v>
      </c>
      <c r="QUI4" s="81" t="s">
        <v>15095</v>
      </c>
      <c r="QUJ4" s="81" t="s">
        <v>15096</v>
      </c>
      <c r="QUK4" s="81" t="s">
        <v>15097</v>
      </c>
      <c r="QUL4" s="81" t="s">
        <v>15098</v>
      </c>
      <c r="QUM4" s="81" t="s">
        <v>15099</v>
      </c>
      <c r="QUN4" s="81" t="s">
        <v>15100</v>
      </c>
      <c r="QUO4" s="81" t="s">
        <v>15101</v>
      </c>
      <c r="QUP4" s="81" t="s">
        <v>15102</v>
      </c>
      <c r="QUQ4" s="81" t="s">
        <v>15103</v>
      </c>
      <c r="QUR4" s="81" t="s">
        <v>15104</v>
      </c>
      <c r="QUS4" s="81" t="s">
        <v>15105</v>
      </c>
      <c r="QUT4" s="81" t="s">
        <v>15106</v>
      </c>
      <c r="QUU4" s="81" t="s">
        <v>15107</v>
      </c>
      <c r="QUV4" s="81" t="s">
        <v>15108</v>
      </c>
      <c r="QUW4" s="81" t="s">
        <v>15109</v>
      </c>
      <c r="QUX4" s="81" t="s">
        <v>15110</v>
      </c>
      <c r="QUY4" s="81" t="s">
        <v>15111</v>
      </c>
      <c r="QUZ4" s="81" t="s">
        <v>15112</v>
      </c>
      <c r="QVA4" s="81" t="s">
        <v>15113</v>
      </c>
      <c r="QVB4" s="81" t="s">
        <v>15114</v>
      </c>
      <c r="QVC4" s="81" t="s">
        <v>15115</v>
      </c>
      <c r="QVD4" s="81" t="s">
        <v>15116</v>
      </c>
      <c r="QVE4" s="81" t="s">
        <v>15117</v>
      </c>
      <c r="QVF4" s="81" t="s">
        <v>15118</v>
      </c>
      <c r="QVG4" s="81" t="s">
        <v>15119</v>
      </c>
      <c r="QVH4" s="81" t="s">
        <v>15120</v>
      </c>
      <c r="QVI4" s="81" t="s">
        <v>15121</v>
      </c>
      <c r="QVJ4" s="81" t="s">
        <v>15122</v>
      </c>
      <c r="QVK4" s="81" t="s">
        <v>15123</v>
      </c>
      <c r="QVL4" s="81" t="s">
        <v>15124</v>
      </c>
      <c r="QVM4" s="81" t="s">
        <v>15125</v>
      </c>
      <c r="QVN4" s="81" t="s">
        <v>15126</v>
      </c>
      <c r="QVO4" s="81" t="s">
        <v>15127</v>
      </c>
      <c r="QVP4" s="81" t="s">
        <v>15128</v>
      </c>
      <c r="QVQ4" s="81" t="s">
        <v>15129</v>
      </c>
      <c r="QVR4" s="81" t="s">
        <v>15130</v>
      </c>
      <c r="QVS4" s="81" t="s">
        <v>15131</v>
      </c>
      <c r="QVT4" s="81" t="s">
        <v>15132</v>
      </c>
      <c r="QVU4" s="81" t="s">
        <v>15133</v>
      </c>
      <c r="QVV4" s="81" t="s">
        <v>15134</v>
      </c>
      <c r="QVW4" s="81" t="s">
        <v>15135</v>
      </c>
      <c r="QVX4" s="81" t="s">
        <v>15136</v>
      </c>
      <c r="QVY4" s="81" t="s">
        <v>15137</v>
      </c>
      <c r="QVZ4" s="81" t="s">
        <v>15138</v>
      </c>
      <c r="QWA4" s="81" t="s">
        <v>15139</v>
      </c>
      <c r="QWB4" s="81" t="s">
        <v>15140</v>
      </c>
      <c r="QWC4" s="81" t="s">
        <v>15141</v>
      </c>
      <c r="QWD4" s="81" t="s">
        <v>15142</v>
      </c>
      <c r="QWE4" s="81" t="s">
        <v>15143</v>
      </c>
      <c r="QWF4" s="81" t="s">
        <v>15144</v>
      </c>
      <c r="QWG4" s="81" t="s">
        <v>15145</v>
      </c>
      <c r="QWH4" s="81" t="s">
        <v>15146</v>
      </c>
      <c r="QWI4" s="81" t="s">
        <v>15147</v>
      </c>
      <c r="QWJ4" s="81" t="s">
        <v>15148</v>
      </c>
      <c r="QWK4" s="81" t="s">
        <v>15149</v>
      </c>
      <c r="QWL4" s="81" t="s">
        <v>15150</v>
      </c>
      <c r="QWM4" s="81" t="s">
        <v>15151</v>
      </c>
      <c r="QWN4" s="81" t="s">
        <v>15152</v>
      </c>
      <c r="QWO4" s="81" t="s">
        <v>15153</v>
      </c>
      <c r="QWP4" s="81" t="s">
        <v>15154</v>
      </c>
      <c r="QWQ4" s="81" t="s">
        <v>15155</v>
      </c>
      <c r="QWR4" s="81" t="s">
        <v>15156</v>
      </c>
      <c r="QWS4" s="81" t="s">
        <v>15157</v>
      </c>
      <c r="QWT4" s="81" t="s">
        <v>15158</v>
      </c>
      <c r="QWU4" s="81" t="s">
        <v>15159</v>
      </c>
      <c r="QWV4" s="81" t="s">
        <v>15160</v>
      </c>
      <c r="QWW4" s="81" t="s">
        <v>15161</v>
      </c>
      <c r="QWX4" s="81" t="s">
        <v>15162</v>
      </c>
      <c r="QWY4" s="81" t="s">
        <v>15163</v>
      </c>
      <c r="QWZ4" s="81" t="s">
        <v>15164</v>
      </c>
      <c r="QXA4" s="81" t="s">
        <v>15165</v>
      </c>
      <c r="QXB4" s="81" t="s">
        <v>15166</v>
      </c>
      <c r="QXC4" s="81" t="s">
        <v>15167</v>
      </c>
      <c r="QXD4" s="81" t="s">
        <v>15168</v>
      </c>
      <c r="QXE4" s="81" t="s">
        <v>15169</v>
      </c>
      <c r="QXF4" s="81" t="s">
        <v>15170</v>
      </c>
      <c r="QXG4" s="81" t="s">
        <v>15171</v>
      </c>
      <c r="QXH4" s="81" t="s">
        <v>15172</v>
      </c>
      <c r="QXI4" s="81" t="s">
        <v>15173</v>
      </c>
      <c r="QXJ4" s="81" t="s">
        <v>15174</v>
      </c>
      <c r="QXK4" s="81" t="s">
        <v>15175</v>
      </c>
      <c r="QXL4" s="81" t="s">
        <v>15176</v>
      </c>
      <c r="QXM4" s="81" t="s">
        <v>15177</v>
      </c>
      <c r="QXN4" s="81" t="s">
        <v>15178</v>
      </c>
      <c r="QXO4" s="81" t="s">
        <v>15179</v>
      </c>
      <c r="QXP4" s="81" t="s">
        <v>15180</v>
      </c>
      <c r="QXQ4" s="81" t="s">
        <v>15181</v>
      </c>
      <c r="QXR4" s="81" t="s">
        <v>15182</v>
      </c>
      <c r="QXS4" s="81" t="s">
        <v>15183</v>
      </c>
      <c r="QXT4" s="81" t="s">
        <v>15184</v>
      </c>
      <c r="QXU4" s="81" t="s">
        <v>15185</v>
      </c>
      <c r="QXV4" s="81" t="s">
        <v>15186</v>
      </c>
      <c r="QXW4" s="81" t="s">
        <v>15187</v>
      </c>
      <c r="QXX4" s="81" t="s">
        <v>15188</v>
      </c>
      <c r="QXY4" s="81" t="s">
        <v>15189</v>
      </c>
      <c r="QXZ4" s="81" t="s">
        <v>15190</v>
      </c>
      <c r="QYA4" s="81" t="s">
        <v>15191</v>
      </c>
      <c r="QYB4" s="81" t="s">
        <v>15192</v>
      </c>
      <c r="QYC4" s="81" t="s">
        <v>15193</v>
      </c>
      <c r="QYD4" s="81" t="s">
        <v>15194</v>
      </c>
      <c r="QYE4" s="81" t="s">
        <v>15195</v>
      </c>
      <c r="QYF4" s="81" t="s">
        <v>15196</v>
      </c>
      <c r="QYG4" s="81" t="s">
        <v>15197</v>
      </c>
      <c r="QYH4" s="81" t="s">
        <v>15198</v>
      </c>
      <c r="QYI4" s="81" t="s">
        <v>15199</v>
      </c>
      <c r="QYJ4" s="81" t="s">
        <v>15200</v>
      </c>
      <c r="QYK4" s="81" t="s">
        <v>15201</v>
      </c>
      <c r="QYL4" s="81" t="s">
        <v>15202</v>
      </c>
      <c r="QYM4" s="81" t="s">
        <v>15203</v>
      </c>
      <c r="QYN4" s="81" t="s">
        <v>15204</v>
      </c>
      <c r="QYO4" s="81" t="s">
        <v>15205</v>
      </c>
      <c r="QYP4" s="81" t="s">
        <v>15206</v>
      </c>
      <c r="QYQ4" s="81" t="s">
        <v>15207</v>
      </c>
      <c r="QYR4" s="81" t="s">
        <v>15208</v>
      </c>
      <c r="QYS4" s="81" t="s">
        <v>15209</v>
      </c>
      <c r="QYT4" s="81" t="s">
        <v>15210</v>
      </c>
      <c r="QYU4" s="81" t="s">
        <v>15211</v>
      </c>
      <c r="QYV4" s="81" t="s">
        <v>15212</v>
      </c>
      <c r="QYW4" s="81" t="s">
        <v>15213</v>
      </c>
      <c r="QYX4" s="81" t="s">
        <v>15214</v>
      </c>
      <c r="QYY4" s="81" t="s">
        <v>15215</v>
      </c>
      <c r="QYZ4" s="81" t="s">
        <v>15216</v>
      </c>
      <c r="QZA4" s="81" t="s">
        <v>15217</v>
      </c>
      <c r="QZB4" s="81" t="s">
        <v>15218</v>
      </c>
      <c r="QZC4" s="81" t="s">
        <v>15219</v>
      </c>
      <c r="QZD4" s="81" t="s">
        <v>15220</v>
      </c>
      <c r="QZE4" s="81" t="s">
        <v>15221</v>
      </c>
      <c r="QZF4" s="81" t="s">
        <v>15222</v>
      </c>
      <c r="QZG4" s="81" t="s">
        <v>15223</v>
      </c>
      <c r="QZH4" s="81" t="s">
        <v>15224</v>
      </c>
      <c r="QZI4" s="81" t="s">
        <v>15225</v>
      </c>
      <c r="QZJ4" s="81" t="s">
        <v>15226</v>
      </c>
      <c r="QZK4" s="81" t="s">
        <v>15227</v>
      </c>
      <c r="QZL4" s="81" t="s">
        <v>15228</v>
      </c>
      <c r="QZM4" s="81" t="s">
        <v>15229</v>
      </c>
      <c r="QZN4" s="81" t="s">
        <v>15230</v>
      </c>
      <c r="QZO4" s="81" t="s">
        <v>15231</v>
      </c>
      <c r="QZP4" s="81" t="s">
        <v>15232</v>
      </c>
      <c r="QZQ4" s="81" t="s">
        <v>15233</v>
      </c>
      <c r="QZR4" s="81" t="s">
        <v>15234</v>
      </c>
      <c r="QZS4" s="81" t="s">
        <v>15235</v>
      </c>
      <c r="QZT4" s="81" t="s">
        <v>15236</v>
      </c>
      <c r="QZU4" s="81" t="s">
        <v>15237</v>
      </c>
      <c r="QZV4" s="81" t="s">
        <v>15238</v>
      </c>
      <c r="QZW4" s="81" t="s">
        <v>15239</v>
      </c>
      <c r="QZX4" s="81" t="s">
        <v>15240</v>
      </c>
      <c r="QZY4" s="81" t="s">
        <v>15241</v>
      </c>
      <c r="QZZ4" s="81" t="s">
        <v>15242</v>
      </c>
      <c r="RAA4" s="81" t="s">
        <v>15243</v>
      </c>
      <c r="RAB4" s="81" t="s">
        <v>15244</v>
      </c>
      <c r="RAC4" s="81" t="s">
        <v>15245</v>
      </c>
      <c r="RAD4" s="81" t="s">
        <v>15246</v>
      </c>
      <c r="RAE4" s="81" t="s">
        <v>15247</v>
      </c>
      <c r="RAF4" s="81" t="s">
        <v>15248</v>
      </c>
      <c r="RAG4" s="81" t="s">
        <v>15249</v>
      </c>
      <c r="RAH4" s="81" t="s">
        <v>15250</v>
      </c>
      <c r="RAI4" s="81" t="s">
        <v>15251</v>
      </c>
      <c r="RAJ4" s="81" t="s">
        <v>15252</v>
      </c>
      <c r="RAK4" s="81" t="s">
        <v>15253</v>
      </c>
      <c r="RAL4" s="81" t="s">
        <v>15254</v>
      </c>
      <c r="RAM4" s="81" t="s">
        <v>15255</v>
      </c>
      <c r="RAN4" s="81" t="s">
        <v>15256</v>
      </c>
      <c r="RAO4" s="81" t="s">
        <v>15257</v>
      </c>
      <c r="RAP4" s="81" t="s">
        <v>15258</v>
      </c>
      <c r="RAQ4" s="81" t="s">
        <v>15259</v>
      </c>
      <c r="RAR4" s="81" t="s">
        <v>15260</v>
      </c>
      <c r="RAS4" s="81" t="s">
        <v>15261</v>
      </c>
      <c r="RAT4" s="81" t="s">
        <v>15262</v>
      </c>
      <c r="RAU4" s="81" t="s">
        <v>15263</v>
      </c>
      <c r="RAV4" s="81" t="s">
        <v>15264</v>
      </c>
      <c r="RAW4" s="81" t="s">
        <v>15265</v>
      </c>
      <c r="RAX4" s="81" t="s">
        <v>15266</v>
      </c>
      <c r="RAY4" s="81" t="s">
        <v>15267</v>
      </c>
      <c r="RAZ4" s="81" t="s">
        <v>15268</v>
      </c>
      <c r="RBA4" s="81" t="s">
        <v>15269</v>
      </c>
      <c r="RBB4" s="81" t="s">
        <v>15270</v>
      </c>
      <c r="RBC4" s="81" t="s">
        <v>15271</v>
      </c>
      <c r="RBD4" s="81" t="s">
        <v>15272</v>
      </c>
      <c r="RBE4" s="81" t="s">
        <v>15273</v>
      </c>
      <c r="RBF4" s="81" t="s">
        <v>15274</v>
      </c>
      <c r="RBG4" s="81" t="s">
        <v>15275</v>
      </c>
      <c r="RBH4" s="81" t="s">
        <v>15276</v>
      </c>
      <c r="RBI4" s="81" t="s">
        <v>15277</v>
      </c>
      <c r="RBJ4" s="81" t="s">
        <v>15278</v>
      </c>
      <c r="RBK4" s="81" t="s">
        <v>15279</v>
      </c>
      <c r="RBL4" s="81" t="s">
        <v>15280</v>
      </c>
      <c r="RBM4" s="81" t="s">
        <v>15281</v>
      </c>
      <c r="RBN4" s="81" t="s">
        <v>15282</v>
      </c>
      <c r="RBO4" s="81" t="s">
        <v>15283</v>
      </c>
      <c r="RBP4" s="81" t="s">
        <v>15284</v>
      </c>
      <c r="RBQ4" s="81" t="s">
        <v>15285</v>
      </c>
      <c r="RBR4" s="81" t="s">
        <v>15286</v>
      </c>
      <c r="RBS4" s="81" t="s">
        <v>15287</v>
      </c>
      <c r="RBT4" s="81" t="s">
        <v>15288</v>
      </c>
      <c r="RBU4" s="81" t="s">
        <v>15289</v>
      </c>
      <c r="RBV4" s="81" t="s">
        <v>15290</v>
      </c>
      <c r="RBW4" s="81" t="s">
        <v>15291</v>
      </c>
      <c r="RBX4" s="81" t="s">
        <v>15292</v>
      </c>
      <c r="RBY4" s="81" t="s">
        <v>15293</v>
      </c>
      <c r="RBZ4" s="81" t="s">
        <v>15294</v>
      </c>
      <c r="RCA4" s="81" t="s">
        <v>15295</v>
      </c>
      <c r="RCB4" s="81" t="s">
        <v>15296</v>
      </c>
      <c r="RCC4" s="81" t="s">
        <v>15297</v>
      </c>
      <c r="RCD4" s="81" t="s">
        <v>15298</v>
      </c>
      <c r="RCE4" s="81" t="s">
        <v>15299</v>
      </c>
      <c r="RCF4" s="81" t="s">
        <v>15300</v>
      </c>
      <c r="RCG4" s="81" t="s">
        <v>15301</v>
      </c>
      <c r="RCH4" s="81" t="s">
        <v>15302</v>
      </c>
      <c r="RCI4" s="81" t="s">
        <v>15303</v>
      </c>
      <c r="RCJ4" s="81" t="s">
        <v>15304</v>
      </c>
      <c r="RCK4" s="81" t="s">
        <v>15305</v>
      </c>
      <c r="RCL4" s="81" t="s">
        <v>15306</v>
      </c>
      <c r="RCM4" s="81" t="s">
        <v>15307</v>
      </c>
      <c r="RCN4" s="81" t="s">
        <v>15308</v>
      </c>
      <c r="RCO4" s="81" t="s">
        <v>15309</v>
      </c>
      <c r="RCP4" s="81" t="s">
        <v>15310</v>
      </c>
      <c r="RCQ4" s="81" t="s">
        <v>15311</v>
      </c>
      <c r="RCR4" s="81" t="s">
        <v>15312</v>
      </c>
      <c r="RCS4" s="81" t="s">
        <v>15313</v>
      </c>
      <c r="RCT4" s="81" t="s">
        <v>15314</v>
      </c>
      <c r="RCU4" s="81" t="s">
        <v>15315</v>
      </c>
      <c r="RCV4" s="81" t="s">
        <v>15316</v>
      </c>
      <c r="RCW4" s="81" t="s">
        <v>15317</v>
      </c>
      <c r="RCX4" s="81" t="s">
        <v>15318</v>
      </c>
      <c r="RCY4" s="81" t="s">
        <v>15319</v>
      </c>
      <c r="RCZ4" s="81" t="s">
        <v>15320</v>
      </c>
      <c r="RDA4" s="81" t="s">
        <v>15321</v>
      </c>
      <c r="RDB4" s="81" t="s">
        <v>15322</v>
      </c>
      <c r="RDC4" s="81" t="s">
        <v>15323</v>
      </c>
      <c r="RDD4" s="81" t="s">
        <v>15324</v>
      </c>
      <c r="RDE4" s="81" t="s">
        <v>15325</v>
      </c>
      <c r="RDF4" s="81" t="s">
        <v>15326</v>
      </c>
      <c r="RDG4" s="81" t="s">
        <v>15327</v>
      </c>
      <c r="RDH4" s="81" t="s">
        <v>15328</v>
      </c>
      <c r="RDI4" s="81" t="s">
        <v>15329</v>
      </c>
      <c r="RDJ4" s="81" t="s">
        <v>15330</v>
      </c>
      <c r="RDK4" s="81" t="s">
        <v>15331</v>
      </c>
      <c r="RDL4" s="81" t="s">
        <v>15332</v>
      </c>
      <c r="RDM4" s="81" t="s">
        <v>15333</v>
      </c>
      <c r="RDN4" s="81" t="s">
        <v>15334</v>
      </c>
      <c r="RDO4" s="81" t="s">
        <v>15335</v>
      </c>
      <c r="RDP4" s="81" t="s">
        <v>15336</v>
      </c>
      <c r="RDQ4" s="81" t="s">
        <v>15337</v>
      </c>
      <c r="RDR4" s="81" t="s">
        <v>15338</v>
      </c>
      <c r="RDS4" s="81" t="s">
        <v>15339</v>
      </c>
      <c r="RDT4" s="81" t="s">
        <v>15340</v>
      </c>
      <c r="RDU4" s="81" t="s">
        <v>15341</v>
      </c>
      <c r="RDV4" s="81" t="s">
        <v>15342</v>
      </c>
      <c r="RDW4" s="81" t="s">
        <v>15343</v>
      </c>
      <c r="RDX4" s="81" t="s">
        <v>15344</v>
      </c>
      <c r="RDY4" s="81" t="s">
        <v>15345</v>
      </c>
      <c r="RDZ4" s="81" t="s">
        <v>15346</v>
      </c>
      <c r="REA4" s="81" t="s">
        <v>15347</v>
      </c>
      <c r="REB4" s="81" t="s">
        <v>15348</v>
      </c>
      <c r="REC4" s="81" t="s">
        <v>15349</v>
      </c>
      <c r="RED4" s="81" t="s">
        <v>15350</v>
      </c>
      <c r="REE4" s="81" t="s">
        <v>15351</v>
      </c>
      <c r="REF4" s="81" t="s">
        <v>15352</v>
      </c>
      <c r="REG4" s="81" t="s">
        <v>15353</v>
      </c>
      <c r="REH4" s="81" t="s">
        <v>15354</v>
      </c>
      <c r="REI4" s="81" t="s">
        <v>15355</v>
      </c>
      <c r="REJ4" s="81" t="s">
        <v>15356</v>
      </c>
      <c r="REK4" s="81" t="s">
        <v>15357</v>
      </c>
      <c r="REL4" s="81" t="s">
        <v>15358</v>
      </c>
      <c r="REM4" s="81" t="s">
        <v>15359</v>
      </c>
      <c r="REN4" s="81" t="s">
        <v>15360</v>
      </c>
      <c r="REO4" s="81" t="s">
        <v>15361</v>
      </c>
      <c r="REP4" s="81" t="s">
        <v>15362</v>
      </c>
      <c r="REQ4" s="81" t="s">
        <v>15363</v>
      </c>
      <c r="RER4" s="81" t="s">
        <v>15364</v>
      </c>
      <c r="RES4" s="81" t="s">
        <v>15365</v>
      </c>
      <c r="RET4" s="81" t="s">
        <v>15366</v>
      </c>
      <c r="REU4" s="81" t="s">
        <v>15367</v>
      </c>
      <c r="REV4" s="81" t="s">
        <v>15368</v>
      </c>
      <c r="REW4" s="81" t="s">
        <v>15369</v>
      </c>
      <c r="REX4" s="81" t="s">
        <v>15370</v>
      </c>
      <c r="REY4" s="81" t="s">
        <v>15371</v>
      </c>
      <c r="REZ4" s="81" t="s">
        <v>15372</v>
      </c>
      <c r="RFA4" s="81" t="s">
        <v>15373</v>
      </c>
      <c r="RFB4" s="81" t="s">
        <v>15374</v>
      </c>
      <c r="RFC4" s="81" t="s">
        <v>15375</v>
      </c>
      <c r="RFD4" s="81" t="s">
        <v>15376</v>
      </c>
      <c r="RFE4" s="81" t="s">
        <v>15377</v>
      </c>
      <c r="RFF4" s="81" t="s">
        <v>15378</v>
      </c>
      <c r="RFG4" s="81" t="s">
        <v>15379</v>
      </c>
      <c r="RFH4" s="81" t="s">
        <v>15380</v>
      </c>
      <c r="RFI4" s="81" t="s">
        <v>15381</v>
      </c>
      <c r="RFJ4" s="81" t="s">
        <v>15382</v>
      </c>
      <c r="RFK4" s="81" t="s">
        <v>15383</v>
      </c>
      <c r="RFL4" s="81" t="s">
        <v>15384</v>
      </c>
      <c r="RFM4" s="81" t="s">
        <v>15385</v>
      </c>
      <c r="RFN4" s="81" t="s">
        <v>15386</v>
      </c>
      <c r="RFO4" s="81" t="s">
        <v>15387</v>
      </c>
      <c r="RFP4" s="81" t="s">
        <v>15388</v>
      </c>
      <c r="RFQ4" s="81" t="s">
        <v>15389</v>
      </c>
      <c r="RFR4" s="81" t="s">
        <v>15390</v>
      </c>
      <c r="RFS4" s="81" t="s">
        <v>15391</v>
      </c>
      <c r="RFT4" s="81" t="s">
        <v>15392</v>
      </c>
      <c r="RFU4" s="81" t="s">
        <v>15393</v>
      </c>
      <c r="RFV4" s="81" t="s">
        <v>15394</v>
      </c>
      <c r="RFW4" s="81" t="s">
        <v>15395</v>
      </c>
      <c r="RFX4" s="81" t="s">
        <v>15396</v>
      </c>
      <c r="RFY4" s="81" t="s">
        <v>15397</v>
      </c>
      <c r="RFZ4" s="81" t="s">
        <v>15398</v>
      </c>
      <c r="RGA4" s="81" t="s">
        <v>15399</v>
      </c>
      <c r="RGB4" s="81" t="s">
        <v>15400</v>
      </c>
      <c r="RGC4" s="81" t="s">
        <v>15401</v>
      </c>
      <c r="RGD4" s="81" t="s">
        <v>15402</v>
      </c>
      <c r="RGE4" s="81" t="s">
        <v>15403</v>
      </c>
      <c r="RGF4" s="81" t="s">
        <v>15404</v>
      </c>
      <c r="RGG4" s="81" t="s">
        <v>15405</v>
      </c>
      <c r="RGH4" s="81" t="s">
        <v>15406</v>
      </c>
      <c r="RGI4" s="81" t="s">
        <v>15407</v>
      </c>
      <c r="RGJ4" s="81" t="s">
        <v>15408</v>
      </c>
      <c r="RGK4" s="81" t="s">
        <v>15409</v>
      </c>
      <c r="RGL4" s="81" t="s">
        <v>15410</v>
      </c>
      <c r="RGM4" s="81" t="s">
        <v>15411</v>
      </c>
      <c r="RGN4" s="81" t="s">
        <v>15412</v>
      </c>
      <c r="RGO4" s="81" t="s">
        <v>15413</v>
      </c>
      <c r="RGP4" s="81" t="s">
        <v>15414</v>
      </c>
      <c r="RGQ4" s="81" t="s">
        <v>15415</v>
      </c>
      <c r="RGR4" s="81" t="s">
        <v>15416</v>
      </c>
      <c r="RGS4" s="81" t="s">
        <v>15417</v>
      </c>
      <c r="RGT4" s="81" t="s">
        <v>15418</v>
      </c>
      <c r="RGU4" s="81" t="s">
        <v>15419</v>
      </c>
      <c r="RGV4" s="81" t="s">
        <v>15420</v>
      </c>
      <c r="RGW4" s="81" t="s">
        <v>15421</v>
      </c>
      <c r="RGX4" s="81" t="s">
        <v>15422</v>
      </c>
      <c r="RGY4" s="81" t="s">
        <v>15423</v>
      </c>
      <c r="RGZ4" s="81" t="s">
        <v>15424</v>
      </c>
      <c r="RHA4" s="81" t="s">
        <v>15425</v>
      </c>
      <c r="RHB4" s="81" t="s">
        <v>15426</v>
      </c>
      <c r="RHC4" s="81" t="s">
        <v>15427</v>
      </c>
      <c r="RHD4" s="81" t="s">
        <v>15428</v>
      </c>
      <c r="RHE4" s="81" t="s">
        <v>15429</v>
      </c>
      <c r="RHF4" s="81" t="s">
        <v>15430</v>
      </c>
      <c r="RHG4" s="81" t="s">
        <v>15431</v>
      </c>
      <c r="RHH4" s="81" t="s">
        <v>15432</v>
      </c>
      <c r="RHI4" s="81" t="s">
        <v>15433</v>
      </c>
      <c r="RHJ4" s="81" t="s">
        <v>15434</v>
      </c>
      <c r="RHK4" s="81" t="s">
        <v>15435</v>
      </c>
      <c r="RHL4" s="81" t="s">
        <v>15436</v>
      </c>
      <c r="RHM4" s="81" t="s">
        <v>15437</v>
      </c>
      <c r="RHN4" s="81" t="s">
        <v>15438</v>
      </c>
      <c r="RHO4" s="81" t="s">
        <v>15439</v>
      </c>
      <c r="RHP4" s="81" t="s">
        <v>15440</v>
      </c>
      <c r="RHQ4" s="81" t="s">
        <v>15441</v>
      </c>
      <c r="RHR4" s="81" t="s">
        <v>15442</v>
      </c>
      <c r="RHS4" s="81" t="s">
        <v>15443</v>
      </c>
      <c r="RHT4" s="81" t="s">
        <v>15444</v>
      </c>
      <c r="RHU4" s="81" t="s">
        <v>15445</v>
      </c>
      <c r="RHV4" s="81" t="s">
        <v>15446</v>
      </c>
      <c r="RHW4" s="81" t="s">
        <v>15447</v>
      </c>
      <c r="RHX4" s="81" t="s">
        <v>15448</v>
      </c>
      <c r="RHY4" s="81" t="s">
        <v>15449</v>
      </c>
      <c r="RHZ4" s="81" t="s">
        <v>15450</v>
      </c>
      <c r="RIA4" s="81" t="s">
        <v>15451</v>
      </c>
      <c r="RIB4" s="81" t="s">
        <v>15452</v>
      </c>
      <c r="RIC4" s="81" t="s">
        <v>15453</v>
      </c>
      <c r="RID4" s="81" t="s">
        <v>15454</v>
      </c>
      <c r="RIE4" s="81" t="s">
        <v>15455</v>
      </c>
      <c r="RIF4" s="81" t="s">
        <v>15456</v>
      </c>
      <c r="RIG4" s="81" t="s">
        <v>15457</v>
      </c>
      <c r="RIH4" s="81" t="s">
        <v>15458</v>
      </c>
      <c r="RII4" s="81" t="s">
        <v>15459</v>
      </c>
      <c r="RIJ4" s="81" t="s">
        <v>15460</v>
      </c>
      <c r="RIK4" s="81" t="s">
        <v>15461</v>
      </c>
      <c r="RIL4" s="81" t="s">
        <v>15462</v>
      </c>
      <c r="RIM4" s="81" t="s">
        <v>15463</v>
      </c>
      <c r="RIN4" s="81" t="s">
        <v>15464</v>
      </c>
      <c r="RIO4" s="81" t="s">
        <v>15465</v>
      </c>
      <c r="RIP4" s="81" t="s">
        <v>15466</v>
      </c>
      <c r="RIQ4" s="81" t="s">
        <v>15467</v>
      </c>
      <c r="RIR4" s="81" t="s">
        <v>15468</v>
      </c>
      <c r="RIS4" s="81" t="s">
        <v>15469</v>
      </c>
      <c r="RIT4" s="81" t="s">
        <v>15470</v>
      </c>
      <c r="RIU4" s="81" t="s">
        <v>15471</v>
      </c>
      <c r="RIV4" s="81" t="s">
        <v>15472</v>
      </c>
      <c r="RIW4" s="81" t="s">
        <v>15473</v>
      </c>
      <c r="RIX4" s="81" t="s">
        <v>15474</v>
      </c>
      <c r="RIY4" s="81" t="s">
        <v>15475</v>
      </c>
      <c r="RIZ4" s="81" t="s">
        <v>15476</v>
      </c>
      <c r="RJA4" s="81" t="s">
        <v>15477</v>
      </c>
      <c r="RJB4" s="81" t="s">
        <v>15478</v>
      </c>
      <c r="RJC4" s="81" t="s">
        <v>15479</v>
      </c>
      <c r="RJD4" s="81" t="s">
        <v>15480</v>
      </c>
      <c r="RJE4" s="81" t="s">
        <v>15481</v>
      </c>
      <c r="RJF4" s="81" t="s">
        <v>15482</v>
      </c>
      <c r="RJG4" s="81" t="s">
        <v>15483</v>
      </c>
      <c r="RJH4" s="81" t="s">
        <v>15484</v>
      </c>
      <c r="RJI4" s="81" t="s">
        <v>15485</v>
      </c>
      <c r="RJJ4" s="81" t="s">
        <v>15486</v>
      </c>
      <c r="RJK4" s="81" t="s">
        <v>15487</v>
      </c>
      <c r="RJL4" s="81" t="s">
        <v>15488</v>
      </c>
      <c r="RJM4" s="81" t="s">
        <v>15489</v>
      </c>
      <c r="RJN4" s="81" t="s">
        <v>15490</v>
      </c>
      <c r="RJO4" s="81" t="s">
        <v>15491</v>
      </c>
      <c r="RJP4" s="81" t="s">
        <v>15492</v>
      </c>
      <c r="RJQ4" s="81" t="s">
        <v>15493</v>
      </c>
      <c r="RJR4" s="81" t="s">
        <v>15494</v>
      </c>
      <c r="RJS4" s="81" t="s">
        <v>15495</v>
      </c>
      <c r="RJT4" s="81" t="s">
        <v>15496</v>
      </c>
      <c r="RJU4" s="81" t="s">
        <v>15497</v>
      </c>
      <c r="RJV4" s="81" t="s">
        <v>15498</v>
      </c>
      <c r="RJW4" s="81" t="s">
        <v>15499</v>
      </c>
      <c r="RJX4" s="81" t="s">
        <v>15500</v>
      </c>
      <c r="RJY4" s="81" t="s">
        <v>15501</v>
      </c>
      <c r="RJZ4" s="81" t="s">
        <v>15502</v>
      </c>
      <c r="RKA4" s="81" t="s">
        <v>15503</v>
      </c>
      <c r="RKB4" s="81" t="s">
        <v>15504</v>
      </c>
      <c r="RKC4" s="81" t="s">
        <v>15505</v>
      </c>
      <c r="RKD4" s="81" t="s">
        <v>15506</v>
      </c>
      <c r="RKE4" s="81" t="s">
        <v>15507</v>
      </c>
      <c r="RKF4" s="81" t="s">
        <v>15508</v>
      </c>
      <c r="RKG4" s="81" t="s">
        <v>15509</v>
      </c>
      <c r="RKH4" s="81" t="s">
        <v>15510</v>
      </c>
      <c r="RKI4" s="81" t="s">
        <v>15511</v>
      </c>
      <c r="RKJ4" s="81" t="s">
        <v>15512</v>
      </c>
      <c r="RKK4" s="81" t="s">
        <v>15513</v>
      </c>
      <c r="RKL4" s="81" t="s">
        <v>15514</v>
      </c>
      <c r="RKM4" s="81" t="s">
        <v>15515</v>
      </c>
      <c r="RKN4" s="81" t="s">
        <v>15516</v>
      </c>
      <c r="RKO4" s="81" t="s">
        <v>15517</v>
      </c>
      <c r="RKP4" s="81" t="s">
        <v>15518</v>
      </c>
      <c r="RKQ4" s="81" t="s">
        <v>15519</v>
      </c>
      <c r="RKR4" s="81" t="s">
        <v>15520</v>
      </c>
      <c r="RKS4" s="81" t="s">
        <v>15521</v>
      </c>
      <c r="RKT4" s="81" t="s">
        <v>15522</v>
      </c>
      <c r="RKU4" s="81" t="s">
        <v>15523</v>
      </c>
      <c r="RKV4" s="81" t="s">
        <v>15524</v>
      </c>
      <c r="RKW4" s="81" t="s">
        <v>15525</v>
      </c>
      <c r="RKX4" s="81" t="s">
        <v>15526</v>
      </c>
      <c r="RKY4" s="81" t="s">
        <v>15527</v>
      </c>
      <c r="RKZ4" s="81" t="s">
        <v>15528</v>
      </c>
      <c r="RLA4" s="81" t="s">
        <v>15529</v>
      </c>
      <c r="RLB4" s="81" t="s">
        <v>15530</v>
      </c>
      <c r="RLC4" s="81" t="s">
        <v>15531</v>
      </c>
      <c r="RLD4" s="81" t="s">
        <v>15532</v>
      </c>
      <c r="RLE4" s="81" t="s">
        <v>15533</v>
      </c>
      <c r="RLF4" s="81" t="s">
        <v>15534</v>
      </c>
      <c r="RLG4" s="81" t="s">
        <v>15535</v>
      </c>
      <c r="RLH4" s="81" t="s">
        <v>15536</v>
      </c>
      <c r="RLI4" s="81" t="s">
        <v>15537</v>
      </c>
      <c r="RLJ4" s="81" t="s">
        <v>15538</v>
      </c>
      <c r="RLK4" s="81" t="s">
        <v>15539</v>
      </c>
      <c r="RLL4" s="81" t="s">
        <v>15540</v>
      </c>
      <c r="RLM4" s="81" t="s">
        <v>15541</v>
      </c>
      <c r="RLN4" s="81" t="s">
        <v>15542</v>
      </c>
      <c r="RLO4" s="81" t="s">
        <v>15543</v>
      </c>
      <c r="RLP4" s="81" t="s">
        <v>15544</v>
      </c>
      <c r="RLQ4" s="81" t="s">
        <v>15545</v>
      </c>
      <c r="RLR4" s="81" t="s">
        <v>15546</v>
      </c>
      <c r="RLS4" s="81" t="s">
        <v>15547</v>
      </c>
      <c r="RLT4" s="81" t="s">
        <v>15548</v>
      </c>
      <c r="RLU4" s="81" t="s">
        <v>15549</v>
      </c>
      <c r="RLV4" s="81" t="s">
        <v>15550</v>
      </c>
      <c r="RLW4" s="81" t="s">
        <v>15551</v>
      </c>
      <c r="RLX4" s="81" t="s">
        <v>15552</v>
      </c>
      <c r="RLY4" s="81" t="s">
        <v>15553</v>
      </c>
      <c r="RLZ4" s="81" t="s">
        <v>15554</v>
      </c>
      <c r="RMA4" s="81" t="s">
        <v>15555</v>
      </c>
      <c r="RMB4" s="81" t="s">
        <v>15556</v>
      </c>
      <c r="RMC4" s="81" t="s">
        <v>15557</v>
      </c>
      <c r="RMD4" s="81" t="s">
        <v>15558</v>
      </c>
      <c r="RME4" s="81" t="s">
        <v>15559</v>
      </c>
      <c r="RMF4" s="81" t="s">
        <v>15560</v>
      </c>
      <c r="RMG4" s="81" t="s">
        <v>15561</v>
      </c>
      <c r="RMH4" s="81" t="s">
        <v>15562</v>
      </c>
      <c r="RMI4" s="81" t="s">
        <v>15563</v>
      </c>
      <c r="RMJ4" s="81" t="s">
        <v>15564</v>
      </c>
      <c r="RMK4" s="81" t="s">
        <v>15565</v>
      </c>
      <c r="RML4" s="81" t="s">
        <v>15566</v>
      </c>
      <c r="RMM4" s="81" t="s">
        <v>15567</v>
      </c>
      <c r="RMN4" s="81" t="s">
        <v>15568</v>
      </c>
      <c r="RMO4" s="81" t="s">
        <v>15569</v>
      </c>
      <c r="RMP4" s="81" t="s">
        <v>15570</v>
      </c>
      <c r="RMQ4" s="81" t="s">
        <v>15571</v>
      </c>
      <c r="RMR4" s="81" t="s">
        <v>15572</v>
      </c>
      <c r="RMS4" s="81" t="s">
        <v>15573</v>
      </c>
      <c r="RMT4" s="81" t="s">
        <v>15574</v>
      </c>
      <c r="RMU4" s="81" t="s">
        <v>15575</v>
      </c>
      <c r="RMV4" s="81" t="s">
        <v>15576</v>
      </c>
      <c r="RMW4" s="81" t="s">
        <v>15577</v>
      </c>
      <c r="RMX4" s="81" t="s">
        <v>15578</v>
      </c>
      <c r="RMY4" s="81" t="s">
        <v>15579</v>
      </c>
      <c r="RMZ4" s="81" t="s">
        <v>15580</v>
      </c>
      <c r="RNA4" s="81" t="s">
        <v>15581</v>
      </c>
      <c r="RNB4" s="81" t="s">
        <v>15582</v>
      </c>
      <c r="RNC4" s="81" t="s">
        <v>15583</v>
      </c>
      <c r="RND4" s="81" t="s">
        <v>15584</v>
      </c>
      <c r="RNE4" s="81" t="s">
        <v>15585</v>
      </c>
      <c r="RNF4" s="81" t="s">
        <v>15586</v>
      </c>
      <c r="RNG4" s="81" t="s">
        <v>15587</v>
      </c>
      <c r="RNH4" s="81" t="s">
        <v>15588</v>
      </c>
      <c r="RNI4" s="81" t="s">
        <v>15589</v>
      </c>
      <c r="RNJ4" s="81" t="s">
        <v>15590</v>
      </c>
      <c r="RNK4" s="81" t="s">
        <v>15591</v>
      </c>
      <c r="RNL4" s="81" t="s">
        <v>15592</v>
      </c>
      <c r="RNM4" s="81" t="s">
        <v>15593</v>
      </c>
      <c r="RNN4" s="81" t="s">
        <v>15594</v>
      </c>
      <c r="RNO4" s="81" t="s">
        <v>15595</v>
      </c>
      <c r="RNP4" s="81" t="s">
        <v>15596</v>
      </c>
      <c r="RNQ4" s="81" t="s">
        <v>15597</v>
      </c>
      <c r="RNR4" s="81" t="s">
        <v>15598</v>
      </c>
      <c r="RNS4" s="81" t="s">
        <v>15599</v>
      </c>
      <c r="RNT4" s="81" t="s">
        <v>15600</v>
      </c>
      <c r="RNU4" s="81" t="s">
        <v>15601</v>
      </c>
      <c r="RNV4" s="81" t="s">
        <v>15602</v>
      </c>
      <c r="RNW4" s="81" t="s">
        <v>15603</v>
      </c>
      <c r="RNX4" s="81" t="s">
        <v>15604</v>
      </c>
      <c r="RNY4" s="81" t="s">
        <v>15605</v>
      </c>
      <c r="RNZ4" s="81" t="s">
        <v>15606</v>
      </c>
      <c r="ROA4" s="81" t="s">
        <v>15607</v>
      </c>
      <c r="ROB4" s="81" t="s">
        <v>15608</v>
      </c>
      <c r="ROC4" s="81" t="s">
        <v>15609</v>
      </c>
      <c r="ROD4" s="81" t="s">
        <v>15610</v>
      </c>
      <c r="ROE4" s="81" t="s">
        <v>15611</v>
      </c>
      <c r="ROF4" s="81" t="s">
        <v>15612</v>
      </c>
      <c r="ROG4" s="81" t="s">
        <v>15613</v>
      </c>
      <c r="ROH4" s="81" t="s">
        <v>15614</v>
      </c>
      <c r="ROI4" s="81" t="s">
        <v>15615</v>
      </c>
      <c r="ROJ4" s="81" t="s">
        <v>15616</v>
      </c>
      <c r="ROK4" s="81" t="s">
        <v>15617</v>
      </c>
      <c r="ROL4" s="81" t="s">
        <v>15618</v>
      </c>
      <c r="ROM4" s="81" t="s">
        <v>15619</v>
      </c>
      <c r="RON4" s="81" t="s">
        <v>15620</v>
      </c>
      <c r="ROO4" s="81" t="s">
        <v>15621</v>
      </c>
      <c r="ROP4" s="81" t="s">
        <v>15622</v>
      </c>
      <c r="ROQ4" s="81" t="s">
        <v>15623</v>
      </c>
      <c r="ROR4" s="81" t="s">
        <v>15624</v>
      </c>
      <c r="ROS4" s="81" t="s">
        <v>15625</v>
      </c>
      <c r="ROT4" s="81" t="s">
        <v>15626</v>
      </c>
      <c r="ROU4" s="81" t="s">
        <v>15627</v>
      </c>
      <c r="ROV4" s="81" t="s">
        <v>15628</v>
      </c>
      <c r="ROW4" s="81" t="s">
        <v>15629</v>
      </c>
      <c r="ROX4" s="81" t="s">
        <v>15630</v>
      </c>
      <c r="ROY4" s="81" t="s">
        <v>15631</v>
      </c>
      <c r="ROZ4" s="81" t="s">
        <v>15632</v>
      </c>
      <c r="RPA4" s="81" t="s">
        <v>15633</v>
      </c>
      <c r="RPB4" s="81" t="s">
        <v>15634</v>
      </c>
      <c r="RPC4" s="81" t="s">
        <v>15635</v>
      </c>
      <c r="RPD4" s="81" t="s">
        <v>15636</v>
      </c>
      <c r="RPE4" s="81" t="s">
        <v>15637</v>
      </c>
      <c r="RPF4" s="81" t="s">
        <v>15638</v>
      </c>
      <c r="RPG4" s="81" t="s">
        <v>15639</v>
      </c>
      <c r="RPH4" s="81" t="s">
        <v>15640</v>
      </c>
      <c r="RPI4" s="81" t="s">
        <v>15641</v>
      </c>
      <c r="RPJ4" s="81" t="s">
        <v>15642</v>
      </c>
      <c r="RPK4" s="81" t="s">
        <v>15643</v>
      </c>
      <c r="RPL4" s="81" t="s">
        <v>15644</v>
      </c>
      <c r="RPM4" s="81" t="s">
        <v>15645</v>
      </c>
      <c r="RPN4" s="81" t="s">
        <v>15646</v>
      </c>
      <c r="RPO4" s="81" t="s">
        <v>15647</v>
      </c>
      <c r="RPP4" s="81" t="s">
        <v>15648</v>
      </c>
      <c r="RPQ4" s="81" t="s">
        <v>15649</v>
      </c>
      <c r="RPR4" s="81" t="s">
        <v>15650</v>
      </c>
      <c r="RPS4" s="81" t="s">
        <v>15651</v>
      </c>
      <c r="RPT4" s="81" t="s">
        <v>15652</v>
      </c>
      <c r="RPU4" s="81" t="s">
        <v>15653</v>
      </c>
      <c r="RPV4" s="81" t="s">
        <v>15654</v>
      </c>
      <c r="RPW4" s="81" t="s">
        <v>15655</v>
      </c>
      <c r="RPX4" s="81" t="s">
        <v>15656</v>
      </c>
      <c r="RPY4" s="81" t="s">
        <v>15657</v>
      </c>
      <c r="RPZ4" s="81" t="s">
        <v>15658</v>
      </c>
      <c r="RQA4" s="81" t="s">
        <v>15659</v>
      </c>
      <c r="RQB4" s="81" t="s">
        <v>15660</v>
      </c>
      <c r="RQC4" s="81" t="s">
        <v>15661</v>
      </c>
      <c r="RQD4" s="81" t="s">
        <v>15662</v>
      </c>
      <c r="RQE4" s="81" t="s">
        <v>15663</v>
      </c>
      <c r="RQF4" s="81" t="s">
        <v>15664</v>
      </c>
      <c r="RQG4" s="81" t="s">
        <v>15665</v>
      </c>
      <c r="RQH4" s="81" t="s">
        <v>15666</v>
      </c>
      <c r="RQI4" s="81" t="s">
        <v>15667</v>
      </c>
      <c r="RQJ4" s="81" t="s">
        <v>15668</v>
      </c>
      <c r="RQK4" s="81" t="s">
        <v>15669</v>
      </c>
      <c r="RQL4" s="81" t="s">
        <v>15670</v>
      </c>
      <c r="RQM4" s="81" t="s">
        <v>15671</v>
      </c>
      <c r="RQN4" s="81" t="s">
        <v>15672</v>
      </c>
      <c r="RQO4" s="81" t="s">
        <v>15673</v>
      </c>
      <c r="RQP4" s="81" t="s">
        <v>15674</v>
      </c>
      <c r="RQQ4" s="81" t="s">
        <v>15675</v>
      </c>
      <c r="RQR4" s="81" t="s">
        <v>15676</v>
      </c>
      <c r="RQS4" s="81" t="s">
        <v>15677</v>
      </c>
      <c r="RQT4" s="81" t="s">
        <v>15678</v>
      </c>
      <c r="RQU4" s="81" t="s">
        <v>15679</v>
      </c>
      <c r="RQV4" s="81" t="s">
        <v>15680</v>
      </c>
      <c r="RQW4" s="81" t="s">
        <v>15681</v>
      </c>
      <c r="RQX4" s="81" t="s">
        <v>15682</v>
      </c>
      <c r="RQY4" s="81" t="s">
        <v>15683</v>
      </c>
      <c r="RQZ4" s="81" t="s">
        <v>15684</v>
      </c>
      <c r="RRA4" s="81" t="s">
        <v>15685</v>
      </c>
      <c r="RRB4" s="81" t="s">
        <v>15686</v>
      </c>
      <c r="RRC4" s="81" t="s">
        <v>15687</v>
      </c>
      <c r="RRD4" s="81" t="s">
        <v>15688</v>
      </c>
      <c r="RRE4" s="81" t="s">
        <v>15689</v>
      </c>
      <c r="RRF4" s="81" t="s">
        <v>15690</v>
      </c>
      <c r="RRG4" s="81" t="s">
        <v>15691</v>
      </c>
      <c r="RRH4" s="81" t="s">
        <v>15692</v>
      </c>
      <c r="RRI4" s="81" t="s">
        <v>15693</v>
      </c>
      <c r="RRJ4" s="81" t="s">
        <v>15694</v>
      </c>
      <c r="RRK4" s="81" t="s">
        <v>15695</v>
      </c>
      <c r="RRL4" s="81" t="s">
        <v>15696</v>
      </c>
      <c r="RRM4" s="81" t="s">
        <v>15697</v>
      </c>
      <c r="RRN4" s="81" t="s">
        <v>15698</v>
      </c>
      <c r="RRO4" s="81" t="s">
        <v>15699</v>
      </c>
      <c r="RRP4" s="81" t="s">
        <v>15700</v>
      </c>
      <c r="RRQ4" s="81" t="s">
        <v>15701</v>
      </c>
      <c r="RRR4" s="81" t="s">
        <v>15702</v>
      </c>
      <c r="RRS4" s="81" t="s">
        <v>15703</v>
      </c>
      <c r="RRT4" s="81" t="s">
        <v>15704</v>
      </c>
      <c r="RRU4" s="81" t="s">
        <v>15705</v>
      </c>
      <c r="RRV4" s="81" t="s">
        <v>15706</v>
      </c>
      <c r="RRW4" s="81" t="s">
        <v>15707</v>
      </c>
      <c r="RRX4" s="81" t="s">
        <v>15708</v>
      </c>
      <c r="RRY4" s="81" t="s">
        <v>15709</v>
      </c>
      <c r="RRZ4" s="81" t="s">
        <v>15710</v>
      </c>
      <c r="RSA4" s="81" t="s">
        <v>15711</v>
      </c>
      <c r="RSB4" s="81" t="s">
        <v>15712</v>
      </c>
      <c r="RSC4" s="81" t="s">
        <v>15713</v>
      </c>
      <c r="RSD4" s="81" t="s">
        <v>15714</v>
      </c>
      <c r="RSE4" s="81" t="s">
        <v>15715</v>
      </c>
      <c r="RSF4" s="81" t="s">
        <v>15716</v>
      </c>
      <c r="RSG4" s="81" t="s">
        <v>15717</v>
      </c>
      <c r="RSH4" s="81" t="s">
        <v>15718</v>
      </c>
      <c r="RSI4" s="81" t="s">
        <v>15719</v>
      </c>
      <c r="RSJ4" s="81" t="s">
        <v>15720</v>
      </c>
      <c r="RSK4" s="81" t="s">
        <v>15721</v>
      </c>
      <c r="RSL4" s="81" t="s">
        <v>15722</v>
      </c>
      <c r="RSM4" s="81" t="s">
        <v>15723</v>
      </c>
      <c r="RSN4" s="81" t="s">
        <v>15724</v>
      </c>
      <c r="RSO4" s="81" t="s">
        <v>15725</v>
      </c>
      <c r="RSP4" s="81" t="s">
        <v>15726</v>
      </c>
      <c r="RSQ4" s="81" t="s">
        <v>15727</v>
      </c>
      <c r="RSR4" s="81" t="s">
        <v>15728</v>
      </c>
      <c r="RSS4" s="81" t="s">
        <v>15729</v>
      </c>
      <c r="RST4" s="81" t="s">
        <v>15730</v>
      </c>
      <c r="RSU4" s="81" t="s">
        <v>15731</v>
      </c>
      <c r="RSV4" s="81" t="s">
        <v>15732</v>
      </c>
      <c r="RSW4" s="81" t="s">
        <v>15733</v>
      </c>
      <c r="RSX4" s="81" t="s">
        <v>15734</v>
      </c>
      <c r="RSY4" s="81" t="s">
        <v>15735</v>
      </c>
      <c r="RSZ4" s="81" t="s">
        <v>15736</v>
      </c>
      <c r="RTA4" s="81" t="s">
        <v>15737</v>
      </c>
      <c r="RTB4" s="81" t="s">
        <v>15738</v>
      </c>
      <c r="RTC4" s="81" t="s">
        <v>15739</v>
      </c>
      <c r="RTD4" s="81" t="s">
        <v>15740</v>
      </c>
      <c r="RTE4" s="81" t="s">
        <v>15741</v>
      </c>
      <c r="RTF4" s="81" t="s">
        <v>15742</v>
      </c>
      <c r="RTG4" s="81" t="s">
        <v>15743</v>
      </c>
      <c r="RTH4" s="81" t="s">
        <v>15744</v>
      </c>
      <c r="RTI4" s="81" t="s">
        <v>15745</v>
      </c>
      <c r="RTJ4" s="81" t="s">
        <v>15746</v>
      </c>
      <c r="RTK4" s="81" t="s">
        <v>15747</v>
      </c>
      <c r="RTL4" s="81" t="s">
        <v>15748</v>
      </c>
      <c r="RTM4" s="81" t="s">
        <v>15749</v>
      </c>
      <c r="RTN4" s="81" t="s">
        <v>15750</v>
      </c>
      <c r="RTO4" s="81" t="s">
        <v>15751</v>
      </c>
      <c r="RTP4" s="81" t="s">
        <v>15752</v>
      </c>
      <c r="RTQ4" s="81" t="s">
        <v>15753</v>
      </c>
      <c r="RTR4" s="81" t="s">
        <v>15754</v>
      </c>
      <c r="RTS4" s="81" t="s">
        <v>15755</v>
      </c>
      <c r="RTT4" s="81" t="s">
        <v>15756</v>
      </c>
      <c r="RTU4" s="81" t="s">
        <v>15757</v>
      </c>
      <c r="RTV4" s="81" t="s">
        <v>15758</v>
      </c>
      <c r="RTW4" s="81" t="s">
        <v>15759</v>
      </c>
      <c r="RTX4" s="81" t="s">
        <v>15760</v>
      </c>
      <c r="RTY4" s="81" t="s">
        <v>15761</v>
      </c>
      <c r="RTZ4" s="81" t="s">
        <v>15762</v>
      </c>
      <c r="RUA4" s="81" t="s">
        <v>15763</v>
      </c>
      <c r="RUB4" s="81" t="s">
        <v>15764</v>
      </c>
      <c r="RUC4" s="81" t="s">
        <v>15765</v>
      </c>
      <c r="RUD4" s="81" t="s">
        <v>15766</v>
      </c>
      <c r="RUE4" s="81" t="s">
        <v>15767</v>
      </c>
      <c r="RUF4" s="81" t="s">
        <v>15768</v>
      </c>
      <c r="RUG4" s="81" t="s">
        <v>15769</v>
      </c>
      <c r="RUH4" s="81" t="s">
        <v>15770</v>
      </c>
      <c r="RUI4" s="81" t="s">
        <v>15771</v>
      </c>
      <c r="RUJ4" s="81" t="s">
        <v>15772</v>
      </c>
      <c r="RUK4" s="81" t="s">
        <v>15773</v>
      </c>
      <c r="RUL4" s="81" t="s">
        <v>15774</v>
      </c>
      <c r="RUM4" s="81" t="s">
        <v>15775</v>
      </c>
      <c r="RUN4" s="81" t="s">
        <v>15776</v>
      </c>
      <c r="RUO4" s="81" t="s">
        <v>15777</v>
      </c>
      <c r="RUP4" s="81" t="s">
        <v>15778</v>
      </c>
      <c r="RUQ4" s="81" t="s">
        <v>15779</v>
      </c>
      <c r="RUR4" s="81" t="s">
        <v>15780</v>
      </c>
      <c r="RUS4" s="81" t="s">
        <v>15781</v>
      </c>
      <c r="RUT4" s="81" t="s">
        <v>15782</v>
      </c>
      <c r="RUU4" s="81" t="s">
        <v>15783</v>
      </c>
      <c r="RUV4" s="81" t="s">
        <v>15784</v>
      </c>
      <c r="RUW4" s="81" t="s">
        <v>15785</v>
      </c>
      <c r="RUX4" s="81" t="s">
        <v>15786</v>
      </c>
      <c r="RUY4" s="81" t="s">
        <v>15787</v>
      </c>
      <c r="RUZ4" s="81" t="s">
        <v>15788</v>
      </c>
      <c r="RVA4" s="81" t="s">
        <v>15789</v>
      </c>
      <c r="RVB4" s="81" t="s">
        <v>15790</v>
      </c>
      <c r="RVC4" s="81" t="s">
        <v>15791</v>
      </c>
      <c r="RVD4" s="81" t="s">
        <v>15792</v>
      </c>
      <c r="RVE4" s="81" t="s">
        <v>15793</v>
      </c>
      <c r="RVF4" s="81" t="s">
        <v>15794</v>
      </c>
      <c r="RVG4" s="81" t="s">
        <v>15795</v>
      </c>
      <c r="RVH4" s="81" t="s">
        <v>15796</v>
      </c>
      <c r="RVI4" s="81" t="s">
        <v>15797</v>
      </c>
      <c r="RVJ4" s="81" t="s">
        <v>15798</v>
      </c>
      <c r="RVK4" s="81" t="s">
        <v>15799</v>
      </c>
      <c r="RVL4" s="81" t="s">
        <v>15800</v>
      </c>
      <c r="RVM4" s="81" t="s">
        <v>15801</v>
      </c>
      <c r="RVN4" s="81" t="s">
        <v>15802</v>
      </c>
      <c r="RVO4" s="81" t="s">
        <v>15803</v>
      </c>
      <c r="RVP4" s="81" t="s">
        <v>15804</v>
      </c>
      <c r="RVQ4" s="81" t="s">
        <v>15805</v>
      </c>
      <c r="RVR4" s="81" t="s">
        <v>15806</v>
      </c>
      <c r="RVS4" s="81" t="s">
        <v>15807</v>
      </c>
      <c r="RVT4" s="81" t="s">
        <v>15808</v>
      </c>
      <c r="RVU4" s="81" t="s">
        <v>15809</v>
      </c>
      <c r="RVV4" s="81" t="s">
        <v>15810</v>
      </c>
      <c r="RVW4" s="81" t="s">
        <v>15811</v>
      </c>
      <c r="RVX4" s="81" t="s">
        <v>15812</v>
      </c>
      <c r="RVY4" s="81" t="s">
        <v>15813</v>
      </c>
      <c r="RVZ4" s="81" t="s">
        <v>15814</v>
      </c>
      <c r="RWA4" s="81" t="s">
        <v>15815</v>
      </c>
      <c r="RWB4" s="81" t="s">
        <v>15816</v>
      </c>
      <c r="RWC4" s="81" t="s">
        <v>15817</v>
      </c>
      <c r="RWD4" s="81" t="s">
        <v>15818</v>
      </c>
      <c r="RWE4" s="81" t="s">
        <v>15819</v>
      </c>
      <c r="RWF4" s="81" t="s">
        <v>15820</v>
      </c>
      <c r="RWG4" s="81" t="s">
        <v>15821</v>
      </c>
      <c r="RWH4" s="81" t="s">
        <v>15822</v>
      </c>
      <c r="RWI4" s="81" t="s">
        <v>15823</v>
      </c>
      <c r="RWJ4" s="81" t="s">
        <v>15824</v>
      </c>
      <c r="RWK4" s="81" t="s">
        <v>15825</v>
      </c>
      <c r="RWL4" s="81" t="s">
        <v>15826</v>
      </c>
      <c r="RWM4" s="81" t="s">
        <v>15827</v>
      </c>
      <c r="RWN4" s="81" t="s">
        <v>15828</v>
      </c>
      <c r="RWO4" s="81" t="s">
        <v>15829</v>
      </c>
      <c r="RWP4" s="81" t="s">
        <v>15830</v>
      </c>
      <c r="RWQ4" s="81" t="s">
        <v>15831</v>
      </c>
      <c r="RWR4" s="81" t="s">
        <v>15832</v>
      </c>
      <c r="RWS4" s="81" t="s">
        <v>15833</v>
      </c>
      <c r="RWT4" s="81" t="s">
        <v>15834</v>
      </c>
      <c r="RWU4" s="81" t="s">
        <v>15835</v>
      </c>
      <c r="RWV4" s="81" t="s">
        <v>15836</v>
      </c>
      <c r="RWW4" s="81" t="s">
        <v>15837</v>
      </c>
      <c r="RWX4" s="81" t="s">
        <v>15838</v>
      </c>
      <c r="RWY4" s="81" t="s">
        <v>15839</v>
      </c>
      <c r="RWZ4" s="81" t="s">
        <v>15840</v>
      </c>
      <c r="RXA4" s="81" t="s">
        <v>15841</v>
      </c>
      <c r="RXB4" s="81" t="s">
        <v>15842</v>
      </c>
      <c r="RXC4" s="81" t="s">
        <v>15843</v>
      </c>
      <c r="RXD4" s="81" t="s">
        <v>15844</v>
      </c>
      <c r="RXE4" s="81" t="s">
        <v>15845</v>
      </c>
      <c r="RXF4" s="81" t="s">
        <v>15846</v>
      </c>
      <c r="RXG4" s="81" t="s">
        <v>15847</v>
      </c>
      <c r="RXH4" s="81" t="s">
        <v>15848</v>
      </c>
      <c r="RXI4" s="81" t="s">
        <v>15849</v>
      </c>
      <c r="RXJ4" s="81" t="s">
        <v>15850</v>
      </c>
      <c r="RXK4" s="81" t="s">
        <v>15851</v>
      </c>
      <c r="RXL4" s="81" t="s">
        <v>15852</v>
      </c>
      <c r="RXM4" s="81" t="s">
        <v>15853</v>
      </c>
      <c r="RXN4" s="81" t="s">
        <v>15854</v>
      </c>
      <c r="RXO4" s="81" t="s">
        <v>15855</v>
      </c>
      <c r="RXP4" s="81" t="s">
        <v>15856</v>
      </c>
      <c r="RXQ4" s="81" t="s">
        <v>15857</v>
      </c>
      <c r="RXR4" s="81" t="s">
        <v>15858</v>
      </c>
      <c r="RXS4" s="81" t="s">
        <v>15859</v>
      </c>
      <c r="RXT4" s="81" t="s">
        <v>15860</v>
      </c>
      <c r="RXU4" s="81" t="s">
        <v>15861</v>
      </c>
      <c r="RXV4" s="81" t="s">
        <v>15862</v>
      </c>
      <c r="RXW4" s="81" t="s">
        <v>15863</v>
      </c>
      <c r="RXX4" s="81" t="s">
        <v>15864</v>
      </c>
      <c r="RXY4" s="81" t="s">
        <v>15865</v>
      </c>
      <c r="RXZ4" s="81" t="s">
        <v>15866</v>
      </c>
      <c r="RYA4" s="81" t="s">
        <v>15867</v>
      </c>
      <c r="RYB4" s="81" t="s">
        <v>15868</v>
      </c>
      <c r="RYC4" s="81" t="s">
        <v>15869</v>
      </c>
      <c r="RYD4" s="81" t="s">
        <v>15870</v>
      </c>
      <c r="RYE4" s="81" t="s">
        <v>15871</v>
      </c>
      <c r="RYF4" s="81" t="s">
        <v>15872</v>
      </c>
      <c r="RYG4" s="81" t="s">
        <v>15873</v>
      </c>
      <c r="RYH4" s="81" t="s">
        <v>15874</v>
      </c>
      <c r="RYI4" s="81" t="s">
        <v>15875</v>
      </c>
      <c r="RYJ4" s="81" t="s">
        <v>15876</v>
      </c>
      <c r="RYK4" s="81" t="s">
        <v>15877</v>
      </c>
      <c r="RYL4" s="81" t="s">
        <v>15878</v>
      </c>
      <c r="RYM4" s="81" t="s">
        <v>15879</v>
      </c>
      <c r="RYN4" s="81" t="s">
        <v>15880</v>
      </c>
      <c r="RYO4" s="81" t="s">
        <v>15881</v>
      </c>
      <c r="RYP4" s="81" t="s">
        <v>15882</v>
      </c>
      <c r="RYQ4" s="81" t="s">
        <v>15883</v>
      </c>
      <c r="RYR4" s="81" t="s">
        <v>15884</v>
      </c>
      <c r="RYS4" s="81" t="s">
        <v>15885</v>
      </c>
      <c r="RYT4" s="81" t="s">
        <v>15886</v>
      </c>
      <c r="RYU4" s="81" t="s">
        <v>15887</v>
      </c>
      <c r="RYV4" s="81" t="s">
        <v>15888</v>
      </c>
      <c r="RYW4" s="81" t="s">
        <v>15889</v>
      </c>
      <c r="RYX4" s="81" t="s">
        <v>15890</v>
      </c>
      <c r="RYY4" s="81" t="s">
        <v>15891</v>
      </c>
      <c r="RYZ4" s="81" t="s">
        <v>15892</v>
      </c>
      <c r="RZA4" s="81" t="s">
        <v>15893</v>
      </c>
      <c r="RZB4" s="81" t="s">
        <v>15894</v>
      </c>
      <c r="RZC4" s="81" t="s">
        <v>15895</v>
      </c>
      <c r="RZD4" s="81" t="s">
        <v>15896</v>
      </c>
      <c r="RZE4" s="81" t="s">
        <v>15897</v>
      </c>
      <c r="RZF4" s="81" t="s">
        <v>15898</v>
      </c>
      <c r="RZG4" s="81" t="s">
        <v>15899</v>
      </c>
      <c r="RZH4" s="81" t="s">
        <v>15900</v>
      </c>
      <c r="RZI4" s="81" t="s">
        <v>15901</v>
      </c>
      <c r="RZJ4" s="81" t="s">
        <v>15902</v>
      </c>
      <c r="RZK4" s="81" t="s">
        <v>15903</v>
      </c>
      <c r="RZL4" s="81" t="s">
        <v>15904</v>
      </c>
      <c r="RZM4" s="81" t="s">
        <v>15905</v>
      </c>
      <c r="RZN4" s="81" t="s">
        <v>15906</v>
      </c>
      <c r="RZO4" s="81" t="s">
        <v>15907</v>
      </c>
      <c r="RZP4" s="81" t="s">
        <v>15908</v>
      </c>
      <c r="RZQ4" s="81" t="s">
        <v>15909</v>
      </c>
      <c r="RZR4" s="81" t="s">
        <v>15910</v>
      </c>
      <c r="RZS4" s="81" t="s">
        <v>15911</v>
      </c>
      <c r="RZT4" s="81" t="s">
        <v>15912</v>
      </c>
      <c r="RZU4" s="81" t="s">
        <v>15913</v>
      </c>
      <c r="RZV4" s="81" t="s">
        <v>15914</v>
      </c>
      <c r="RZW4" s="81" t="s">
        <v>15915</v>
      </c>
      <c r="RZX4" s="81" t="s">
        <v>15916</v>
      </c>
      <c r="RZY4" s="81" t="s">
        <v>15917</v>
      </c>
      <c r="RZZ4" s="81" t="s">
        <v>15918</v>
      </c>
      <c r="SAA4" s="81" t="s">
        <v>15919</v>
      </c>
      <c r="SAB4" s="81" t="s">
        <v>15920</v>
      </c>
      <c r="SAC4" s="81" t="s">
        <v>15921</v>
      </c>
      <c r="SAD4" s="81" t="s">
        <v>15922</v>
      </c>
      <c r="SAE4" s="81" t="s">
        <v>15923</v>
      </c>
      <c r="SAF4" s="81" t="s">
        <v>15924</v>
      </c>
      <c r="SAG4" s="81" t="s">
        <v>15925</v>
      </c>
      <c r="SAH4" s="81" t="s">
        <v>15926</v>
      </c>
      <c r="SAI4" s="81" t="s">
        <v>15927</v>
      </c>
      <c r="SAJ4" s="81" t="s">
        <v>15928</v>
      </c>
      <c r="SAK4" s="81" t="s">
        <v>15929</v>
      </c>
      <c r="SAL4" s="81" t="s">
        <v>15930</v>
      </c>
      <c r="SAM4" s="81" t="s">
        <v>15931</v>
      </c>
      <c r="SAN4" s="81" t="s">
        <v>15932</v>
      </c>
      <c r="SAO4" s="81" t="s">
        <v>15933</v>
      </c>
      <c r="SAP4" s="81" t="s">
        <v>15934</v>
      </c>
      <c r="SAQ4" s="81" t="s">
        <v>15935</v>
      </c>
      <c r="SAR4" s="81" t="s">
        <v>15936</v>
      </c>
      <c r="SAS4" s="81" t="s">
        <v>15937</v>
      </c>
      <c r="SAT4" s="81" t="s">
        <v>15938</v>
      </c>
      <c r="SAU4" s="81" t="s">
        <v>15939</v>
      </c>
      <c r="SAV4" s="81" t="s">
        <v>15940</v>
      </c>
      <c r="SAW4" s="81" t="s">
        <v>15941</v>
      </c>
      <c r="SAX4" s="81" t="s">
        <v>15942</v>
      </c>
      <c r="SAY4" s="81" t="s">
        <v>15943</v>
      </c>
      <c r="SAZ4" s="81" t="s">
        <v>15944</v>
      </c>
      <c r="SBA4" s="81" t="s">
        <v>15945</v>
      </c>
      <c r="SBB4" s="81" t="s">
        <v>15946</v>
      </c>
      <c r="SBC4" s="81" t="s">
        <v>15947</v>
      </c>
      <c r="SBD4" s="81" t="s">
        <v>15948</v>
      </c>
      <c r="SBE4" s="81" t="s">
        <v>15949</v>
      </c>
      <c r="SBF4" s="81" t="s">
        <v>15950</v>
      </c>
      <c r="SBG4" s="81" t="s">
        <v>15951</v>
      </c>
      <c r="SBH4" s="81" t="s">
        <v>15952</v>
      </c>
      <c r="SBI4" s="81" t="s">
        <v>15953</v>
      </c>
      <c r="SBJ4" s="81" t="s">
        <v>15954</v>
      </c>
      <c r="SBK4" s="81" t="s">
        <v>15955</v>
      </c>
      <c r="SBL4" s="81" t="s">
        <v>15956</v>
      </c>
      <c r="SBM4" s="81" t="s">
        <v>15957</v>
      </c>
      <c r="SBN4" s="81" t="s">
        <v>15958</v>
      </c>
      <c r="SBO4" s="81" t="s">
        <v>15959</v>
      </c>
      <c r="SBP4" s="81" t="s">
        <v>15960</v>
      </c>
      <c r="SBQ4" s="81" t="s">
        <v>15961</v>
      </c>
      <c r="SBR4" s="81" t="s">
        <v>15962</v>
      </c>
      <c r="SBS4" s="81" t="s">
        <v>15963</v>
      </c>
      <c r="SBT4" s="81" t="s">
        <v>15964</v>
      </c>
      <c r="SBU4" s="81" t="s">
        <v>15965</v>
      </c>
      <c r="SBV4" s="81" t="s">
        <v>15966</v>
      </c>
      <c r="SBW4" s="81" t="s">
        <v>15967</v>
      </c>
      <c r="SBX4" s="81" t="s">
        <v>15968</v>
      </c>
      <c r="SBY4" s="81" t="s">
        <v>15969</v>
      </c>
      <c r="SBZ4" s="81" t="s">
        <v>15970</v>
      </c>
      <c r="SCA4" s="81" t="s">
        <v>15971</v>
      </c>
      <c r="SCB4" s="81" t="s">
        <v>15972</v>
      </c>
      <c r="SCC4" s="81" t="s">
        <v>15973</v>
      </c>
      <c r="SCD4" s="81" t="s">
        <v>15974</v>
      </c>
      <c r="SCE4" s="81" t="s">
        <v>15975</v>
      </c>
      <c r="SCF4" s="81" t="s">
        <v>15976</v>
      </c>
      <c r="SCG4" s="81" t="s">
        <v>15977</v>
      </c>
      <c r="SCH4" s="81" t="s">
        <v>15978</v>
      </c>
      <c r="SCI4" s="81" t="s">
        <v>15979</v>
      </c>
      <c r="SCJ4" s="81" t="s">
        <v>15980</v>
      </c>
      <c r="SCK4" s="81" t="s">
        <v>15981</v>
      </c>
      <c r="SCL4" s="81" t="s">
        <v>15982</v>
      </c>
      <c r="SCM4" s="81" t="s">
        <v>15983</v>
      </c>
      <c r="SCN4" s="81" t="s">
        <v>15984</v>
      </c>
      <c r="SCO4" s="81" t="s">
        <v>15985</v>
      </c>
      <c r="SCP4" s="81" t="s">
        <v>15986</v>
      </c>
      <c r="SCQ4" s="81" t="s">
        <v>15987</v>
      </c>
      <c r="SCR4" s="81" t="s">
        <v>15988</v>
      </c>
      <c r="SCS4" s="81" t="s">
        <v>15989</v>
      </c>
      <c r="SCT4" s="81" t="s">
        <v>15990</v>
      </c>
      <c r="SCU4" s="81" t="s">
        <v>15991</v>
      </c>
      <c r="SCV4" s="81" t="s">
        <v>15992</v>
      </c>
      <c r="SCW4" s="81" t="s">
        <v>15993</v>
      </c>
      <c r="SCX4" s="81" t="s">
        <v>15994</v>
      </c>
      <c r="SCY4" s="81" t="s">
        <v>15995</v>
      </c>
      <c r="SCZ4" s="81" t="s">
        <v>15996</v>
      </c>
      <c r="SDA4" s="81" t="s">
        <v>15997</v>
      </c>
      <c r="SDB4" s="81" t="s">
        <v>15998</v>
      </c>
      <c r="SDC4" s="81" t="s">
        <v>15999</v>
      </c>
      <c r="SDD4" s="81" t="s">
        <v>16000</v>
      </c>
      <c r="SDE4" s="81" t="s">
        <v>16001</v>
      </c>
      <c r="SDF4" s="81" t="s">
        <v>16002</v>
      </c>
      <c r="SDG4" s="81" t="s">
        <v>16003</v>
      </c>
      <c r="SDH4" s="81" t="s">
        <v>16004</v>
      </c>
      <c r="SDI4" s="81" t="s">
        <v>16005</v>
      </c>
      <c r="SDJ4" s="81" t="s">
        <v>16006</v>
      </c>
      <c r="SDK4" s="81" t="s">
        <v>16007</v>
      </c>
      <c r="SDL4" s="81" t="s">
        <v>16008</v>
      </c>
      <c r="SDM4" s="81" t="s">
        <v>16009</v>
      </c>
      <c r="SDN4" s="81" t="s">
        <v>16010</v>
      </c>
      <c r="SDO4" s="81" t="s">
        <v>16011</v>
      </c>
      <c r="SDP4" s="81" t="s">
        <v>16012</v>
      </c>
      <c r="SDQ4" s="81" t="s">
        <v>16013</v>
      </c>
      <c r="SDR4" s="81" t="s">
        <v>16014</v>
      </c>
      <c r="SDS4" s="81" t="s">
        <v>16015</v>
      </c>
      <c r="SDT4" s="81" t="s">
        <v>16016</v>
      </c>
      <c r="SDU4" s="81" t="s">
        <v>16017</v>
      </c>
      <c r="SDV4" s="81" t="s">
        <v>16018</v>
      </c>
      <c r="SDW4" s="81" t="s">
        <v>16019</v>
      </c>
      <c r="SDX4" s="81" t="s">
        <v>16020</v>
      </c>
      <c r="SDY4" s="81" t="s">
        <v>16021</v>
      </c>
      <c r="SDZ4" s="81" t="s">
        <v>16022</v>
      </c>
      <c r="SEA4" s="81" t="s">
        <v>16023</v>
      </c>
      <c r="SEB4" s="81" t="s">
        <v>16024</v>
      </c>
      <c r="SEC4" s="81" t="s">
        <v>16025</v>
      </c>
      <c r="SED4" s="81" t="s">
        <v>16026</v>
      </c>
      <c r="SEE4" s="81" t="s">
        <v>16027</v>
      </c>
      <c r="SEF4" s="81" t="s">
        <v>16028</v>
      </c>
      <c r="SEG4" s="81" t="s">
        <v>16029</v>
      </c>
      <c r="SEH4" s="81" t="s">
        <v>16030</v>
      </c>
      <c r="SEI4" s="81" t="s">
        <v>16031</v>
      </c>
      <c r="SEJ4" s="81" t="s">
        <v>16032</v>
      </c>
      <c r="SEK4" s="81" t="s">
        <v>16033</v>
      </c>
      <c r="SEL4" s="81" t="s">
        <v>16034</v>
      </c>
      <c r="SEM4" s="81" t="s">
        <v>16035</v>
      </c>
      <c r="SEN4" s="81" t="s">
        <v>16036</v>
      </c>
      <c r="SEO4" s="81" t="s">
        <v>16037</v>
      </c>
      <c r="SEP4" s="81" t="s">
        <v>16038</v>
      </c>
      <c r="SEQ4" s="81" t="s">
        <v>16039</v>
      </c>
      <c r="SER4" s="81" t="s">
        <v>16040</v>
      </c>
      <c r="SES4" s="81" t="s">
        <v>16041</v>
      </c>
      <c r="SET4" s="81" t="s">
        <v>16042</v>
      </c>
      <c r="SEU4" s="81" t="s">
        <v>16043</v>
      </c>
      <c r="SEV4" s="81" t="s">
        <v>16044</v>
      </c>
      <c r="SEW4" s="81" t="s">
        <v>16045</v>
      </c>
      <c r="SEX4" s="81" t="s">
        <v>16046</v>
      </c>
      <c r="SEY4" s="81" t="s">
        <v>16047</v>
      </c>
      <c r="SEZ4" s="81" t="s">
        <v>16048</v>
      </c>
      <c r="SFA4" s="81" t="s">
        <v>16049</v>
      </c>
      <c r="SFB4" s="81" t="s">
        <v>16050</v>
      </c>
      <c r="SFC4" s="81" t="s">
        <v>16051</v>
      </c>
      <c r="SFD4" s="81" t="s">
        <v>16052</v>
      </c>
      <c r="SFE4" s="81" t="s">
        <v>16053</v>
      </c>
      <c r="SFF4" s="81" t="s">
        <v>16054</v>
      </c>
      <c r="SFG4" s="81" t="s">
        <v>16055</v>
      </c>
      <c r="SFH4" s="81" t="s">
        <v>16056</v>
      </c>
      <c r="SFI4" s="81" t="s">
        <v>16057</v>
      </c>
      <c r="SFJ4" s="81" t="s">
        <v>16058</v>
      </c>
      <c r="SFK4" s="81" t="s">
        <v>16059</v>
      </c>
      <c r="SFL4" s="81" t="s">
        <v>16060</v>
      </c>
      <c r="SFM4" s="81" t="s">
        <v>16061</v>
      </c>
      <c r="SFN4" s="81" t="s">
        <v>16062</v>
      </c>
      <c r="SFO4" s="81" t="s">
        <v>16063</v>
      </c>
      <c r="SFP4" s="81" t="s">
        <v>16064</v>
      </c>
      <c r="SFQ4" s="81" t="s">
        <v>16065</v>
      </c>
      <c r="SFR4" s="81" t="s">
        <v>16066</v>
      </c>
      <c r="SFS4" s="81" t="s">
        <v>16067</v>
      </c>
      <c r="SFT4" s="81" t="s">
        <v>16068</v>
      </c>
      <c r="SFU4" s="81" t="s">
        <v>16069</v>
      </c>
      <c r="SFV4" s="81" t="s">
        <v>16070</v>
      </c>
      <c r="SFW4" s="81" t="s">
        <v>16071</v>
      </c>
      <c r="SFX4" s="81" t="s">
        <v>16072</v>
      </c>
      <c r="SFY4" s="81" t="s">
        <v>16073</v>
      </c>
      <c r="SFZ4" s="81" t="s">
        <v>16074</v>
      </c>
      <c r="SGA4" s="81" t="s">
        <v>16075</v>
      </c>
      <c r="SGB4" s="81" t="s">
        <v>16076</v>
      </c>
      <c r="SGC4" s="81" t="s">
        <v>16077</v>
      </c>
      <c r="SGD4" s="81" t="s">
        <v>16078</v>
      </c>
      <c r="SGE4" s="81" t="s">
        <v>16079</v>
      </c>
      <c r="SGF4" s="81" t="s">
        <v>16080</v>
      </c>
      <c r="SGG4" s="81" t="s">
        <v>16081</v>
      </c>
      <c r="SGH4" s="81" t="s">
        <v>16082</v>
      </c>
      <c r="SGI4" s="81" t="s">
        <v>16083</v>
      </c>
      <c r="SGJ4" s="81" t="s">
        <v>16084</v>
      </c>
      <c r="SGK4" s="81" t="s">
        <v>16085</v>
      </c>
      <c r="SGL4" s="81" t="s">
        <v>16086</v>
      </c>
      <c r="SGM4" s="81" t="s">
        <v>16087</v>
      </c>
      <c r="SGN4" s="81" t="s">
        <v>16088</v>
      </c>
      <c r="SGO4" s="81" t="s">
        <v>16089</v>
      </c>
      <c r="SGP4" s="81" t="s">
        <v>16090</v>
      </c>
      <c r="SGQ4" s="81" t="s">
        <v>16091</v>
      </c>
      <c r="SGR4" s="81" t="s">
        <v>16092</v>
      </c>
      <c r="SGS4" s="81" t="s">
        <v>16093</v>
      </c>
      <c r="SGT4" s="81" t="s">
        <v>16094</v>
      </c>
      <c r="SGU4" s="81" t="s">
        <v>16095</v>
      </c>
      <c r="SGV4" s="81" t="s">
        <v>16096</v>
      </c>
      <c r="SGW4" s="81" t="s">
        <v>16097</v>
      </c>
      <c r="SGX4" s="81" t="s">
        <v>16098</v>
      </c>
      <c r="SGY4" s="81" t="s">
        <v>16099</v>
      </c>
      <c r="SGZ4" s="81" t="s">
        <v>16100</v>
      </c>
      <c r="SHA4" s="81" t="s">
        <v>16101</v>
      </c>
      <c r="SHB4" s="81" t="s">
        <v>16102</v>
      </c>
      <c r="SHC4" s="81" t="s">
        <v>16103</v>
      </c>
      <c r="SHD4" s="81" t="s">
        <v>16104</v>
      </c>
      <c r="SHE4" s="81" t="s">
        <v>16105</v>
      </c>
      <c r="SHF4" s="81" t="s">
        <v>16106</v>
      </c>
      <c r="SHG4" s="81" t="s">
        <v>16107</v>
      </c>
      <c r="SHH4" s="81" t="s">
        <v>16108</v>
      </c>
      <c r="SHI4" s="81" t="s">
        <v>16109</v>
      </c>
      <c r="SHJ4" s="81" t="s">
        <v>16110</v>
      </c>
      <c r="SHK4" s="81" t="s">
        <v>16111</v>
      </c>
      <c r="SHL4" s="81" t="s">
        <v>16112</v>
      </c>
      <c r="SHM4" s="81" t="s">
        <v>16113</v>
      </c>
      <c r="SHN4" s="81" t="s">
        <v>16114</v>
      </c>
      <c r="SHO4" s="81" t="s">
        <v>16115</v>
      </c>
      <c r="SHP4" s="81" t="s">
        <v>16116</v>
      </c>
      <c r="SHQ4" s="81" t="s">
        <v>16117</v>
      </c>
      <c r="SHR4" s="81" t="s">
        <v>16118</v>
      </c>
      <c r="SHS4" s="81" t="s">
        <v>16119</v>
      </c>
      <c r="SHT4" s="81" t="s">
        <v>16120</v>
      </c>
      <c r="SHU4" s="81" t="s">
        <v>16121</v>
      </c>
      <c r="SHV4" s="81" t="s">
        <v>16122</v>
      </c>
      <c r="SHW4" s="81" t="s">
        <v>16123</v>
      </c>
      <c r="SHX4" s="81" t="s">
        <v>16124</v>
      </c>
      <c r="SHY4" s="81" t="s">
        <v>16125</v>
      </c>
      <c r="SHZ4" s="81" t="s">
        <v>16126</v>
      </c>
      <c r="SIA4" s="81" t="s">
        <v>16127</v>
      </c>
      <c r="SIB4" s="81" t="s">
        <v>16128</v>
      </c>
      <c r="SIC4" s="81" t="s">
        <v>16129</v>
      </c>
      <c r="SID4" s="81" t="s">
        <v>16130</v>
      </c>
      <c r="SIE4" s="81" t="s">
        <v>16131</v>
      </c>
      <c r="SIF4" s="81" t="s">
        <v>16132</v>
      </c>
      <c r="SIG4" s="81" t="s">
        <v>16133</v>
      </c>
      <c r="SIH4" s="81" t="s">
        <v>16134</v>
      </c>
      <c r="SII4" s="81" t="s">
        <v>16135</v>
      </c>
      <c r="SIJ4" s="81" t="s">
        <v>16136</v>
      </c>
      <c r="SIK4" s="81" t="s">
        <v>16137</v>
      </c>
      <c r="SIL4" s="81" t="s">
        <v>16138</v>
      </c>
      <c r="SIM4" s="81" t="s">
        <v>16139</v>
      </c>
      <c r="SIN4" s="81" t="s">
        <v>16140</v>
      </c>
      <c r="SIO4" s="81" t="s">
        <v>16141</v>
      </c>
      <c r="SIP4" s="81" t="s">
        <v>16142</v>
      </c>
      <c r="SIQ4" s="81" t="s">
        <v>16143</v>
      </c>
      <c r="SIR4" s="81" t="s">
        <v>16144</v>
      </c>
      <c r="SIS4" s="81" t="s">
        <v>16145</v>
      </c>
      <c r="SIT4" s="81" t="s">
        <v>16146</v>
      </c>
      <c r="SIU4" s="81" t="s">
        <v>16147</v>
      </c>
      <c r="SIV4" s="81" t="s">
        <v>16148</v>
      </c>
      <c r="SIW4" s="81" t="s">
        <v>16149</v>
      </c>
      <c r="SIX4" s="81" t="s">
        <v>16150</v>
      </c>
      <c r="SIY4" s="81" t="s">
        <v>16151</v>
      </c>
      <c r="SIZ4" s="81" t="s">
        <v>16152</v>
      </c>
      <c r="SJA4" s="81" t="s">
        <v>16153</v>
      </c>
      <c r="SJB4" s="81" t="s">
        <v>16154</v>
      </c>
      <c r="SJC4" s="81" t="s">
        <v>16155</v>
      </c>
      <c r="SJD4" s="81" t="s">
        <v>16156</v>
      </c>
      <c r="SJE4" s="81" t="s">
        <v>16157</v>
      </c>
      <c r="SJF4" s="81" t="s">
        <v>16158</v>
      </c>
      <c r="SJG4" s="81" t="s">
        <v>16159</v>
      </c>
      <c r="SJH4" s="81" t="s">
        <v>16160</v>
      </c>
      <c r="SJI4" s="81" t="s">
        <v>16161</v>
      </c>
      <c r="SJJ4" s="81" t="s">
        <v>16162</v>
      </c>
      <c r="SJK4" s="81" t="s">
        <v>16163</v>
      </c>
      <c r="SJL4" s="81" t="s">
        <v>16164</v>
      </c>
      <c r="SJM4" s="81" t="s">
        <v>16165</v>
      </c>
      <c r="SJN4" s="81" t="s">
        <v>16166</v>
      </c>
      <c r="SJO4" s="81" t="s">
        <v>16167</v>
      </c>
      <c r="SJP4" s="81" t="s">
        <v>16168</v>
      </c>
      <c r="SJQ4" s="81" t="s">
        <v>16169</v>
      </c>
      <c r="SJR4" s="81" t="s">
        <v>16170</v>
      </c>
      <c r="SJS4" s="81" t="s">
        <v>16171</v>
      </c>
      <c r="SJT4" s="81" t="s">
        <v>16172</v>
      </c>
      <c r="SJU4" s="81" t="s">
        <v>16173</v>
      </c>
      <c r="SJV4" s="81" t="s">
        <v>16174</v>
      </c>
      <c r="SJW4" s="81" t="s">
        <v>16175</v>
      </c>
      <c r="SJX4" s="81" t="s">
        <v>16176</v>
      </c>
      <c r="SJY4" s="81" t="s">
        <v>16177</v>
      </c>
      <c r="SJZ4" s="81" t="s">
        <v>16178</v>
      </c>
      <c r="SKA4" s="81" t="s">
        <v>16179</v>
      </c>
      <c r="SKB4" s="81" t="s">
        <v>16180</v>
      </c>
      <c r="SKC4" s="81" t="s">
        <v>16181</v>
      </c>
      <c r="SKD4" s="81" t="s">
        <v>16182</v>
      </c>
      <c r="SKE4" s="81" t="s">
        <v>16183</v>
      </c>
      <c r="SKF4" s="81" t="s">
        <v>16184</v>
      </c>
      <c r="SKG4" s="81" t="s">
        <v>16185</v>
      </c>
      <c r="SKH4" s="81" t="s">
        <v>16186</v>
      </c>
      <c r="SKI4" s="81" t="s">
        <v>16187</v>
      </c>
      <c r="SKJ4" s="81" t="s">
        <v>16188</v>
      </c>
      <c r="SKK4" s="81" t="s">
        <v>16189</v>
      </c>
      <c r="SKL4" s="81" t="s">
        <v>16190</v>
      </c>
      <c r="SKM4" s="81" t="s">
        <v>16191</v>
      </c>
      <c r="SKN4" s="81" t="s">
        <v>16192</v>
      </c>
      <c r="SKO4" s="81" t="s">
        <v>16193</v>
      </c>
      <c r="SKP4" s="81" t="s">
        <v>16194</v>
      </c>
      <c r="SKQ4" s="81" t="s">
        <v>16195</v>
      </c>
      <c r="SKR4" s="81" t="s">
        <v>16196</v>
      </c>
      <c r="SKS4" s="81" t="s">
        <v>16197</v>
      </c>
      <c r="SKT4" s="81" t="s">
        <v>16198</v>
      </c>
      <c r="SKU4" s="81" t="s">
        <v>16199</v>
      </c>
      <c r="SKV4" s="81" t="s">
        <v>16200</v>
      </c>
      <c r="SKW4" s="81" t="s">
        <v>16201</v>
      </c>
      <c r="SKX4" s="81" t="s">
        <v>16202</v>
      </c>
      <c r="SKY4" s="81" t="s">
        <v>16203</v>
      </c>
      <c r="SKZ4" s="81" t="s">
        <v>16204</v>
      </c>
      <c r="SLA4" s="81" t="s">
        <v>16205</v>
      </c>
      <c r="SLB4" s="81" t="s">
        <v>16206</v>
      </c>
      <c r="SLC4" s="81" t="s">
        <v>16207</v>
      </c>
      <c r="SLD4" s="81" t="s">
        <v>16208</v>
      </c>
      <c r="SLE4" s="81" t="s">
        <v>16209</v>
      </c>
      <c r="SLF4" s="81" t="s">
        <v>16210</v>
      </c>
      <c r="SLG4" s="81" t="s">
        <v>16211</v>
      </c>
      <c r="SLH4" s="81" t="s">
        <v>16212</v>
      </c>
      <c r="SLI4" s="81" t="s">
        <v>16213</v>
      </c>
      <c r="SLJ4" s="81" t="s">
        <v>16214</v>
      </c>
      <c r="SLK4" s="81" t="s">
        <v>16215</v>
      </c>
      <c r="SLL4" s="81" t="s">
        <v>16216</v>
      </c>
      <c r="SLM4" s="81" t="s">
        <v>16217</v>
      </c>
      <c r="SLN4" s="81" t="s">
        <v>16218</v>
      </c>
      <c r="SLO4" s="81" t="s">
        <v>16219</v>
      </c>
      <c r="SLP4" s="81" t="s">
        <v>16220</v>
      </c>
      <c r="SLQ4" s="81" t="s">
        <v>16221</v>
      </c>
      <c r="SLR4" s="81" t="s">
        <v>16222</v>
      </c>
      <c r="SLS4" s="81" t="s">
        <v>16223</v>
      </c>
      <c r="SLT4" s="81" t="s">
        <v>16224</v>
      </c>
      <c r="SLU4" s="81" t="s">
        <v>16225</v>
      </c>
      <c r="SLV4" s="81" t="s">
        <v>16226</v>
      </c>
      <c r="SLW4" s="81" t="s">
        <v>16227</v>
      </c>
      <c r="SLX4" s="81" t="s">
        <v>16228</v>
      </c>
      <c r="SLY4" s="81" t="s">
        <v>16229</v>
      </c>
      <c r="SLZ4" s="81" t="s">
        <v>16230</v>
      </c>
      <c r="SMA4" s="81" t="s">
        <v>16231</v>
      </c>
      <c r="SMB4" s="81" t="s">
        <v>16232</v>
      </c>
      <c r="SMC4" s="81" t="s">
        <v>16233</v>
      </c>
      <c r="SMD4" s="81" t="s">
        <v>16234</v>
      </c>
      <c r="SME4" s="81" t="s">
        <v>16235</v>
      </c>
      <c r="SMF4" s="81" t="s">
        <v>16236</v>
      </c>
      <c r="SMG4" s="81" t="s">
        <v>16237</v>
      </c>
      <c r="SMH4" s="81" t="s">
        <v>16238</v>
      </c>
      <c r="SMI4" s="81" t="s">
        <v>16239</v>
      </c>
      <c r="SMJ4" s="81" t="s">
        <v>16240</v>
      </c>
      <c r="SMK4" s="81" t="s">
        <v>16241</v>
      </c>
      <c r="SML4" s="81" t="s">
        <v>16242</v>
      </c>
      <c r="SMM4" s="81" t="s">
        <v>16243</v>
      </c>
      <c r="SMN4" s="81" t="s">
        <v>16244</v>
      </c>
      <c r="SMO4" s="81" t="s">
        <v>16245</v>
      </c>
      <c r="SMP4" s="81" t="s">
        <v>16246</v>
      </c>
      <c r="SMQ4" s="81" t="s">
        <v>16247</v>
      </c>
      <c r="SMR4" s="81" t="s">
        <v>16248</v>
      </c>
      <c r="SMS4" s="81" t="s">
        <v>16249</v>
      </c>
      <c r="SMT4" s="81" t="s">
        <v>16250</v>
      </c>
      <c r="SMU4" s="81" t="s">
        <v>16251</v>
      </c>
      <c r="SMV4" s="81" t="s">
        <v>16252</v>
      </c>
      <c r="SMW4" s="81" t="s">
        <v>16253</v>
      </c>
      <c r="SMX4" s="81" t="s">
        <v>16254</v>
      </c>
      <c r="SMY4" s="81" t="s">
        <v>16255</v>
      </c>
      <c r="SMZ4" s="81" t="s">
        <v>16256</v>
      </c>
      <c r="SNA4" s="81" t="s">
        <v>16257</v>
      </c>
      <c r="SNB4" s="81" t="s">
        <v>16258</v>
      </c>
      <c r="SNC4" s="81" t="s">
        <v>16259</v>
      </c>
      <c r="SND4" s="81" t="s">
        <v>16260</v>
      </c>
      <c r="SNE4" s="81" t="s">
        <v>16261</v>
      </c>
      <c r="SNF4" s="81" t="s">
        <v>16262</v>
      </c>
      <c r="SNG4" s="81" t="s">
        <v>16263</v>
      </c>
      <c r="SNH4" s="81" t="s">
        <v>16264</v>
      </c>
      <c r="SNI4" s="81" t="s">
        <v>16265</v>
      </c>
      <c r="SNJ4" s="81" t="s">
        <v>16266</v>
      </c>
      <c r="SNK4" s="81" t="s">
        <v>16267</v>
      </c>
      <c r="SNL4" s="81" t="s">
        <v>16268</v>
      </c>
      <c r="SNM4" s="81" t="s">
        <v>16269</v>
      </c>
      <c r="SNN4" s="81" t="s">
        <v>16270</v>
      </c>
      <c r="SNO4" s="81" t="s">
        <v>16271</v>
      </c>
      <c r="SNP4" s="81" t="s">
        <v>16272</v>
      </c>
      <c r="SNQ4" s="81" t="s">
        <v>16273</v>
      </c>
      <c r="SNR4" s="81" t="s">
        <v>16274</v>
      </c>
      <c r="SNS4" s="81" t="s">
        <v>16275</v>
      </c>
      <c r="SNT4" s="81" t="s">
        <v>16276</v>
      </c>
      <c r="SNU4" s="81" t="s">
        <v>16277</v>
      </c>
      <c r="SNV4" s="81" t="s">
        <v>16278</v>
      </c>
      <c r="SNW4" s="81" t="s">
        <v>16279</v>
      </c>
      <c r="SNX4" s="81" t="s">
        <v>16280</v>
      </c>
      <c r="SNY4" s="81" t="s">
        <v>16281</v>
      </c>
      <c r="SNZ4" s="81" t="s">
        <v>16282</v>
      </c>
      <c r="SOA4" s="81" t="s">
        <v>16283</v>
      </c>
      <c r="SOB4" s="81" t="s">
        <v>16284</v>
      </c>
      <c r="SOC4" s="81" t="s">
        <v>16285</v>
      </c>
      <c r="SOD4" s="81" t="s">
        <v>16286</v>
      </c>
      <c r="SOE4" s="81" t="s">
        <v>16287</v>
      </c>
      <c r="SOF4" s="81" t="s">
        <v>16288</v>
      </c>
      <c r="SOG4" s="81" t="s">
        <v>16289</v>
      </c>
      <c r="SOH4" s="81" t="s">
        <v>16290</v>
      </c>
      <c r="SOI4" s="81" t="s">
        <v>16291</v>
      </c>
      <c r="SOJ4" s="81" t="s">
        <v>16292</v>
      </c>
      <c r="SOK4" s="81" t="s">
        <v>16293</v>
      </c>
      <c r="SOL4" s="81" t="s">
        <v>16294</v>
      </c>
      <c r="SOM4" s="81" t="s">
        <v>16295</v>
      </c>
      <c r="SON4" s="81" t="s">
        <v>16296</v>
      </c>
      <c r="SOO4" s="81" t="s">
        <v>16297</v>
      </c>
      <c r="SOP4" s="81" t="s">
        <v>16298</v>
      </c>
      <c r="SOQ4" s="81" t="s">
        <v>16299</v>
      </c>
      <c r="SOR4" s="81" t="s">
        <v>16300</v>
      </c>
      <c r="SOS4" s="81" t="s">
        <v>16301</v>
      </c>
      <c r="SOT4" s="81" t="s">
        <v>16302</v>
      </c>
      <c r="SOU4" s="81" t="s">
        <v>16303</v>
      </c>
      <c r="SOV4" s="81" t="s">
        <v>16304</v>
      </c>
      <c r="SOW4" s="81" t="s">
        <v>16305</v>
      </c>
      <c r="SOX4" s="81" t="s">
        <v>16306</v>
      </c>
      <c r="SOY4" s="81" t="s">
        <v>16307</v>
      </c>
      <c r="SOZ4" s="81" t="s">
        <v>16308</v>
      </c>
      <c r="SPA4" s="81" t="s">
        <v>16309</v>
      </c>
      <c r="SPB4" s="81" t="s">
        <v>16310</v>
      </c>
      <c r="SPC4" s="81" t="s">
        <v>16311</v>
      </c>
      <c r="SPD4" s="81" t="s">
        <v>16312</v>
      </c>
      <c r="SPE4" s="81" t="s">
        <v>16313</v>
      </c>
      <c r="SPF4" s="81" t="s">
        <v>16314</v>
      </c>
      <c r="SPG4" s="81" t="s">
        <v>16315</v>
      </c>
      <c r="SPH4" s="81" t="s">
        <v>16316</v>
      </c>
      <c r="SPI4" s="81" t="s">
        <v>16317</v>
      </c>
      <c r="SPJ4" s="81" t="s">
        <v>16318</v>
      </c>
      <c r="SPK4" s="81" t="s">
        <v>16319</v>
      </c>
      <c r="SPL4" s="81" t="s">
        <v>16320</v>
      </c>
      <c r="SPM4" s="81" t="s">
        <v>16321</v>
      </c>
      <c r="SPN4" s="81" t="s">
        <v>16322</v>
      </c>
      <c r="SPO4" s="81" t="s">
        <v>16323</v>
      </c>
      <c r="SPP4" s="81" t="s">
        <v>16324</v>
      </c>
      <c r="SPQ4" s="81" t="s">
        <v>16325</v>
      </c>
      <c r="SPR4" s="81" t="s">
        <v>16326</v>
      </c>
      <c r="SPS4" s="81" t="s">
        <v>16327</v>
      </c>
      <c r="SPT4" s="81" t="s">
        <v>16328</v>
      </c>
      <c r="SPU4" s="81" t="s">
        <v>16329</v>
      </c>
      <c r="SPV4" s="81" t="s">
        <v>16330</v>
      </c>
      <c r="SPW4" s="81" t="s">
        <v>16331</v>
      </c>
      <c r="SPX4" s="81" t="s">
        <v>16332</v>
      </c>
      <c r="SPY4" s="81" t="s">
        <v>16333</v>
      </c>
      <c r="SPZ4" s="81" t="s">
        <v>16334</v>
      </c>
      <c r="SQA4" s="81" t="s">
        <v>16335</v>
      </c>
      <c r="SQB4" s="81" t="s">
        <v>16336</v>
      </c>
      <c r="SQC4" s="81" t="s">
        <v>16337</v>
      </c>
      <c r="SQD4" s="81" t="s">
        <v>16338</v>
      </c>
      <c r="SQE4" s="81" t="s">
        <v>16339</v>
      </c>
      <c r="SQF4" s="81" t="s">
        <v>16340</v>
      </c>
      <c r="SQG4" s="81" t="s">
        <v>16341</v>
      </c>
      <c r="SQH4" s="81" t="s">
        <v>16342</v>
      </c>
      <c r="SQI4" s="81" t="s">
        <v>16343</v>
      </c>
      <c r="SQJ4" s="81" t="s">
        <v>16344</v>
      </c>
      <c r="SQK4" s="81" t="s">
        <v>16345</v>
      </c>
      <c r="SQL4" s="81" t="s">
        <v>16346</v>
      </c>
      <c r="SQM4" s="81" t="s">
        <v>16347</v>
      </c>
      <c r="SQN4" s="81" t="s">
        <v>16348</v>
      </c>
      <c r="SQO4" s="81" t="s">
        <v>16349</v>
      </c>
      <c r="SQP4" s="81" t="s">
        <v>16350</v>
      </c>
      <c r="SQQ4" s="81" t="s">
        <v>16351</v>
      </c>
      <c r="SQR4" s="81" t="s">
        <v>16352</v>
      </c>
      <c r="SQS4" s="81" t="s">
        <v>16353</v>
      </c>
      <c r="SQT4" s="81" t="s">
        <v>16354</v>
      </c>
      <c r="SQU4" s="81" t="s">
        <v>16355</v>
      </c>
      <c r="SQV4" s="81" t="s">
        <v>16356</v>
      </c>
      <c r="SQW4" s="81" t="s">
        <v>16357</v>
      </c>
      <c r="SQX4" s="81" t="s">
        <v>16358</v>
      </c>
      <c r="SQY4" s="81" t="s">
        <v>16359</v>
      </c>
      <c r="SQZ4" s="81" t="s">
        <v>16360</v>
      </c>
      <c r="SRA4" s="81" t="s">
        <v>16361</v>
      </c>
      <c r="SRB4" s="81" t="s">
        <v>16362</v>
      </c>
      <c r="SRC4" s="81" t="s">
        <v>16363</v>
      </c>
      <c r="SRD4" s="81" t="s">
        <v>16364</v>
      </c>
      <c r="SRE4" s="81" t="s">
        <v>16365</v>
      </c>
      <c r="SRF4" s="81" t="s">
        <v>16366</v>
      </c>
      <c r="SRG4" s="81" t="s">
        <v>16367</v>
      </c>
      <c r="SRH4" s="81" t="s">
        <v>16368</v>
      </c>
      <c r="SRI4" s="81" t="s">
        <v>16369</v>
      </c>
      <c r="SRJ4" s="81" t="s">
        <v>16370</v>
      </c>
      <c r="SRK4" s="81" t="s">
        <v>16371</v>
      </c>
      <c r="SRL4" s="81" t="s">
        <v>16372</v>
      </c>
      <c r="SRM4" s="81" t="s">
        <v>16373</v>
      </c>
      <c r="SRN4" s="81" t="s">
        <v>16374</v>
      </c>
      <c r="SRO4" s="81" t="s">
        <v>16375</v>
      </c>
      <c r="SRP4" s="81" t="s">
        <v>16376</v>
      </c>
      <c r="SRQ4" s="81" t="s">
        <v>16377</v>
      </c>
      <c r="SRR4" s="81" t="s">
        <v>16378</v>
      </c>
      <c r="SRS4" s="81" t="s">
        <v>16379</v>
      </c>
      <c r="SRT4" s="81" t="s">
        <v>16380</v>
      </c>
      <c r="SRU4" s="81" t="s">
        <v>16381</v>
      </c>
      <c r="SRV4" s="81" t="s">
        <v>16382</v>
      </c>
      <c r="SRW4" s="81" t="s">
        <v>16383</v>
      </c>
      <c r="SRX4" s="81" t="s">
        <v>16384</v>
      </c>
      <c r="SRY4" s="81" t="s">
        <v>16385</v>
      </c>
      <c r="SRZ4" s="81" t="s">
        <v>16386</v>
      </c>
      <c r="SSA4" s="81" t="s">
        <v>16387</v>
      </c>
      <c r="SSB4" s="81" t="s">
        <v>16388</v>
      </c>
      <c r="SSC4" s="81" t="s">
        <v>16389</v>
      </c>
      <c r="SSD4" s="81" t="s">
        <v>16390</v>
      </c>
      <c r="SSE4" s="81" t="s">
        <v>16391</v>
      </c>
      <c r="SSF4" s="81" t="s">
        <v>16392</v>
      </c>
      <c r="SSG4" s="81" t="s">
        <v>16393</v>
      </c>
      <c r="SSH4" s="81" t="s">
        <v>16394</v>
      </c>
      <c r="SSI4" s="81" t="s">
        <v>16395</v>
      </c>
      <c r="SSJ4" s="81" t="s">
        <v>16396</v>
      </c>
      <c r="SSK4" s="81" t="s">
        <v>16397</v>
      </c>
      <c r="SSL4" s="81" t="s">
        <v>16398</v>
      </c>
      <c r="SSM4" s="81" t="s">
        <v>16399</v>
      </c>
      <c r="SSN4" s="81" t="s">
        <v>16400</v>
      </c>
      <c r="SSO4" s="81" t="s">
        <v>16401</v>
      </c>
      <c r="SSP4" s="81" t="s">
        <v>16402</v>
      </c>
      <c r="SSQ4" s="81" t="s">
        <v>16403</v>
      </c>
      <c r="SSR4" s="81" t="s">
        <v>16404</v>
      </c>
      <c r="SSS4" s="81" t="s">
        <v>16405</v>
      </c>
      <c r="SST4" s="81" t="s">
        <v>16406</v>
      </c>
      <c r="SSU4" s="81" t="s">
        <v>16407</v>
      </c>
      <c r="SSV4" s="81" t="s">
        <v>16408</v>
      </c>
      <c r="SSW4" s="81" t="s">
        <v>16409</v>
      </c>
      <c r="SSX4" s="81" t="s">
        <v>16410</v>
      </c>
      <c r="SSY4" s="81" t="s">
        <v>16411</v>
      </c>
      <c r="SSZ4" s="81" t="s">
        <v>16412</v>
      </c>
      <c r="STA4" s="81" t="s">
        <v>16413</v>
      </c>
      <c r="STB4" s="81" t="s">
        <v>16414</v>
      </c>
      <c r="STC4" s="81" t="s">
        <v>16415</v>
      </c>
      <c r="STD4" s="81" t="s">
        <v>16416</v>
      </c>
      <c r="STE4" s="81" t="s">
        <v>16417</v>
      </c>
      <c r="STF4" s="81" t="s">
        <v>16418</v>
      </c>
      <c r="STG4" s="81" t="s">
        <v>16419</v>
      </c>
      <c r="STH4" s="81" t="s">
        <v>16420</v>
      </c>
      <c r="STI4" s="81" t="s">
        <v>16421</v>
      </c>
      <c r="STJ4" s="81" t="s">
        <v>16422</v>
      </c>
      <c r="STK4" s="81" t="s">
        <v>16423</v>
      </c>
      <c r="STL4" s="81" t="s">
        <v>16424</v>
      </c>
      <c r="STM4" s="81" t="s">
        <v>16425</v>
      </c>
      <c r="STN4" s="81" t="s">
        <v>16426</v>
      </c>
      <c r="STO4" s="81" t="s">
        <v>16427</v>
      </c>
      <c r="STP4" s="81" t="s">
        <v>16428</v>
      </c>
      <c r="STQ4" s="81" t="s">
        <v>16429</v>
      </c>
      <c r="STR4" s="81" t="s">
        <v>16430</v>
      </c>
      <c r="STS4" s="81" t="s">
        <v>16431</v>
      </c>
      <c r="STT4" s="81" t="s">
        <v>16432</v>
      </c>
      <c r="STU4" s="81" t="s">
        <v>16433</v>
      </c>
      <c r="STV4" s="81" t="s">
        <v>16434</v>
      </c>
      <c r="STW4" s="81" t="s">
        <v>16435</v>
      </c>
      <c r="STX4" s="81" t="s">
        <v>16436</v>
      </c>
      <c r="STY4" s="81" t="s">
        <v>16437</v>
      </c>
      <c r="STZ4" s="81" t="s">
        <v>16438</v>
      </c>
      <c r="SUA4" s="81" t="s">
        <v>16439</v>
      </c>
      <c r="SUB4" s="81" t="s">
        <v>16440</v>
      </c>
      <c r="SUC4" s="81" t="s">
        <v>16441</v>
      </c>
      <c r="SUD4" s="81" t="s">
        <v>16442</v>
      </c>
      <c r="SUE4" s="81" t="s">
        <v>16443</v>
      </c>
      <c r="SUF4" s="81" t="s">
        <v>16444</v>
      </c>
      <c r="SUG4" s="81" t="s">
        <v>16445</v>
      </c>
      <c r="SUH4" s="81" t="s">
        <v>16446</v>
      </c>
      <c r="SUI4" s="81" t="s">
        <v>16447</v>
      </c>
      <c r="SUJ4" s="81" t="s">
        <v>16448</v>
      </c>
      <c r="SUK4" s="81" t="s">
        <v>16449</v>
      </c>
      <c r="SUL4" s="81" t="s">
        <v>16450</v>
      </c>
      <c r="SUM4" s="81" t="s">
        <v>16451</v>
      </c>
      <c r="SUN4" s="81" t="s">
        <v>16452</v>
      </c>
      <c r="SUO4" s="81" t="s">
        <v>16453</v>
      </c>
      <c r="SUP4" s="81" t="s">
        <v>16454</v>
      </c>
      <c r="SUQ4" s="81" t="s">
        <v>16455</v>
      </c>
      <c r="SUR4" s="81" t="s">
        <v>16456</v>
      </c>
      <c r="SUS4" s="81" t="s">
        <v>16457</v>
      </c>
      <c r="SUT4" s="81" t="s">
        <v>16458</v>
      </c>
      <c r="SUU4" s="81" t="s">
        <v>16459</v>
      </c>
      <c r="SUV4" s="81" t="s">
        <v>16460</v>
      </c>
      <c r="SUW4" s="81" t="s">
        <v>16461</v>
      </c>
      <c r="SUX4" s="81" t="s">
        <v>16462</v>
      </c>
      <c r="SUY4" s="81" t="s">
        <v>16463</v>
      </c>
      <c r="SUZ4" s="81" t="s">
        <v>16464</v>
      </c>
      <c r="SVA4" s="81" t="s">
        <v>16465</v>
      </c>
      <c r="SVB4" s="81" t="s">
        <v>16466</v>
      </c>
      <c r="SVC4" s="81" t="s">
        <v>16467</v>
      </c>
      <c r="SVD4" s="81" t="s">
        <v>16468</v>
      </c>
      <c r="SVE4" s="81" t="s">
        <v>16469</v>
      </c>
      <c r="SVF4" s="81" t="s">
        <v>16470</v>
      </c>
      <c r="SVG4" s="81" t="s">
        <v>16471</v>
      </c>
      <c r="SVH4" s="81" t="s">
        <v>16472</v>
      </c>
      <c r="SVI4" s="81" t="s">
        <v>16473</v>
      </c>
      <c r="SVJ4" s="81" t="s">
        <v>16474</v>
      </c>
      <c r="SVK4" s="81" t="s">
        <v>16475</v>
      </c>
      <c r="SVL4" s="81" t="s">
        <v>16476</v>
      </c>
      <c r="SVM4" s="81" t="s">
        <v>16477</v>
      </c>
      <c r="SVN4" s="81" t="s">
        <v>16478</v>
      </c>
      <c r="SVO4" s="81" t="s">
        <v>16479</v>
      </c>
      <c r="SVP4" s="81" t="s">
        <v>16480</v>
      </c>
      <c r="SVQ4" s="81" t="s">
        <v>16481</v>
      </c>
      <c r="SVR4" s="81" t="s">
        <v>16482</v>
      </c>
      <c r="SVS4" s="81" t="s">
        <v>16483</v>
      </c>
      <c r="SVT4" s="81" t="s">
        <v>16484</v>
      </c>
      <c r="SVU4" s="81" t="s">
        <v>16485</v>
      </c>
      <c r="SVV4" s="81" t="s">
        <v>16486</v>
      </c>
      <c r="SVW4" s="81" t="s">
        <v>16487</v>
      </c>
      <c r="SVX4" s="81" t="s">
        <v>16488</v>
      </c>
      <c r="SVY4" s="81" t="s">
        <v>16489</v>
      </c>
      <c r="SVZ4" s="81" t="s">
        <v>16490</v>
      </c>
      <c r="SWA4" s="81" t="s">
        <v>16491</v>
      </c>
      <c r="SWB4" s="81" t="s">
        <v>16492</v>
      </c>
      <c r="SWC4" s="81" t="s">
        <v>16493</v>
      </c>
      <c r="SWD4" s="81" t="s">
        <v>16494</v>
      </c>
      <c r="SWE4" s="81" t="s">
        <v>16495</v>
      </c>
      <c r="SWF4" s="81" t="s">
        <v>16496</v>
      </c>
      <c r="SWG4" s="81" t="s">
        <v>16497</v>
      </c>
      <c r="SWH4" s="81" t="s">
        <v>16498</v>
      </c>
      <c r="SWI4" s="81" t="s">
        <v>16499</v>
      </c>
      <c r="SWJ4" s="81" t="s">
        <v>16500</v>
      </c>
      <c r="SWK4" s="81" t="s">
        <v>16501</v>
      </c>
      <c r="SWL4" s="81" t="s">
        <v>16502</v>
      </c>
      <c r="SWM4" s="81" t="s">
        <v>16503</v>
      </c>
      <c r="SWN4" s="81" t="s">
        <v>16504</v>
      </c>
      <c r="SWO4" s="81" t="s">
        <v>16505</v>
      </c>
      <c r="SWP4" s="81" t="s">
        <v>16506</v>
      </c>
      <c r="SWQ4" s="81" t="s">
        <v>16507</v>
      </c>
      <c r="SWR4" s="81" t="s">
        <v>16508</v>
      </c>
      <c r="SWS4" s="81" t="s">
        <v>16509</v>
      </c>
      <c r="SWT4" s="81" t="s">
        <v>16510</v>
      </c>
      <c r="SWU4" s="81" t="s">
        <v>16511</v>
      </c>
      <c r="SWV4" s="81" t="s">
        <v>16512</v>
      </c>
      <c r="SWW4" s="81" t="s">
        <v>16513</v>
      </c>
      <c r="SWX4" s="81" t="s">
        <v>16514</v>
      </c>
      <c r="SWY4" s="81" t="s">
        <v>16515</v>
      </c>
      <c r="SWZ4" s="81" t="s">
        <v>16516</v>
      </c>
      <c r="SXA4" s="81" t="s">
        <v>16517</v>
      </c>
      <c r="SXB4" s="81" t="s">
        <v>16518</v>
      </c>
      <c r="SXC4" s="81" t="s">
        <v>16519</v>
      </c>
      <c r="SXD4" s="81" t="s">
        <v>16520</v>
      </c>
      <c r="SXE4" s="81" t="s">
        <v>16521</v>
      </c>
      <c r="SXF4" s="81" t="s">
        <v>16522</v>
      </c>
      <c r="SXG4" s="81" t="s">
        <v>16523</v>
      </c>
      <c r="SXH4" s="81" t="s">
        <v>16524</v>
      </c>
      <c r="SXI4" s="81" t="s">
        <v>16525</v>
      </c>
      <c r="SXJ4" s="81" t="s">
        <v>16526</v>
      </c>
      <c r="SXK4" s="81" t="s">
        <v>16527</v>
      </c>
      <c r="SXL4" s="81" t="s">
        <v>16528</v>
      </c>
      <c r="SXM4" s="81" t="s">
        <v>16529</v>
      </c>
      <c r="SXN4" s="81" t="s">
        <v>16530</v>
      </c>
      <c r="SXO4" s="81" t="s">
        <v>16531</v>
      </c>
      <c r="SXP4" s="81" t="s">
        <v>16532</v>
      </c>
      <c r="SXQ4" s="81" t="s">
        <v>16533</v>
      </c>
      <c r="SXR4" s="81" t="s">
        <v>16534</v>
      </c>
      <c r="SXS4" s="81" t="s">
        <v>16535</v>
      </c>
      <c r="SXT4" s="81" t="s">
        <v>16536</v>
      </c>
      <c r="SXU4" s="81" t="s">
        <v>16537</v>
      </c>
      <c r="SXV4" s="81" t="s">
        <v>16538</v>
      </c>
      <c r="SXW4" s="81" t="s">
        <v>16539</v>
      </c>
      <c r="SXX4" s="81" t="s">
        <v>16540</v>
      </c>
      <c r="SXY4" s="81" t="s">
        <v>16541</v>
      </c>
      <c r="SXZ4" s="81" t="s">
        <v>16542</v>
      </c>
      <c r="SYA4" s="81" t="s">
        <v>16543</v>
      </c>
      <c r="SYB4" s="81" t="s">
        <v>16544</v>
      </c>
      <c r="SYC4" s="81" t="s">
        <v>16545</v>
      </c>
      <c r="SYD4" s="81" t="s">
        <v>16546</v>
      </c>
      <c r="SYE4" s="81" t="s">
        <v>16547</v>
      </c>
      <c r="SYF4" s="81" t="s">
        <v>16548</v>
      </c>
      <c r="SYG4" s="81" t="s">
        <v>16549</v>
      </c>
      <c r="SYH4" s="81" t="s">
        <v>16550</v>
      </c>
      <c r="SYI4" s="81" t="s">
        <v>16551</v>
      </c>
      <c r="SYJ4" s="81" t="s">
        <v>16552</v>
      </c>
      <c r="SYK4" s="81" t="s">
        <v>16553</v>
      </c>
      <c r="SYL4" s="81" t="s">
        <v>16554</v>
      </c>
      <c r="SYM4" s="81" t="s">
        <v>16555</v>
      </c>
      <c r="SYN4" s="81" t="s">
        <v>16556</v>
      </c>
      <c r="SYO4" s="81" t="s">
        <v>16557</v>
      </c>
      <c r="SYP4" s="81" t="s">
        <v>16558</v>
      </c>
      <c r="SYQ4" s="81" t="s">
        <v>16559</v>
      </c>
      <c r="SYR4" s="81" t="s">
        <v>16560</v>
      </c>
      <c r="SYS4" s="81" t="s">
        <v>16561</v>
      </c>
      <c r="SYT4" s="81" t="s">
        <v>16562</v>
      </c>
      <c r="SYU4" s="81" t="s">
        <v>16563</v>
      </c>
      <c r="SYV4" s="81" t="s">
        <v>16564</v>
      </c>
      <c r="SYW4" s="81" t="s">
        <v>16565</v>
      </c>
      <c r="SYX4" s="81" t="s">
        <v>16566</v>
      </c>
      <c r="SYY4" s="81" t="s">
        <v>16567</v>
      </c>
      <c r="SYZ4" s="81" t="s">
        <v>16568</v>
      </c>
      <c r="SZA4" s="81" t="s">
        <v>16569</v>
      </c>
      <c r="SZB4" s="81" t="s">
        <v>16570</v>
      </c>
      <c r="SZC4" s="81" t="s">
        <v>16571</v>
      </c>
      <c r="SZD4" s="81" t="s">
        <v>16572</v>
      </c>
      <c r="SZE4" s="81" t="s">
        <v>16573</v>
      </c>
      <c r="SZF4" s="81" t="s">
        <v>16574</v>
      </c>
      <c r="SZG4" s="81" t="s">
        <v>16575</v>
      </c>
      <c r="SZH4" s="81" t="s">
        <v>16576</v>
      </c>
      <c r="SZI4" s="81" t="s">
        <v>16577</v>
      </c>
      <c r="SZJ4" s="81" t="s">
        <v>16578</v>
      </c>
      <c r="SZK4" s="81" t="s">
        <v>16579</v>
      </c>
      <c r="SZL4" s="81" t="s">
        <v>16580</v>
      </c>
      <c r="SZM4" s="81" t="s">
        <v>16581</v>
      </c>
      <c r="SZN4" s="81" t="s">
        <v>16582</v>
      </c>
      <c r="SZO4" s="81" t="s">
        <v>16583</v>
      </c>
      <c r="SZP4" s="81" t="s">
        <v>16584</v>
      </c>
      <c r="SZQ4" s="81" t="s">
        <v>16585</v>
      </c>
      <c r="SZR4" s="81" t="s">
        <v>16586</v>
      </c>
      <c r="SZS4" s="81" t="s">
        <v>16587</v>
      </c>
      <c r="SZT4" s="81" t="s">
        <v>16588</v>
      </c>
      <c r="SZU4" s="81" t="s">
        <v>16589</v>
      </c>
      <c r="SZV4" s="81" t="s">
        <v>16590</v>
      </c>
      <c r="SZW4" s="81" t="s">
        <v>16591</v>
      </c>
      <c r="SZX4" s="81" t="s">
        <v>16592</v>
      </c>
      <c r="SZY4" s="81" t="s">
        <v>16593</v>
      </c>
      <c r="SZZ4" s="81" t="s">
        <v>16594</v>
      </c>
      <c r="TAA4" s="81" t="s">
        <v>16595</v>
      </c>
      <c r="TAB4" s="81" t="s">
        <v>16596</v>
      </c>
      <c r="TAC4" s="81" t="s">
        <v>16597</v>
      </c>
      <c r="TAD4" s="81" t="s">
        <v>16598</v>
      </c>
      <c r="TAE4" s="81" t="s">
        <v>16599</v>
      </c>
      <c r="TAF4" s="81" t="s">
        <v>16600</v>
      </c>
      <c r="TAG4" s="81" t="s">
        <v>16601</v>
      </c>
      <c r="TAH4" s="81" t="s">
        <v>16602</v>
      </c>
      <c r="TAI4" s="81" t="s">
        <v>16603</v>
      </c>
      <c r="TAJ4" s="81" t="s">
        <v>16604</v>
      </c>
      <c r="TAK4" s="81" t="s">
        <v>16605</v>
      </c>
      <c r="TAL4" s="81" t="s">
        <v>16606</v>
      </c>
      <c r="TAM4" s="81" t="s">
        <v>16607</v>
      </c>
      <c r="TAN4" s="81" t="s">
        <v>16608</v>
      </c>
      <c r="TAO4" s="81" t="s">
        <v>16609</v>
      </c>
      <c r="TAP4" s="81" t="s">
        <v>16610</v>
      </c>
      <c r="TAQ4" s="81" t="s">
        <v>16611</v>
      </c>
      <c r="TAR4" s="81" t="s">
        <v>16612</v>
      </c>
      <c r="TAS4" s="81" t="s">
        <v>16613</v>
      </c>
      <c r="TAT4" s="81" t="s">
        <v>16614</v>
      </c>
      <c r="TAU4" s="81" t="s">
        <v>16615</v>
      </c>
      <c r="TAV4" s="81" t="s">
        <v>16616</v>
      </c>
      <c r="TAW4" s="81" t="s">
        <v>16617</v>
      </c>
      <c r="TAX4" s="81" t="s">
        <v>16618</v>
      </c>
      <c r="TAY4" s="81" t="s">
        <v>16619</v>
      </c>
      <c r="TAZ4" s="81" t="s">
        <v>16620</v>
      </c>
      <c r="TBA4" s="81" t="s">
        <v>16621</v>
      </c>
      <c r="TBB4" s="81" t="s">
        <v>16622</v>
      </c>
      <c r="TBC4" s="81" t="s">
        <v>16623</v>
      </c>
      <c r="TBD4" s="81" t="s">
        <v>16624</v>
      </c>
      <c r="TBE4" s="81" t="s">
        <v>16625</v>
      </c>
      <c r="TBF4" s="81" t="s">
        <v>16626</v>
      </c>
      <c r="TBG4" s="81" t="s">
        <v>16627</v>
      </c>
      <c r="TBH4" s="81" t="s">
        <v>16628</v>
      </c>
      <c r="TBI4" s="81" t="s">
        <v>16629</v>
      </c>
      <c r="TBJ4" s="81" t="s">
        <v>16630</v>
      </c>
      <c r="TBK4" s="81" t="s">
        <v>16631</v>
      </c>
      <c r="TBL4" s="81" t="s">
        <v>16632</v>
      </c>
      <c r="TBM4" s="81" t="s">
        <v>16633</v>
      </c>
      <c r="TBN4" s="81" t="s">
        <v>16634</v>
      </c>
      <c r="TBO4" s="81" t="s">
        <v>16635</v>
      </c>
      <c r="TBP4" s="81" t="s">
        <v>16636</v>
      </c>
      <c r="TBQ4" s="81" t="s">
        <v>16637</v>
      </c>
      <c r="TBR4" s="81" t="s">
        <v>16638</v>
      </c>
      <c r="TBS4" s="81" t="s">
        <v>16639</v>
      </c>
      <c r="TBT4" s="81" t="s">
        <v>16640</v>
      </c>
      <c r="TBU4" s="81" t="s">
        <v>16641</v>
      </c>
      <c r="TBV4" s="81" t="s">
        <v>16642</v>
      </c>
      <c r="TBW4" s="81" t="s">
        <v>16643</v>
      </c>
      <c r="TBX4" s="81" t="s">
        <v>16644</v>
      </c>
      <c r="TBY4" s="81" t="s">
        <v>16645</v>
      </c>
      <c r="TBZ4" s="81" t="s">
        <v>16646</v>
      </c>
      <c r="TCA4" s="81" t="s">
        <v>16647</v>
      </c>
      <c r="TCB4" s="81" t="s">
        <v>16648</v>
      </c>
      <c r="TCC4" s="81" t="s">
        <v>16649</v>
      </c>
      <c r="TCD4" s="81" t="s">
        <v>16650</v>
      </c>
      <c r="TCE4" s="81" t="s">
        <v>16651</v>
      </c>
      <c r="TCF4" s="81" t="s">
        <v>16652</v>
      </c>
      <c r="TCG4" s="81" t="s">
        <v>16653</v>
      </c>
      <c r="TCH4" s="81" t="s">
        <v>16654</v>
      </c>
      <c r="TCI4" s="81" t="s">
        <v>16655</v>
      </c>
      <c r="TCJ4" s="81" t="s">
        <v>16656</v>
      </c>
      <c r="TCK4" s="81" t="s">
        <v>16657</v>
      </c>
      <c r="TCL4" s="81" t="s">
        <v>16658</v>
      </c>
      <c r="TCM4" s="81" t="s">
        <v>16659</v>
      </c>
      <c r="TCN4" s="81" t="s">
        <v>16660</v>
      </c>
      <c r="TCO4" s="81" t="s">
        <v>16661</v>
      </c>
      <c r="TCP4" s="81" t="s">
        <v>16662</v>
      </c>
      <c r="TCQ4" s="81" t="s">
        <v>16663</v>
      </c>
      <c r="TCR4" s="81" t="s">
        <v>16664</v>
      </c>
      <c r="TCS4" s="81" t="s">
        <v>16665</v>
      </c>
      <c r="TCT4" s="81" t="s">
        <v>16666</v>
      </c>
      <c r="TCU4" s="81" t="s">
        <v>16667</v>
      </c>
      <c r="TCV4" s="81" t="s">
        <v>16668</v>
      </c>
      <c r="TCW4" s="81" t="s">
        <v>16669</v>
      </c>
      <c r="TCX4" s="81" t="s">
        <v>16670</v>
      </c>
      <c r="TCY4" s="81" t="s">
        <v>16671</v>
      </c>
      <c r="TCZ4" s="81" t="s">
        <v>16672</v>
      </c>
      <c r="TDA4" s="81" t="s">
        <v>16673</v>
      </c>
      <c r="TDB4" s="81" t="s">
        <v>16674</v>
      </c>
      <c r="TDC4" s="81" t="s">
        <v>16675</v>
      </c>
      <c r="TDD4" s="81" t="s">
        <v>16676</v>
      </c>
      <c r="TDE4" s="81" t="s">
        <v>16677</v>
      </c>
      <c r="TDF4" s="81" t="s">
        <v>16678</v>
      </c>
      <c r="TDG4" s="81" t="s">
        <v>16679</v>
      </c>
      <c r="TDH4" s="81" t="s">
        <v>16680</v>
      </c>
      <c r="TDI4" s="81" t="s">
        <v>16681</v>
      </c>
      <c r="TDJ4" s="81" t="s">
        <v>16682</v>
      </c>
      <c r="TDK4" s="81" t="s">
        <v>16683</v>
      </c>
      <c r="TDL4" s="81" t="s">
        <v>16684</v>
      </c>
      <c r="TDM4" s="81" t="s">
        <v>16685</v>
      </c>
      <c r="TDN4" s="81" t="s">
        <v>16686</v>
      </c>
      <c r="TDO4" s="81" t="s">
        <v>16687</v>
      </c>
      <c r="TDP4" s="81" t="s">
        <v>16688</v>
      </c>
      <c r="TDQ4" s="81" t="s">
        <v>16689</v>
      </c>
      <c r="TDR4" s="81" t="s">
        <v>16690</v>
      </c>
      <c r="TDS4" s="81" t="s">
        <v>16691</v>
      </c>
      <c r="TDT4" s="81" t="s">
        <v>16692</v>
      </c>
      <c r="TDU4" s="81" t="s">
        <v>16693</v>
      </c>
      <c r="TDV4" s="81" t="s">
        <v>16694</v>
      </c>
      <c r="TDW4" s="81" t="s">
        <v>16695</v>
      </c>
      <c r="TDX4" s="81" t="s">
        <v>16696</v>
      </c>
      <c r="TDY4" s="81" t="s">
        <v>16697</v>
      </c>
      <c r="TDZ4" s="81" t="s">
        <v>16698</v>
      </c>
      <c r="TEA4" s="81" t="s">
        <v>16699</v>
      </c>
      <c r="TEB4" s="81" t="s">
        <v>16700</v>
      </c>
      <c r="TEC4" s="81" t="s">
        <v>16701</v>
      </c>
      <c r="TED4" s="81" t="s">
        <v>16702</v>
      </c>
      <c r="TEE4" s="81" t="s">
        <v>16703</v>
      </c>
      <c r="TEF4" s="81" t="s">
        <v>16704</v>
      </c>
      <c r="TEG4" s="81" t="s">
        <v>16705</v>
      </c>
      <c r="TEH4" s="81" t="s">
        <v>16706</v>
      </c>
      <c r="TEI4" s="81" t="s">
        <v>16707</v>
      </c>
      <c r="TEJ4" s="81" t="s">
        <v>16708</v>
      </c>
      <c r="TEK4" s="81" t="s">
        <v>16709</v>
      </c>
      <c r="TEL4" s="81" t="s">
        <v>16710</v>
      </c>
      <c r="TEM4" s="81" t="s">
        <v>16711</v>
      </c>
      <c r="TEN4" s="81" t="s">
        <v>16712</v>
      </c>
      <c r="TEO4" s="81" t="s">
        <v>16713</v>
      </c>
      <c r="TEP4" s="81" t="s">
        <v>16714</v>
      </c>
      <c r="TEQ4" s="81" t="s">
        <v>16715</v>
      </c>
      <c r="TER4" s="81" t="s">
        <v>16716</v>
      </c>
      <c r="TES4" s="81" t="s">
        <v>16717</v>
      </c>
      <c r="TET4" s="81" t="s">
        <v>16718</v>
      </c>
      <c r="TEU4" s="81" t="s">
        <v>16719</v>
      </c>
      <c r="TEV4" s="81" t="s">
        <v>16720</v>
      </c>
      <c r="TEW4" s="81" t="s">
        <v>16721</v>
      </c>
      <c r="TEX4" s="81" t="s">
        <v>16722</v>
      </c>
      <c r="TEY4" s="81" t="s">
        <v>16723</v>
      </c>
      <c r="TEZ4" s="81" t="s">
        <v>16724</v>
      </c>
      <c r="TFA4" s="81" t="s">
        <v>16725</v>
      </c>
      <c r="TFB4" s="81" t="s">
        <v>16726</v>
      </c>
      <c r="TFC4" s="81" t="s">
        <v>16727</v>
      </c>
      <c r="TFD4" s="81" t="s">
        <v>16728</v>
      </c>
      <c r="TFE4" s="81" t="s">
        <v>16729</v>
      </c>
      <c r="TFF4" s="81" t="s">
        <v>16730</v>
      </c>
      <c r="TFG4" s="81" t="s">
        <v>16731</v>
      </c>
      <c r="TFH4" s="81" t="s">
        <v>16732</v>
      </c>
      <c r="TFI4" s="81" t="s">
        <v>16733</v>
      </c>
      <c r="TFJ4" s="81" t="s">
        <v>16734</v>
      </c>
      <c r="TFK4" s="81" t="s">
        <v>16735</v>
      </c>
      <c r="TFL4" s="81" t="s">
        <v>16736</v>
      </c>
      <c r="TFM4" s="81" t="s">
        <v>16737</v>
      </c>
      <c r="TFN4" s="81" t="s">
        <v>16738</v>
      </c>
      <c r="TFO4" s="81" t="s">
        <v>16739</v>
      </c>
      <c r="TFP4" s="81" t="s">
        <v>16740</v>
      </c>
      <c r="TFQ4" s="81" t="s">
        <v>16741</v>
      </c>
      <c r="TFR4" s="81" t="s">
        <v>16742</v>
      </c>
      <c r="TFS4" s="81" t="s">
        <v>16743</v>
      </c>
      <c r="TFT4" s="81" t="s">
        <v>16744</v>
      </c>
      <c r="TFU4" s="81" t="s">
        <v>16745</v>
      </c>
      <c r="TFV4" s="81" t="s">
        <v>16746</v>
      </c>
      <c r="TFW4" s="81" t="s">
        <v>16747</v>
      </c>
      <c r="TFX4" s="81" t="s">
        <v>16748</v>
      </c>
      <c r="TFY4" s="81" t="s">
        <v>16749</v>
      </c>
      <c r="TFZ4" s="81" t="s">
        <v>16750</v>
      </c>
      <c r="TGA4" s="81" t="s">
        <v>16751</v>
      </c>
      <c r="TGB4" s="81" t="s">
        <v>16752</v>
      </c>
      <c r="TGC4" s="81" t="s">
        <v>16753</v>
      </c>
      <c r="TGD4" s="81" t="s">
        <v>16754</v>
      </c>
      <c r="TGE4" s="81" t="s">
        <v>16755</v>
      </c>
      <c r="TGF4" s="81" t="s">
        <v>16756</v>
      </c>
      <c r="TGG4" s="81" t="s">
        <v>16757</v>
      </c>
      <c r="TGH4" s="81" t="s">
        <v>16758</v>
      </c>
      <c r="TGI4" s="81" t="s">
        <v>16759</v>
      </c>
      <c r="TGJ4" s="81" t="s">
        <v>16760</v>
      </c>
      <c r="TGK4" s="81" t="s">
        <v>16761</v>
      </c>
      <c r="TGL4" s="81" t="s">
        <v>16762</v>
      </c>
      <c r="TGM4" s="81" t="s">
        <v>16763</v>
      </c>
      <c r="TGN4" s="81" t="s">
        <v>16764</v>
      </c>
      <c r="TGO4" s="81" t="s">
        <v>16765</v>
      </c>
      <c r="TGP4" s="81" t="s">
        <v>16766</v>
      </c>
      <c r="TGQ4" s="81" t="s">
        <v>16767</v>
      </c>
      <c r="TGR4" s="81" t="s">
        <v>16768</v>
      </c>
      <c r="TGS4" s="81" t="s">
        <v>16769</v>
      </c>
      <c r="TGT4" s="81" t="s">
        <v>16770</v>
      </c>
      <c r="TGU4" s="81" t="s">
        <v>16771</v>
      </c>
      <c r="TGV4" s="81" t="s">
        <v>16772</v>
      </c>
      <c r="TGW4" s="81" t="s">
        <v>16773</v>
      </c>
      <c r="TGX4" s="81" t="s">
        <v>16774</v>
      </c>
      <c r="TGY4" s="81" t="s">
        <v>16775</v>
      </c>
      <c r="TGZ4" s="81" t="s">
        <v>16776</v>
      </c>
      <c r="THA4" s="81" t="s">
        <v>16777</v>
      </c>
      <c r="THB4" s="81" t="s">
        <v>16778</v>
      </c>
      <c r="THC4" s="81" t="s">
        <v>16779</v>
      </c>
      <c r="THD4" s="81" t="s">
        <v>16780</v>
      </c>
      <c r="THE4" s="81" t="s">
        <v>16781</v>
      </c>
      <c r="THF4" s="81" t="s">
        <v>16782</v>
      </c>
      <c r="THG4" s="81" t="s">
        <v>16783</v>
      </c>
      <c r="THH4" s="81" t="s">
        <v>16784</v>
      </c>
      <c r="THI4" s="81" t="s">
        <v>16785</v>
      </c>
      <c r="THJ4" s="81" t="s">
        <v>16786</v>
      </c>
      <c r="THK4" s="81" t="s">
        <v>16787</v>
      </c>
      <c r="THL4" s="81" t="s">
        <v>16788</v>
      </c>
      <c r="THM4" s="81" t="s">
        <v>16789</v>
      </c>
      <c r="THN4" s="81" t="s">
        <v>16790</v>
      </c>
      <c r="THO4" s="81" t="s">
        <v>16791</v>
      </c>
      <c r="THP4" s="81" t="s">
        <v>16792</v>
      </c>
      <c r="THQ4" s="81" t="s">
        <v>16793</v>
      </c>
      <c r="THR4" s="81" t="s">
        <v>16794</v>
      </c>
      <c r="THS4" s="81" t="s">
        <v>16795</v>
      </c>
      <c r="THT4" s="81" t="s">
        <v>16796</v>
      </c>
      <c r="THU4" s="81" t="s">
        <v>16797</v>
      </c>
      <c r="THV4" s="81" t="s">
        <v>16798</v>
      </c>
      <c r="THW4" s="81" t="s">
        <v>16799</v>
      </c>
      <c r="THX4" s="81" t="s">
        <v>16800</v>
      </c>
      <c r="THY4" s="81" t="s">
        <v>16801</v>
      </c>
      <c r="THZ4" s="81" t="s">
        <v>16802</v>
      </c>
      <c r="TIA4" s="81" t="s">
        <v>16803</v>
      </c>
      <c r="TIB4" s="81" t="s">
        <v>16804</v>
      </c>
      <c r="TIC4" s="81" t="s">
        <v>16805</v>
      </c>
      <c r="TID4" s="81" t="s">
        <v>16806</v>
      </c>
      <c r="TIE4" s="81" t="s">
        <v>16807</v>
      </c>
      <c r="TIF4" s="81" t="s">
        <v>16808</v>
      </c>
      <c r="TIG4" s="81" t="s">
        <v>16809</v>
      </c>
      <c r="TIH4" s="81" t="s">
        <v>16810</v>
      </c>
      <c r="TII4" s="81" t="s">
        <v>16811</v>
      </c>
      <c r="TIJ4" s="81" t="s">
        <v>16812</v>
      </c>
      <c r="TIK4" s="81" t="s">
        <v>16813</v>
      </c>
      <c r="TIL4" s="81" t="s">
        <v>16814</v>
      </c>
      <c r="TIM4" s="81" t="s">
        <v>16815</v>
      </c>
      <c r="TIN4" s="81" t="s">
        <v>16816</v>
      </c>
      <c r="TIO4" s="81" t="s">
        <v>16817</v>
      </c>
      <c r="TIP4" s="81" t="s">
        <v>16818</v>
      </c>
      <c r="TIQ4" s="81" t="s">
        <v>16819</v>
      </c>
      <c r="TIR4" s="81" t="s">
        <v>16820</v>
      </c>
      <c r="TIS4" s="81" t="s">
        <v>16821</v>
      </c>
      <c r="TIT4" s="81" t="s">
        <v>16822</v>
      </c>
      <c r="TIU4" s="81" t="s">
        <v>16823</v>
      </c>
      <c r="TIV4" s="81" t="s">
        <v>16824</v>
      </c>
      <c r="TIW4" s="81" t="s">
        <v>16825</v>
      </c>
      <c r="TIX4" s="81" t="s">
        <v>16826</v>
      </c>
      <c r="TIY4" s="81" t="s">
        <v>16827</v>
      </c>
      <c r="TIZ4" s="81" t="s">
        <v>16828</v>
      </c>
      <c r="TJA4" s="81" t="s">
        <v>16829</v>
      </c>
      <c r="TJB4" s="81" t="s">
        <v>16830</v>
      </c>
      <c r="TJC4" s="81" t="s">
        <v>16831</v>
      </c>
      <c r="TJD4" s="81" t="s">
        <v>16832</v>
      </c>
      <c r="TJE4" s="81" t="s">
        <v>16833</v>
      </c>
      <c r="TJF4" s="81" t="s">
        <v>16834</v>
      </c>
      <c r="TJG4" s="81" t="s">
        <v>16835</v>
      </c>
      <c r="TJH4" s="81" t="s">
        <v>16836</v>
      </c>
      <c r="TJI4" s="81" t="s">
        <v>16837</v>
      </c>
      <c r="TJJ4" s="81" t="s">
        <v>16838</v>
      </c>
      <c r="TJK4" s="81" t="s">
        <v>16839</v>
      </c>
      <c r="TJL4" s="81" t="s">
        <v>16840</v>
      </c>
      <c r="TJM4" s="81" t="s">
        <v>16841</v>
      </c>
      <c r="TJN4" s="81" t="s">
        <v>16842</v>
      </c>
      <c r="TJO4" s="81" t="s">
        <v>16843</v>
      </c>
      <c r="TJP4" s="81" t="s">
        <v>16844</v>
      </c>
      <c r="TJQ4" s="81" t="s">
        <v>16845</v>
      </c>
      <c r="TJR4" s="81" t="s">
        <v>16846</v>
      </c>
      <c r="TJS4" s="81" t="s">
        <v>16847</v>
      </c>
      <c r="TJT4" s="81" t="s">
        <v>16848</v>
      </c>
      <c r="TJU4" s="81" t="s">
        <v>16849</v>
      </c>
      <c r="TJV4" s="81" t="s">
        <v>16850</v>
      </c>
      <c r="TJW4" s="81" t="s">
        <v>16851</v>
      </c>
      <c r="TJX4" s="81" t="s">
        <v>16852</v>
      </c>
      <c r="TJY4" s="81" t="s">
        <v>16853</v>
      </c>
      <c r="TJZ4" s="81" t="s">
        <v>16854</v>
      </c>
      <c r="TKA4" s="81" t="s">
        <v>16855</v>
      </c>
      <c r="TKB4" s="81" t="s">
        <v>16856</v>
      </c>
      <c r="TKC4" s="81" t="s">
        <v>16857</v>
      </c>
      <c r="TKD4" s="81" t="s">
        <v>16858</v>
      </c>
      <c r="TKE4" s="81" t="s">
        <v>16859</v>
      </c>
      <c r="TKF4" s="81" t="s">
        <v>16860</v>
      </c>
      <c r="TKG4" s="81" t="s">
        <v>16861</v>
      </c>
      <c r="TKH4" s="81" t="s">
        <v>16862</v>
      </c>
      <c r="TKI4" s="81" t="s">
        <v>16863</v>
      </c>
      <c r="TKJ4" s="81" t="s">
        <v>16864</v>
      </c>
      <c r="TKK4" s="81" t="s">
        <v>16865</v>
      </c>
      <c r="TKL4" s="81" t="s">
        <v>16866</v>
      </c>
      <c r="TKM4" s="81" t="s">
        <v>16867</v>
      </c>
      <c r="TKN4" s="81" t="s">
        <v>16868</v>
      </c>
      <c r="TKO4" s="81" t="s">
        <v>16869</v>
      </c>
      <c r="TKP4" s="81" t="s">
        <v>16870</v>
      </c>
      <c r="TKQ4" s="81" t="s">
        <v>16871</v>
      </c>
      <c r="TKR4" s="81" t="s">
        <v>16872</v>
      </c>
      <c r="TKS4" s="81" t="s">
        <v>16873</v>
      </c>
      <c r="TKT4" s="81" t="s">
        <v>16874</v>
      </c>
      <c r="TKU4" s="81" t="s">
        <v>16875</v>
      </c>
      <c r="TKV4" s="81" t="s">
        <v>16876</v>
      </c>
      <c r="TKW4" s="81" t="s">
        <v>16877</v>
      </c>
      <c r="TKX4" s="81" t="s">
        <v>16878</v>
      </c>
      <c r="TKY4" s="81" t="s">
        <v>16879</v>
      </c>
      <c r="TKZ4" s="81" t="s">
        <v>16880</v>
      </c>
      <c r="TLA4" s="81" t="s">
        <v>16881</v>
      </c>
      <c r="TLB4" s="81" t="s">
        <v>16882</v>
      </c>
      <c r="TLC4" s="81" t="s">
        <v>16883</v>
      </c>
      <c r="TLD4" s="81" t="s">
        <v>16884</v>
      </c>
      <c r="TLE4" s="81" t="s">
        <v>16885</v>
      </c>
      <c r="TLF4" s="81" t="s">
        <v>16886</v>
      </c>
      <c r="TLG4" s="81" t="s">
        <v>16887</v>
      </c>
      <c r="TLH4" s="81" t="s">
        <v>16888</v>
      </c>
      <c r="TLI4" s="81" t="s">
        <v>16889</v>
      </c>
      <c r="TLJ4" s="81" t="s">
        <v>16890</v>
      </c>
      <c r="TLK4" s="81" t="s">
        <v>16891</v>
      </c>
      <c r="TLL4" s="81" t="s">
        <v>16892</v>
      </c>
      <c r="TLM4" s="81" t="s">
        <v>16893</v>
      </c>
      <c r="TLN4" s="81" t="s">
        <v>16894</v>
      </c>
      <c r="TLO4" s="81" t="s">
        <v>16895</v>
      </c>
      <c r="TLP4" s="81" t="s">
        <v>16896</v>
      </c>
      <c r="TLQ4" s="81" t="s">
        <v>16897</v>
      </c>
      <c r="TLR4" s="81" t="s">
        <v>16898</v>
      </c>
      <c r="TLS4" s="81" t="s">
        <v>16899</v>
      </c>
      <c r="TLT4" s="81" t="s">
        <v>16900</v>
      </c>
      <c r="TLU4" s="81" t="s">
        <v>16901</v>
      </c>
      <c r="TLV4" s="81" t="s">
        <v>16902</v>
      </c>
      <c r="TLW4" s="81" t="s">
        <v>16903</v>
      </c>
      <c r="TLX4" s="81" t="s">
        <v>16904</v>
      </c>
      <c r="TLY4" s="81" t="s">
        <v>16905</v>
      </c>
      <c r="TLZ4" s="81" t="s">
        <v>16906</v>
      </c>
      <c r="TMA4" s="81" t="s">
        <v>16907</v>
      </c>
      <c r="TMB4" s="81" t="s">
        <v>16908</v>
      </c>
      <c r="TMC4" s="81" t="s">
        <v>16909</v>
      </c>
      <c r="TMD4" s="81" t="s">
        <v>16910</v>
      </c>
      <c r="TME4" s="81" t="s">
        <v>16911</v>
      </c>
      <c r="TMF4" s="81" t="s">
        <v>16912</v>
      </c>
      <c r="TMG4" s="81" t="s">
        <v>16913</v>
      </c>
      <c r="TMH4" s="81" t="s">
        <v>16914</v>
      </c>
      <c r="TMI4" s="81" t="s">
        <v>16915</v>
      </c>
      <c r="TMJ4" s="81" t="s">
        <v>16916</v>
      </c>
      <c r="TMK4" s="81" t="s">
        <v>16917</v>
      </c>
      <c r="TML4" s="81" t="s">
        <v>16918</v>
      </c>
      <c r="TMM4" s="81" t="s">
        <v>16919</v>
      </c>
      <c r="TMN4" s="81" t="s">
        <v>16920</v>
      </c>
      <c r="TMO4" s="81" t="s">
        <v>16921</v>
      </c>
      <c r="TMP4" s="81" t="s">
        <v>16922</v>
      </c>
      <c r="TMQ4" s="81" t="s">
        <v>16923</v>
      </c>
      <c r="TMR4" s="81" t="s">
        <v>16924</v>
      </c>
      <c r="TMS4" s="81" t="s">
        <v>16925</v>
      </c>
      <c r="TMT4" s="81" t="s">
        <v>16926</v>
      </c>
      <c r="TMU4" s="81" t="s">
        <v>16927</v>
      </c>
      <c r="TMV4" s="81" t="s">
        <v>16928</v>
      </c>
      <c r="TMW4" s="81" t="s">
        <v>16929</v>
      </c>
      <c r="TMX4" s="81" t="s">
        <v>16930</v>
      </c>
      <c r="TMY4" s="81" t="s">
        <v>16931</v>
      </c>
      <c r="TMZ4" s="81" t="s">
        <v>16932</v>
      </c>
      <c r="TNA4" s="81" t="s">
        <v>16933</v>
      </c>
      <c r="TNB4" s="81" t="s">
        <v>16934</v>
      </c>
      <c r="TNC4" s="81" t="s">
        <v>16935</v>
      </c>
      <c r="TND4" s="81" t="s">
        <v>16936</v>
      </c>
      <c r="TNE4" s="81" t="s">
        <v>16937</v>
      </c>
      <c r="TNF4" s="81" t="s">
        <v>16938</v>
      </c>
      <c r="TNG4" s="81" t="s">
        <v>16939</v>
      </c>
      <c r="TNH4" s="81" t="s">
        <v>16940</v>
      </c>
      <c r="TNI4" s="81" t="s">
        <v>16941</v>
      </c>
      <c r="TNJ4" s="81" t="s">
        <v>16942</v>
      </c>
      <c r="TNK4" s="81" t="s">
        <v>16943</v>
      </c>
      <c r="TNL4" s="81" t="s">
        <v>16944</v>
      </c>
      <c r="TNM4" s="81" t="s">
        <v>16945</v>
      </c>
      <c r="TNN4" s="81" t="s">
        <v>16946</v>
      </c>
      <c r="TNO4" s="81" t="s">
        <v>16947</v>
      </c>
      <c r="TNP4" s="81" t="s">
        <v>16948</v>
      </c>
      <c r="TNQ4" s="81" t="s">
        <v>16949</v>
      </c>
      <c r="TNR4" s="81" t="s">
        <v>16950</v>
      </c>
      <c r="TNS4" s="81" t="s">
        <v>16951</v>
      </c>
      <c r="TNT4" s="81" t="s">
        <v>16952</v>
      </c>
      <c r="TNU4" s="81" t="s">
        <v>16953</v>
      </c>
      <c r="TNV4" s="81" t="s">
        <v>16954</v>
      </c>
      <c r="TNW4" s="81" t="s">
        <v>16955</v>
      </c>
      <c r="TNX4" s="81" t="s">
        <v>16956</v>
      </c>
      <c r="TNY4" s="81" t="s">
        <v>16957</v>
      </c>
      <c r="TNZ4" s="81" t="s">
        <v>16958</v>
      </c>
      <c r="TOA4" s="81" t="s">
        <v>16959</v>
      </c>
      <c r="TOB4" s="81" t="s">
        <v>16960</v>
      </c>
      <c r="TOC4" s="81" t="s">
        <v>16961</v>
      </c>
      <c r="TOD4" s="81" t="s">
        <v>16962</v>
      </c>
      <c r="TOE4" s="81" t="s">
        <v>16963</v>
      </c>
      <c r="TOF4" s="81" t="s">
        <v>16964</v>
      </c>
      <c r="TOG4" s="81" t="s">
        <v>16965</v>
      </c>
      <c r="TOH4" s="81" t="s">
        <v>16966</v>
      </c>
      <c r="TOI4" s="81" t="s">
        <v>16967</v>
      </c>
      <c r="TOJ4" s="81" t="s">
        <v>16968</v>
      </c>
      <c r="TOK4" s="81" t="s">
        <v>16969</v>
      </c>
      <c r="TOL4" s="81" t="s">
        <v>16970</v>
      </c>
      <c r="TOM4" s="81" t="s">
        <v>16971</v>
      </c>
      <c r="TON4" s="81" t="s">
        <v>16972</v>
      </c>
      <c r="TOO4" s="81" t="s">
        <v>16973</v>
      </c>
      <c r="TOP4" s="81" t="s">
        <v>16974</v>
      </c>
      <c r="TOQ4" s="81" t="s">
        <v>16975</v>
      </c>
      <c r="TOR4" s="81" t="s">
        <v>16976</v>
      </c>
      <c r="TOS4" s="81" t="s">
        <v>16977</v>
      </c>
      <c r="TOT4" s="81" t="s">
        <v>16978</v>
      </c>
      <c r="TOU4" s="81" t="s">
        <v>16979</v>
      </c>
      <c r="TOV4" s="81" t="s">
        <v>16980</v>
      </c>
      <c r="TOW4" s="81" t="s">
        <v>16981</v>
      </c>
      <c r="TOX4" s="81" t="s">
        <v>16982</v>
      </c>
      <c r="TOY4" s="81" t="s">
        <v>16983</v>
      </c>
      <c r="TOZ4" s="81" t="s">
        <v>16984</v>
      </c>
      <c r="TPA4" s="81" t="s">
        <v>16985</v>
      </c>
      <c r="TPB4" s="81" t="s">
        <v>16986</v>
      </c>
      <c r="TPC4" s="81" t="s">
        <v>16987</v>
      </c>
      <c r="TPD4" s="81" t="s">
        <v>16988</v>
      </c>
      <c r="TPE4" s="81" t="s">
        <v>16989</v>
      </c>
      <c r="TPF4" s="81" t="s">
        <v>16990</v>
      </c>
      <c r="TPG4" s="81" t="s">
        <v>16991</v>
      </c>
      <c r="TPH4" s="81" t="s">
        <v>16992</v>
      </c>
      <c r="TPI4" s="81" t="s">
        <v>16993</v>
      </c>
      <c r="TPJ4" s="81" t="s">
        <v>16994</v>
      </c>
      <c r="TPK4" s="81" t="s">
        <v>16995</v>
      </c>
      <c r="TPL4" s="81" t="s">
        <v>16996</v>
      </c>
      <c r="TPM4" s="81" t="s">
        <v>16997</v>
      </c>
      <c r="TPN4" s="81" t="s">
        <v>16998</v>
      </c>
      <c r="TPO4" s="81" t="s">
        <v>16999</v>
      </c>
      <c r="TPP4" s="81" t="s">
        <v>17000</v>
      </c>
      <c r="TPQ4" s="81" t="s">
        <v>17001</v>
      </c>
      <c r="TPR4" s="81" t="s">
        <v>17002</v>
      </c>
      <c r="TPS4" s="81" t="s">
        <v>17003</v>
      </c>
      <c r="TPT4" s="81" t="s">
        <v>17004</v>
      </c>
      <c r="TPU4" s="81" t="s">
        <v>17005</v>
      </c>
      <c r="TPV4" s="81" t="s">
        <v>17006</v>
      </c>
      <c r="TPW4" s="81" t="s">
        <v>17007</v>
      </c>
      <c r="TPX4" s="81" t="s">
        <v>17008</v>
      </c>
      <c r="TPY4" s="81" t="s">
        <v>17009</v>
      </c>
      <c r="TPZ4" s="81" t="s">
        <v>17010</v>
      </c>
      <c r="TQA4" s="81" t="s">
        <v>17011</v>
      </c>
      <c r="TQB4" s="81" t="s">
        <v>17012</v>
      </c>
      <c r="TQC4" s="81" t="s">
        <v>17013</v>
      </c>
      <c r="TQD4" s="81" t="s">
        <v>17014</v>
      </c>
      <c r="TQE4" s="81" t="s">
        <v>17015</v>
      </c>
      <c r="TQF4" s="81" t="s">
        <v>17016</v>
      </c>
      <c r="TQG4" s="81" t="s">
        <v>17017</v>
      </c>
      <c r="TQH4" s="81" t="s">
        <v>17018</v>
      </c>
      <c r="TQI4" s="81" t="s">
        <v>17019</v>
      </c>
      <c r="TQJ4" s="81" t="s">
        <v>17020</v>
      </c>
      <c r="TQK4" s="81" t="s">
        <v>17021</v>
      </c>
      <c r="TQL4" s="81" t="s">
        <v>17022</v>
      </c>
      <c r="TQM4" s="81" t="s">
        <v>17023</v>
      </c>
      <c r="TQN4" s="81" t="s">
        <v>17024</v>
      </c>
      <c r="TQO4" s="81" t="s">
        <v>17025</v>
      </c>
      <c r="TQP4" s="81" t="s">
        <v>17026</v>
      </c>
      <c r="TQQ4" s="81" t="s">
        <v>17027</v>
      </c>
      <c r="TQR4" s="81" t="s">
        <v>17028</v>
      </c>
      <c r="TQS4" s="81" t="s">
        <v>17029</v>
      </c>
      <c r="TQT4" s="81" t="s">
        <v>17030</v>
      </c>
      <c r="TQU4" s="81" t="s">
        <v>17031</v>
      </c>
      <c r="TQV4" s="81" t="s">
        <v>17032</v>
      </c>
      <c r="TQW4" s="81" t="s">
        <v>17033</v>
      </c>
      <c r="TQX4" s="81" t="s">
        <v>17034</v>
      </c>
      <c r="TQY4" s="81" t="s">
        <v>17035</v>
      </c>
      <c r="TQZ4" s="81" t="s">
        <v>17036</v>
      </c>
      <c r="TRA4" s="81" t="s">
        <v>17037</v>
      </c>
      <c r="TRB4" s="81" t="s">
        <v>17038</v>
      </c>
      <c r="TRC4" s="81" t="s">
        <v>17039</v>
      </c>
      <c r="TRD4" s="81" t="s">
        <v>17040</v>
      </c>
      <c r="TRE4" s="81" t="s">
        <v>17041</v>
      </c>
      <c r="TRF4" s="81" t="s">
        <v>17042</v>
      </c>
      <c r="TRG4" s="81" t="s">
        <v>17043</v>
      </c>
      <c r="TRH4" s="81" t="s">
        <v>17044</v>
      </c>
      <c r="TRI4" s="81" t="s">
        <v>17045</v>
      </c>
      <c r="TRJ4" s="81" t="s">
        <v>17046</v>
      </c>
      <c r="TRK4" s="81" t="s">
        <v>17047</v>
      </c>
      <c r="TRL4" s="81" t="s">
        <v>17048</v>
      </c>
      <c r="TRM4" s="81" t="s">
        <v>17049</v>
      </c>
      <c r="TRN4" s="81" t="s">
        <v>17050</v>
      </c>
      <c r="TRO4" s="81" t="s">
        <v>17051</v>
      </c>
      <c r="TRP4" s="81" t="s">
        <v>17052</v>
      </c>
      <c r="TRQ4" s="81" t="s">
        <v>17053</v>
      </c>
      <c r="TRR4" s="81" t="s">
        <v>17054</v>
      </c>
      <c r="TRS4" s="81" t="s">
        <v>17055</v>
      </c>
      <c r="TRT4" s="81" t="s">
        <v>17056</v>
      </c>
      <c r="TRU4" s="81" t="s">
        <v>17057</v>
      </c>
      <c r="TRV4" s="81" t="s">
        <v>17058</v>
      </c>
      <c r="TRW4" s="81" t="s">
        <v>17059</v>
      </c>
      <c r="TRX4" s="81" t="s">
        <v>17060</v>
      </c>
      <c r="TRY4" s="81" t="s">
        <v>17061</v>
      </c>
      <c r="TRZ4" s="81" t="s">
        <v>17062</v>
      </c>
      <c r="TSA4" s="81" t="s">
        <v>17063</v>
      </c>
      <c r="TSB4" s="81" t="s">
        <v>17064</v>
      </c>
      <c r="TSC4" s="81" t="s">
        <v>17065</v>
      </c>
      <c r="TSD4" s="81" t="s">
        <v>17066</v>
      </c>
      <c r="TSE4" s="81" t="s">
        <v>17067</v>
      </c>
      <c r="TSF4" s="81" t="s">
        <v>17068</v>
      </c>
      <c r="TSG4" s="81" t="s">
        <v>17069</v>
      </c>
      <c r="TSH4" s="81" t="s">
        <v>17070</v>
      </c>
      <c r="TSI4" s="81" t="s">
        <v>17071</v>
      </c>
      <c r="TSJ4" s="81" t="s">
        <v>17072</v>
      </c>
      <c r="TSK4" s="81" t="s">
        <v>17073</v>
      </c>
      <c r="TSL4" s="81" t="s">
        <v>17074</v>
      </c>
      <c r="TSM4" s="81" t="s">
        <v>17075</v>
      </c>
      <c r="TSN4" s="81" t="s">
        <v>17076</v>
      </c>
      <c r="TSO4" s="81" t="s">
        <v>17077</v>
      </c>
      <c r="TSP4" s="81" t="s">
        <v>17078</v>
      </c>
      <c r="TSQ4" s="81" t="s">
        <v>17079</v>
      </c>
      <c r="TSR4" s="81" t="s">
        <v>17080</v>
      </c>
      <c r="TSS4" s="81" t="s">
        <v>17081</v>
      </c>
      <c r="TST4" s="81" t="s">
        <v>17082</v>
      </c>
      <c r="TSU4" s="81" t="s">
        <v>17083</v>
      </c>
      <c r="TSV4" s="81" t="s">
        <v>17084</v>
      </c>
      <c r="TSW4" s="81" t="s">
        <v>17085</v>
      </c>
      <c r="TSX4" s="81" t="s">
        <v>17086</v>
      </c>
      <c r="TSY4" s="81" t="s">
        <v>17087</v>
      </c>
      <c r="TSZ4" s="81" t="s">
        <v>17088</v>
      </c>
      <c r="TTA4" s="81" t="s">
        <v>17089</v>
      </c>
      <c r="TTB4" s="81" t="s">
        <v>17090</v>
      </c>
      <c r="TTC4" s="81" t="s">
        <v>17091</v>
      </c>
      <c r="TTD4" s="81" t="s">
        <v>17092</v>
      </c>
      <c r="TTE4" s="81" t="s">
        <v>17093</v>
      </c>
      <c r="TTF4" s="81" t="s">
        <v>17094</v>
      </c>
      <c r="TTG4" s="81" t="s">
        <v>17095</v>
      </c>
      <c r="TTH4" s="81" t="s">
        <v>17096</v>
      </c>
      <c r="TTI4" s="81" t="s">
        <v>17097</v>
      </c>
      <c r="TTJ4" s="81" t="s">
        <v>17098</v>
      </c>
      <c r="TTK4" s="81" t="s">
        <v>17099</v>
      </c>
      <c r="TTL4" s="81" t="s">
        <v>17100</v>
      </c>
      <c r="TTM4" s="81" t="s">
        <v>17101</v>
      </c>
      <c r="TTN4" s="81" t="s">
        <v>17102</v>
      </c>
      <c r="TTO4" s="81" t="s">
        <v>17103</v>
      </c>
      <c r="TTP4" s="81" t="s">
        <v>17104</v>
      </c>
      <c r="TTQ4" s="81" t="s">
        <v>17105</v>
      </c>
      <c r="TTR4" s="81" t="s">
        <v>17106</v>
      </c>
      <c r="TTS4" s="81" t="s">
        <v>17107</v>
      </c>
      <c r="TTT4" s="81" t="s">
        <v>17108</v>
      </c>
      <c r="TTU4" s="81" t="s">
        <v>17109</v>
      </c>
      <c r="TTV4" s="81" t="s">
        <v>17110</v>
      </c>
      <c r="TTW4" s="81" t="s">
        <v>17111</v>
      </c>
      <c r="TTX4" s="81" t="s">
        <v>17112</v>
      </c>
      <c r="TTY4" s="81" t="s">
        <v>17113</v>
      </c>
      <c r="TTZ4" s="81" t="s">
        <v>17114</v>
      </c>
      <c r="TUA4" s="81" t="s">
        <v>17115</v>
      </c>
      <c r="TUB4" s="81" t="s">
        <v>17116</v>
      </c>
      <c r="TUC4" s="81" t="s">
        <v>17117</v>
      </c>
      <c r="TUD4" s="81" t="s">
        <v>17118</v>
      </c>
      <c r="TUE4" s="81" t="s">
        <v>17119</v>
      </c>
      <c r="TUF4" s="81" t="s">
        <v>17120</v>
      </c>
      <c r="TUG4" s="81" t="s">
        <v>17121</v>
      </c>
      <c r="TUH4" s="81" t="s">
        <v>17122</v>
      </c>
      <c r="TUI4" s="81" t="s">
        <v>17123</v>
      </c>
      <c r="TUJ4" s="81" t="s">
        <v>17124</v>
      </c>
      <c r="TUK4" s="81" t="s">
        <v>17125</v>
      </c>
      <c r="TUL4" s="81" t="s">
        <v>17126</v>
      </c>
      <c r="TUM4" s="81" t="s">
        <v>17127</v>
      </c>
      <c r="TUN4" s="81" t="s">
        <v>17128</v>
      </c>
      <c r="TUO4" s="81" t="s">
        <v>17129</v>
      </c>
      <c r="TUP4" s="81" t="s">
        <v>17130</v>
      </c>
      <c r="TUQ4" s="81" t="s">
        <v>17131</v>
      </c>
      <c r="TUR4" s="81" t="s">
        <v>17132</v>
      </c>
      <c r="TUS4" s="81" t="s">
        <v>17133</v>
      </c>
      <c r="TUT4" s="81" t="s">
        <v>17134</v>
      </c>
      <c r="TUU4" s="81" t="s">
        <v>17135</v>
      </c>
      <c r="TUV4" s="81" t="s">
        <v>17136</v>
      </c>
      <c r="TUW4" s="81" t="s">
        <v>17137</v>
      </c>
      <c r="TUX4" s="81" t="s">
        <v>17138</v>
      </c>
      <c r="TUY4" s="81" t="s">
        <v>17139</v>
      </c>
      <c r="TUZ4" s="81" t="s">
        <v>17140</v>
      </c>
      <c r="TVA4" s="81" t="s">
        <v>17141</v>
      </c>
      <c r="TVB4" s="81" t="s">
        <v>17142</v>
      </c>
      <c r="TVC4" s="81" t="s">
        <v>17143</v>
      </c>
      <c r="TVD4" s="81" t="s">
        <v>17144</v>
      </c>
      <c r="TVE4" s="81" t="s">
        <v>17145</v>
      </c>
      <c r="TVF4" s="81" t="s">
        <v>17146</v>
      </c>
      <c r="TVG4" s="81" t="s">
        <v>17147</v>
      </c>
      <c r="TVH4" s="81" t="s">
        <v>17148</v>
      </c>
      <c r="TVI4" s="81" t="s">
        <v>17149</v>
      </c>
      <c r="TVJ4" s="81" t="s">
        <v>17150</v>
      </c>
      <c r="TVK4" s="81" t="s">
        <v>17151</v>
      </c>
      <c r="TVL4" s="81" t="s">
        <v>17152</v>
      </c>
      <c r="TVM4" s="81" t="s">
        <v>17153</v>
      </c>
      <c r="TVN4" s="81" t="s">
        <v>17154</v>
      </c>
      <c r="TVO4" s="81" t="s">
        <v>17155</v>
      </c>
      <c r="TVP4" s="81" t="s">
        <v>17156</v>
      </c>
      <c r="TVQ4" s="81" t="s">
        <v>17157</v>
      </c>
      <c r="TVR4" s="81" t="s">
        <v>17158</v>
      </c>
      <c r="TVS4" s="81" t="s">
        <v>17159</v>
      </c>
      <c r="TVT4" s="81" t="s">
        <v>17160</v>
      </c>
      <c r="TVU4" s="81" t="s">
        <v>17161</v>
      </c>
      <c r="TVV4" s="81" t="s">
        <v>17162</v>
      </c>
      <c r="TVW4" s="81" t="s">
        <v>17163</v>
      </c>
      <c r="TVX4" s="81" t="s">
        <v>17164</v>
      </c>
      <c r="TVY4" s="81" t="s">
        <v>17165</v>
      </c>
      <c r="TVZ4" s="81" t="s">
        <v>17166</v>
      </c>
      <c r="TWA4" s="81" t="s">
        <v>17167</v>
      </c>
      <c r="TWB4" s="81" t="s">
        <v>17168</v>
      </c>
      <c r="TWC4" s="81" t="s">
        <v>17169</v>
      </c>
      <c r="TWD4" s="81" t="s">
        <v>17170</v>
      </c>
      <c r="TWE4" s="81" t="s">
        <v>17171</v>
      </c>
      <c r="TWF4" s="81" t="s">
        <v>17172</v>
      </c>
      <c r="TWG4" s="81" t="s">
        <v>17173</v>
      </c>
      <c r="TWH4" s="81" t="s">
        <v>17174</v>
      </c>
      <c r="TWI4" s="81" t="s">
        <v>17175</v>
      </c>
      <c r="TWJ4" s="81" t="s">
        <v>17176</v>
      </c>
      <c r="TWK4" s="81" t="s">
        <v>17177</v>
      </c>
      <c r="TWL4" s="81" t="s">
        <v>17178</v>
      </c>
      <c r="TWM4" s="81" t="s">
        <v>17179</v>
      </c>
      <c r="TWN4" s="81" t="s">
        <v>17180</v>
      </c>
      <c r="TWO4" s="81" t="s">
        <v>17181</v>
      </c>
      <c r="TWP4" s="81" t="s">
        <v>17182</v>
      </c>
      <c r="TWQ4" s="81" t="s">
        <v>17183</v>
      </c>
      <c r="TWR4" s="81" t="s">
        <v>17184</v>
      </c>
      <c r="TWS4" s="81" t="s">
        <v>17185</v>
      </c>
      <c r="TWT4" s="81" t="s">
        <v>17186</v>
      </c>
      <c r="TWU4" s="81" t="s">
        <v>17187</v>
      </c>
      <c r="TWV4" s="81" t="s">
        <v>17188</v>
      </c>
      <c r="TWW4" s="81" t="s">
        <v>17189</v>
      </c>
      <c r="TWX4" s="81" t="s">
        <v>17190</v>
      </c>
      <c r="TWY4" s="81" t="s">
        <v>17191</v>
      </c>
      <c r="TWZ4" s="81" t="s">
        <v>17192</v>
      </c>
      <c r="TXA4" s="81" t="s">
        <v>17193</v>
      </c>
      <c r="TXB4" s="81" t="s">
        <v>17194</v>
      </c>
      <c r="TXC4" s="81" t="s">
        <v>17195</v>
      </c>
      <c r="TXD4" s="81" t="s">
        <v>17196</v>
      </c>
      <c r="TXE4" s="81" t="s">
        <v>17197</v>
      </c>
      <c r="TXF4" s="81" t="s">
        <v>17198</v>
      </c>
      <c r="TXG4" s="81" t="s">
        <v>17199</v>
      </c>
      <c r="TXH4" s="81" t="s">
        <v>17200</v>
      </c>
      <c r="TXI4" s="81" t="s">
        <v>17201</v>
      </c>
      <c r="TXJ4" s="81" t="s">
        <v>17202</v>
      </c>
      <c r="TXK4" s="81" t="s">
        <v>17203</v>
      </c>
      <c r="TXL4" s="81" t="s">
        <v>17204</v>
      </c>
      <c r="TXM4" s="81" t="s">
        <v>17205</v>
      </c>
      <c r="TXN4" s="81" t="s">
        <v>17206</v>
      </c>
      <c r="TXO4" s="81" t="s">
        <v>17207</v>
      </c>
      <c r="TXP4" s="81" t="s">
        <v>17208</v>
      </c>
      <c r="TXQ4" s="81" t="s">
        <v>17209</v>
      </c>
      <c r="TXR4" s="81" t="s">
        <v>17210</v>
      </c>
      <c r="TXS4" s="81" t="s">
        <v>17211</v>
      </c>
      <c r="TXT4" s="81" t="s">
        <v>17212</v>
      </c>
      <c r="TXU4" s="81" t="s">
        <v>17213</v>
      </c>
      <c r="TXV4" s="81" t="s">
        <v>17214</v>
      </c>
      <c r="TXW4" s="81" t="s">
        <v>17215</v>
      </c>
      <c r="TXX4" s="81" t="s">
        <v>17216</v>
      </c>
      <c r="TXY4" s="81" t="s">
        <v>17217</v>
      </c>
      <c r="TXZ4" s="81" t="s">
        <v>17218</v>
      </c>
      <c r="TYA4" s="81" t="s">
        <v>17219</v>
      </c>
      <c r="TYB4" s="81" t="s">
        <v>17220</v>
      </c>
      <c r="TYC4" s="81" t="s">
        <v>17221</v>
      </c>
      <c r="TYD4" s="81" t="s">
        <v>17222</v>
      </c>
      <c r="TYE4" s="81" t="s">
        <v>17223</v>
      </c>
      <c r="TYF4" s="81" t="s">
        <v>17224</v>
      </c>
      <c r="TYG4" s="81" t="s">
        <v>17225</v>
      </c>
      <c r="TYH4" s="81" t="s">
        <v>17226</v>
      </c>
      <c r="TYI4" s="81" t="s">
        <v>17227</v>
      </c>
      <c r="TYJ4" s="81" t="s">
        <v>17228</v>
      </c>
      <c r="TYK4" s="81" t="s">
        <v>17229</v>
      </c>
      <c r="TYL4" s="81" t="s">
        <v>17230</v>
      </c>
      <c r="TYM4" s="81" t="s">
        <v>17231</v>
      </c>
      <c r="TYN4" s="81" t="s">
        <v>17232</v>
      </c>
      <c r="TYO4" s="81" t="s">
        <v>17233</v>
      </c>
      <c r="TYP4" s="81" t="s">
        <v>17234</v>
      </c>
      <c r="TYQ4" s="81" t="s">
        <v>17235</v>
      </c>
      <c r="TYR4" s="81" t="s">
        <v>17236</v>
      </c>
      <c r="TYS4" s="81" t="s">
        <v>17237</v>
      </c>
      <c r="TYT4" s="81" t="s">
        <v>17238</v>
      </c>
      <c r="TYU4" s="81" t="s">
        <v>17239</v>
      </c>
      <c r="TYV4" s="81" t="s">
        <v>17240</v>
      </c>
      <c r="TYW4" s="81" t="s">
        <v>17241</v>
      </c>
      <c r="TYX4" s="81" t="s">
        <v>17242</v>
      </c>
      <c r="TYY4" s="81" t="s">
        <v>17243</v>
      </c>
      <c r="TYZ4" s="81" t="s">
        <v>17244</v>
      </c>
      <c r="TZA4" s="81" t="s">
        <v>17245</v>
      </c>
      <c r="TZB4" s="81" t="s">
        <v>17246</v>
      </c>
      <c r="TZC4" s="81" t="s">
        <v>17247</v>
      </c>
      <c r="TZD4" s="81" t="s">
        <v>17248</v>
      </c>
      <c r="TZE4" s="81" t="s">
        <v>17249</v>
      </c>
      <c r="TZF4" s="81" t="s">
        <v>17250</v>
      </c>
      <c r="TZG4" s="81" t="s">
        <v>17251</v>
      </c>
      <c r="TZH4" s="81" t="s">
        <v>17252</v>
      </c>
      <c r="TZI4" s="81" t="s">
        <v>17253</v>
      </c>
      <c r="TZJ4" s="81" t="s">
        <v>17254</v>
      </c>
      <c r="TZK4" s="81" t="s">
        <v>17255</v>
      </c>
      <c r="TZL4" s="81" t="s">
        <v>17256</v>
      </c>
      <c r="TZM4" s="81" t="s">
        <v>17257</v>
      </c>
      <c r="TZN4" s="81" t="s">
        <v>17258</v>
      </c>
      <c r="TZO4" s="81" t="s">
        <v>17259</v>
      </c>
      <c r="TZP4" s="81" t="s">
        <v>17260</v>
      </c>
      <c r="TZQ4" s="81" t="s">
        <v>17261</v>
      </c>
      <c r="TZR4" s="81" t="s">
        <v>17262</v>
      </c>
      <c r="TZS4" s="81" t="s">
        <v>17263</v>
      </c>
      <c r="TZT4" s="81" t="s">
        <v>17264</v>
      </c>
      <c r="TZU4" s="81" t="s">
        <v>17265</v>
      </c>
      <c r="TZV4" s="81" t="s">
        <v>17266</v>
      </c>
      <c r="TZW4" s="81" t="s">
        <v>17267</v>
      </c>
      <c r="TZX4" s="81" t="s">
        <v>17268</v>
      </c>
      <c r="TZY4" s="81" t="s">
        <v>17269</v>
      </c>
      <c r="TZZ4" s="81" t="s">
        <v>17270</v>
      </c>
      <c r="UAA4" s="81" t="s">
        <v>17271</v>
      </c>
      <c r="UAB4" s="81" t="s">
        <v>17272</v>
      </c>
      <c r="UAC4" s="81" t="s">
        <v>17273</v>
      </c>
      <c r="UAD4" s="81" t="s">
        <v>17274</v>
      </c>
      <c r="UAE4" s="81" t="s">
        <v>17275</v>
      </c>
      <c r="UAF4" s="81" t="s">
        <v>17276</v>
      </c>
      <c r="UAG4" s="81" t="s">
        <v>17277</v>
      </c>
      <c r="UAH4" s="81" t="s">
        <v>17278</v>
      </c>
      <c r="UAI4" s="81" t="s">
        <v>17279</v>
      </c>
      <c r="UAJ4" s="81" t="s">
        <v>17280</v>
      </c>
      <c r="UAK4" s="81" t="s">
        <v>17281</v>
      </c>
      <c r="UAL4" s="81" t="s">
        <v>17282</v>
      </c>
      <c r="UAM4" s="81" t="s">
        <v>17283</v>
      </c>
      <c r="UAN4" s="81" t="s">
        <v>17284</v>
      </c>
      <c r="UAO4" s="81" t="s">
        <v>17285</v>
      </c>
      <c r="UAP4" s="81" t="s">
        <v>17286</v>
      </c>
      <c r="UAQ4" s="81" t="s">
        <v>17287</v>
      </c>
      <c r="UAR4" s="81" t="s">
        <v>17288</v>
      </c>
      <c r="UAS4" s="81" t="s">
        <v>17289</v>
      </c>
      <c r="UAT4" s="81" t="s">
        <v>17290</v>
      </c>
      <c r="UAU4" s="81" t="s">
        <v>17291</v>
      </c>
      <c r="UAV4" s="81" t="s">
        <v>17292</v>
      </c>
      <c r="UAW4" s="81" t="s">
        <v>17293</v>
      </c>
      <c r="UAX4" s="81" t="s">
        <v>17294</v>
      </c>
      <c r="UAY4" s="81" t="s">
        <v>17295</v>
      </c>
      <c r="UAZ4" s="81" t="s">
        <v>17296</v>
      </c>
      <c r="UBA4" s="81" t="s">
        <v>17297</v>
      </c>
      <c r="UBB4" s="81" t="s">
        <v>17298</v>
      </c>
      <c r="UBC4" s="81" t="s">
        <v>17299</v>
      </c>
      <c r="UBD4" s="81" t="s">
        <v>17300</v>
      </c>
      <c r="UBE4" s="81" t="s">
        <v>17301</v>
      </c>
      <c r="UBF4" s="81" t="s">
        <v>17302</v>
      </c>
      <c r="UBG4" s="81" t="s">
        <v>17303</v>
      </c>
      <c r="UBH4" s="81" t="s">
        <v>17304</v>
      </c>
      <c r="UBI4" s="81" t="s">
        <v>17305</v>
      </c>
      <c r="UBJ4" s="81" t="s">
        <v>17306</v>
      </c>
      <c r="UBK4" s="81" t="s">
        <v>17307</v>
      </c>
      <c r="UBL4" s="81" t="s">
        <v>17308</v>
      </c>
      <c r="UBM4" s="81" t="s">
        <v>17309</v>
      </c>
      <c r="UBN4" s="81" t="s">
        <v>17310</v>
      </c>
      <c r="UBO4" s="81" t="s">
        <v>17311</v>
      </c>
      <c r="UBP4" s="81" t="s">
        <v>17312</v>
      </c>
      <c r="UBQ4" s="81" t="s">
        <v>17313</v>
      </c>
      <c r="UBR4" s="81" t="s">
        <v>17314</v>
      </c>
      <c r="UBS4" s="81" t="s">
        <v>17315</v>
      </c>
      <c r="UBT4" s="81" t="s">
        <v>17316</v>
      </c>
      <c r="UBU4" s="81" t="s">
        <v>17317</v>
      </c>
      <c r="UBV4" s="81" t="s">
        <v>17318</v>
      </c>
      <c r="UBW4" s="81" t="s">
        <v>17319</v>
      </c>
      <c r="UBX4" s="81" t="s">
        <v>17320</v>
      </c>
      <c r="UBY4" s="81" t="s">
        <v>17321</v>
      </c>
      <c r="UBZ4" s="81" t="s">
        <v>17322</v>
      </c>
      <c r="UCA4" s="81" t="s">
        <v>17323</v>
      </c>
      <c r="UCB4" s="81" t="s">
        <v>17324</v>
      </c>
      <c r="UCC4" s="81" t="s">
        <v>17325</v>
      </c>
      <c r="UCD4" s="81" t="s">
        <v>17326</v>
      </c>
      <c r="UCE4" s="81" t="s">
        <v>17327</v>
      </c>
      <c r="UCF4" s="81" t="s">
        <v>17328</v>
      </c>
      <c r="UCG4" s="81" t="s">
        <v>17329</v>
      </c>
      <c r="UCH4" s="81" t="s">
        <v>17330</v>
      </c>
      <c r="UCI4" s="81" t="s">
        <v>17331</v>
      </c>
      <c r="UCJ4" s="81" t="s">
        <v>17332</v>
      </c>
      <c r="UCK4" s="81" t="s">
        <v>17333</v>
      </c>
      <c r="UCL4" s="81" t="s">
        <v>17334</v>
      </c>
      <c r="UCM4" s="81" t="s">
        <v>17335</v>
      </c>
      <c r="UCN4" s="81" t="s">
        <v>17336</v>
      </c>
      <c r="UCO4" s="81" t="s">
        <v>17337</v>
      </c>
      <c r="UCP4" s="81" t="s">
        <v>17338</v>
      </c>
      <c r="UCQ4" s="81" t="s">
        <v>17339</v>
      </c>
      <c r="UCR4" s="81" t="s">
        <v>17340</v>
      </c>
      <c r="UCS4" s="81" t="s">
        <v>17341</v>
      </c>
      <c r="UCT4" s="81" t="s">
        <v>17342</v>
      </c>
      <c r="UCU4" s="81" t="s">
        <v>17343</v>
      </c>
      <c r="UCV4" s="81" t="s">
        <v>17344</v>
      </c>
      <c r="UCW4" s="81" t="s">
        <v>17345</v>
      </c>
      <c r="UCX4" s="81" t="s">
        <v>17346</v>
      </c>
      <c r="UCY4" s="81" t="s">
        <v>17347</v>
      </c>
      <c r="UCZ4" s="81" t="s">
        <v>17348</v>
      </c>
      <c r="UDA4" s="81" t="s">
        <v>17349</v>
      </c>
      <c r="UDB4" s="81" t="s">
        <v>17350</v>
      </c>
      <c r="UDC4" s="81" t="s">
        <v>17351</v>
      </c>
      <c r="UDD4" s="81" t="s">
        <v>17352</v>
      </c>
      <c r="UDE4" s="81" t="s">
        <v>17353</v>
      </c>
      <c r="UDF4" s="81" t="s">
        <v>17354</v>
      </c>
      <c r="UDG4" s="81" t="s">
        <v>17355</v>
      </c>
      <c r="UDH4" s="81" t="s">
        <v>17356</v>
      </c>
      <c r="UDI4" s="81" t="s">
        <v>17357</v>
      </c>
      <c r="UDJ4" s="81" t="s">
        <v>17358</v>
      </c>
      <c r="UDK4" s="81" t="s">
        <v>17359</v>
      </c>
      <c r="UDL4" s="81" t="s">
        <v>17360</v>
      </c>
      <c r="UDM4" s="81" t="s">
        <v>17361</v>
      </c>
      <c r="UDN4" s="81" t="s">
        <v>17362</v>
      </c>
      <c r="UDO4" s="81" t="s">
        <v>17363</v>
      </c>
      <c r="UDP4" s="81" t="s">
        <v>17364</v>
      </c>
      <c r="UDQ4" s="81" t="s">
        <v>17365</v>
      </c>
      <c r="UDR4" s="81" t="s">
        <v>17366</v>
      </c>
      <c r="UDS4" s="81" t="s">
        <v>17367</v>
      </c>
      <c r="UDT4" s="81" t="s">
        <v>17368</v>
      </c>
      <c r="UDU4" s="81" t="s">
        <v>17369</v>
      </c>
      <c r="UDV4" s="81" t="s">
        <v>17370</v>
      </c>
      <c r="UDW4" s="81" t="s">
        <v>17371</v>
      </c>
      <c r="UDX4" s="81" t="s">
        <v>17372</v>
      </c>
      <c r="UDY4" s="81" t="s">
        <v>17373</v>
      </c>
      <c r="UDZ4" s="81" t="s">
        <v>17374</v>
      </c>
      <c r="UEA4" s="81" t="s">
        <v>17375</v>
      </c>
      <c r="UEB4" s="81" t="s">
        <v>17376</v>
      </c>
      <c r="UEC4" s="81" t="s">
        <v>17377</v>
      </c>
      <c r="UED4" s="81" t="s">
        <v>17378</v>
      </c>
      <c r="UEE4" s="81" t="s">
        <v>17379</v>
      </c>
      <c r="UEF4" s="81" t="s">
        <v>17380</v>
      </c>
      <c r="UEG4" s="81" t="s">
        <v>17381</v>
      </c>
      <c r="UEH4" s="81" t="s">
        <v>17382</v>
      </c>
      <c r="UEI4" s="81" t="s">
        <v>17383</v>
      </c>
      <c r="UEJ4" s="81" t="s">
        <v>17384</v>
      </c>
      <c r="UEK4" s="81" t="s">
        <v>17385</v>
      </c>
      <c r="UEL4" s="81" t="s">
        <v>17386</v>
      </c>
      <c r="UEM4" s="81" t="s">
        <v>17387</v>
      </c>
      <c r="UEN4" s="81" t="s">
        <v>17388</v>
      </c>
      <c r="UEO4" s="81" t="s">
        <v>17389</v>
      </c>
      <c r="UEP4" s="81" t="s">
        <v>17390</v>
      </c>
      <c r="UEQ4" s="81" t="s">
        <v>17391</v>
      </c>
      <c r="UER4" s="81" t="s">
        <v>17392</v>
      </c>
      <c r="UES4" s="81" t="s">
        <v>17393</v>
      </c>
      <c r="UET4" s="81" t="s">
        <v>17394</v>
      </c>
      <c r="UEU4" s="81" t="s">
        <v>17395</v>
      </c>
      <c r="UEV4" s="81" t="s">
        <v>17396</v>
      </c>
      <c r="UEW4" s="81" t="s">
        <v>17397</v>
      </c>
      <c r="UEX4" s="81" t="s">
        <v>17398</v>
      </c>
      <c r="UEY4" s="81" t="s">
        <v>17399</v>
      </c>
      <c r="UEZ4" s="81" t="s">
        <v>17400</v>
      </c>
      <c r="UFA4" s="81" t="s">
        <v>17401</v>
      </c>
      <c r="UFB4" s="81" t="s">
        <v>17402</v>
      </c>
      <c r="UFC4" s="81" t="s">
        <v>17403</v>
      </c>
      <c r="UFD4" s="81" t="s">
        <v>17404</v>
      </c>
      <c r="UFE4" s="81" t="s">
        <v>17405</v>
      </c>
      <c r="UFF4" s="81" t="s">
        <v>17406</v>
      </c>
      <c r="UFG4" s="81" t="s">
        <v>17407</v>
      </c>
      <c r="UFH4" s="81" t="s">
        <v>17408</v>
      </c>
      <c r="UFI4" s="81" t="s">
        <v>17409</v>
      </c>
      <c r="UFJ4" s="81" t="s">
        <v>17410</v>
      </c>
      <c r="UFK4" s="81" t="s">
        <v>17411</v>
      </c>
      <c r="UFL4" s="81" t="s">
        <v>17412</v>
      </c>
      <c r="UFM4" s="81" t="s">
        <v>17413</v>
      </c>
      <c r="UFN4" s="81" t="s">
        <v>17414</v>
      </c>
      <c r="UFO4" s="81" t="s">
        <v>17415</v>
      </c>
      <c r="UFP4" s="81" t="s">
        <v>17416</v>
      </c>
      <c r="UFQ4" s="81" t="s">
        <v>17417</v>
      </c>
      <c r="UFR4" s="81" t="s">
        <v>17418</v>
      </c>
      <c r="UFS4" s="81" t="s">
        <v>17419</v>
      </c>
      <c r="UFT4" s="81" t="s">
        <v>17420</v>
      </c>
      <c r="UFU4" s="81" t="s">
        <v>17421</v>
      </c>
      <c r="UFV4" s="81" t="s">
        <v>17422</v>
      </c>
      <c r="UFW4" s="81" t="s">
        <v>17423</v>
      </c>
      <c r="UFX4" s="81" t="s">
        <v>17424</v>
      </c>
      <c r="UFY4" s="81" t="s">
        <v>17425</v>
      </c>
      <c r="UFZ4" s="81" t="s">
        <v>17426</v>
      </c>
      <c r="UGA4" s="81" t="s">
        <v>17427</v>
      </c>
      <c r="UGB4" s="81" t="s">
        <v>17428</v>
      </c>
      <c r="UGC4" s="81" t="s">
        <v>17429</v>
      </c>
      <c r="UGD4" s="81" t="s">
        <v>17430</v>
      </c>
      <c r="UGE4" s="81" t="s">
        <v>17431</v>
      </c>
      <c r="UGF4" s="81" t="s">
        <v>17432</v>
      </c>
      <c r="UGG4" s="81" t="s">
        <v>17433</v>
      </c>
      <c r="UGH4" s="81" t="s">
        <v>17434</v>
      </c>
      <c r="UGI4" s="81" t="s">
        <v>17435</v>
      </c>
      <c r="UGJ4" s="81" t="s">
        <v>17436</v>
      </c>
      <c r="UGK4" s="81" t="s">
        <v>17437</v>
      </c>
      <c r="UGL4" s="81" t="s">
        <v>17438</v>
      </c>
      <c r="UGM4" s="81" t="s">
        <v>17439</v>
      </c>
      <c r="UGN4" s="81" t="s">
        <v>17440</v>
      </c>
      <c r="UGO4" s="81" t="s">
        <v>17441</v>
      </c>
      <c r="UGP4" s="81" t="s">
        <v>17442</v>
      </c>
      <c r="UGQ4" s="81" t="s">
        <v>17443</v>
      </c>
      <c r="UGR4" s="81" t="s">
        <v>17444</v>
      </c>
      <c r="UGS4" s="81" t="s">
        <v>17445</v>
      </c>
      <c r="UGT4" s="81" t="s">
        <v>17446</v>
      </c>
      <c r="UGU4" s="81" t="s">
        <v>17447</v>
      </c>
      <c r="UGV4" s="81" t="s">
        <v>17448</v>
      </c>
      <c r="UGW4" s="81" t="s">
        <v>17449</v>
      </c>
      <c r="UGX4" s="81" t="s">
        <v>17450</v>
      </c>
      <c r="UGY4" s="81" t="s">
        <v>17451</v>
      </c>
      <c r="UGZ4" s="81" t="s">
        <v>17452</v>
      </c>
      <c r="UHA4" s="81" t="s">
        <v>17453</v>
      </c>
      <c r="UHB4" s="81" t="s">
        <v>17454</v>
      </c>
      <c r="UHC4" s="81" t="s">
        <v>17455</v>
      </c>
      <c r="UHD4" s="81" t="s">
        <v>17456</v>
      </c>
      <c r="UHE4" s="81" t="s">
        <v>17457</v>
      </c>
      <c r="UHF4" s="81" t="s">
        <v>17458</v>
      </c>
      <c r="UHG4" s="81" t="s">
        <v>17459</v>
      </c>
      <c r="UHH4" s="81" t="s">
        <v>17460</v>
      </c>
      <c r="UHI4" s="81" t="s">
        <v>17461</v>
      </c>
      <c r="UHJ4" s="81" t="s">
        <v>17462</v>
      </c>
      <c r="UHK4" s="81" t="s">
        <v>17463</v>
      </c>
      <c r="UHL4" s="81" t="s">
        <v>17464</v>
      </c>
      <c r="UHM4" s="81" t="s">
        <v>17465</v>
      </c>
      <c r="UHN4" s="81" t="s">
        <v>17466</v>
      </c>
      <c r="UHO4" s="81" t="s">
        <v>17467</v>
      </c>
      <c r="UHP4" s="81" t="s">
        <v>17468</v>
      </c>
      <c r="UHQ4" s="81" t="s">
        <v>17469</v>
      </c>
      <c r="UHR4" s="81" t="s">
        <v>17470</v>
      </c>
      <c r="UHS4" s="81" t="s">
        <v>17471</v>
      </c>
      <c r="UHT4" s="81" t="s">
        <v>17472</v>
      </c>
      <c r="UHU4" s="81" t="s">
        <v>17473</v>
      </c>
      <c r="UHV4" s="81" t="s">
        <v>17474</v>
      </c>
      <c r="UHW4" s="81" t="s">
        <v>17475</v>
      </c>
      <c r="UHX4" s="81" t="s">
        <v>17476</v>
      </c>
      <c r="UHY4" s="81" t="s">
        <v>17477</v>
      </c>
      <c r="UHZ4" s="81" t="s">
        <v>17478</v>
      </c>
      <c r="UIA4" s="81" t="s">
        <v>17479</v>
      </c>
      <c r="UIB4" s="81" t="s">
        <v>17480</v>
      </c>
      <c r="UIC4" s="81" t="s">
        <v>17481</v>
      </c>
      <c r="UID4" s="81" t="s">
        <v>17482</v>
      </c>
      <c r="UIE4" s="81" t="s">
        <v>17483</v>
      </c>
      <c r="UIF4" s="81" t="s">
        <v>17484</v>
      </c>
      <c r="UIG4" s="81" t="s">
        <v>17485</v>
      </c>
      <c r="UIH4" s="81" t="s">
        <v>17486</v>
      </c>
      <c r="UII4" s="81" t="s">
        <v>17487</v>
      </c>
      <c r="UIJ4" s="81" t="s">
        <v>17488</v>
      </c>
      <c r="UIK4" s="81" t="s">
        <v>17489</v>
      </c>
      <c r="UIL4" s="81" t="s">
        <v>17490</v>
      </c>
      <c r="UIM4" s="81" t="s">
        <v>17491</v>
      </c>
      <c r="UIN4" s="81" t="s">
        <v>17492</v>
      </c>
      <c r="UIO4" s="81" t="s">
        <v>17493</v>
      </c>
      <c r="UIP4" s="81" t="s">
        <v>17494</v>
      </c>
      <c r="UIQ4" s="81" t="s">
        <v>17495</v>
      </c>
      <c r="UIR4" s="81" t="s">
        <v>17496</v>
      </c>
      <c r="UIS4" s="81" t="s">
        <v>17497</v>
      </c>
      <c r="UIT4" s="81" t="s">
        <v>17498</v>
      </c>
      <c r="UIU4" s="81" t="s">
        <v>17499</v>
      </c>
      <c r="UIV4" s="81" t="s">
        <v>17500</v>
      </c>
      <c r="UIW4" s="81" t="s">
        <v>17501</v>
      </c>
      <c r="UIX4" s="81" t="s">
        <v>17502</v>
      </c>
      <c r="UIY4" s="81" t="s">
        <v>17503</v>
      </c>
      <c r="UIZ4" s="81" t="s">
        <v>17504</v>
      </c>
      <c r="UJA4" s="81" t="s">
        <v>17505</v>
      </c>
      <c r="UJB4" s="81" t="s">
        <v>17506</v>
      </c>
      <c r="UJC4" s="81" t="s">
        <v>17507</v>
      </c>
      <c r="UJD4" s="81" t="s">
        <v>17508</v>
      </c>
      <c r="UJE4" s="81" t="s">
        <v>17509</v>
      </c>
      <c r="UJF4" s="81" t="s">
        <v>17510</v>
      </c>
      <c r="UJG4" s="81" t="s">
        <v>17511</v>
      </c>
      <c r="UJH4" s="81" t="s">
        <v>17512</v>
      </c>
      <c r="UJI4" s="81" t="s">
        <v>17513</v>
      </c>
      <c r="UJJ4" s="81" t="s">
        <v>17514</v>
      </c>
      <c r="UJK4" s="81" t="s">
        <v>17515</v>
      </c>
      <c r="UJL4" s="81" t="s">
        <v>17516</v>
      </c>
      <c r="UJM4" s="81" t="s">
        <v>17517</v>
      </c>
      <c r="UJN4" s="81" t="s">
        <v>17518</v>
      </c>
      <c r="UJO4" s="81" t="s">
        <v>17519</v>
      </c>
      <c r="UJP4" s="81" t="s">
        <v>17520</v>
      </c>
      <c r="UJQ4" s="81" t="s">
        <v>17521</v>
      </c>
      <c r="UJR4" s="81" t="s">
        <v>17522</v>
      </c>
      <c r="UJS4" s="81" t="s">
        <v>17523</v>
      </c>
      <c r="UJT4" s="81" t="s">
        <v>17524</v>
      </c>
      <c r="UJU4" s="81" t="s">
        <v>17525</v>
      </c>
      <c r="UJV4" s="81" t="s">
        <v>17526</v>
      </c>
      <c r="UJW4" s="81" t="s">
        <v>17527</v>
      </c>
      <c r="UJX4" s="81" t="s">
        <v>17528</v>
      </c>
      <c r="UJY4" s="81" t="s">
        <v>17529</v>
      </c>
      <c r="UJZ4" s="81" t="s">
        <v>17530</v>
      </c>
      <c r="UKA4" s="81" t="s">
        <v>17531</v>
      </c>
      <c r="UKB4" s="81" t="s">
        <v>17532</v>
      </c>
      <c r="UKC4" s="81" t="s">
        <v>17533</v>
      </c>
      <c r="UKD4" s="81" t="s">
        <v>17534</v>
      </c>
      <c r="UKE4" s="81" t="s">
        <v>17535</v>
      </c>
      <c r="UKF4" s="81" t="s">
        <v>17536</v>
      </c>
      <c r="UKG4" s="81" t="s">
        <v>17537</v>
      </c>
      <c r="UKH4" s="81" t="s">
        <v>17538</v>
      </c>
      <c r="UKI4" s="81" t="s">
        <v>17539</v>
      </c>
      <c r="UKJ4" s="81" t="s">
        <v>17540</v>
      </c>
      <c r="UKK4" s="81" t="s">
        <v>17541</v>
      </c>
      <c r="UKL4" s="81" t="s">
        <v>17542</v>
      </c>
      <c r="UKM4" s="81" t="s">
        <v>17543</v>
      </c>
      <c r="UKN4" s="81" t="s">
        <v>17544</v>
      </c>
      <c r="UKO4" s="81" t="s">
        <v>17545</v>
      </c>
      <c r="UKP4" s="81" t="s">
        <v>17546</v>
      </c>
      <c r="UKQ4" s="81" t="s">
        <v>17547</v>
      </c>
      <c r="UKR4" s="81" t="s">
        <v>17548</v>
      </c>
      <c r="UKS4" s="81" t="s">
        <v>17549</v>
      </c>
      <c r="UKT4" s="81" t="s">
        <v>17550</v>
      </c>
      <c r="UKU4" s="81" t="s">
        <v>17551</v>
      </c>
      <c r="UKV4" s="81" t="s">
        <v>17552</v>
      </c>
      <c r="UKW4" s="81" t="s">
        <v>17553</v>
      </c>
      <c r="UKX4" s="81" t="s">
        <v>17554</v>
      </c>
      <c r="UKY4" s="81" t="s">
        <v>17555</v>
      </c>
      <c r="UKZ4" s="81" t="s">
        <v>17556</v>
      </c>
      <c r="ULA4" s="81" t="s">
        <v>17557</v>
      </c>
      <c r="ULB4" s="81" t="s">
        <v>17558</v>
      </c>
      <c r="ULC4" s="81" t="s">
        <v>17559</v>
      </c>
      <c r="ULD4" s="81" t="s">
        <v>17560</v>
      </c>
      <c r="ULE4" s="81" t="s">
        <v>17561</v>
      </c>
      <c r="ULF4" s="81" t="s">
        <v>17562</v>
      </c>
      <c r="ULG4" s="81" t="s">
        <v>17563</v>
      </c>
      <c r="ULH4" s="81" t="s">
        <v>17564</v>
      </c>
      <c r="ULI4" s="81" t="s">
        <v>17565</v>
      </c>
      <c r="ULJ4" s="81" t="s">
        <v>17566</v>
      </c>
      <c r="ULK4" s="81" t="s">
        <v>17567</v>
      </c>
      <c r="ULL4" s="81" t="s">
        <v>17568</v>
      </c>
      <c r="ULM4" s="81" t="s">
        <v>17569</v>
      </c>
      <c r="ULN4" s="81" t="s">
        <v>17570</v>
      </c>
      <c r="ULO4" s="81" t="s">
        <v>17571</v>
      </c>
      <c r="ULP4" s="81" t="s">
        <v>17572</v>
      </c>
      <c r="ULQ4" s="81" t="s">
        <v>17573</v>
      </c>
      <c r="ULR4" s="81" t="s">
        <v>17574</v>
      </c>
      <c r="ULS4" s="81" t="s">
        <v>17575</v>
      </c>
      <c r="ULT4" s="81" t="s">
        <v>17576</v>
      </c>
      <c r="ULU4" s="81" t="s">
        <v>17577</v>
      </c>
      <c r="ULV4" s="81" t="s">
        <v>17578</v>
      </c>
      <c r="ULW4" s="81" t="s">
        <v>17579</v>
      </c>
      <c r="ULX4" s="81" t="s">
        <v>17580</v>
      </c>
      <c r="ULY4" s="81" t="s">
        <v>17581</v>
      </c>
      <c r="ULZ4" s="81" t="s">
        <v>17582</v>
      </c>
      <c r="UMA4" s="81" t="s">
        <v>17583</v>
      </c>
      <c r="UMB4" s="81" t="s">
        <v>17584</v>
      </c>
      <c r="UMC4" s="81" t="s">
        <v>17585</v>
      </c>
      <c r="UMD4" s="81" t="s">
        <v>17586</v>
      </c>
      <c r="UME4" s="81" t="s">
        <v>17587</v>
      </c>
      <c r="UMF4" s="81" t="s">
        <v>17588</v>
      </c>
      <c r="UMG4" s="81" t="s">
        <v>17589</v>
      </c>
      <c r="UMH4" s="81" t="s">
        <v>17590</v>
      </c>
      <c r="UMI4" s="81" t="s">
        <v>17591</v>
      </c>
      <c r="UMJ4" s="81" t="s">
        <v>17592</v>
      </c>
      <c r="UMK4" s="81" t="s">
        <v>17593</v>
      </c>
      <c r="UML4" s="81" t="s">
        <v>17594</v>
      </c>
      <c r="UMM4" s="81" t="s">
        <v>17595</v>
      </c>
      <c r="UMN4" s="81" t="s">
        <v>17596</v>
      </c>
      <c r="UMO4" s="81" t="s">
        <v>17597</v>
      </c>
      <c r="UMP4" s="81" t="s">
        <v>17598</v>
      </c>
      <c r="UMQ4" s="81" t="s">
        <v>17599</v>
      </c>
      <c r="UMR4" s="81" t="s">
        <v>17600</v>
      </c>
      <c r="UMS4" s="81" t="s">
        <v>17601</v>
      </c>
      <c r="UMT4" s="81" t="s">
        <v>17602</v>
      </c>
      <c r="UMU4" s="81" t="s">
        <v>17603</v>
      </c>
      <c r="UMV4" s="81" t="s">
        <v>17604</v>
      </c>
      <c r="UMW4" s="81" t="s">
        <v>17605</v>
      </c>
      <c r="UMX4" s="81" t="s">
        <v>17606</v>
      </c>
      <c r="UMY4" s="81" t="s">
        <v>17607</v>
      </c>
      <c r="UMZ4" s="81" t="s">
        <v>17608</v>
      </c>
      <c r="UNA4" s="81" t="s">
        <v>17609</v>
      </c>
      <c r="UNB4" s="81" t="s">
        <v>17610</v>
      </c>
      <c r="UNC4" s="81" t="s">
        <v>17611</v>
      </c>
      <c r="UND4" s="81" t="s">
        <v>17612</v>
      </c>
      <c r="UNE4" s="81" t="s">
        <v>17613</v>
      </c>
      <c r="UNF4" s="81" t="s">
        <v>17614</v>
      </c>
      <c r="UNG4" s="81" t="s">
        <v>17615</v>
      </c>
      <c r="UNH4" s="81" t="s">
        <v>17616</v>
      </c>
      <c r="UNI4" s="81" t="s">
        <v>17617</v>
      </c>
      <c r="UNJ4" s="81" t="s">
        <v>17618</v>
      </c>
      <c r="UNK4" s="81" t="s">
        <v>17619</v>
      </c>
      <c r="UNL4" s="81" t="s">
        <v>17620</v>
      </c>
      <c r="UNM4" s="81" t="s">
        <v>17621</v>
      </c>
      <c r="UNN4" s="81" t="s">
        <v>17622</v>
      </c>
      <c r="UNO4" s="81" t="s">
        <v>17623</v>
      </c>
      <c r="UNP4" s="81" t="s">
        <v>17624</v>
      </c>
      <c r="UNQ4" s="81" t="s">
        <v>17625</v>
      </c>
      <c r="UNR4" s="81" t="s">
        <v>17626</v>
      </c>
      <c r="UNS4" s="81" t="s">
        <v>17627</v>
      </c>
      <c r="UNT4" s="81" t="s">
        <v>17628</v>
      </c>
      <c r="UNU4" s="81" t="s">
        <v>17629</v>
      </c>
      <c r="UNV4" s="81" t="s">
        <v>17630</v>
      </c>
      <c r="UNW4" s="81" t="s">
        <v>17631</v>
      </c>
      <c r="UNX4" s="81" t="s">
        <v>17632</v>
      </c>
      <c r="UNY4" s="81" t="s">
        <v>17633</v>
      </c>
      <c r="UNZ4" s="81" t="s">
        <v>17634</v>
      </c>
      <c r="UOA4" s="81" t="s">
        <v>17635</v>
      </c>
      <c r="UOB4" s="81" t="s">
        <v>17636</v>
      </c>
      <c r="UOC4" s="81" t="s">
        <v>17637</v>
      </c>
      <c r="UOD4" s="81" t="s">
        <v>17638</v>
      </c>
      <c r="UOE4" s="81" t="s">
        <v>17639</v>
      </c>
      <c r="UOF4" s="81" t="s">
        <v>17640</v>
      </c>
      <c r="UOG4" s="81" t="s">
        <v>17641</v>
      </c>
      <c r="UOH4" s="81" t="s">
        <v>17642</v>
      </c>
      <c r="UOI4" s="81" t="s">
        <v>17643</v>
      </c>
      <c r="UOJ4" s="81" t="s">
        <v>17644</v>
      </c>
      <c r="UOK4" s="81" t="s">
        <v>17645</v>
      </c>
      <c r="UOL4" s="81" t="s">
        <v>17646</v>
      </c>
      <c r="UOM4" s="81" t="s">
        <v>17647</v>
      </c>
      <c r="UON4" s="81" t="s">
        <v>17648</v>
      </c>
      <c r="UOO4" s="81" t="s">
        <v>17649</v>
      </c>
      <c r="UOP4" s="81" t="s">
        <v>17650</v>
      </c>
      <c r="UOQ4" s="81" t="s">
        <v>17651</v>
      </c>
      <c r="UOR4" s="81" t="s">
        <v>17652</v>
      </c>
      <c r="UOS4" s="81" t="s">
        <v>17653</v>
      </c>
      <c r="UOT4" s="81" t="s">
        <v>17654</v>
      </c>
      <c r="UOU4" s="81" t="s">
        <v>17655</v>
      </c>
      <c r="UOV4" s="81" t="s">
        <v>17656</v>
      </c>
      <c r="UOW4" s="81" t="s">
        <v>17657</v>
      </c>
      <c r="UOX4" s="81" t="s">
        <v>17658</v>
      </c>
      <c r="UOY4" s="81" t="s">
        <v>17659</v>
      </c>
      <c r="UOZ4" s="81" t="s">
        <v>17660</v>
      </c>
      <c r="UPA4" s="81" t="s">
        <v>17661</v>
      </c>
      <c r="UPB4" s="81" t="s">
        <v>17662</v>
      </c>
      <c r="UPC4" s="81" t="s">
        <v>17663</v>
      </c>
      <c r="UPD4" s="81" t="s">
        <v>17664</v>
      </c>
      <c r="UPE4" s="81" t="s">
        <v>17665</v>
      </c>
      <c r="UPF4" s="81" t="s">
        <v>17666</v>
      </c>
      <c r="UPG4" s="81" t="s">
        <v>17667</v>
      </c>
      <c r="UPH4" s="81" t="s">
        <v>17668</v>
      </c>
      <c r="UPI4" s="81" t="s">
        <v>17669</v>
      </c>
      <c r="UPJ4" s="81" t="s">
        <v>17670</v>
      </c>
      <c r="UPK4" s="81" t="s">
        <v>17671</v>
      </c>
      <c r="UPL4" s="81" t="s">
        <v>17672</v>
      </c>
      <c r="UPM4" s="81" t="s">
        <v>17673</v>
      </c>
      <c r="UPN4" s="81" t="s">
        <v>17674</v>
      </c>
      <c r="UPO4" s="81" t="s">
        <v>17675</v>
      </c>
      <c r="UPP4" s="81" t="s">
        <v>17676</v>
      </c>
      <c r="UPQ4" s="81" t="s">
        <v>17677</v>
      </c>
      <c r="UPR4" s="81" t="s">
        <v>17678</v>
      </c>
      <c r="UPS4" s="81" t="s">
        <v>17679</v>
      </c>
      <c r="UPT4" s="81" t="s">
        <v>17680</v>
      </c>
      <c r="UPU4" s="81" t="s">
        <v>17681</v>
      </c>
      <c r="UPV4" s="81" t="s">
        <v>17682</v>
      </c>
      <c r="UPW4" s="81" t="s">
        <v>17683</v>
      </c>
      <c r="UPX4" s="81" t="s">
        <v>17684</v>
      </c>
      <c r="UPY4" s="81" t="s">
        <v>17685</v>
      </c>
      <c r="UPZ4" s="81" t="s">
        <v>17686</v>
      </c>
      <c r="UQA4" s="81" t="s">
        <v>17687</v>
      </c>
      <c r="UQB4" s="81" t="s">
        <v>17688</v>
      </c>
      <c r="UQC4" s="81" t="s">
        <v>17689</v>
      </c>
      <c r="UQD4" s="81" t="s">
        <v>17690</v>
      </c>
      <c r="UQE4" s="81" t="s">
        <v>17691</v>
      </c>
      <c r="UQF4" s="81" t="s">
        <v>17692</v>
      </c>
      <c r="UQG4" s="81" t="s">
        <v>17693</v>
      </c>
      <c r="UQH4" s="81" t="s">
        <v>17694</v>
      </c>
      <c r="UQI4" s="81" t="s">
        <v>17695</v>
      </c>
      <c r="UQJ4" s="81" t="s">
        <v>17696</v>
      </c>
      <c r="UQK4" s="81" t="s">
        <v>17697</v>
      </c>
      <c r="UQL4" s="81" t="s">
        <v>17698</v>
      </c>
      <c r="UQM4" s="81" t="s">
        <v>17699</v>
      </c>
      <c r="UQN4" s="81" t="s">
        <v>17700</v>
      </c>
      <c r="UQO4" s="81" t="s">
        <v>17701</v>
      </c>
      <c r="UQP4" s="81" t="s">
        <v>17702</v>
      </c>
      <c r="UQQ4" s="81" t="s">
        <v>17703</v>
      </c>
      <c r="UQR4" s="81" t="s">
        <v>17704</v>
      </c>
      <c r="UQS4" s="81" t="s">
        <v>17705</v>
      </c>
      <c r="UQT4" s="81" t="s">
        <v>17706</v>
      </c>
      <c r="UQU4" s="81" t="s">
        <v>17707</v>
      </c>
      <c r="UQV4" s="81" t="s">
        <v>17708</v>
      </c>
      <c r="UQW4" s="81" t="s">
        <v>17709</v>
      </c>
      <c r="UQX4" s="81" t="s">
        <v>17710</v>
      </c>
      <c r="UQY4" s="81" t="s">
        <v>17711</v>
      </c>
      <c r="UQZ4" s="81" t="s">
        <v>17712</v>
      </c>
      <c r="URA4" s="81" t="s">
        <v>17713</v>
      </c>
      <c r="URB4" s="81" t="s">
        <v>17714</v>
      </c>
      <c r="URC4" s="81" t="s">
        <v>17715</v>
      </c>
      <c r="URD4" s="81" t="s">
        <v>17716</v>
      </c>
      <c r="URE4" s="81" t="s">
        <v>17717</v>
      </c>
      <c r="URF4" s="81" t="s">
        <v>17718</v>
      </c>
      <c r="URG4" s="81" t="s">
        <v>17719</v>
      </c>
      <c r="URH4" s="81" t="s">
        <v>17720</v>
      </c>
      <c r="URI4" s="81" t="s">
        <v>17721</v>
      </c>
      <c r="URJ4" s="81" t="s">
        <v>17722</v>
      </c>
      <c r="URK4" s="81" t="s">
        <v>17723</v>
      </c>
      <c r="URL4" s="81" t="s">
        <v>17724</v>
      </c>
      <c r="URM4" s="81" t="s">
        <v>17725</v>
      </c>
      <c r="URN4" s="81" t="s">
        <v>17726</v>
      </c>
      <c r="URO4" s="81" t="s">
        <v>17727</v>
      </c>
      <c r="URP4" s="81" t="s">
        <v>17728</v>
      </c>
      <c r="URQ4" s="81" t="s">
        <v>17729</v>
      </c>
      <c r="URR4" s="81" t="s">
        <v>17730</v>
      </c>
      <c r="URS4" s="81" t="s">
        <v>17731</v>
      </c>
      <c r="URT4" s="81" t="s">
        <v>17732</v>
      </c>
      <c r="URU4" s="81" t="s">
        <v>17733</v>
      </c>
      <c r="URV4" s="81" t="s">
        <v>17734</v>
      </c>
      <c r="URW4" s="81" t="s">
        <v>17735</v>
      </c>
      <c r="URX4" s="81" t="s">
        <v>17736</v>
      </c>
      <c r="URY4" s="81" t="s">
        <v>17737</v>
      </c>
      <c r="URZ4" s="81" t="s">
        <v>17738</v>
      </c>
      <c r="USA4" s="81" t="s">
        <v>17739</v>
      </c>
      <c r="USB4" s="81" t="s">
        <v>17740</v>
      </c>
      <c r="USC4" s="81" t="s">
        <v>17741</v>
      </c>
      <c r="USD4" s="81" t="s">
        <v>17742</v>
      </c>
      <c r="USE4" s="81" t="s">
        <v>17743</v>
      </c>
      <c r="USF4" s="81" t="s">
        <v>17744</v>
      </c>
      <c r="USG4" s="81" t="s">
        <v>17745</v>
      </c>
      <c r="USH4" s="81" t="s">
        <v>17746</v>
      </c>
      <c r="USI4" s="81" t="s">
        <v>17747</v>
      </c>
      <c r="USJ4" s="81" t="s">
        <v>17748</v>
      </c>
      <c r="USK4" s="81" t="s">
        <v>17749</v>
      </c>
      <c r="USL4" s="81" t="s">
        <v>17750</v>
      </c>
      <c r="USM4" s="81" t="s">
        <v>17751</v>
      </c>
      <c r="USN4" s="81" t="s">
        <v>17752</v>
      </c>
      <c r="USO4" s="81" t="s">
        <v>17753</v>
      </c>
      <c r="USP4" s="81" t="s">
        <v>17754</v>
      </c>
      <c r="USQ4" s="81" t="s">
        <v>17755</v>
      </c>
      <c r="USR4" s="81" t="s">
        <v>17756</v>
      </c>
      <c r="USS4" s="81" t="s">
        <v>17757</v>
      </c>
      <c r="UST4" s="81" t="s">
        <v>17758</v>
      </c>
      <c r="USU4" s="81" t="s">
        <v>17759</v>
      </c>
      <c r="USV4" s="81" t="s">
        <v>17760</v>
      </c>
      <c r="USW4" s="81" t="s">
        <v>17761</v>
      </c>
      <c r="USX4" s="81" t="s">
        <v>17762</v>
      </c>
      <c r="USY4" s="81" t="s">
        <v>17763</v>
      </c>
      <c r="USZ4" s="81" t="s">
        <v>17764</v>
      </c>
      <c r="UTA4" s="81" t="s">
        <v>17765</v>
      </c>
      <c r="UTB4" s="81" t="s">
        <v>17766</v>
      </c>
      <c r="UTC4" s="81" t="s">
        <v>17767</v>
      </c>
      <c r="UTD4" s="81" t="s">
        <v>17768</v>
      </c>
      <c r="UTE4" s="81" t="s">
        <v>17769</v>
      </c>
      <c r="UTF4" s="81" t="s">
        <v>17770</v>
      </c>
      <c r="UTG4" s="81" t="s">
        <v>17771</v>
      </c>
      <c r="UTH4" s="81" t="s">
        <v>17772</v>
      </c>
      <c r="UTI4" s="81" t="s">
        <v>17773</v>
      </c>
      <c r="UTJ4" s="81" t="s">
        <v>17774</v>
      </c>
      <c r="UTK4" s="81" t="s">
        <v>17775</v>
      </c>
      <c r="UTL4" s="81" t="s">
        <v>17776</v>
      </c>
      <c r="UTM4" s="81" t="s">
        <v>17777</v>
      </c>
      <c r="UTN4" s="81" t="s">
        <v>17778</v>
      </c>
      <c r="UTO4" s="81" t="s">
        <v>17779</v>
      </c>
      <c r="UTP4" s="81" t="s">
        <v>17780</v>
      </c>
      <c r="UTQ4" s="81" t="s">
        <v>17781</v>
      </c>
      <c r="UTR4" s="81" t="s">
        <v>17782</v>
      </c>
      <c r="UTS4" s="81" t="s">
        <v>17783</v>
      </c>
      <c r="UTT4" s="81" t="s">
        <v>17784</v>
      </c>
      <c r="UTU4" s="81" t="s">
        <v>17785</v>
      </c>
      <c r="UTV4" s="81" t="s">
        <v>17786</v>
      </c>
      <c r="UTW4" s="81" t="s">
        <v>17787</v>
      </c>
      <c r="UTX4" s="81" t="s">
        <v>17788</v>
      </c>
      <c r="UTY4" s="81" t="s">
        <v>17789</v>
      </c>
      <c r="UTZ4" s="81" t="s">
        <v>17790</v>
      </c>
      <c r="UUA4" s="81" t="s">
        <v>17791</v>
      </c>
      <c r="UUB4" s="81" t="s">
        <v>17792</v>
      </c>
      <c r="UUC4" s="81" t="s">
        <v>17793</v>
      </c>
      <c r="UUD4" s="81" t="s">
        <v>17794</v>
      </c>
      <c r="UUE4" s="81" t="s">
        <v>17795</v>
      </c>
      <c r="UUF4" s="81" t="s">
        <v>17796</v>
      </c>
      <c r="UUG4" s="81" t="s">
        <v>17797</v>
      </c>
      <c r="UUH4" s="81" t="s">
        <v>17798</v>
      </c>
      <c r="UUI4" s="81" t="s">
        <v>17799</v>
      </c>
      <c r="UUJ4" s="81" t="s">
        <v>17800</v>
      </c>
      <c r="UUK4" s="81" t="s">
        <v>17801</v>
      </c>
      <c r="UUL4" s="81" t="s">
        <v>17802</v>
      </c>
      <c r="UUM4" s="81" t="s">
        <v>17803</v>
      </c>
      <c r="UUN4" s="81" t="s">
        <v>17804</v>
      </c>
      <c r="UUO4" s="81" t="s">
        <v>17805</v>
      </c>
      <c r="UUP4" s="81" t="s">
        <v>17806</v>
      </c>
      <c r="UUQ4" s="81" t="s">
        <v>17807</v>
      </c>
      <c r="UUR4" s="81" t="s">
        <v>17808</v>
      </c>
      <c r="UUS4" s="81" t="s">
        <v>17809</v>
      </c>
      <c r="UUT4" s="81" t="s">
        <v>17810</v>
      </c>
      <c r="UUU4" s="81" t="s">
        <v>17811</v>
      </c>
      <c r="UUV4" s="81" t="s">
        <v>17812</v>
      </c>
      <c r="UUW4" s="81" t="s">
        <v>17813</v>
      </c>
      <c r="UUX4" s="81" t="s">
        <v>17814</v>
      </c>
      <c r="UUY4" s="81" t="s">
        <v>17815</v>
      </c>
      <c r="UUZ4" s="81" t="s">
        <v>17816</v>
      </c>
      <c r="UVA4" s="81" t="s">
        <v>17817</v>
      </c>
      <c r="UVB4" s="81" t="s">
        <v>17818</v>
      </c>
      <c r="UVC4" s="81" t="s">
        <v>17819</v>
      </c>
      <c r="UVD4" s="81" t="s">
        <v>17820</v>
      </c>
      <c r="UVE4" s="81" t="s">
        <v>17821</v>
      </c>
      <c r="UVF4" s="81" t="s">
        <v>17822</v>
      </c>
      <c r="UVG4" s="81" t="s">
        <v>17823</v>
      </c>
      <c r="UVH4" s="81" t="s">
        <v>17824</v>
      </c>
      <c r="UVI4" s="81" t="s">
        <v>17825</v>
      </c>
      <c r="UVJ4" s="81" t="s">
        <v>17826</v>
      </c>
      <c r="UVK4" s="81" t="s">
        <v>17827</v>
      </c>
      <c r="UVL4" s="81" t="s">
        <v>17828</v>
      </c>
      <c r="UVM4" s="81" t="s">
        <v>17829</v>
      </c>
      <c r="UVN4" s="81" t="s">
        <v>17830</v>
      </c>
      <c r="UVO4" s="81" t="s">
        <v>17831</v>
      </c>
      <c r="UVP4" s="81" t="s">
        <v>17832</v>
      </c>
      <c r="UVQ4" s="81" t="s">
        <v>17833</v>
      </c>
      <c r="UVR4" s="81" t="s">
        <v>17834</v>
      </c>
      <c r="UVS4" s="81" t="s">
        <v>17835</v>
      </c>
      <c r="UVT4" s="81" t="s">
        <v>17836</v>
      </c>
      <c r="UVU4" s="81" t="s">
        <v>17837</v>
      </c>
      <c r="UVV4" s="81" t="s">
        <v>17838</v>
      </c>
      <c r="UVW4" s="81" t="s">
        <v>17839</v>
      </c>
      <c r="UVX4" s="81" t="s">
        <v>17840</v>
      </c>
      <c r="UVY4" s="81" t="s">
        <v>17841</v>
      </c>
      <c r="UVZ4" s="81" t="s">
        <v>17842</v>
      </c>
      <c r="UWA4" s="81" t="s">
        <v>17843</v>
      </c>
      <c r="UWB4" s="81" t="s">
        <v>17844</v>
      </c>
      <c r="UWC4" s="81" t="s">
        <v>17845</v>
      </c>
      <c r="UWD4" s="81" t="s">
        <v>17846</v>
      </c>
      <c r="UWE4" s="81" t="s">
        <v>17847</v>
      </c>
      <c r="UWF4" s="81" t="s">
        <v>17848</v>
      </c>
      <c r="UWG4" s="81" t="s">
        <v>17849</v>
      </c>
      <c r="UWH4" s="81" t="s">
        <v>17850</v>
      </c>
      <c r="UWI4" s="81" t="s">
        <v>17851</v>
      </c>
      <c r="UWJ4" s="81" t="s">
        <v>17852</v>
      </c>
      <c r="UWK4" s="81" t="s">
        <v>17853</v>
      </c>
      <c r="UWL4" s="81" t="s">
        <v>17854</v>
      </c>
      <c r="UWM4" s="81" t="s">
        <v>17855</v>
      </c>
      <c r="UWN4" s="81" t="s">
        <v>17856</v>
      </c>
      <c r="UWO4" s="81" t="s">
        <v>17857</v>
      </c>
      <c r="UWP4" s="81" t="s">
        <v>17858</v>
      </c>
      <c r="UWQ4" s="81" t="s">
        <v>17859</v>
      </c>
      <c r="UWR4" s="81" t="s">
        <v>17860</v>
      </c>
      <c r="UWS4" s="81" t="s">
        <v>17861</v>
      </c>
      <c r="UWT4" s="81" t="s">
        <v>17862</v>
      </c>
      <c r="UWU4" s="81" t="s">
        <v>17863</v>
      </c>
      <c r="UWV4" s="81" t="s">
        <v>17864</v>
      </c>
      <c r="UWW4" s="81" t="s">
        <v>17865</v>
      </c>
      <c r="UWX4" s="81" t="s">
        <v>17866</v>
      </c>
      <c r="UWY4" s="81" t="s">
        <v>17867</v>
      </c>
      <c r="UWZ4" s="81" t="s">
        <v>17868</v>
      </c>
      <c r="UXA4" s="81" t="s">
        <v>17869</v>
      </c>
      <c r="UXB4" s="81" t="s">
        <v>17870</v>
      </c>
      <c r="UXC4" s="81" t="s">
        <v>17871</v>
      </c>
      <c r="UXD4" s="81" t="s">
        <v>17872</v>
      </c>
      <c r="UXE4" s="81" t="s">
        <v>17873</v>
      </c>
      <c r="UXF4" s="81" t="s">
        <v>17874</v>
      </c>
      <c r="UXG4" s="81" t="s">
        <v>17875</v>
      </c>
      <c r="UXH4" s="81" t="s">
        <v>17876</v>
      </c>
      <c r="UXI4" s="81" t="s">
        <v>17877</v>
      </c>
      <c r="UXJ4" s="81" t="s">
        <v>17878</v>
      </c>
      <c r="UXK4" s="81" t="s">
        <v>17879</v>
      </c>
      <c r="UXL4" s="81" t="s">
        <v>17880</v>
      </c>
      <c r="UXM4" s="81" t="s">
        <v>17881</v>
      </c>
      <c r="UXN4" s="81" t="s">
        <v>17882</v>
      </c>
      <c r="UXO4" s="81" t="s">
        <v>17883</v>
      </c>
      <c r="UXP4" s="81" t="s">
        <v>17884</v>
      </c>
      <c r="UXQ4" s="81" t="s">
        <v>17885</v>
      </c>
      <c r="UXR4" s="81" t="s">
        <v>17886</v>
      </c>
      <c r="UXS4" s="81" t="s">
        <v>17887</v>
      </c>
      <c r="UXT4" s="81" t="s">
        <v>17888</v>
      </c>
      <c r="UXU4" s="81" t="s">
        <v>17889</v>
      </c>
      <c r="UXV4" s="81" t="s">
        <v>17890</v>
      </c>
      <c r="UXW4" s="81" t="s">
        <v>17891</v>
      </c>
      <c r="UXX4" s="81" t="s">
        <v>17892</v>
      </c>
      <c r="UXY4" s="81" t="s">
        <v>17893</v>
      </c>
      <c r="UXZ4" s="81" t="s">
        <v>17894</v>
      </c>
      <c r="UYA4" s="81" t="s">
        <v>17895</v>
      </c>
      <c r="UYB4" s="81" t="s">
        <v>17896</v>
      </c>
      <c r="UYC4" s="81" t="s">
        <v>17897</v>
      </c>
      <c r="UYD4" s="81" t="s">
        <v>17898</v>
      </c>
      <c r="UYE4" s="81" t="s">
        <v>17899</v>
      </c>
      <c r="UYF4" s="81" t="s">
        <v>17900</v>
      </c>
      <c r="UYG4" s="81" t="s">
        <v>17901</v>
      </c>
      <c r="UYH4" s="81" t="s">
        <v>17902</v>
      </c>
      <c r="UYI4" s="81" t="s">
        <v>17903</v>
      </c>
      <c r="UYJ4" s="81" t="s">
        <v>17904</v>
      </c>
      <c r="UYK4" s="81" t="s">
        <v>17905</v>
      </c>
      <c r="UYL4" s="81" t="s">
        <v>17906</v>
      </c>
      <c r="UYM4" s="81" t="s">
        <v>17907</v>
      </c>
      <c r="UYN4" s="81" t="s">
        <v>17908</v>
      </c>
      <c r="UYO4" s="81" t="s">
        <v>17909</v>
      </c>
      <c r="UYP4" s="81" t="s">
        <v>17910</v>
      </c>
      <c r="UYQ4" s="81" t="s">
        <v>17911</v>
      </c>
      <c r="UYR4" s="81" t="s">
        <v>17912</v>
      </c>
      <c r="UYS4" s="81" t="s">
        <v>17913</v>
      </c>
      <c r="UYT4" s="81" t="s">
        <v>17914</v>
      </c>
      <c r="UYU4" s="81" t="s">
        <v>17915</v>
      </c>
      <c r="UYV4" s="81" t="s">
        <v>17916</v>
      </c>
      <c r="UYW4" s="81" t="s">
        <v>17917</v>
      </c>
      <c r="UYX4" s="81" t="s">
        <v>17918</v>
      </c>
      <c r="UYY4" s="81" t="s">
        <v>17919</v>
      </c>
      <c r="UYZ4" s="81" t="s">
        <v>17920</v>
      </c>
      <c r="UZA4" s="81" t="s">
        <v>17921</v>
      </c>
      <c r="UZB4" s="81" t="s">
        <v>17922</v>
      </c>
      <c r="UZC4" s="81" t="s">
        <v>17923</v>
      </c>
      <c r="UZD4" s="81" t="s">
        <v>17924</v>
      </c>
      <c r="UZE4" s="81" t="s">
        <v>17925</v>
      </c>
      <c r="UZF4" s="81" t="s">
        <v>17926</v>
      </c>
      <c r="UZG4" s="81" t="s">
        <v>17927</v>
      </c>
      <c r="UZH4" s="81" t="s">
        <v>17928</v>
      </c>
      <c r="UZI4" s="81" t="s">
        <v>17929</v>
      </c>
      <c r="UZJ4" s="81" t="s">
        <v>17930</v>
      </c>
      <c r="UZK4" s="81" t="s">
        <v>17931</v>
      </c>
      <c r="UZL4" s="81" t="s">
        <v>17932</v>
      </c>
      <c r="UZM4" s="81" t="s">
        <v>17933</v>
      </c>
      <c r="UZN4" s="81" t="s">
        <v>17934</v>
      </c>
      <c r="UZO4" s="81" t="s">
        <v>17935</v>
      </c>
      <c r="UZP4" s="81" t="s">
        <v>17936</v>
      </c>
      <c r="UZQ4" s="81" t="s">
        <v>17937</v>
      </c>
      <c r="UZR4" s="81" t="s">
        <v>17938</v>
      </c>
      <c r="UZS4" s="81" t="s">
        <v>17939</v>
      </c>
      <c r="UZT4" s="81" t="s">
        <v>17940</v>
      </c>
      <c r="UZU4" s="81" t="s">
        <v>17941</v>
      </c>
      <c r="UZV4" s="81" t="s">
        <v>17942</v>
      </c>
      <c r="UZW4" s="81" t="s">
        <v>17943</v>
      </c>
      <c r="UZX4" s="81" t="s">
        <v>17944</v>
      </c>
      <c r="UZY4" s="81" t="s">
        <v>17945</v>
      </c>
      <c r="UZZ4" s="81" t="s">
        <v>17946</v>
      </c>
      <c r="VAA4" s="81" t="s">
        <v>17947</v>
      </c>
      <c r="VAB4" s="81" t="s">
        <v>17948</v>
      </c>
      <c r="VAC4" s="81" t="s">
        <v>17949</v>
      </c>
      <c r="VAD4" s="81" t="s">
        <v>17950</v>
      </c>
      <c r="VAE4" s="81" t="s">
        <v>17951</v>
      </c>
      <c r="VAF4" s="81" t="s">
        <v>17952</v>
      </c>
      <c r="VAG4" s="81" t="s">
        <v>17953</v>
      </c>
      <c r="VAH4" s="81" t="s">
        <v>17954</v>
      </c>
      <c r="VAI4" s="81" t="s">
        <v>17955</v>
      </c>
      <c r="VAJ4" s="81" t="s">
        <v>17956</v>
      </c>
      <c r="VAK4" s="81" t="s">
        <v>17957</v>
      </c>
      <c r="VAL4" s="81" t="s">
        <v>17958</v>
      </c>
      <c r="VAM4" s="81" t="s">
        <v>17959</v>
      </c>
      <c r="VAN4" s="81" t="s">
        <v>17960</v>
      </c>
      <c r="VAO4" s="81" t="s">
        <v>17961</v>
      </c>
      <c r="VAP4" s="81" t="s">
        <v>17962</v>
      </c>
      <c r="VAQ4" s="81" t="s">
        <v>17963</v>
      </c>
      <c r="VAR4" s="81" t="s">
        <v>17964</v>
      </c>
      <c r="VAS4" s="81" t="s">
        <v>17965</v>
      </c>
      <c r="VAT4" s="81" t="s">
        <v>17966</v>
      </c>
      <c r="VAU4" s="81" t="s">
        <v>17967</v>
      </c>
      <c r="VAV4" s="81" t="s">
        <v>17968</v>
      </c>
      <c r="VAW4" s="81" t="s">
        <v>17969</v>
      </c>
      <c r="VAX4" s="81" t="s">
        <v>17970</v>
      </c>
      <c r="VAY4" s="81" t="s">
        <v>17971</v>
      </c>
      <c r="VAZ4" s="81" t="s">
        <v>17972</v>
      </c>
      <c r="VBA4" s="81" t="s">
        <v>17973</v>
      </c>
      <c r="VBB4" s="81" t="s">
        <v>17974</v>
      </c>
      <c r="VBC4" s="81" t="s">
        <v>17975</v>
      </c>
      <c r="VBD4" s="81" t="s">
        <v>17976</v>
      </c>
      <c r="VBE4" s="81" t="s">
        <v>17977</v>
      </c>
      <c r="VBF4" s="81" t="s">
        <v>17978</v>
      </c>
      <c r="VBG4" s="81" t="s">
        <v>17979</v>
      </c>
      <c r="VBH4" s="81" t="s">
        <v>17980</v>
      </c>
      <c r="VBI4" s="81" t="s">
        <v>17981</v>
      </c>
      <c r="VBJ4" s="81" t="s">
        <v>17982</v>
      </c>
      <c r="VBK4" s="81" t="s">
        <v>17983</v>
      </c>
      <c r="VBL4" s="81" t="s">
        <v>17984</v>
      </c>
      <c r="VBM4" s="81" t="s">
        <v>17985</v>
      </c>
      <c r="VBN4" s="81" t="s">
        <v>17986</v>
      </c>
      <c r="VBO4" s="81" t="s">
        <v>17987</v>
      </c>
      <c r="VBP4" s="81" t="s">
        <v>17988</v>
      </c>
      <c r="VBQ4" s="81" t="s">
        <v>17989</v>
      </c>
      <c r="VBR4" s="81" t="s">
        <v>17990</v>
      </c>
      <c r="VBS4" s="81" t="s">
        <v>17991</v>
      </c>
      <c r="VBT4" s="81" t="s">
        <v>17992</v>
      </c>
      <c r="VBU4" s="81" t="s">
        <v>17993</v>
      </c>
      <c r="VBV4" s="81" t="s">
        <v>17994</v>
      </c>
      <c r="VBW4" s="81" t="s">
        <v>17995</v>
      </c>
      <c r="VBX4" s="81" t="s">
        <v>17996</v>
      </c>
      <c r="VBY4" s="81" t="s">
        <v>17997</v>
      </c>
      <c r="VBZ4" s="81" t="s">
        <v>17998</v>
      </c>
      <c r="VCA4" s="81" t="s">
        <v>17999</v>
      </c>
      <c r="VCB4" s="81" t="s">
        <v>18000</v>
      </c>
      <c r="VCC4" s="81" t="s">
        <v>18001</v>
      </c>
      <c r="VCD4" s="81" t="s">
        <v>18002</v>
      </c>
      <c r="VCE4" s="81" t="s">
        <v>18003</v>
      </c>
      <c r="VCF4" s="81" t="s">
        <v>18004</v>
      </c>
      <c r="VCG4" s="81" t="s">
        <v>18005</v>
      </c>
      <c r="VCH4" s="81" t="s">
        <v>18006</v>
      </c>
      <c r="VCI4" s="81" t="s">
        <v>18007</v>
      </c>
      <c r="VCJ4" s="81" t="s">
        <v>18008</v>
      </c>
      <c r="VCK4" s="81" t="s">
        <v>18009</v>
      </c>
      <c r="VCL4" s="81" t="s">
        <v>18010</v>
      </c>
      <c r="VCM4" s="81" t="s">
        <v>18011</v>
      </c>
      <c r="VCN4" s="81" t="s">
        <v>18012</v>
      </c>
      <c r="VCO4" s="81" t="s">
        <v>18013</v>
      </c>
      <c r="VCP4" s="81" t="s">
        <v>18014</v>
      </c>
      <c r="VCQ4" s="81" t="s">
        <v>18015</v>
      </c>
      <c r="VCR4" s="81" t="s">
        <v>18016</v>
      </c>
      <c r="VCS4" s="81" t="s">
        <v>18017</v>
      </c>
      <c r="VCT4" s="81" t="s">
        <v>18018</v>
      </c>
      <c r="VCU4" s="81" t="s">
        <v>18019</v>
      </c>
      <c r="VCV4" s="81" t="s">
        <v>18020</v>
      </c>
      <c r="VCW4" s="81" t="s">
        <v>18021</v>
      </c>
      <c r="VCX4" s="81" t="s">
        <v>18022</v>
      </c>
      <c r="VCY4" s="81" t="s">
        <v>18023</v>
      </c>
      <c r="VCZ4" s="81" t="s">
        <v>18024</v>
      </c>
      <c r="VDA4" s="81" t="s">
        <v>18025</v>
      </c>
      <c r="VDB4" s="81" t="s">
        <v>18026</v>
      </c>
      <c r="VDC4" s="81" t="s">
        <v>18027</v>
      </c>
      <c r="VDD4" s="81" t="s">
        <v>18028</v>
      </c>
      <c r="VDE4" s="81" t="s">
        <v>18029</v>
      </c>
      <c r="VDF4" s="81" t="s">
        <v>18030</v>
      </c>
      <c r="VDG4" s="81" t="s">
        <v>18031</v>
      </c>
      <c r="VDH4" s="81" t="s">
        <v>18032</v>
      </c>
      <c r="VDI4" s="81" t="s">
        <v>18033</v>
      </c>
      <c r="VDJ4" s="81" t="s">
        <v>18034</v>
      </c>
      <c r="VDK4" s="81" t="s">
        <v>18035</v>
      </c>
      <c r="VDL4" s="81" t="s">
        <v>18036</v>
      </c>
      <c r="VDM4" s="81" t="s">
        <v>18037</v>
      </c>
      <c r="VDN4" s="81" t="s">
        <v>18038</v>
      </c>
      <c r="VDO4" s="81" t="s">
        <v>18039</v>
      </c>
      <c r="VDP4" s="81" t="s">
        <v>18040</v>
      </c>
      <c r="VDQ4" s="81" t="s">
        <v>18041</v>
      </c>
      <c r="VDR4" s="81" t="s">
        <v>18042</v>
      </c>
      <c r="VDS4" s="81" t="s">
        <v>18043</v>
      </c>
      <c r="VDT4" s="81" t="s">
        <v>18044</v>
      </c>
      <c r="VDU4" s="81" t="s">
        <v>18045</v>
      </c>
      <c r="VDV4" s="81" t="s">
        <v>18046</v>
      </c>
      <c r="VDW4" s="81" t="s">
        <v>18047</v>
      </c>
      <c r="VDX4" s="81" t="s">
        <v>18048</v>
      </c>
      <c r="VDY4" s="81" t="s">
        <v>18049</v>
      </c>
      <c r="VDZ4" s="81" t="s">
        <v>18050</v>
      </c>
      <c r="VEA4" s="81" t="s">
        <v>18051</v>
      </c>
      <c r="VEB4" s="81" t="s">
        <v>18052</v>
      </c>
      <c r="VEC4" s="81" t="s">
        <v>18053</v>
      </c>
      <c r="VED4" s="81" t="s">
        <v>18054</v>
      </c>
      <c r="VEE4" s="81" t="s">
        <v>18055</v>
      </c>
      <c r="VEF4" s="81" t="s">
        <v>18056</v>
      </c>
      <c r="VEG4" s="81" t="s">
        <v>18057</v>
      </c>
      <c r="VEH4" s="81" t="s">
        <v>18058</v>
      </c>
      <c r="VEI4" s="81" t="s">
        <v>18059</v>
      </c>
      <c r="VEJ4" s="81" t="s">
        <v>18060</v>
      </c>
      <c r="VEK4" s="81" t="s">
        <v>18061</v>
      </c>
      <c r="VEL4" s="81" t="s">
        <v>18062</v>
      </c>
      <c r="VEM4" s="81" t="s">
        <v>18063</v>
      </c>
      <c r="VEN4" s="81" t="s">
        <v>18064</v>
      </c>
      <c r="VEO4" s="81" t="s">
        <v>18065</v>
      </c>
      <c r="VEP4" s="81" t="s">
        <v>18066</v>
      </c>
      <c r="VEQ4" s="81" t="s">
        <v>18067</v>
      </c>
      <c r="VER4" s="81" t="s">
        <v>18068</v>
      </c>
      <c r="VES4" s="81" t="s">
        <v>18069</v>
      </c>
      <c r="VET4" s="81" t="s">
        <v>18070</v>
      </c>
      <c r="VEU4" s="81" t="s">
        <v>18071</v>
      </c>
      <c r="VEV4" s="81" t="s">
        <v>18072</v>
      </c>
      <c r="VEW4" s="81" t="s">
        <v>18073</v>
      </c>
      <c r="VEX4" s="81" t="s">
        <v>18074</v>
      </c>
      <c r="VEY4" s="81" t="s">
        <v>18075</v>
      </c>
      <c r="VEZ4" s="81" t="s">
        <v>18076</v>
      </c>
      <c r="VFA4" s="81" t="s">
        <v>18077</v>
      </c>
      <c r="VFB4" s="81" t="s">
        <v>18078</v>
      </c>
      <c r="VFC4" s="81" t="s">
        <v>18079</v>
      </c>
      <c r="VFD4" s="81" t="s">
        <v>18080</v>
      </c>
      <c r="VFE4" s="81" t="s">
        <v>18081</v>
      </c>
      <c r="VFF4" s="81" t="s">
        <v>18082</v>
      </c>
      <c r="VFG4" s="81" t="s">
        <v>18083</v>
      </c>
      <c r="VFH4" s="81" t="s">
        <v>18084</v>
      </c>
      <c r="VFI4" s="81" t="s">
        <v>18085</v>
      </c>
      <c r="VFJ4" s="81" t="s">
        <v>18086</v>
      </c>
      <c r="VFK4" s="81" t="s">
        <v>18087</v>
      </c>
      <c r="VFL4" s="81" t="s">
        <v>18088</v>
      </c>
      <c r="VFM4" s="81" t="s">
        <v>18089</v>
      </c>
      <c r="VFN4" s="81" t="s">
        <v>18090</v>
      </c>
      <c r="VFO4" s="81" t="s">
        <v>18091</v>
      </c>
      <c r="VFP4" s="81" t="s">
        <v>18092</v>
      </c>
      <c r="VFQ4" s="81" t="s">
        <v>18093</v>
      </c>
      <c r="VFR4" s="81" t="s">
        <v>18094</v>
      </c>
      <c r="VFS4" s="81" t="s">
        <v>18095</v>
      </c>
      <c r="VFT4" s="81" t="s">
        <v>18096</v>
      </c>
      <c r="VFU4" s="81" t="s">
        <v>18097</v>
      </c>
      <c r="VFV4" s="81" t="s">
        <v>18098</v>
      </c>
      <c r="VFW4" s="81" t="s">
        <v>18099</v>
      </c>
      <c r="VFX4" s="81" t="s">
        <v>18100</v>
      </c>
      <c r="VFY4" s="81" t="s">
        <v>18101</v>
      </c>
      <c r="VFZ4" s="81" t="s">
        <v>18102</v>
      </c>
      <c r="VGA4" s="81" t="s">
        <v>18103</v>
      </c>
      <c r="VGB4" s="81" t="s">
        <v>18104</v>
      </c>
      <c r="VGC4" s="81" t="s">
        <v>18105</v>
      </c>
      <c r="VGD4" s="81" t="s">
        <v>18106</v>
      </c>
      <c r="VGE4" s="81" t="s">
        <v>18107</v>
      </c>
      <c r="VGF4" s="81" t="s">
        <v>18108</v>
      </c>
      <c r="VGG4" s="81" t="s">
        <v>18109</v>
      </c>
      <c r="VGH4" s="81" t="s">
        <v>18110</v>
      </c>
      <c r="VGI4" s="81" t="s">
        <v>18111</v>
      </c>
      <c r="VGJ4" s="81" t="s">
        <v>18112</v>
      </c>
      <c r="VGK4" s="81" t="s">
        <v>18113</v>
      </c>
      <c r="VGL4" s="81" t="s">
        <v>18114</v>
      </c>
      <c r="VGM4" s="81" t="s">
        <v>18115</v>
      </c>
      <c r="VGN4" s="81" t="s">
        <v>18116</v>
      </c>
      <c r="VGO4" s="81" t="s">
        <v>18117</v>
      </c>
      <c r="VGP4" s="81" t="s">
        <v>18118</v>
      </c>
      <c r="VGQ4" s="81" t="s">
        <v>18119</v>
      </c>
      <c r="VGR4" s="81" t="s">
        <v>18120</v>
      </c>
      <c r="VGS4" s="81" t="s">
        <v>18121</v>
      </c>
      <c r="VGT4" s="81" t="s">
        <v>18122</v>
      </c>
      <c r="VGU4" s="81" t="s">
        <v>18123</v>
      </c>
      <c r="VGV4" s="81" t="s">
        <v>18124</v>
      </c>
      <c r="VGW4" s="81" t="s">
        <v>18125</v>
      </c>
      <c r="VGX4" s="81" t="s">
        <v>18126</v>
      </c>
      <c r="VGY4" s="81" t="s">
        <v>18127</v>
      </c>
      <c r="VGZ4" s="81" t="s">
        <v>18128</v>
      </c>
      <c r="VHA4" s="81" t="s">
        <v>18129</v>
      </c>
      <c r="VHB4" s="81" t="s">
        <v>18130</v>
      </c>
      <c r="VHC4" s="81" t="s">
        <v>18131</v>
      </c>
      <c r="VHD4" s="81" t="s">
        <v>18132</v>
      </c>
      <c r="VHE4" s="81" t="s">
        <v>18133</v>
      </c>
      <c r="VHF4" s="81" t="s">
        <v>18134</v>
      </c>
      <c r="VHG4" s="81" t="s">
        <v>18135</v>
      </c>
      <c r="VHH4" s="81" t="s">
        <v>18136</v>
      </c>
      <c r="VHI4" s="81" t="s">
        <v>18137</v>
      </c>
      <c r="VHJ4" s="81" t="s">
        <v>18138</v>
      </c>
      <c r="VHK4" s="81" t="s">
        <v>18139</v>
      </c>
      <c r="VHL4" s="81" t="s">
        <v>18140</v>
      </c>
      <c r="VHM4" s="81" t="s">
        <v>18141</v>
      </c>
      <c r="VHN4" s="81" t="s">
        <v>18142</v>
      </c>
      <c r="VHO4" s="81" t="s">
        <v>18143</v>
      </c>
      <c r="VHP4" s="81" t="s">
        <v>18144</v>
      </c>
      <c r="VHQ4" s="81" t="s">
        <v>18145</v>
      </c>
      <c r="VHR4" s="81" t="s">
        <v>18146</v>
      </c>
      <c r="VHS4" s="81" t="s">
        <v>18147</v>
      </c>
      <c r="VHT4" s="81" t="s">
        <v>18148</v>
      </c>
      <c r="VHU4" s="81" t="s">
        <v>18149</v>
      </c>
      <c r="VHV4" s="81" t="s">
        <v>18150</v>
      </c>
      <c r="VHW4" s="81" t="s">
        <v>18151</v>
      </c>
      <c r="VHX4" s="81" t="s">
        <v>18152</v>
      </c>
      <c r="VHY4" s="81" t="s">
        <v>18153</v>
      </c>
      <c r="VHZ4" s="81" t="s">
        <v>18154</v>
      </c>
      <c r="VIA4" s="81" t="s">
        <v>18155</v>
      </c>
      <c r="VIB4" s="81" t="s">
        <v>18156</v>
      </c>
      <c r="VIC4" s="81" t="s">
        <v>18157</v>
      </c>
      <c r="VID4" s="81" t="s">
        <v>18158</v>
      </c>
      <c r="VIE4" s="81" t="s">
        <v>18159</v>
      </c>
      <c r="VIF4" s="81" t="s">
        <v>18160</v>
      </c>
      <c r="VIG4" s="81" t="s">
        <v>18161</v>
      </c>
      <c r="VIH4" s="81" t="s">
        <v>18162</v>
      </c>
      <c r="VII4" s="81" t="s">
        <v>18163</v>
      </c>
      <c r="VIJ4" s="81" t="s">
        <v>18164</v>
      </c>
      <c r="VIK4" s="81" t="s">
        <v>18165</v>
      </c>
      <c r="VIL4" s="81" t="s">
        <v>18166</v>
      </c>
      <c r="VIM4" s="81" t="s">
        <v>18167</v>
      </c>
      <c r="VIN4" s="81" t="s">
        <v>18168</v>
      </c>
      <c r="VIO4" s="81" t="s">
        <v>18169</v>
      </c>
      <c r="VIP4" s="81" t="s">
        <v>18170</v>
      </c>
      <c r="VIQ4" s="81" t="s">
        <v>18171</v>
      </c>
      <c r="VIR4" s="81" t="s">
        <v>18172</v>
      </c>
      <c r="VIS4" s="81" t="s">
        <v>18173</v>
      </c>
      <c r="VIT4" s="81" t="s">
        <v>18174</v>
      </c>
      <c r="VIU4" s="81" t="s">
        <v>18175</v>
      </c>
      <c r="VIV4" s="81" t="s">
        <v>18176</v>
      </c>
      <c r="VIW4" s="81" t="s">
        <v>18177</v>
      </c>
      <c r="VIX4" s="81" t="s">
        <v>18178</v>
      </c>
      <c r="VIY4" s="81" t="s">
        <v>18179</v>
      </c>
      <c r="VIZ4" s="81" t="s">
        <v>18180</v>
      </c>
      <c r="VJA4" s="81" t="s">
        <v>18181</v>
      </c>
      <c r="VJB4" s="81" t="s">
        <v>18182</v>
      </c>
      <c r="VJC4" s="81" t="s">
        <v>18183</v>
      </c>
      <c r="VJD4" s="81" t="s">
        <v>18184</v>
      </c>
      <c r="VJE4" s="81" t="s">
        <v>18185</v>
      </c>
      <c r="VJF4" s="81" t="s">
        <v>18186</v>
      </c>
      <c r="VJG4" s="81" t="s">
        <v>18187</v>
      </c>
      <c r="VJH4" s="81" t="s">
        <v>18188</v>
      </c>
      <c r="VJI4" s="81" t="s">
        <v>18189</v>
      </c>
      <c r="VJJ4" s="81" t="s">
        <v>18190</v>
      </c>
      <c r="VJK4" s="81" t="s">
        <v>18191</v>
      </c>
      <c r="VJL4" s="81" t="s">
        <v>18192</v>
      </c>
      <c r="VJM4" s="81" t="s">
        <v>18193</v>
      </c>
      <c r="VJN4" s="81" t="s">
        <v>18194</v>
      </c>
      <c r="VJO4" s="81" t="s">
        <v>18195</v>
      </c>
      <c r="VJP4" s="81" t="s">
        <v>18196</v>
      </c>
      <c r="VJQ4" s="81" t="s">
        <v>18197</v>
      </c>
      <c r="VJR4" s="81" t="s">
        <v>18198</v>
      </c>
      <c r="VJS4" s="81" t="s">
        <v>18199</v>
      </c>
      <c r="VJT4" s="81" t="s">
        <v>18200</v>
      </c>
      <c r="VJU4" s="81" t="s">
        <v>18201</v>
      </c>
      <c r="VJV4" s="81" t="s">
        <v>18202</v>
      </c>
      <c r="VJW4" s="81" t="s">
        <v>18203</v>
      </c>
      <c r="VJX4" s="81" t="s">
        <v>18204</v>
      </c>
      <c r="VJY4" s="81" t="s">
        <v>18205</v>
      </c>
      <c r="VJZ4" s="81" t="s">
        <v>18206</v>
      </c>
      <c r="VKA4" s="81" t="s">
        <v>18207</v>
      </c>
      <c r="VKB4" s="81" t="s">
        <v>18208</v>
      </c>
      <c r="VKC4" s="81" t="s">
        <v>18209</v>
      </c>
      <c r="VKD4" s="81" t="s">
        <v>18210</v>
      </c>
      <c r="VKE4" s="81" t="s">
        <v>18211</v>
      </c>
      <c r="VKF4" s="81" t="s">
        <v>18212</v>
      </c>
      <c r="VKG4" s="81" t="s">
        <v>18213</v>
      </c>
      <c r="VKH4" s="81" t="s">
        <v>18214</v>
      </c>
      <c r="VKI4" s="81" t="s">
        <v>18215</v>
      </c>
      <c r="VKJ4" s="81" t="s">
        <v>18216</v>
      </c>
      <c r="VKK4" s="81" t="s">
        <v>18217</v>
      </c>
      <c r="VKL4" s="81" t="s">
        <v>18218</v>
      </c>
      <c r="VKM4" s="81" t="s">
        <v>18219</v>
      </c>
      <c r="VKN4" s="81" t="s">
        <v>18220</v>
      </c>
      <c r="VKO4" s="81" t="s">
        <v>18221</v>
      </c>
      <c r="VKP4" s="81" t="s">
        <v>18222</v>
      </c>
      <c r="VKQ4" s="81" t="s">
        <v>18223</v>
      </c>
      <c r="VKR4" s="81" t="s">
        <v>18224</v>
      </c>
      <c r="VKS4" s="81" t="s">
        <v>18225</v>
      </c>
      <c r="VKT4" s="81" t="s">
        <v>18226</v>
      </c>
      <c r="VKU4" s="81" t="s">
        <v>18227</v>
      </c>
      <c r="VKV4" s="81" t="s">
        <v>18228</v>
      </c>
      <c r="VKW4" s="81" t="s">
        <v>18229</v>
      </c>
      <c r="VKX4" s="81" t="s">
        <v>18230</v>
      </c>
      <c r="VKY4" s="81" t="s">
        <v>18231</v>
      </c>
      <c r="VKZ4" s="81" t="s">
        <v>18232</v>
      </c>
      <c r="VLA4" s="81" t="s">
        <v>18233</v>
      </c>
      <c r="VLB4" s="81" t="s">
        <v>18234</v>
      </c>
      <c r="VLC4" s="81" t="s">
        <v>18235</v>
      </c>
      <c r="VLD4" s="81" t="s">
        <v>18236</v>
      </c>
      <c r="VLE4" s="81" t="s">
        <v>18237</v>
      </c>
      <c r="VLF4" s="81" t="s">
        <v>18238</v>
      </c>
      <c r="VLG4" s="81" t="s">
        <v>18239</v>
      </c>
      <c r="VLH4" s="81" t="s">
        <v>18240</v>
      </c>
      <c r="VLI4" s="81" t="s">
        <v>18241</v>
      </c>
      <c r="VLJ4" s="81" t="s">
        <v>18242</v>
      </c>
      <c r="VLK4" s="81" t="s">
        <v>18243</v>
      </c>
      <c r="VLL4" s="81" t="s">
        <v>18244</v>
      </c>
      <c r="VLM4" s="81" t="s">
        <v>18245</v>
      </c>
      <c r="VLN4" s="81" t="s">
        <v>18246</v>
      </c>
      <c r="VLO4" s="81" t="s">
        <v>18247</v>
      </c>
      <c r="VLP4" s="81" t="s">
        <v>18248</v>
      </c>
      <c r="VLQ4" s="81" t="s">
        <v>18249</v>
      </c>
      <c r="VLR4" s="81" t="s">
        <v>18250</v>
      </c>
      <c r="VLS4" s="81" t="s">
        <v>18251</v>
      </c>
      <c r="VLT4" s="81" t="s">
        <v>18252</v>
      </c>
      <c r="VLU4" s="81" t="s">
        <v>18253</v>
      </c>
      <c r="VLV4" s="81" t="s">
        <v>18254</v>
      </c>
      <c r="VLW4" s="81" t="s">
        <v>18255</v>
      </c>
      <c r="VLX4" s="81" t="s">
        <v>18256</v>
      </c>
      <c r="VLY4" s="81" t="s">
        <v>18257</v>
      </c>
      <c r="VLZ4" s="81" t="s">
        <v>18258</v>
      </c>
      <c r="VMA4" s="81" t="s">
        <v>18259</v>
      </c>
      <c r="VMB4" s="81" t="s">
        <v>18260</v>
      </c>
      <c r="VMC4" s="81" t="s">
        <v>18261</v>
      </c>
      <c r="VMD4" s="81" t="s">
        <v>18262</v>
      </c>
      <c r="VME4" s="81" t="s">
        <v>18263</v>
      </c>
      <c r="VMF4" s="81" t="s">
        <v>18264</v>
      </c>
      <c r="VMG4" s="81" t="s">
        <v>18265</v>
      </c>
      <c r="VMH4" s="81" t="s">
        <v>18266</v>
      </c>
      <c r="VMI4" s="81" t="s">
        <v>18267</v>
      </c>
      <c r="VMJ4" s="81" t="s">
        <v>18268</v>
      </c>
      <c r="VMK4" s="81" t="s">
        <v>18269</v>
      </c>
      <c r="VML4" s="81" t="s">
        <v>18270</v>
      </c>
      <c r="VMM4" s="81" t="s">
        <v>18271</v>
      </c>
      <c r="VMN4" s="81" t="s">
        <v>18272</v>
      </c>
      <c r="VMO4" s="81" t="s">
        <v>18273</v>
      </c>
      <c r="VMP4" s="81" t="s">
        <v>18274</v>
      </c>
      <c r="VMQ4" s="81" t="s">
        <v>18275</v>
      </c>
      <c r="VMR4" s="81" t="s">
        <v>18276</v>
      </c>
      <c r="VMS4" s="81" t="s">
        <v>18277</v>
      </c>
      <c r="VMT4" s="81" t="s">
        <v>18278</v>
      </c>
      <c r="VMU4" s="81" t="s">
        <v>18279</v>
      </c>
      <c r="VMV4" s="81" t="s">
        <v>18280</v>
      </c>
      <c r="VMW4" s="81" t="s">
        <v>18281</v>
      </c>
      <c r="VMX4" s="81" t="s">
        <v>18282</v>
      </c>
      <c r="VMY4" s="81" t="s">
        <v>18283</v>
      </c>
      <c r="VMZ4" s="81" t="s">
        <v>18284</v>
      </c>
      <c r="VNA4" s="81" t="s">
        <v>18285</v>
      </c>
      <c r="VNB4" s="81" t="s">
        <v>18286</v>
      </c>
      <c r="VNC4" s="81" t="s">
        <v>18287</v>
      </c>
      <c r="VND4" s="81" t="s">
        <v>18288</v>
      </c>
      <c r="VNE4" s="81" t="s">
        <v>18289</v>
      </c>
      <c r="VNF4" s="81" t="s">
        <v>18290</v>
      </c>
      <c r="VNG4" s="81" t="s">
        <v>18291</v>
      </c>
      <c r="VNH4" s="81" t="s">
        <v>18292</v>
      </c>
      <c r="VNI4" s="81" t="s">
        <v>18293</v>
      </c>
      <c r="VNJ4" s="81" t="s">
        <v>18294</v>
      </c>
      <c r="VNK4" s="81" t="s">
        <v>18295</v>
      </c>
      <c r="VNL4" s="81" t="s">
        <v>18296</v>
      </c>
      <c r="VNM4" s="81" t="s">
        <v>18297</v>
      </c>
      <c r="VNN4" s="81" t="s">
        <v>18298</v>
      </c>
      <c r="VNO4" s="81" t="s">
        <v>18299</v>
      </c>
      <c r="VNP4" s="81" t="s">
        <v>18300</v>
      </c>
      <c r="VNQ4" s="81" t="s">
        <v>18301</v>
      </c>
      <c r="VNR4" s="81" t="s">
        <v>18302</v>
      </c>
      <c r="VNS4" s="81" t="s">
        <v>18303</v>
      </c>
      <c r="VNT4" s="81" t="s">
        <v>18304</v>
      </c>
      <c r="VNU4" s="81" t="s">
        <v>18305</v>
      </c>
      <c r="VNV4" s="81" t="s">
        <v>18306</v>
      </c>
      <c r="VNW4" s="81" t="s">
        <v>18307</v>
      </c>
      <c r="VNX4" s="81" t="s">
        <v>18308</v>
      </c>
      <c r="VNY4" s="81" t="s">
        <v>18309</v>
      </c>
      <c r="VNZ4" s="81" t="s">
        <v>18310</v>
      </c>
      <c r="VOA4" s="81" t="s">
        <v>18311</v>
      </c>
      <c r="VOB4" s="81" t="s">
        <v>18312</v>
      </c>
      <c r="VOC4" s="81" t="s">
        <v>18313</v>
      </c>
      <c r="VOD4" s="81" t="s">
        <v>18314</v>
      </c>
      <c r="VOE4" s="81" t="s">
        <v>18315</v>
      </c>
      <c r="VOF4" s="81" t="s">
        <v>18316</v>
      </c>
      <c r="VOG4" s="81" t="s">
        <v>18317</v>
      </c>
      <c r="VOH4" s="81" t="s">
        <v>18318</v>
      </c>
      <c r="VOI4" s="81" t="s">
        <v>18319</v>
      </c>
      <c r="VOJ4" s="81" t="s">
        <v>18320</v>
      </c>
      <c r="VOK4" s="81" t="s">
        <v>18321</v>
      </c>
      <c r="VOL4" s="81" t="s">
        <v>18322</v>
      </c>
      <c r="VOM4" s="81" t="s">
        <v>18323</v>
      </c>
      <c r="VON4" s="81" t="s">
        <v>18324</v>
      </c>
      <c r="VOO4" s="81" t="s">
        <v>18325</v>
      </c>
      <c r="VOP4" s="81" t="s">
        <v>18326</v>
      </c>
      <c r="VOQ4" s="81" t="s">
        <v>18327</v>
      </c>
      <c r="VOR4" s="81" t="s">
        <v>18328</v>
      </c>
      <c r="VOS4" s="81" t="s">
        <v>18329</v>
      </c>
      <c r="VOT4" s="81" t="s">
        <v>18330</v>
      </c>
      <c r="VOU4" s="81" t="s">
        <v>18331</v>
      </c>
      <c r="VOV4" s="81" t="s">
        <v>18332</v>
      </c>
      <c r="VOW4" s="81" t="s">
        <v>18333</v>
      </c>
      <c r="VOX4" s="81" t="s">
        <v>18334</v>
      </c>
      <c r="VOY4" s="81" t="s">
        <v>18335</v>
      </c>
      <c r="VOZ4" s="81" t="s">
        <v>18336</v>
      </c>
      <c r="VPA4" s="81" t="s">
        <v>18337</v>
      </c>
      <c r="VPB4" s="81" t="s">
        <v>18338</v>
      </c>
      <c r="VPC4" s="81" t="s">
        <v>18339</v>
      </c>
      <c r="VPD4" s="81" t="s">
        <v>18340</v>
      </c>
      <c r="VPE4" s="81" t="s">
        <v>18341</v>
      </c>
      <c r="VPF4" s="81" t="s">
        <v>18342</v>
      </c>
      <c r="VPG4" s="81" t="s">
        <v>18343</v>
      </c>
      <c r="VPH4" s="81" t="s">
        <v>18344</v>
      </c>
      <c r="VPI4" s="81" t="s">
        <v>18345</v>
      </c>
      <c r="VPJ4" s="81" t="s">
        <v>18346</v>
      </c>
      <c r="VPK4" s="81" t="s">
        <v>18347</v>
      </c>
      <c r="VPL4" s="81" t="s">
        <v>18348</v>
      </c>
      <c r="VPM4" s="81" t="s">
        <v>18349</v>
      </c>
      <c r="VPN4" s="81" t="s">
        <v>18350</v>
      </c>
      <c r="VPO4" s="81" t="s">
        <v>18351</v>
      </c>
      <c r="VPP4" s="81" t="s">
        <v>18352</v>
      </c>
      <c r="VPQ4" s="81" t="s">
        <v>18353</v>
      </c>
      <c r="VPR4" s="81" t="s">
        <v>18354</v>
      </c>
      <c r="VPS4" s="81" t="s">
        <v>18355</v>
      </c>
      <c r="VPT4" s="81" t="s">
        <v>18356</v>
      </c>
      <c r="VPU4" s="81" t="s">
        <v>18357</v>
      </c>
      <c r="VPV4" s="81" t="s">
        <v>18358</v>
      </c>
      <c r="VPW4" s="81" t="s">
        <v>18359</v>
      </c>
      <c r="VPX4" s="81" t="s">
        <v>18360</v>
      </c>
      <c r="VPY4" s="81" t="s">
        <v>18361</v>
      </c>
      <c r="VPZ4" s="81" t="s">
        <v>18362</v>
      </c>
      <c r="VQA4" s="81" t="s">
        <v>18363</v>
      </c>
      <c r="VQB4" s="81" t="s">
        <v>18364</v>
      </c>
      <c r="VQC4" s="81" t="s">
        <v>18365</v>
      </c>
      <c r="VQD4" s="81" t="s">
        <v>18366</v>
      </c>
      <c r="VQE4" s="81" t="s">
        <v>18367</v>
      </c>
      <c r="VQF4" s="81" t="s">
        <v>18368</v>
      </c>
      <c r="VQG4" s="81" t="s">
        <v>18369</v>
      </c>
      <c r="VQH4" s="81" t="s">
        <v>18370</v>
      </c>
      <c r="VQI4" s="81" t="s">
        <v>18371</v>
      </c>
      <c r="VQJ4" s="81" t="s">
        <v>18372</v>
      </c>
      <c r="VQK4" s="81" t="s">
        <v>18373</v>
      </c>
      <c r="VQL4" s="81" t="s">
        <v>18374</v>
      </c>
      <c r="VQM4" s="81" t="s">
        <v>18375</v>
      </c>
      <c r="VQN4" s="81" t="s">
        <v>18376</v>
      </c>
      <c r="VQO4" s="81" t="s">
        <v>18377</v>
      </c>
      <c r="VQP4" s="81" t="s">
        <v>18378</v>
      </c>
      <c r="VQQ4" s="81" t="s">
        <v>18379</v>
      </c>
      <c r="VQR4" s="81" t="s">
        <v>18380</v>
      </c>
      <c r="VQS4" s="81" t="s">
        <v>18381</v>
      </c>
      <c r="VQT4" s="81" t="s">
        <v>18382</v>
      </c>
      <c r="VQU4" s="81" t="s">
        <v>18383</v>
      </c>
      <c r="VQV4" s="81" t="s">
        <v>18384</v>
      </c>
      <c r="VQW4" s="81" t="s">
        <v>18385</v>
      </c>
      <c r="VQX4" s="81" t="s">
        <v>18386</v>
      </c>
      <c r="VQY4" s="81" t="s">
        <v>18387</v>
      </c>
      <c r="VQZ4" s="81" t="s">
        <v>18388</v>
      </c>
      <c r="VRA4" s="81" t="s">
        <v>18389</v>
      </c>
      <c r="VRB4" s="81" t="s">
        <v>18390</v>
      </c>
      <c r="VRC4" s="81" t="s">
        <v>18391</v>
      </c>
      <c r="VRD4" s="81" t="s">
        <v>18392</v>
      </c>
      <c r="VRE4" s="81" t="s">
        <v>18393</v>
      </c>
      <c r="VRF4" s="81" t="s">
        <v>18394</v>
      </c>
      <c r="VRG4" s="81" t="s">
        <v>18395</v>
      </c>
      <c r="VRH4" s="81" t="s">
        <v>18396</v>
      </c>
      <c r="VRI4" s="81" t="s">
        <v>18397</v>
      </c>
      <c r="VRJ4" s="81" t="s">
        <v>18398</v>
      </c>
      <c r="VRK4" s="81" t="s">
        <v>18399</v>
      </c>
      <c r="VRL4" s="81" t="s">
        <v>18400</v>
      </c>
      <c r="VRM4" s="81" t="s">
        <v>18401</v>
      </c>
      <c r="VRN4" s="81" t="s">
        <v>18402</v>
      </c>
      <c r="VRO4" s="81" t="s">
        <v>18403</v>
      </c>
      <c r="VRP4" s="81" t="s">
        <v>18404</v>
      </c>
      <c r="VRQ4" s="81" t="s">
        <v>18405</v>
      </c>
      <c r="VRR4" s="81" t="s">
        <v>18406</v>
      </c>
      <c r="VRS4" s="81" t="s">
        <v>18407</v>
      </c>
      <c r="VRT4" s="81" t="s">
        <v>18408</v>
      </c>
      <c r="VRU4" s="81" t="s">
        <v>18409</v>
      </c>
      <c r="VRV4" s="81" t="s">
        <v>18410</v>
      </c>
      <c r="VRW4" s="81" t="s">
        <v>18411</v>
      </c>
      <c r="VRX4" s="81" t="s">
        <v>18412</v>
      </c>
      <c r="VRY4" s="81" t="s">
        <v>18413</v>
      </c>
      <c r="VRZ4" s="81" t="s">
        <v>18414</v>
      </c>
      <c r="VSA4" s="81" t="s">
        <v>18415</v>
      </c>
      <c r="VSB4" s="81" t="s">
        <v>18416</v>
      </c>
      <c r="VSC4" s="81" t="s">
        <v>18417</v>
      </c>
      <c r="VSD4" s="81" t="s">
        <v>18418</v>
      </c>
      <c r="VSE4" s="81" t="s">
        <v>18419</v>
      </c>
      <c r="VSF4" s="81" t="s">
        <v>18420</v>
      </c>
      <c r="VSG4" s="81" t="s">
        <v>18421</v>
      </c>
      <c r="VSH4" s="81" t="s">
        <v>18422</v>
      </c>
      <c r="VSI4" s="81" t="s">
        <v>18423</v>
      </c>
      <c r="VSJ4" s="81" t="s">
        <v>18424</v>
      </c>
      <c r="VSK4" s="81" t="s">
        <v>18425</v>
      </c>
      <c r="VSL4" s="81" t="s">
        <v>18426</v>
      </c>
      <c r="VSM4" s="81" t="s">
        <v>18427</v>
      </c>
      <c r="VSN4" s="81" t="s">
        <v>18428</v>
      </c>
      <c r="VSO4" s="81" t="s">
        <v>18429</v>
      </c>
      <c r="VSP4" s="81" t="s">
        <v>18430</v>
      </c>
      <c r="VSQ4" s="81" t="s">
        <v>18431</v>
      </c>
      <c r="VSR4" s="81" t="s">
        <v>18432</v>
      </c>
      <c r="VSS4" s="81" t="s">
        <v>18433</v>
      </c>
      <c r="VST4" s="81" t="s">
        <v>18434</v>
      </c>
      <c r="VSU4" s="81" t="s">
        <v>18435</v>
      </c>
      <c r="VSV4" s="81" t="s">
        <v>18436</v>
      </c>
      <c r="VSW4" s="81" t="s">
        <v>18437</v>
      </c>
      <c r="VSX4" s="81" t="s">
        <v>18438</v>
      </c>
      <c r="VSY4" s="81" t="s">
        <v>18439</v>
      </c>
      <c r="VSZ4" s="81" t="s">
        <v>18440</v>
      </c>
      <c r="VTA4" s="81" t="s">
        <v>18441</v>
      </c>
      <c r="VTB4" s="81" t="s">
        <v>18442</v>
      </c>
      <c r="VTC4" s="81" t="s">
        <v>18443</v>
      </c>
      <c r="VTD4" s="81" t="s">
        <v>18444</v>
      </c>
      <c r="VTE4" s="81" t="s">
        <v>18445</v>
      </c>
      <c r="VTF4" s="81" t="s">
        <v>18446</v>
      </c>
      <c r="VTG4" s="81" t="s">
        <v>18447</v>
      </c>
      <c r="VTH4" s="81" t="s">
        <v>18448</v>
      </c>
      <c r="VTI4" s="81" t="s">
        <v>18449</v>
      </c>
      <c r="VTJ4" s="81" t="s">
        <v>18450</v>
      </c>
      <c r="VTK4" s="81" t="s">
        <v>18451</v>
      </c>
      <c r="VTL4" s="81" t="s">
        <v>18452</v>
      </c>
      <c r="VTM4" s="81" t="s">
        <v>18453</v>
      </c>
      <c r="VTN4" s="81" t="s">
        <v>18454</v>
      </c>
      <c r="VTO4" s="81" t="s">
        <v>18455</v>
      </c>
      <c r="VTP4" s="81" t="s">
        <v>18456</v>
      </c>
      <c r="VTQ4" s="81" t="s">
        <v>18457</v>
      </c>
      <c r="VTR4" s="81" t="s">
        <v>18458</v>
      </c>
      <c r="VTS4" s="81" t="s">
        <v>18459</v>
      </c>
      <c r="VTT4" s="81" t="s">
        <v>18460</v>
      </c>
      <c r="VTU4" s="81" t="s">
        <v>18461</v>
      </c>
      <c r="VTV4" s="81" t="s">
        <v>18462</v>
      </c>
      <c r="VTW4" s="81" t="s">
        <v>18463</v>
      </c>
      <c r="VTX4" s="81" t="s">
        <v>18464</v>
      </c>
      <c r="VTY4" s="81" t="s">
        <v>18465</v>
      </c>
      <c r="VTZ4" s="81" t="s">
        <v>18466</v>
      </c>
      <c r="VUA4" s="81" t="s">
        <v>18467</v>
      </c>
      <c r="VUB4" s="81" t="s">
        <v>18468</v>
      </c>
      <c r="VUC4" s="81" t="s">
        <v>18469</v>
      </c>
      <c r="VUD4" s="81" t="s">
        <v>18470</v>
      </c>
      <c r="VUE4" s="81" t="s">
        <v>18471</v>
      </c>
      <c r="VUF4" s="81" t="s">
        <v>18472</v>
      </c>
      <c r="VUG4" s="81" t="s">
        <v>18473</v>
      </c>
      <c r="VUH4" s="81" t="s">
        <v>18474</v>
      </c>
      <c r="VUI4" s="81" t="s">
        <v>18475</v>
      </c>
      <c r="VUJ4" s="81" t="s">
        <v>18476</v>
      </c>
      <c r="VUK4" s="81" t="s">
        <v>18477</v>
      </c>
      <c r="VUL4" s="81" t="s">
        <v>18478</v>
      </c>
      <c r="VUM4" s="81" t="s">
        <v>18479</v>
      </c>
      <c r="VUN4" s="81" t="s">
        <v>18480</v>
      </c>
      <c r="VUO4" s="81" t="s">
        <v>18481</v>
      </c>
      <c r="VUP4" s="81" t="s">
        <v>18482</v>
      </c>
      <c r="VUQ4" s="81" t="s">
        <v>18483</v>
      </c>
      <c r="VUR4" s="81" t="s">
        <v>18484</v>
      </c>
      <c r="VUS4" s="81" t="s">
        <v>18485</v>
      </c>
      <c r="VUT4" s="81" t="s">
        <v>18486</v>
      </c>
      <c r="VUU4" s="81" t="s">
        <v>18487</v>
      </c>
      <c r="VUV4" s="81" t="s">
        <v>18488</v>
      </c>
      <c r="VUW4" s="81" t="s">
        <v>18489</v>
      </c>
      <c r="VUX4" s="81" t="s">
        <v>18490</v>
      </c>
      <c r="VUY4" s="81" t="s">
        <v>18491</v>
      </c>
      <c r="VUZ4" s="81" t="s">
        <v>18492</v>
      </c>
      <c r="VVA4" s="81" t="s">
        <v>18493</v>
      </c>
      <c r="VVB4" s="81" t="s">
        <v>18494</v>
      </c>
      <c r="VVC4" s="81" t="s">
        <v>18495</v>
      </c>
      <c r="VVD4" s="81" t="s">
        <v>18496</v>
      </c>
      <c r="VVE4" s="81" t="s">
        <v>18497</v>
      </c>
      <c r="VVF4" s="81" t="s">
        <v>18498</v>
      </c>
      <c r="VVG4" s="81" t="s">
        <v>18499</v>
      </c>
      <c r="VVH4" s="81" t="s">
        <v>18500</v>
      </c>
      <c r="VVI4" s="81" t="s">
        <v>18501</v>
      </c>
      <c r="VVJ4" s="81" t="s">
        <v>18502</v>
      </c>
      <c r="VVK4" s="81" t="s">
        <v>18503</v>
      </c>
      <c r="VVL4" s="81" t="s">
        <v>18504</v>
      </c>
      <c r="VVM4" s="81" t="s">
        <v>18505</v>
      </c>
      <c r="VVN4" s="81" t="s">
        <v>18506</v>
      </c>
      <c r="VVO4" s="81" t="s">
        <v>18507</v>
      </c>
      <c r="VVP4" s="81" t="s">
        <v>18508</v>
      </c>
      <c r="VVQ4" s="81" t="s">
        <v>18509</v>
      </c>
      <c r="VVR4" s="81" t="s">
        <v>18510</v>
      </c>
      <c r="VVS4" s="81" t="s">
        <v>18511</v>
      </c>
      <c r="VVT4" s="81" t="s">
        <v>18512</v>
      </c>
      <c r="VVU4" s="81" t="s">
        <v>18513</v>
      </c>
      <c r="VVV4" s="81" t="s">
        <v>18514</v>
      </c>
      <c r="VVW4" s="81" t="s">
        <v>18515</v>
      </c>
      <c r="VVX4" s="81" t="s">
        <v>18516</v>
      </c>
      <c r="VVY4" s="81" t="s">
        <v>18517</v>
      </c>
      <c r="VVZ4" s="81" t="s">
        <v>18518</v>
      </c>
      <c r="VWA4" s="81" t="s">
        <v>18519</v>
      </c>
      <c r="VWB4" s="81" t="s">
        <v>18520</v>
      </c>
      <c r="VWC4" s="81" t="s">
        <v>18521</v>
      </c>
      <c r="VWD4" s="81" t="s">
        <v>18522</v>
      </c>
      <c r="VWE4" s="81" t="s">
        <v>18523</v>
      </c>
      <c r="VWF4" s="81" t="s">
        <v>18524</v>
      </c>
      <c r="VWG4" s="81" t="s">
        <v>18525</v>
      </c>
      <c r="VWH4" s="81" t="s">
        <v>18526</v>
      </c>
      <c r="VWI4" s="81" t="s">
        <v>18527</v>
      </c>
      <c r="VWJ4" s="81" t="s">
        <v>18528</v>
      </c>
      <c r="VWK4" s="81" t="s">
        <v>18529</v>
      </c>
      <c r="VWL4" s="81" t="s">
        <v>18530</v>
      </c>
      <c r="VWM4" s="81" t="s">
        <v>18531</v>
      </c>
      <c r="VWN4" s="81" t="s">
        <v>18532</v>
      </c>
      <c r="VWO4" s="81" t="s">
        <v>18533</v>
      </c>
      <c r="VWP4" s="81" t="s">
        <v>18534</v>
      </c>
      <c r="VWQ4" s="81" t="s">
        <v>18535</v>
      </c>
      <c r="VWR4" s="81" t="s">
        <v>18536</v>
      </c>
      <c r="VWS4" s="81" t="s">
        <v>18537</v>
      </c>
      <c r="VWT4" s="81" t="s">
        <v>18538</v>
      </c>
      <c r="VWU4" s="81" t="s">
        <v>18539</v>
      </c>
      <c r="VWV4" s="81" t="s">
        <v>18540</v>
      </c>
      <c r="VWW4" s="81" t="s">
        <v>18541</v>
      </c>
      <c r="VWX4" s="81" t="s">
        <v>18542</v>
      </c>
      <c r="VWY4" s="81" t="s">
        <v>18543</v>
      </c>
      <c r="VWZ4" s="81" t="s">
        <v>18544</v>
      </c>
      <c r="VXA4" s="81" t="s">
        <v>18545</v>
      </c>
      <c r="VXB4" s="81" t="s">
        <v>18546</v>
      </c>
      <c r="VXC4" s="81" t="s">
        <v>18547</v>
      </c>
      <c r="VXD4" s="81" t="s">
        <v>18548</v>
      </c>
      <c r="VXE4" s="81" t="s">
        <v>18549</v>
      </c>
      <c r="VXF4" s="81" t="s">
        <v>18550</v>
      </c>
      <c r="VXG4" s="81" t="s">
        <v>18551</v>
      </c>
      <c r="VXH4" s="81" t="s">
        <v>18552</v>
      </c>
      <c r="VXI4" s="81" t="s">
        <v>18553</v>
      </c>
      <c r="VXJ4" s="81" t="s">
        <v>18554</v>
      </c>
      <c r="VXK4" s="81" t="s">
        <v>18555</v>
      </c>
      <c r="VXL4" s="81" t="s">
        <v>18556</v>
      </c>
      <c r="VXM4" s="81" t="s">
        <v>18557</v>
      </c>
      <c r="VXN4" s="81" t="s">
        <v>18558</v>
      </c>
      <c r="VXO4" s="81" t="s">
        <v>18559</v>
      </c>
      <c r="VXP4" s="81" t="s">
        <v>18560</v>
      </c>
      <c r="VXQ4" s="81" t="s">
        <v>18561</v>
      </c>
      <c r="VXR4" s="81" t="s">
        <v>18562</v>
      </c>
      <c r="VXS4" s="81" t="s">
        <v>18563</v>
      </c>
      <c r="VXT4" s="81" t="s">
        <v>18564</v>
      </c>
      <c r="VXU4" s="81" t="s">
        <v>18565</v>
      </c>
      <c r="VXV4" s="81" t="s">
        <v>18566</v>
      </c>
      <c r="VXW4" s="81" t="s">
        <v>18567</v>
      </c>
      <c r="VXX4" s="81" t="s">
        <v>18568</v>
      </c>
      <c r="VXY4" s="81" t="s">
        <v>18569</v>
      </c>
      <c r="VXZ4" s="81" t="s">
        <v>18570</v>
      </c>
      <c r="VYA4" s="81" t="s">
        <v>18571</v>
      </c>
      <c r="VYB4" s="81" t="s">
        <v>18572</v>
      </c>
      <c r="VYC4" s="81" t="s">
        <v>18573</v>
      </c>
      <c r="VYD4" s="81" t="s">
        <v>18574</v>
      </c>
      <c r="VYE4" s="81" t="s">
        <v>18575</v>
      </c>
      <c r="VYF4" s="81" t="s">
        <v>18576</v>
      </c>
      <c r="VYG4" s="81" t="s">
        <v>18577</v>
      </c>
      <c r="VYH4" s="81" t="s">
        <v>18578</v>
      </c>
      <c r="VYI4" s="81" t="s">
        <v>18579</v>
      </c>
      <c r="VYJ4" s="81" t="s">
        <v>18580</v>
      </c>
      <c r="VYK4" s="81" t="s">
        <v>18581</v>
      </c>
      <c r="VYL4" s="81" t="s">
        <v>18582</v>
      </c>
      <c r="VYM4" s="81" t="s">
        <v>18583</v>
      </c>
      <c r="VYN4" s="81" t="s">
        <v>18584</v>
      </c>
      <c r="VYO4" s="81" t="s">
        <v>18585</v>
      </c>
      <c r="VYP4" s="81" t="s">
        <v>18586</v>
      </c>
      <c r="VYQ4" s="81" t="s">
        <v>18587</v>
      </c>
      <c r="VYR4" s="81" t="s">
        <v>18588</v>
      </c>
      <c r="VYS4" s="81" t="s">
        <v>18589</v>
      </c>
      <c r="VYT4" s="81" t="s">
        <v>18590</v>
      </c>
      <c r="VYU4" s="81" t="s">
        <v>18591</v>
      </c>
      <c r="VYV4" s="81" t="s">
        <v>18592</v>
      </c>
      <c r="VYW4" s="81" t="s">
        <v>18593</v>
      </c>
      <c r="VYX4" s="81" t="s">
        <v>18594</v>
      </c>
      <c r="VYY4" s="81" t="s">
        <v>18595</v>
      </c>
      <c r="VYZ4" s="81" t="s">
        <v>18596</v>
      </c>
      <c r="VZA4" s="81" t="s">
        <v>18597</v>
      </c>
      <c r="VZB4" s="81" t="s">
        <v>18598</v>
      </c>
      <c r="VZC4" s="81" t="s">
        <v>18599</v>
      </c>
      <c r="VZD4" s="81" t="s">
        <v>18600</v>
      </c>
      <c r="VZE4" s="81" t="s">
        <v>18601</v>
      </c>
      <c r="VZF4" s="81" t="s">
        <v>18602</v>
      </c>
      <c r="VZG4" s="81" t="s">
        <v>18603</v>
      </c>
      <c r="VZH4" s="81" t="s">
        <v>18604</v>
      </c>
      <c r="VZI4" s="81" t="s">
        <v>18605</v>
      </c>
      <c r="VZJ4" s="81" t="s">
        <v>18606</v>
      </c>
      <c r="VZK4" s="81" t="s">
        <v>18607</v>
      </c>
      <c r="VZL4" s="81" t="s">
        <v>18608</v>
      </c>
      <c r="VZM4" s="81" t="s">
        <v>18609</v>
      </c>
      <c r="VZN4" s="81" t="s">
        <v>18610</v>
      </c>
      <c r="VZO4" s="81" t="s">
        <v>18611</v>
      </c>
      <c r="VZP4" s="81" t="s">
        <v>18612</v>
      </c>
      <c r="VZQ4" s="81" t="s">
        <v>18613</v>
      </c>
      <c r="VZR4" s="81" t="s">
        <v>18614</v>
      </c>
      <c r="VZS4" s="81" t="s">
        <v>18615</v>
      </c>
      <c r="VZT4" s="81" t="s">
        <v>18616</v>
      </c>
      <c r="VZU4" s="81" t="s">
        <v>18617</v>
      </c>
      <c r="VZV4" s="81" t="s">
        <v>18618</v>
      </c>
      <c r="VZW4" s="81" t="s">
        <v>18619</v>
      </c>
      <c r="VZX4" s="81" t="s">
        <v>18620</v>
      </c>
      <c r="VZY4" s="81" t="s">
        <v>18621</v>
      </c>
      <c r="VZZ4" s="81" t="s">
        <v>18622</v>
      </c>
      <c r="WAA4" s="81" t="s">
        <v>18623</v>
      </c>
      <c r="WAB4" s="81" t="s">
        <v>18624</v>
      </c>
      <c r="WAC4" s="81" t="s">
        <v>18625</v>
      </c>
      <c r="WAD4" s="81" t="s">
        <v>18626</v>
      </c>
      <c r="WAE4" s="81" t="s">
        <v>18627</v>
      </c>
      <c r="WAF4" s="81" t="s">
        <v>18628</v>
      </c>
      <c r="WAG4" s="81" t="s">
        <v>18629</v>
      </c>
      <c r="WAH4" s="81" t="s">
        <v>18630</v>
      </c>
      <c r="WAI4" s="81" t="s">
        <v>18631</v>
      </c>
      <c r="WAJ4" s="81" t="s">
        <v>18632</v>
      </c>
      <c r="WAK4" s="81" t="s">
        <v>18633</v>
      </c>
      <c r="WAL4" s="81" t="s">
        <v>18634</v>
      </c>
      <c r="WAM4" s="81" t="s">
        <v>18635</v>
      </c>
      <c r="WAN4" s="81" t="s">
        <v>18636</v>
      </c>
      <c r="WAO4" s="81" t="s">
        <v>18637</v>
      </c>
      <c r="WAP4" s="81" t="s">
        <v>18638</v>
      </c>
      <c r="WAQ4" s="81" t="s">
        <v>18639</v>
      </c>
      <c r="WAR4" s="81" t="s">
        <v>18640</v>
      </c>
      <c r="WAS4" s="81" t="s">
        <v>18641</v>
      </c>
      <c r="WAT4" s="81" t="s">
        <v>18642</v>
      </c>
      <c r="WAU4" s="81" t="s">
        <v>18643</v>
      </c>
      <c r="WAV4" s="81" t="s">
        <v>18644</v>
      </c>
      <c r="WAW4" s="81" t="s">
        <v>18645</v>
      </c>
      <c r="WAX4" s="81" t="s">
        <v>18646</v>
      </c>
      <c r="WAY4" s="81" t="s">
        <v>18647</v>
      </c>
      <c r="WAZ4" s="81" t="s">
        <v>18648</v>
      </c>
      <c r="WBA4" s="81" t="s">
        <v>18649</v>
      </c>
      <c r="WBB4" s="81" t="s">
        <v>18650</v>
      </c>
      <c r="WBC4" s="81" t="s">
        <v>18651</v>
      </c>
      <c r="WBD4" s="81" t="s">
        <v>18652</v>
      </c>
      <c r="WBE4" s="81" t="s">
        <v>18653</v>
      </c>
      <c r="WBF4" s="81" t="s">
        <v>18654</v>
      </c>
      <c r="WBG4" s="81" t="s">
        <v>18655</v>
      </c>
      <c r="WBH4" s="81" t="s">
        <v>18656</v>
      </c>
      <c r="WBI4" s="81" t="s">
        <v>18657</v>
      </c>
      <c r="WBJ4" s="81" t="s">
        <v>18658</v>
      </c>
      <c r="WBK4" s="81" t="s">
        <v>18659</v>
      </c>
      <c r="WBL4" s="81" t="s">
        <v>18660</v>
      </c>
      <c r="WBM4" s="81" t="s">
        <v>18661</v>
      </c>
      <c r="WBN4" s="81" t="s">
        <v>18662</v>
      </c>
      <c r="WBO4" s="81" t="s">
        <v>18663</v>
      </c>
      <c r="WBP4" s="81" t="s">
        <v>18664</v>
      </c>
      <c r="WBQ4" s="81" t="s">
        <v>18665</v>
      </c>
      <c r="WBR4" s="81" t="s">
        <v>18666</v>
      </c>
      <c r="WBS4" s="81" t="s">
        <v>18667</v>
      </c>
      <c r="WBT4" s="81" t="s">
        <v>18668</v>
      </c>
      <c r="WBU4" s="81" t="s">
        <v>18669</v>
      </c>
      <c r="WBV4" s="81" t="s">
        <v>18670</v>
      </c>
      <c r="WBW4" s="81" t="s">
        <v>18671</v>
      </c>
      <c r="WBX4" s="81" t="s">
        <v>18672</v>
      </c>
      <c r="WBY4" s="81" t="s">
        <v>18673</v>
      </c>
      <c r="WBZ4" s="81" t="s">
        <v>18674</v>
      </c>
      <c r="WCA4" s="81" t="s">
        <v>18675</v>
      </c>
      <c r="WCB4" s="81" t="s">
        <v>18676</v>
      </c>
      <c r="WCC4" s="81" t="s">
        <v>18677</v>
      </c>
      <c r="WCD4" s="81" t="s">
        <v>18678</v>
      </c>
      <c r="WCE4" s="81" t="s">
        <v>18679</v>
      </c>
      <c r="WCF4" s="81" t="s">
        <v>18680</v>
      </c>
      <c r="WCG4" s="81" t="s">
        <v>18681</v>
      </c>
      <c r="WCH4" s="81" t="s">
        <v>18682</v>
      </c>
      <c r="WCI4" s="81" t="s">
        <v>18683</v>
      </c>
      <c r="WCJ4" s="81" t="s">
        <v>18684</v>
      </c>
      <c r="WCK4" s="81" t="s">
        <v>18685</v>
      </c>
      <c r="WCL4" s="81" t="s">
        <v>18686</v>
      </c>
      <c r="WCM4" s="81" t="s">
        <v>18687</v>
      </c>
      <c r="WCN4" s="81" t="s">
        <v>18688</v>
      </c>
      <c r="WCO4" s="81" t="s">
        <v>18689</v>
      </c>
      <c r="WCP4" s="81" t="s">
        <v>18690</v>
      </c>
      <c r="WCQ4" s="81" t="s">
        <v>18691</v>
      </c>
      <c r="WCR4" s="81" t="s">
        <v>18692</v>
      </c>
      <c r="WCS4" s="81" t="s">
        <v>18693</v>
      </c>
      <c r="WCT4" s="81" t="s">
        <v>18694</v>
      </c>
      <c r="WCU4" s="81" t="s">
        <v>18695</v>
      </c>
      <c r="WCV4" s="81" t="s">
        <v>18696</v>
      </c>
      <c r="WCW4" s="81" t="s">
        <v>18697</v>
      </c>
      <c r="WCX4" s="81" t="s">
        <v>18698</v>
      </c>
      <c r="WCY4" s="81" t="s">
        <v>18699</v>
      </c>
      <c r="WCZ4" s="81" t="s">
        <v>18700</v>
      </c>
      <c r="WDA4" s="81" t="s">
        <v>18701</v>
      </c>
      <c r="WDB4" s="81" t="s">
        <v>18702</v>
      </c>
      <c r="WDC4" s="81" t="s">
        <v>18703</v>
      </c>
      <c r="WDD4" s="81" t="s">
        <v>18704</v>
      </c>
      <c r="WDE4" s="81" t="s">
        <v>18705</v>
      </c>
      <c r="WDF4" s="81" t="s">
        <v>18706</v>
      </c>
      <c r="WDG4" s="81" t="s">
        <v>18707</v>
      </c>
      <c r="WDH4" s="81" t="s">
        <v>18708</v>
      </c>
      <c r="WDI4" s="81" t="s">
        <v>18709</v>
      </c>
      <c r="WDJ4" s="81" t="s">
        <v>18710</v>
      </c>
      <c r="WDK4" s="81" t="s">
        <v>18711</v>
      </c>
      <c r="WDL4" s="81" t="s">
        <v>18712</v>
      </c>
      <c r="WDM4" s="81" t="s">
        <v>18713</v>
      </c>
      <c r="WDN4" s="81" t="s">
        <v>18714</v>
      </c>
      <c r="WDO4" s="81" t="s">
        <v>18715</v>
      </c>
      <c r="WDP4" s="81" t="s">
        <v>18716</v>
      </c>
      <c r="WDQ4" s="81" t="s">
        <v>18717</v>
      </c>
      <c r="WDR4" s="81" t="s">
        <v>18718</v>
      </c>
      <c r="WDS4" s="81" t="s">
        <v>18719</v>
      </c>
      <c r="WDT4" s="81" t="s">
        <v>18720</v>
      </c>
      <c r="WDU4" s="81" t="s">
        <v>18721</v>
      </c>
      <c r="WDV4" s="81" t="s">
        <v>18722</v>
      </c>
      <c r="WDW4" s="81" t="s">
        <v>18723</v>
      </c>
      <c r="WDX4" s="81" t="s">
        <v>18724</v>
      </c>
      <c r="WDY4" s="81" t="s">
        <v>18725</v>
      </c>
      <c r="WDZ4" s="81" t="s">
        <v>18726</v>
      </c>
      <c r="WEA4" s="81" t="s">
        <v>18727</v>
      </c>
      <c r="WEB4" s="81" t="s">
        <v>18728</v>
      </c>
      <c r="WEC4" s="81" t="s">
        <v>18729</v>
      </c>
      <c r="WED4" s="81" t="s">
        <v>18730</v>
      </c>
      <c r="WEE4" s="81" t="s">
        <v>18731</v>
      </c>
      <c r="WEF4" s="81" t="s">
        <v>18732</v>
      </c>
      <c r="WEG4" s="81" t="s">
        <v>18733</v>
      </c>
      <c r="WEH4" s="81" t="s">
        <v>18734</v>
      </c>
      <c r="WEI4" s="81" t="s">
        <v>18735</v>
      </c>
      <c r="WEJ4" s="81" t="s">
        <v>18736</v>
      </c>
      <c r="WEK4" s="81" t="s">
        <v>18737</v>
      </c>
      <c r="WEL4" s="81" t="s">
        <v>18738</v>
      </c>
      <c r="WEM4" s="81" t="s">
        <v>18739</v>
      </c>
      <c r="WEN4" s="81" t="s">
        <v>18740</v>
      </c>
      <c r="WEO4" s="81" t="s">
        <v>18741</v>
      </c>
      <c r="WEP4" s="81" t="s">
        <v>18742</v>
      </c>
      <c r="WEQ4" s="81" t="s">
        <v>18743</v>
      </c>
      <c r="WER4" s="81" t="s">
        <v>18744</v>
      </c>
      <c r="WES4" s="81" t="s">
        <v>18745</v>
      </c>
      <c r="WET4" s="81" t="s">
        <v>18746</v>
      </c>
      <c r="WEU4" s="81" t="s">
        <v>18747</v>
      </c>
      <c r="WEV4" s="81" t="s">
        <v>18748</v>
      </c>
      <c r="WEW4" s="81" t="s">
        <v>18749</v>
      </c>
      <c r="WEX4" s="81" t="s">
        <v>18750</v>
      </c>
      <c r="WEY4" s="81" t="s">
        <v>18751</v>
      </c>
      <c r="WEZ4" s="81" t="s">
        <v>18752</v>
      </c>
      <c r="WFA4" s="81" t="s">
        <v>18753</v>
      </c>
      <c r="WFB4" s="81" t="s">
        <v>18754</v>
      </c>
      <c r="WFC4" s="81" t="s">
        <v>18755</v>
      </c>
      <c r="WFD4" s="81" t="s">
        <v>18756</v>
      </c>
      <c r="WFE4" s="81" t="s">
        <v>18757</v>
      </c>
      <c r="WFF4" s="81" t="s">
        <v>18758</v>
      </c>
      <c r="WFG4" s="81" t="s">
        <v>18759</v>
      </c>
      <c r="WFH4" s="81" t="s">
        <v>18760</v>
      </c>
      <c r="WFI4" s="81" t="s">
        <v>18761</v>
      </c>
      <c r="WFJ4" s="81" t="s">
        <v>18762</v>
      </c>
      <c r="WFK4" s="81" t="s">
        <v>18763</v>
      </c>
      <c r="WFL4" s="81" t="s">
        <v>18764</v>
      </c>
      <c r="WFM4" s="81" t="s">
        <v>18765</v>
      </c>
      <c r="WFN4" s="81" t="s">
        <v>18766</v>
      </c>
      <c r="WFO4" s="81" t="s">
        <v>18767</v>
      </c>
      <c r="WFP4" s="81" t="s">
        <v>18768</v>
      </c>
      <c r="WFQ4" s="81" t="s">
        <v>18769</v>
      </c>
      <c r="WFR4" s="81" t="s">
        <v>18770</v>
      </c>
      <c r="WFS4" s="81" t="s">
        <v>18771</v>
      </c>
      <c r="WFT4" s="81" t="s">
        <v>18772</v>
      </c>
      <c r="WFU4" s="81" t="s">
        <v>18773</v>
      </c>
      <c r="WFV4" s="81" t="s">
        <v>18774</v>
      </c>
      <c r="WFW4" s="81" t="s">
        <v>18775</v>
      </c>
      <c r="WFX4" s="81" t="s">
        <v>18776</v>
      </c>
      <c r="WFY4" s="81" t="s">
        <v>18777</v>
      </c>
      <c r="WFZ4" s="81" t="s">
        <v>18778</v>
      </c>
      <c r="WGA4" s="81" t="s">
        <v>18779</v>
      </c>
      <c r="WGB4" s="81" t="s">
        <v>18780</v>
      </c>
      <c r="WGC4" s="81" t="s">
        <v>18781</v>
      </c>
      <c r="WGD4" s="81" t="s">
        <v>18782</v>
      </c>
      <c r="WGE4" s="81" t="s">
        <v>18783</v>
      </c>
      <c r="WGF4" s="81" t="s">
        <v>18784</v>
      </c>
      <c r="WGG4" s="81" t="s">
        <v>18785</v>
      </c>
      <c r="WGH4" s="81" t="s">
        <v>18786</v>
      </c>
      <c r="WGI4" s="81" t="s">
        <v>18787</v>
      </c>
      <c r="WGJ4" s="81" t="s">
        <v>18788</v>
      </c>
      <c r="WGK4" s="81" t="s">
        <v>18789</v>
      </c>
      <c r="WGL4" s="81" t="s">
        <v>18790</v>
      </c>
      <c r="WGM4" s="81" t="s">
        <v>18791</v>
      </c>
      <c r="WGN4" s="81" t="s">
        <v>18792</v>
      </c>
      <c r="WGO4" s="81" t="s">
        <v>18793</v>
      </c>
      <c r="WGP4" s="81" t="s">
        <v>18794</v>
      </c>
      <c r="WGQ4" s="81" t="s">
        <v>18795</v>
      </c>
      <c r="WGR4" s="81" t="s">
        <v>18796</v>
      </c>
      <c r="WGS4" s="81" t="s">
        <v>18797</v>
      </c>
      <c r="WGT4" s="81" t="s">
        <v>18798</v>
      </c>
      <c r="WGU4" s="81" t="s">
        <v>18799</v>
      </c>
      <c r="WGV4" s="81" t="s">
        <v>18800</v>
      </c>
      <c r="WGW4" s="81" t="s">
        <v>18801</v>
      </c>
      <c r="WGX4" s="81" t="s">
        <v>18802</v>
      </c>
      <c r="WGY4" s="81" t="s">
        <v>18803</v>
      </c>
      <c r="WGZ4" s="81" t="s">
        <v>18804</v>
      </c>
      <c r="WHA4" s="81" t="s">
        <v>18805</v>
      </c>
      <c r="WHB4" s="81" t="s">
        <v>18806</v>
      </c>
      <c r="WHC4" s="81" t="s">
        <v>18807</v>
      </c>
      <c r="WHD4" s="81" t="s">
        <v>18808</v>
      </c>
      <c r="WHE4" s="81" t="s">
        <v>18809</v>
      </c>
      <c r="WHF4" s="81" t="s">
        <v>18810</v>
      </c>
      <c r="WHG4" s="81" t="s">
        <v>18811</v>
      </c>
      <c r="WHH4" s="81" t="s">
        <v>18812</v>
      </c>
      <c r="WHI4" s="81" t="s">
        <v>18813</v>
      </c>
      <c r="WHJ4" s="81" t="s">
        <v>18814</v>
      </c>
      <c r="WHK4" s="81" t="s">
        <v>18815</v>
      </c>
      <c r="WHL4" s="81" t="s">
        <v>18816</v>
      </c>
      <c r="WHM4" s="81" t="s">
        <v>18817</v>
      </c>
      <c r="WHN4" s="81" t="s">
        <v>18818</v>
      </c>
      <c r="WHO4" s="81" t="s">
        <v>18819</v>
      </c>
      <c r="WHP4" s="81" t="s">
        <v>18820</v>
      </c>
      <c r="WHQ4" s="81" t="s">
        <v>18821</v>
      </c>
      <c r="WHR4" s="81" t="s">
        <v>18822</v>
      </c>
      <c r="WHS4" s="81" t="s">
        <v>18823</v>
      </c>
      <c r="WHT4" s="81" t="s">
        <v>18824</v>
      </c>
      <c r="WHU4" s="81" t="s">
        <v>18825</v>
      </c>
      <c r="WHV4" s="81" t="s">
        <v>18826</v>
      </c>
      <c r="WHW4" s="81" t="s">
        <v>18827</v>
      </c>
      <c r="WHX4" s="81" t="s">
        <v>18828</v>
      </c>
      <c r="WHY4" s="81" t="s">
        <v>18829</v>
      </c>
      <c r="WHZ4" s="81" t="s">
        <v>18830</v>
      </c>
      <c r="WIA4" s="81" t="s">
        <v>18831</v>
      </c>
      <c r="WIB4" s="81" t="s">
        <v>18832</v>
      </c>
      <c r="WIC4" s="81" t="s">
        <v>18833</v>
      </c>
      <c r="WID4" s="81" t="s">
        <v>18834</v>
      </c>
      <c r="WIE4" s="81" t="s">
        <v>18835</v>
      </c>
      <c r="WIF4" s="81" t="s">
        <v>18836</v>
      </c>
      <c r="WIG4" s="81" t="s">
        <v>18837</v>
      </c>
      <c r="WIH4" s="81" t="s">
        <v>18838</v>
      </c>
      <c r="WII4" s="81" t="s">
        <v>18839</v>
      </c>
      <c r="WIJ4" s="81" t="s">
        <v>18840</v>
      </c>
      <c r="WIK4" s="81" t="s">
        <v>18841</v>
      </c>
      <c r="WIL4" s="81" t="s">
        <v>18842</v>
      </c>
      <c r="WIM4" s="81" t="s">
        <v>18843</v>
      </c>
      <c r="WIN4" s="81" t="s">
        <v>18844</v>
      </c>
      <c r="WIO4" s="81" t="s">
        <v>18845</v>
      </c>
      <c r="WIP4" s="81" t="s">
        <v>18846</v>
      </c>
      <c r="WIQ4" s="81" t="s">
        <v>18847</v>
      </c>
      <c r="WIR4" s="81" t="s">
        <v>18848</v>
      </c>
      <c r="WIS4" s="81" t="s">
        <v>18849</v>
      </c>
      <c r="WIT4" s="81" t="s">
        <v>18850</v>
      </c>
      <c r="WIU4" s="81" t="s">
        <v>18851</v>
      </c>
      <c r="WIV4" s="81" t="s">
        <v>18852</v>
      </c>
      <c r="WIW4" s="81" t="s">
        <v>18853</v>
      </c>
      <c r="WIX4" s="81" t="s">
        <v>18854</v>
      </c>
      <c r="WIY4" s="81" t="s">
        <v>18855</v>
      </c>
      <c r="WIZ4" s="81" t="s">
        <v>18856</v>
      </c>
      <c r="WJA4" s="81" t="s">
        <v>18857</v>
      </c>
      <c r="WJB4" s="81" t="s">
        <v>18858</v>
      </c>
      <c r="WJC4" s="81" t="s">
        <v>18859</v>
      </c>
      <c r="WJD4" s="81" t="s">
        <v>18860</v>
      </c>
      <c r="WJE4" s="81" t="s">
        <v>18861</v>
      </c>
      <c r="WJF4" s="81" t="s">
        <v>18862</v>
      </c>
      <c r="WJG4" s="81" t="s">
        <v>18863</v>
      </c>
      <c r="WJH4" s="81" t="s">
        <v>18864</v>
      </c>
      <c r="WJI4" s="81" t="s">
        <v>18865</v>
      </c>
      <c r="WJJ4" s="81" t="s">
        <v>18866</v>
      </c>
      <c r="WJK4" s="81" t="s">
        <v>18867</v>
      </c>
      <c r="WJL4" s="81" t="s">
        <v>18868</v>
      </c>
      <c r="WJM4" s="81" t="s">
        <v>18869</v>
      </c>
      <c r="WJN4" s="81" t="s">
        <v>18870</v>
      </c>
      <c r="WJO4" s="81" t="s">
        <v>18871</v>
      </c>
      <c r="WJP4" s="81" t="s">
        <v>18872</v>
      </c>
      <c r="WJQ4" s="81" t="s">
        <v>18873</v>
      </c>
      <c r="WJR4" s="81" t="s">
        <v>18874</v>
      </c>
      <c r="WJS4" s="81" t="s">
        <v>18875</v>
      </c>
      <c r="WJT4" s="81" t="s">
        <v>18876</v>
      </c>
      <c r="WJU4" s="81" t="s">
        <v>18877</v>
      </c>
      <c r="WJV4" s="81" t="s">
        <v>18878</v>
      </c>
      <c r="WJW4" s="81" t="s">
        <v>18879</v>
      </c>
      <c r="WJX4" s="81" t="s">
        <v>18880</v>
      </c>
      <c r="WJY4" s="81" t="s">
        <v>18881</v>
      </c>
      <c r="WJZ4" s="81" t="s">
        <v>18882</v>
      </c>
      <c r="WKA4" s="81" t="s">
        <v>18883</v>
      </c>
      <c r="WKB4" s="81" t="s">
        <v>18884</v>
      </c>
      <c r="WKC4" s="81" t="s">
        <v>18885</v>
      </c>
      <c r="WKD4" s="81" t="s">
        <v>18886</v>
      </c>
      <c r="WKE4" s="81" t="s">
        <v>18887</v>
      </c>
      <c r="WKF4" s="81" t="s">
        <v>18888</v>
      </c>
      <c r="WKG4" s="81" t="s">
        <v>18889</v>
      </c>
      <c r="WKH4" s="81" t="s">
        <v>18890</v>
      </c>
      <c r="WKI4" s="81" t="s">
        <v>18891</v>
      </c>
      <c r="WKJ4" s="81" t="s">
        <v>18892</v>
      </c>
      <c r="WKK4" s="81" t="s">
        <v>18893</v>
      </c>
      <c r="WKL4" s="81" t="s">
        <v>18894</v>
      </c>
      <c r="WKM4" s="81" t="s">
        <v>18895</v>
      </c>
      <c r="WKN4" s="81" t="s">
        <v>18896</v>
      </c>
      <c r="WKO4" s="81" t="s">
        <v>18897</v>
      </c>
      <c r="WKP4" s="81" t="s">
        <v>18898</v>
      </c>
      <c r="WKQ4" s="81" t="s">
        <v>18899</v>
      </c>
      <c r="WKR4" s="81" t="s">
        <v>18900</v>
      </c>
      <c r="WKS4" s="81" t="s">
        <v>18901</v>
      </c>
      <c r="WKT4" s="81" t="s">
        <v>18902</v>
      </c>
      <c r="WKU4" s="81" t="s">
        <v>18903</v>
      </c>
      <c r="WKV4" s="81" t="s">
        <v>18904</v>
      </c>
      <c r="WKW4" s="81" t="s">
        <v>18905</v>
      </c>
      <c r="WKX4" s="81" t="s">
        <v>18906</v>
      </c>
      <c r="WKY4" s="81" t="s">
        <v>18907</v>
      </c>
      <c r="WKZ4" s="81" t="s">
        <v>18908</v>
      </c>
      <c r="WLA4" s="81" t="s">
        <v>18909</v>
      </c>
      <c r="WLB4" s="81" t="s">
        <v>18910</v>
      </c>
      <c r="WLC4" s="81" t="s">
        <v>18911</v>
      </c>
      <c r="WLD4" s="81" t="s">
        <v>18912</v>
      </c>
      <c r="WLE4" s="81" t="s">
        <v>18913</v>
      </c>
      <c r="WLF4" s="81" t="s">
        <v>18914</v>
      </c>
      <c r="WLG4" s="81" t="s">
        <v>18915</v>
      </c>
      <c r="WLH4" s="81" t="s">
        <v>18916</v>
      </c>
      <c r="WLI4" s="81" t="s">
        <v>18917</v>
      </c>
      <c r="WLJ4" s="81" t="s">
        <v>18918</v>
      </c>
      <c r="WLK4" s="81" t="s">
        <v>18919</v>
      </c>
      <c r="WLL4" s="81" t="s">
        <v>18920</v>
      </c>
      <c r="WLM4" s="81" t="s">
        <v>18921</v>
      </c>
      <c r="WLN4" s="81" t="s">
        <v>18922</v>
      </c>
      <c r="WLO4" s="81" t="s">
        <v>18923</v>
      </c>
      <c r="WLP4" s="81" t="s">
        <v>18924</v>
      </c>
      <c r="WLQ4" s="81" t="s">
        <v>18925</v>
      </c>
      <c r="WLR4" s="81" t="s">
        <v>18926</v>
      </c>
      <c r="WLS4" s="81" t="s">
        <v>18927</v>
      </c>
      <c r="WLT4" s="81" t="s">
        <v>18928</v>
      </c>
      <c r="WLU4" s="81" t="s">
        <v>18929</v>
      </c>
      <c r="WLV4" s="81" t="s">
        <v>18930</v>
      </c>
      <c r="WLW4" s="81" t="s">
        <v>18931</v>
      </c>
      <c r="WLX4" s="81" t="s">
        <v>18932</v>
      </c>
      <c r="WLY4" s="81" t="s">
        <v>18933</v>
      </c>
      <c r="WLZ4" s="81" t="s">
        <v>18934</v>
      </c>
      <c r="WMA4" s="81" t="s">
        <v>18935</v>
      </c>
      <c r="WMB4" s="81" t="s">
        <v>18936</v>
      </c>
      <c r="WMC4" s="81" t="s">
        <v>18937</v>
      </c>
      <c r="WMD4" s="81" t="s">
        <v>18938</v>
      </c>
      <c r="WME4" s="81" t="s">
        <v>18939</v>
      </c>
      <c r="WMF4" s="81" t="s">
        <v>18940</v>
      </c>
      <c r="WMG4" s="81" t="s">
        <v>18941</v>
      </c>
      <c r="WMH4" s="81" t="s">
        <v>18942</v>
      </c>
      <c r="WMI4" s="81" t="s">
        <v>18943</v>
      </c>
      <c r="WMJ4" s="81" t="s">
        <v>18944</v>
      </c>
      <c r="WMK4" s="81" t="s">
        <v>18945</v>
      </c>
      <c r="WML4" s="81" t="s">
        <v>18946</v>
      </c>
      <c r="WMM4" s="81" t="s">
        <v>18947</v>
      </c>
      <c r="WMN4" s="81" t="s">
        <v>18948</v>
      </c>
      <c r="WMO4" s="81" t="s">
        <v>18949</v>
      </c>
      <c r="WMP4" s="81" t="s">
        <v>18950</v>
      </c>
      <c r="WMQ4" s="81" t="s">
        <v>18951</v>
      </c>
      <c r="WMR4" s="81" t="s">
        <v>18952</v>
      </c>
      <c r="WMS4" s="81" t="s">
        <v>18953</v>
      </c>
      <c r="WMT4" s="81" t="s">
        <v>18954</v>
      </c>
      <c r="WMU4" s="81" t="s">
        <v>18955</v>
      </c>
      <c r="WMV4" s="81" t="s">
        <v>18956</v>
      </c>
      <c r="WMW4" s="81" t="s">
        <v>18957</v>
      </c>
      <c r="WMX4" s="81" t="s">
        <v>18958</v>
      </c>
      <c r="WMY4" s="81" t="s">
        <v>18959</v>
      </c>
      <c r="WMZ4" s="81" t="s">
        <v>18960</v>
      </c>
      <c r="WNA4" s="81" t="s">
        <v>18961</v>
      </c>
      <c r="WNB4" s="81" t="s">
        <v>18962</v>
      </c>
      <c r="WNC4" s="81" t="s">
        <v>18963</v>
      </c>
      <c r="WND4" s="81" t="s">
        <v>18964</v>
      </c>
      <c r="WNE4" s="81" t="s">
        <v>18965</v>
      </c>
      <c r="WNF4" s="81" t="s">
        <v>18966</v>
      </c>
      <c r="WNG4" s="81" t="s">
        <v>18967</v>
      </c>
      <c r="WNH4" s="81" t="s">
        <v>18968</v>
      </c>
      <c r="WNI4" s="81" t="s">
        <v>18969</v>
      </c>
      <c r="WNJ4" s="81" t="s">
        <v>18970</v>
      </c>
      <c r="WNK4" s="81" t="s">
        <v>18971</v>
      </c>
      <c r="WNL4" s="81" t="s">
        <v>18972</v>
      </c>
      <c r="WNM4" s="81" t="s">
        <v>18973</v>
      </c>
      <c r="WNN4" s="81" t="s">
        <v>18974</v>
      </c>
      <c r="WNO4" s="81" t="s">
        <v>18975</v>
      </c>
      <c r="WNP4" s="81" t="s">
        <v>18976</v>
      </c>
      <c r="WNQ4" s="81" t="s">
        <v>18977</v>
      </c>
      <c r="WNR4" s="81" t="s">
        <v>18978</v>
      </c>
      <c r="WNS4" s="81" t="s">
        <v>18979</v>
      </c>
      <c r="WNT4" s="81" t="s">
        <v>18980</v>
      </c>
      <c r="WNU4" s="81" t="s">
        <v>18981</v>
      </c>
      <c r="WNV4" s="81" t="s">
        <v>18982</v>
      </c>
      <c r="WNW4" s="81" t="s">
        <v>18983</v>
      </c>
      <c r="WNX4" s="81" t="s">
        <v>18984</v>
      </c>
      <c r="WNY4" s="81" t="s">
        <v>18985</v>
      </c>
      <c r="WNZ4" s="81" t="s">
        <v>18986</v>
      </c>
      <c r="WOA4" s="81" t="s">
        <v>18987</v>
      </c>
      <c r="WOB4" s="81" t="s">
        <v>18988</v>
      </c>
      <c r="WOC4" s="81" t="s">
        <v>18989</v>
      </c>
      <c r="WOD4" s="81" t="s">
        <v>18990</v>
      </c>
      <c r="WOE4" s="81" t="s">
        <v>18991</v>
      </c>
      <c r="WOF4" s="81" t="s">
        <v>18992</v>
      </c>
      <c r="WOG4" s="81" t="s">
        <v>18993</v>
      </c>
      <c r="WOH4" s="81" t="s">
        <v>18994</v>
      </c>
      <c r="WOI4" s="81" t="s">
        <v>18995</v>
      </c>
      <c r="WOJ4" s="81" t="s">
        <v>18996</v>
      </c>
      <c r="WOK4" s="81" t="s">
        <v>18997</v>
      </c>
      <c r="WOL4" s="81" t="s">
        <v>18998</v>
      </c>
      <c r="WOM4" s="81" t="s">
        <v>18999</v>
      </c>
      <c r="WON4" s="81" t="s">
        <v>19000</v>
      </c>
      <c r="WOO4" s="81" t="s">
        <v>19001</v>
      </c>
      <c r="WOP4" s="81" t="s">
        <v>19002</v>
      </c>
      <c r="WOQ4" s="81" t="s">
        <v>19003</v>
      </c>
      <c r="WOR4" s="81" t="s">
        <v>19004</v>
      </c>
      <c r="WOS4" s="81" t="s">
        <v>19005</v>
      </c>
      <c r="WOT4" s="81" t="s">
        <v>19006</v>
      </c>
      <c r="WOU4" s="81" t="s">
        <v>19007</v>
      </c>
      <c r="WOV4" s="81" t="s">
        <v>19008</v>
      </c>
      <c r="WOW4" s="81" t="s">
        <v>19009</v>
      </c>
      <c r="WOX4" s="81" t="s">
        <v>19010</v>
      </c>
      <c r="WOY4" s="81" t="s">
        <v>19011</v>
      </c>
      <c r="WOZ4" s="81" t="s">
        <v>19012</v>
      </c>
      <c r="WPA4" s="81" t="s">
        <v>19013</v>
      </c>
      <c r="WPB4" s="81" t="s">
        <v>19014</v>
      </c>
      <c r="WPC4" s="81" t="s">
        <v>19015</v>
      </c>
      <c r="WPD4" s="81" t="s">
        <v>19016</v>
      </c>
      <c r="WPE4" s="81" t="s">
        <v>19017</v>
      </c>
      <c r="WPF4" s="81" t="s">
        <v>19018</v>
      </c>
      <c r="WPG4" s="81" t="s">
        <v>19019</v>
      </c>
      <c r="WPH4" s="81" t="s">
        <v>19020</v>
      </c>
      <c r="WPI4" s="81" t="s">
        <v>19021</v>
      </c>
      <c r="WPJ4" s="81" t="s">
        <v>19022</v>
      </c>
      <c r="WPK4" s="81" t="s">
        <v>19023</v>
      </c>
      <c r="WPL4" s="81" t="s">
        <v>19024</v>
      </c>
      <c r="WPM4" s="81" t="s">
        <v>19025</v>
      </c>
      <c r="WPN4" s="81" t="s">
        <v>19026</v>
      </c>
      <c r="WPO4" s="81" t="s">
        <v>19027</v>
      </c>
      <c r="WPP4" s="81" t="s">
        <v>19028</v>
      </c>
      <c r="WPQ4" s="81" t="s">
        <v>19029</v>
      </c>
      <c r="WPR4" s="81" t="s">
        <v>19030</v>
      </c>
      <c r="WPS4" s="81" t="s">
        <v>19031</v>
      </c>
      <c r="WPT4" s="81" t="s">
        <v>19032</v>
      </c>
      <c r="WPU4" s="81" t="s">
        <v>19033</v>
      </c>
      <c r="WPV4" s="81" t="s">
        <v>19034</v>
      </c>
      <c r="WPW4" s="81" t="s">
        <v>19035</v>
      </c>
      <c r="WPX4" s="81" t="s">
        <v>19036</v>
      </c>
      <c r="WPY4" s="81" t="s">
        <v>19037</v>
      </c>
      <c r="WPZ4" s="81" t="s">
        <v>19038</v>
      </c>
      <c r="WQA4" s="81" t="s">
        <v>19039</v>
      </c>
      <c r="WQB4" s="81" t="s">
        <v>19040</v>
      </c>
      <c r="WQC4" s="81" t="s">
        <v>19041</v>
      </c>
      <c r="WQD4" s="81" t="s">
        <v>19042</v>
      </c>
      <c r="WQE4" s="81" t="s">
        <v>19043</v>
      </c>
      <c r="WQF4" s="81" t="s">
        <v>19044</v>
      </c>
      <c r="WQG4" s="81" t="s">
        <v>19045</v>
      </c>
      <c r="WQH4" s="81" t="s">
        <v>19046</v>
      </c>
      <c r="WQI4" s="81" t="s">
        <v>19047</v>
      </c>
      <c r="WQJ4" s="81" t="s">
        <v>19048</v>
      </c>
      <c r="WQK4" s="81" t="s">
        <v>19049</v>
      </c>
      <c r="WQL4" s="81" t="s">
        <v>19050</v>
      </c>
      <c r="WQM4" s="81" t="s">
        <v>19051</v>
      </c>
      <c r="WQN4" s="81" t="s">
        <v>19052</v>
      </c>
      <c r="WQO4" s="81" t="s">
        <v>19053</v>
      </c>
      <c r="WQP4" s="81" t="s">
        <v>19054</v>
      </c>
      <c r="WQQ4" s="81" t="s">
        <v>19055</v>
      </c>
      <c r="WQR4" s="81" t="s">
        <v>19056</v>
      </c>
      <c r="WQS4" s="81" t="s">
        <v>19057</v>
      </c>
      <c r="WQT4" s="81" t="s">
        <v>19058</v>
      </c>
      <c r="WQU4" s="81" t="s">
        <v>19059</v>
      </c>
      <c r="WQV4" s="81" t="s">
        <v>19060</v>
      </c>
      <c r="WQW4" s="81" t="s">
        <v>19061</v>
      </c>
      <c r="WQX4" s="81" t="s">
        <v>19062</v>
      </c>
      <c r="WQY4" s="81" t="s">
        <v>19063</v>
      </c>
      <c r="WQZ4" s="81" t="s">
        <v>19064</v>
      </c>
      <c r="WRA4" s="81" t="s">
        <v>19065</v>
      </c>
      <c r="WRB4" s="81" t="s">
        <v>19066</v>
      </c>
      <c r="WRC4" s="81" t="s">
        <v>19067</v>
      </c>
      <c r="WRD4" s="81" t="s">
        <v>19068</v>
      </c>
      <c r="WRE4" s="81" t="s">
        <v>19069</v>
      </c>
      <c r="WRF4" s="81" t="s">
        <v>19070</v>
      </c>
      <c r="WRG4" s="81" t="s">
        <v>19071</v>
      </c>
      <c r="WRH4" s="81" t="s">
        <v>19072</v>
      </c>
      <c r="WRI4" s="81" t="s">
        <v>19073</v>
      </c>
      <c r="WRJ4" s="81" t="s">
        <v>19074</v>
      </c>
      <c r="WRK4" s="81" t="s">
        <v>19075</v>
      </c>
      <c r="WRL4" s="81" t="s">
        <v>19076</v>
      </c>
      <c r="WRM4" s="81" t="s">
        <v>19077</v>
      </c>
      <c r="WRN4" s="81" t="s">
        <v>19078</v>
      </c>
      <c r="WRO4" s="81" t="s">
        <v>19079</v>
      </c>
      <c r="WRP4" s="81" t="s">
        <v>19080</v>
      </c>
      <c r="WRQ4" s="81" t="s">
        <v>19081</v>
      </c>
      <c r="WRR4" s="81" t="s">
        <v>19082</v>
      </c>
      <c r="WRS4" s="81" t="s">
        <v>19083</v>
      </c>
      <c r="WRT4" s="81" t="s">
        <v>19084</v>
      </c>
      <c r="WRU4" s="81" t="s">
        <v>19085</v>
      </c>
      <c r="WRV4" s="81" t="s">
        <v>19086</v>
      </c>
      <c r="WRW4" s="81" t="s">
        <v>19087</v>
      </c>
      <c r="WRX4" s="81" t="s">
        <v>19088</v>
      </c>
      <c r="WRY4" s="81" t="s">
        <v>19089</v>
      </c>
      <c r="WRZ4" s="81" t="s">
        <v>19090</v>
      </c>
      <c r="WSA4" s="81" t="s">
        <v>19091</v>
      </c>
      <c r="WSB4" s="81" t="s">
        <v>19092</v>
      </c>
      <c r="WSC4" s="81" t="s">
        <v>19093</v>
      </c>
      <c r="WSD4" s="81" t="s">
        <v>19094</v>
      </c>
      <c r="WSE4" s="81" t="s">
        <v>19095</v>
      </c>
      <c r="WSF4" s="81" t="s">
        <v>19096</v>
      </c>
      <c r="WSG4" s="81" t="s">
        <v>19097</v>
      </c>
      <c r="WSH4" s="81" t="s">
        <v>19098</v>
      </c>
      <c r="WSI4" s="81" t="s">
        <v>19099</v>
      </c>
      <c r="WSJ4" s="81" t="s">
        <v>19100</v>
      </c>
      <c r="WSK4" s="81" t="s">
        <v>19101</v>
      </c>
      <c r="WSL4" s="81" t="s">
        <v>19102</v>
      </c>
      <c r="WSM4" s="81" t="s">
        <v>19103</v>
      </c>
      <c r="WSN4" s="81" t="s">
        <v>19104</v>
      </c>
      <c r="WSO4" s="81" t="s">
        <v>19105</v>
      </c>
      <c r="WSP4" s="81" t="s">
        <v>19106</v>
      </c>
      <c r="WSQ4" s="81" t="s">
        <v>19107</v>
      </c>
      <c r="WSR4" s="81" t="s">
        <v>19108</v>
      </c>
      <c r="WSS4" s="81" t="s">
        <v>19109</v>
      </c>
      <c r="WST4" s="81" t="s">
        <v>19110</v>
      </c>
      <c r="WSU4" s="81" t="s">
        <v>19111</v>
      </c>
      <c r="WSV4" s="81" t="s">
        <v>19112</v>
      </c>
      <c r="WSW4" s="81" t="s">
        <v>19113</v>
      </c>
      <c r="WSX4" s="81" t="s">
        <v>19114</v>
      </c>
      <c r="WSY4" s="81" t="s">
        <v>19115</v>
      </c>
      <c r="WSZ4" s="81" t="s">
        <v>19116</v>
      </c>
      <c r="WTA4" s="81" t="s">
        <v>19117</v>
      </c>
      <c r="WTB4" s="81" t="s">
        <v>19118</v>
      </c>
      <c r="WTC4" s="81" t="s">
        <v>19119</v>
      </c>
      <c r="WTD4" s="81" t="s">
        <v>19120</v>
      </c>
      <c r="WTE4" s="81" t="s">
        <v>19121</v>
      </c>
      <c r="WTF4" s="81" t="s">
        <v>19122</v>
      </c>
      <c r="WTG4" s="81" t="s">
        <v>19123</v>
      </c>
      <c r="WTH4" s="81" t="s">
        <v>19124</v>
      </c>
      <c r="WTI4" s="81" t="s">
        <v>19125</v>
      </c>
      <c r="WTJ4" s="81" t="s">
        <v>19126</v>
      </c>
      <c r="WTK4" s="81" t="s">
        <v>19127</v>
      </c>
      <c r="WTL4" s="81" t="s">
        <v>19128</v>
      </c>
      <c r="WTM4" s="81" t="s">
        <v>19129</v>
      </c>
      <c r="WTN4" s="81" t="s">
        <v>19130</v>
      </c>
      <c r="WTO4" s="81" t="s">
        <v>19131</v>
      </c>
      <c r="WTP4" s="81" t="s">
        <v>19132</v>
      </c>
      <c r="WTQ4" s="81" t="s">
        <v>19133</v>
      </c>
      <c r="WTR4" s="81" t="s">
        <v>19134</v>
      </c>
      <c r="WTS4" s="81" t="s">
        <v>19135</v>
      </c>
      <c r="WTT4" s="81" t="s">
        <v>19136</v>
      </c>
      <c r="WTU4" s="81" t="s">
        <v>19137</v>
      </c>
      <c r="WTV4" s="81" t="s">
        <v>19138</v>
      </c>
      <c r="WTW4" s="81" t="s">
        <v>19139</v>
      </c>
      <c r="WTX4" s="81" t="s">
        <v>19140</v>
      </c>
      <c r="WTY4" s="81" t="s">
        <v>19141</v>
      </c>
      <c r="WTZ4" s="81" t="s">
        <v>19142</v>
      </c>
      <c r="WUA4" s="81" t="s">
        <v>19143</v>
      </c>
      <c r="WUB4" s="81" t="s">
        <v>19144</v>
      </c>
      <c r="WUC4" s="81" t="s">
        <v>19145</v>
      </c>
      <c r="WUD4" s="81" t="s">
        <v>19146</v>
      </c>
      <c r="WUE4" s="81" t="s">
        <v>19147</v>
      </c>
      <c r="WUF4" s="81" t="s">
        <v>19148</v>
      </c>
      <c r="WUG4" s="81" t="s">
        <v>19149</v>
      </c>
      <c r="WUH4" s="81" t="s">
        <v>19150</v>
      </c>
      <c r="WUI4" s="81" t="s">
        <v>19151</v>
      </c>
      <c r="WUJ4" s="81" t="s">
        <v>19152</v>
      </c>
      <c r="WUK4" s="81" t="s">
        <v>19153</v>
      </c>
      <c r="WUL4" s="81" t="s">
        <v>19154</v>
      </c>
      <c r="WUM4" s="81" t="s">
        <v>19155</v>
      </c>
      <c r="WUN4" s="81" t="s">
        <v>19156</v>
      </c>
      <c r="WUO4" s="81" t="s">
        <v>19157</v>
      </c>
      <c r="WUP4" s="81" t="s">
        <v>19158</v>
      </c>
      <c r="WUQ4" s="81" t="s">
        <v>19159</v>
      </c>
      <c r="WUR4" s="81" t="s">
        <v>19160</v>
      </c>
      <c r="WUS4" s="81" t="s">
        <v>19161</v>
      </c>
      <c r="WUT4" s="81" t="s">
        <v>19162</v>
      </c>
      <c r="WUU4" s="81" t="s">
        <v>19163</v>
      </c>
      <c r="WUV4" s="81" t="s">
        <v>19164</v>
      </c>
      <c r="WUW4" s="81" t="s">
        <v>19165</v>
      </c>
      <c r="WUX4" s="81" t="s">
        <v>19166</v>
      </c>
      <c r="WUY4" s="81" t="s">
        <v>19167</v>
      </c>
      <c r="WUZ4" s="81" t="s">
        <v>19168</v>
      </c>
      <c r="WVA4" s="81" t="s">
        <v>19169</v>
      </c>
      <c r="WVB4" s="81" t="s">
        <v>19170</v>
      </c>
      <c r="WVC4" s="81" t="s">
        <v>19171</v>
      </c>
      <c r="WVD4" s="81" t="s">
        <v>19172</v>
      </c>
      <c r="WVE4" s="81" t="s">
        <v>19173</v>
      </c>
      <c r="WVF4" s="81" t="s">
        <v>19174</v>
      </c>
      <c r="WVG4" s="81" t="s">
        <v>19175</v>
      </c>
      <c r="WVH4" s="81" t="s">
        <v>19176</v>
      </c>
      <c r="WVI4" s="81" t="s">
        <v>19177</v>
      </c>
      <c r="WVJ4" s="81" t="s">
        <v>19178</v>
      </c>
      <c r="WVK4" s="81" t="s">
        <v>19179</v>
      </c>
      <c r="WVL4" s="81" t="s">
        <v>19180</v>
      </c>
      <c r="WVM4" s="81" t="s">
        <v>19181</v>
      </c>
      <c r="WVN4" s="81" t="s">
        <v>19182</v>
      </c>
      <c r="WVO4" s="81" t="s">
        <v>19183</v>
      </c>
      <c r="WVP4" s="81" t="s">
        <v>19184</v>
      </c>
      <c r="WVQ4" s="81" t="s">
        <v>19185</v>
      </c>
      <c r="WVR4" s="81" t="s">
        <v>19186</v>
      </c>
      <c r="WVS4" s="81" t="s">
        <v>19187</v>
      </c>
      <c r="WVT4" s="81" t="s">
        <v>19188</v>
      </c>
      <c r="WVU4" s="81" t="s">
        <v>19189</v>
      </c>
      <c r="WVV4" s="81" t="s">
        <v>19190</v>
      </c>
      <c r="WVW4" s="81" t="s">
        <v>19191</v>
      </c>
      <c r="WVX4" s="81" t="s">
        <v>19192</v>
      </c>
      <c r="WVY4" s="81" t="s">
        <v>19193</v>
      </c>
      <c r="WVZ4" s="81" t="s">
        <v>19194</v>
      </c>
      <c r="WWA4" s="81" t="s">
        <v>19195</v>
      </c>
      <c r="WWB4" s="81" t="s">
        <v>19196</v>
      </c>
      <c r="WWC4" s="81" t="s">
        <v>19197</v>
      </c>
      <c r="WWD4" s="81" t="s">
        <v>19198</v>
      </c>
      <c r="WWE4" s="81" t="s">
        <v>19199</v>
      </c>
      <c r="WWF4" s="81" t="s">
        <v>19200</v>
      </c>
      <c r="WWG4" s="81" t="s">
        <v>19201</v>
      </c>
      <c r="WWH4" s="81" t="s">
        <v>19202</v>
      </c>
      <c r="WWI4" s="81" t="s">
        <v>19203</v>
      </c>
      <c r="WWJ4" s="81" t="s">
        <v>19204</v>
      </c>
      <c r="WWK4" s="81" t="s">
        <v>19205</v>
      </c>
      <c r="WWL4" s="81" t="s">
        <v>19206</v>
      </c>
      <c r="WWM4" s="81" t="s">
        <v>19207</v>
      </c>
      <c r="WWN4" s="81" t="s">
        <v>19208</v>
      </c>
      <c r="WWO4" s="81" t="s">
        <v>19209</v>
      </c>
      <c r="WWP4" s="81" t="s">
        <v>19210</v>
      </c>
      <c r="WWQ4" s="81" t="s">
        <v>19211</v>
      </c>
      <c r="WWR4" s="81" t="s">
        <v>19212</v>
      </c>
      <c r="WWS4" s="81" t="s">
        <v>19213</v>
      </c>
      <c r="WWT4" s="81" t="s">
        <v>19214</v>
      </c>
      <c r="WWU4" s="81" t="s">
        <v>19215</v>
      </c>
      <c r="WWV4" s="81" t="s">
        <v>19216</v>
      </c>
      <c r="WWW4" s="81" t="s">
        <v>19217</v>
      </c>
      <c r="WWX4" s="81" t="s">
        <v>19218</v>
      </c>
      <c r="WWY4" s="81" t="s">
        <v>19219</v>
      </c>
      <c r="WWZ4" s="81" t="s">
        <v>19220</v>
      </c>
      <c r="WXA4" s="81" t="s">
        <v>19221</v>
      </c>
      <c r="WXB4" s="81" t="s">
        <v>19222</v>
      </c>
      <c r="WXC4" s="81" t="s">
        <v>19223</v>
      </c>
      <c r="WXD4" s="81" t="s">
        <v>19224</v>
      </c>
      <c r="WXE4" s="81" t="s">
        <v>19225</v>
      </c>
      <c r="WXF4" s="81" t="s">
        <v>19226</v>
      </c>
      <c r="WXG4" s="81" t="s">
        <v>19227</v>
      </c>
      <c r="WXH4" s="81" t="s">
        <v>19228</v>
      </c>
      <c r="WXI4" s="81" t="s">
        <v>19229</v>
      </c>
      <c r="WXJ4" s="81" t="s">
        <v>19230</v>
      </c>
      <c r="WXK4" s="81" t="s">
        <v>19231</v>
      </c>
      <c r="WXL4" s="81" t="s">
        <v>19232</v>
      </c>
      <c r="WXM4" s="81" t="s">
        <v>19233</v>
      </c>
      <c r="WXN4" s="81" t="s">
        <v>19234</v>
      </c>
      <c r="WXO4" s="81" t="s">
        <v>19235</v>
      </c>
      <c r="WXP4" s="81" t="s">
        <v>19236</v>
      </c>
      <c r="WXQ4" s="81" t="s">
        <v>19237</v>
      </c>
      <c r="WXR4" s="81" t="s">
        <v>19238</v>
      </c>
      <c r="WXS4" s="81" t="s">
        <v>19239</v>
      </c>
      <c r="WXT4" s="81" t="s">
        <v>19240</v>
      </c>
      <c r="WXU4" s="81" t="s">
        <v>19241</v>
      </c>
      <c r="WXV4" s="81" t="s">
        <v>19242</v>
      </c>
      <c r="WXW4" s="81" t="s">
        <v>19243</v>
      </c>
      <c r="WXX4" s="81" t="s">
        <v>19244</v>
      </c>
      <c r="WXY4" s="81" t="s">
        <v>19245</v>
      </c>
      <c r="WXZ4" s="81" t="s">
        <v>19246</v>
      </c>
      <c r="WYA4" s="81" t="s">
        <v>19247</v>
      </c>
      <c r="WYB4" s="81" t="s">
        <v>19248</v>
      </c>
      <c r="WYC4" s="81" t="s">
        <v>19249</v>
      </c>
      <c r="WYD4" s="81" t="s">
        <v>19250</v>
      </c>
      <c r="WYE4" s="81" t="s">
        <v>19251</v>
      </c>
      <c r="WYF4" s="81" t="s">
        <v>19252</v>
      </c>
      <c r="WYG4" s="81" t="s">
        <v>19253</v>
      </c>
      <c r="WYH4" s="81" t="s">
        <v>19254</v>
      </c>
      <c r="WYI4" s="81" t="s">
        <v>19255</v>
      </c>
      <c r="WYJ4" s="81" t="s">
        <v>19256</v>
      </c>
      <c r="WYK4" s="81" t="s">
        <v>19257</v>
      </c>
      <c r="WYL4" s="81" t="s">
        <v>19258</v>
      </c>
      <c r="WYM4" s="81" t="s">
        <v>19259</v>
      </c>
      <c r="WYN4" s="81" t="s">
        <v>19260</v>
      </c>
      <c r="WYO4" s="81" t="s">
        <v>19261</v>
      </c>
      <c r="WYP4" s="81" t="s">
        <v>19262</v>
      </c>
      <c r="WYQ4" s="81" t="s">
        <v>19263</v>
      </c>
      <c r="WYR4" s="81" t="s">
        <v>19264</v>
      </c>
      <c r="WYS4" s="81" t="s">
        <v>19265</v>
      </c>
      <c r="WYT4" s="81" t="s">
        <v>19266</v>
      </c>
      <c r="WYU4" s="81" t="s">
        <v>19267</v>
      </c>
      <c r="WYV4" s="81" t="s">
        <v>19268</v>
      </c>
      <c r="WYW4" s="81" t="s">
        <v>19269</v>
      </c>
      <c r="WYX4" s="81" t="s">
        <v>19270</v>
      </c>
      <c r="WYY4" s="81" t="s">
        <v>19271</v>
      </c>
      <c r="WYZ4" s="81" t="s">
        <v>19272</v>
      </c>
      <c r="WZA4" s="81" t="s">
        <v>19273</v>
      </c>
      <c r="WZB4" s="81" t="s">
        <v>19274</v>
      </c>
      <c r="WZC4" s="81" t="s">
        <v>19275</v>
      </c>
      <c r="WZD4" s="81" t="s">
        <v>19276</v>
      </c>
      <c r="WZE4" s="81" t="s">
        <v>19277</v>
      </c>
      <c r="WZF4" s="81" t="s">
        <v>19278</v>
      </c>
      <c r="WZG4" s="81" t="s">
        <v>19279</v>
      </c>
      <c r="WZH4" s="81" t="s">
        <v>19280</v>
      </c>
      <c r="WZI4" s="81" t="s">
        <v>19281</v>
      </c>
      <c r="WZJ4" s="81" t="s">
        <v>19282</v>
      </c>
      <c r="WZK4" s="81" t="s">
        <v>19283</v>
      </c>
      <c r="WZL4" s="81" t="s">
        <v>19284</v>
      </c>
      <c r="WZM4" s="81" t="s">
        <v>19285</v>
      </c>
      <c r="WZN4" s="81" t="s">
        <v>19286</v>
      </c>
      <c r="WZO4" s="81" t="s">
        <v>19287</v>
      </c>
      <c r="WZP4" s="81" t="s">
        <v>19288</v>
      </c>
      <c r="WZQ4" s="81" t="s">
        <v>19289</v>
      </c>
      <c r="WZR4" s="81" t="s">
        <v>19290</v>
      </c>
      <c r="WZS4" s="81" t="s">
        <v>19291</v>
      </c>
      <c r="WZT4" s="81" t="s">
        <v>19292</v>
      </c>
      <c r="WZU4" s="81" t="s">
        <v>19293</v>
      </c>
      <c r="WZV4" s="81" t="s">
        <v>19294</v>
      </c>
      <c r="WZW4" s="81" t="s">
        <v>19295</v>
      </c>
      <c r="WZX4" s="81" t="s">
        <v>19296</v>
      </c>
      <c r="WZY4" s="81" t="s">
        <v>19297</v>
      </c>
      <c r="WZZ4" s="81" t="s">
        <v>19298</v>
      </c>
      <c r="XAA4" s="81" t="s">
        <v>19299</v>
      </c>
      <c r="XAB4" s="81" t="s">
        <v>19300</v>
      </c>
      <c r="XAC4" s="81" t="s">
        <v>19301</v>
      </c>
      <c r="XAD4" s="81" t="s">
        <v>19302</v>
      </c>
      <c r="XAE4" s="81" t="s">
        <v>19303</v>
      </c>
      <c r="XAF4" s="81" t="s">
        <v>19304</v>
      </c>
      <c r="XAG4" s="81" t="s">
        <v>19305</v>
      </c>
      <c r="XAH4" s="81" t="s">
        <v>19306</v>
      </c>
      <c r="XAI4" s="81" t="s">
        <v>19307</v>
      </c>
      <c r="XAJ4" s="81" t="s">
        <v>19308</v>
      </c>
      <c r="XAK4" s="81" t="s">
        <v>19309</v>
      </c>
      <c r="XAL4" s="81" t="s">
        <v>19310</v>
      </c>
      <c r="XAM4" s="81" t="s">
        <v>19311</v>
      </c>
      <c r="XAN4" s="81" t="s">
        <v>19312</v>
      </c>
      <c r="XAO4" s="81" t="s">
        <v>19313</v>
      </c>
      <c r="XAP4" s="81" t="s">
        <v>19314</v>
      </c>
      <c r="XAQ4" s="81" t="s">
        <v>19315</v>
      </c>
      <c r="XAR4" s="81" t="s">
        <v>19316</v>
      </c>
      <c r="XAS4" s="81" t="s">
        <v>19317</v>
      </c>
      <c r="XAT4" s="81" t="s">
        <v>19318</v>
      </c>
      <c r="XAU4" s="81" t="s">
        <v>19319</v>
      </c>
      <c r="XAV4" s="81" t="s">
        <v>19320</v>
      </c>
      <c r="XAW4" s="81" t="s">
        <v>19321</v>
      </c>
      <c r="XAX4" s="81" t="s">
        <v>19322</v>
      </c>
      <c r="XAY4" s="81" t="s">
        <v>19323</v>
      </c>
      <c r="XAZ4" s="81" t="s">
        <v>19324</v>
      </c>
      <c r="XBA4" s="81" t="s">
        <v>19325</v>
      </c>
      <c r="XBB4" s="81" t="s">
        <v>19326</v>
      </c>
      <c r="XBC4" s="81" t="s">
        <v>19327</v>
      </c>
      <c r="XBD4" s="81" t="s">
        <v>19328</v>
      </c>
      <c r="XBE4" s="81" t="s">
        <v>19329</v>
      </c>
      <c r="XBF4" s="81" t="s">
        <v>19330</v>
      </c>
      <c r="XBG4" s="81" t="s">
        <v>19331</v>
      </c>
      <c r="XBH4" s="81" t="s">
        <v>19332</v>
      </c>
      <c r="XBI4" s="81" t="s">
        <v>19333</v>
      </c>
      <c r="XBJ4" s="81" t="s">
        <v>19334</v>
      </c>
      <c r="XBK4" s="81" t="s">
        <v>19335</v>
      </c>
      <c r="XBL4" s="81" t="s">
        <v>19336</v>
      </c>
      <c r="XBM4" s="81" t="s">
        <v>19337</v>
      </c>
      <c r="XBN4" s="81" t="s">
        <v>19338</v>
      </c>
      <c r="XBO4" s="81" t="s">
        <v>19339</v>
      </c>
      <c r="XBP4" s="81" t="s">
        <v>19340</v>
      </c>
      <c r="XBQ4" s="81" t="s">
        <v>19341</v>
      </c>
      <c r="XBR4" s="81" t="s">
        <v>19342</v>
      </c>
      <c r="XBS4" s="81" t="s">
        <v>19343</v>
      </c>
      <c r="XBT4" s="81" t="s">
        <v>19344</v>
      </c>
      <c r="XBU4" s="81" t="s">
        <v>19345</v>
      </c>
      <c r="XBV4" s="81" t="s">
        <v>19346</v>
      </c>
      <c r="XBW4" s="81" t="s">
        <v>19347</v>
      </c>
      <c r="XBX4" s="81" t="s">
        <v>19348</v>
      </c>
      <c r="XBY4" s="81" t="s">
        <v>19349</v>
      </c>
      <c r="XBZ4" s="81" t="s">
        <v>19350</v>
      </c>
      <c r="XCA4" s="81" t="s">
        <v>19351</v>
      </c>
      <c r="XCB4" s="81" t="s">
        <v>19352</v>
      </c>
      <c r="XCC4" s="81" t="s">
        <v>19353</v>
      </c>
      <c r="XCD4" s="81" t="s">
        <v>19354</v>
      </c>
      <c r="XCE4" s="81" t="s">
        <v>19355</v>
      </c>
      <c r="XCF4" s="81" t="s">
        <v>19356</v>
      </c>
      <c r="XCG4" s="81" t="s">
        <v>19357</v>
      </c>
      <c r="XCH4" s="81" t="s">
        <v>19358</v>
      </c>
      <c r="XCI4" s="81" t="s">
        <v>19359</v>
      </c>
      <c r="XCJ4" s="81" t="s">
        <v>19360</v>
      </c>
      <c r="XCK4" s="81" t="s">
        <v>19361</v>
      </c>
      <c r="XCL4" s="81" t="s">
        <v>19362</v>
      </c>
      <c r="XCM4" s="81" t="s">
        <v>19363</v>
      </c>
      <c r="XCN4" s="81" t="s">
        <v>19364</v>
      </c>
      <c r="XCO4" s="81" t="s">
        <v>19365</v>
      </c>
      <c r="XCP4" s="81" t="s">
        <v>19366</v>
      </c>
      <c r="XCQ4" s="81" t="s">
        <v>19367</v>
      </c>
      <c r="XCR4" s="81" t="s">
        <v>19368</v>
      </c>
      <c r="XCS4" s="81" t="s">
        <v>19369</v>
      </c>
      <c r="XCT4" s="81" t="s">
        <v>19370</v>
      </c>
      <c r="XCU4" s="81" t="s">
        <v>19371</v>
      </c>
      <c r="XCV4" s="81" t="s">
        <v>19372</v>
      </c>
      <c r="XCW4" s="81" t="s">
        <v>19373</v>
      </c>
      <c r="XCX4" s="81" t="s">
        <v>19374</v>
      </c>
      <c r="XCY4" s="81" t="s">
        <v>19375</v>
      </c>
      <c r="XCZ4" s="81" t="s">
        <v>19376</v>
      </c>
      <c r="XDA4" s="81" t="s">
        <v>19377</v>
      </c>
      <c r="XDB4" s="81" t="s">
        <v>19378</v>
      </c>
      <c r="XDC4" s="81" t="s">
        <v>19379</v>
      </c>
      <c r="XDD4" s="81" t="s">
        <v>19380</v>
      </c>
      <c r="XDE4" s="81" t="s">
        <v>19381</v>
      </c>
      <c r="XDF4" s="81" t="s">
        <v>19382</v>
      </c>
      <c r="XDG4" s="81" t="s">
        <v>19383</v>
      </c>
      <c r="XDH4" s="81" t="s">
        <v>19384</v>
      </c>
      <c r="XDI4" s="81" t="s">
        <v>19385</v>
      </c>
      <c r="XDJ4" s="81" t="s">
        <v>19386</v>
      </c>
      <c r="XDK4" s="81" t="s">
        <v>19387</v>
      </c>
      <c r="XDL4" s="81" t="s">
        <v>19388</v>
      </c>
      <c r="XDM4" s="81" t="s">
        <v>19389</v>
      </c>
      <c r="XDN4" s="81" t="s">
        <v>19390</v>
      </c>
      <c r="XDO4" s="81" t="s">
        <v>19391</v>
      </c>
      <c r="XDP4" s="81" t="s">
        <v>19392</v>
      </c>
      <c r="XDQ4" s="81" t="s">
        <v>19393</v>
      </c>
      <c r="XDR4" s="81" t="s">
        <v>19394</v>
      </c>
      <c r="XDS4" s="81" t="s">
        <v>19395</v>
      </c>
      <c r="XDT4" s="81" t="s">
        <v>19396</v>
      </c>
      <c r="XDU4" s="81" t="s">
        <v>19397</v>
      </c>
      <c r="XDV4" s="81" t="s">
        <v>19398</v>
      </c>
      <c r="XDW4" s="81" t="s">
        <v>19399</v>
      </c>
      <c r="XDX4" s="81" t="s">
        <v>19400</v>
      </c>
      <c r="XDY4" s="81" t="s">
        <v>19401</v>
      </c>
      <c r="XDZ4" s="81" t="s">
        <v>19402</v>
      </c>
      <c r="XEA4" s="81" t="s">
        <v>19403</v>
      </c>
      <c r="XEB4" s="81" t="s">
        <v>19404</v>
      </c>
      <c r="XEC4" s="81" t="s">
        <v>19405</v>
      </c>
      <c r="XED4" s="81" t="s">
        <v>19406</v>
      </c>
      <c r="XEE4" s="81" t="s">
        <v>19407</v>
      </c>
      <c r="XEF4" s="81" t="s">
        <v>19408</v>
      </c>
      <c r="XEG4" s="81" t="s">
        <v>19409</v>
      </c>
      <c r="XEH4" s="81" t="s">
        <v>19410</v>
      </c>
      <c r="XEI4" s="81" t="s">
        <v>19411</v>
      </c>
      <c r="XEJ4" s="81" t="s">
        <v>19412</v>
      </c>
      <c r="XEK4" s="81" t="s">
        <v>19413</v>
      </c>
      <c r="XEL4" s="81" t="s">
        <v>19414</v>
      </c>
      <c r="XEM4" s="81" t="s">
        <v>19415</v>
      </c>
      <c r="XEN4" s="81" t="s">
        <v>19416</v>
      </c>
      <c r="XEO4" s="81" t="s">
        <v>19417</v>
      </c>
      <c r="XEP4" s="81" t="s">
        <v>19418</v>
      </c>
      <c r="XEQ4" s="81" t="s">
        <v>19419</v>
      </c>
      <c r="XER4" s="81" t="s">
        <v>19420</v>
      </c>
      <c r="XES4" s="81" t="s">
        <v>19421</v>
      </c>
      <c r="XET4" s="81" t="s">
        <v>19422</v>
      </c>
      <c r="XEU4" s="81" t="s">
        <v>19423</v>
      </c>
      <c r="XEV4" s="81" t="s">
        <v>19424</v>
      </c>
      <c r="XEW4" s="81" t="s">
        <v>19425</v>
      </c>
      <c r="XEX4" s="81" t="s">
        <v>19426</v>
      </c>
      <c r="XEY4" s="81" t="s">
        <v>19427</v>
      </c>
      <c r="XEZ4" s="81" t="s">
        <v>19428</v>
      </c>
      <c r="XFA4" s="81" t="s">
        <v>19429</v>
      </c>
      <c r="XFB4" s="81" t="s">
        <v>19430</v>
      </c>
      <c r="XFC4" s="81" t="s">
        <v>19431</v>
      </c>
      <c r="XFD4" s="81" t="s">
        <v>19432</v>
      </c>
    </row>
    <row r="5" spans="1:16384" ht="30" hidden="1" x14ac:dyDescent="0.25">
      <c r="A5" s="15" t="s">
        <v>2475</v>
      </c>
      <c r="B5" s="15">
        <v>955</v>
      </c>
      <c r="C5" s="63" t="str">
        <f>IFERROR(VLOOKUP(Tabela3[[#This Row],[Ação]],Tabela1[[Ação]:[Descrição Ação]],2,0),"")</f>
        <v>Remuneração De Pessoal Ativo</v>
      </c>
      <c r="D5" s="15">
        <v>3319011</v>
      </c>
      <c r="E5" s="70" t="str">
        <f>IFERROR(VLOOKUP(Tabela3[[#This Row],[Natureza de Despesa]],'Planilha Interna'!C:D,2,0),"")</f>
        <v>VENCIMENTOS E VANTAGENS FIXAS - PESSOAL CIVIL</v>
      </c>
      <c r="F5" s="60" t="s">
        <v>47</v>
      </c>
      <c r="G5" s="30" t="str">
        <f>IFERROR(MID(Tabela3[[#This Row],[Natureza de Despesa]],3,1),"")</f>
        <v>1</v>
      </c>
      <c r="H5" s="44"/>
      <c r="L5" s="60"/>
      <c r="M5" s="60"/>
      <c r="O5" s="16"/>
      <c r="R5" s="35">
        <f>Tabela3[[#This Row],[Previsão Seplag]]-Tabela3[[#This Row],[Previsão Unidade]]</f>
        <v>0</v>
      </c>
    </row>
    <row r="6" spans="1:16384" ht="30" hidden="1" x14ac:dyDescent="0.25">
      <c r="A6" s="15" t="str">
        <f>IF(Tabela3[[#This Row],[Ação]]&lt;&gt;"",A5,"")</f>
        <v>SEPLAG</v>
      </c>
      <c r="B6" s="15">
        <v>955</v>
      </c>
      <c r="C6" s="63" t="str">
        <f>IFERROR(VLOOKUP(Tabela3[[#This Row],[Ação]],Tabela1[[Ação]:[Descrição Ação]],2,0),"")</f>
        <v>Remuneração De Pessoal Ativo</v>
      </c>
      <c r="D6" s="15">
        <v>3319013</v>
      </c>
      <c r="E6" s="70" t="str">
        <f>IFERROR(VLOOKUP(Tabela3[[#This Row],[Natureza de Despesa]],'Planilha Interna'!C:D,2,0),"")</f>
        <v>OBRIGACOES PATRONAIS</v>
      </c>
      <c r="F6" s="60" t="s">
        <v>47</v>
      </c>
      <c r="G6" s="30" t="str">
        <f>IFERROR(MID(Tabela3[[#This Row],[Natureza de Despesa]],3,1),"")</f>
        <v>1</v>
      </c>
      <c r="H6" s="44"/>
      <c r="L6" s="60"/>
      <c r="M6" s="60"/>
      <c r="O6" s="16"/>
      <c r="R6" s="35">
        <f>Tabela3[[#This Row],[Previsão Seplag]]-Tabela3[[#This Row],[Previsão Unidade]]</f>
        <v>0</v>
      </c>
    </row>
    <row r="7" spans="1:16384" ht="30" hidden="1" x14ac:dyDescent="0.25">
      <c r="A7" s="15" t="str">
        <f>IF(Tabela3[[#This Row],[Ação]]&lt;&gt;"",A6,"")</f>
        <v>SEPLAG</v>
      </c>
      <c r="B7" s="15">
        <v>955</v>
      </c>
      <c r="C7" s="63" t="str">
        <f>IFERROR(VLOOKUP(Tabela3[[#This Row],[Ação]],Tabela1[[Ação]:[Descrição Ação]],2,0),"")</f>
        <v>Remuneração De Pessoal Ativo</v>
      </c>
      <c r="D7" s="15">
        <v>3319011</v>
      </c>
      <c r="E7" s="70" t="str">
        <f>IFERROR(VLOOKUP(Tabela3[[#This Row],[Natureza de Despesa]],'Planilha Interna'!C:D,2,0),"")</f>
        <v>VENCIMENTOS E VANTAGENS FIXAS - PESSOAL CIVIL</v>
      </c>
      <c r="F7" s="60" t="s">
        <v>47</v>
      </c>
      <c r="G7" s="30" t="str">
        <f>IFERROR(MID(Tabela3[[#This Row],[Natureza de Despesa]],3,1),"")</f>
        <v>1</v>
      </c>
      <c r="H7" s="44"/>
      <c r="L7" s="60"/>
      <c r="M7" s="60"/>
      <c r="O7" s="16"/>
      <c r="R7" s="35">
        <f>Tabela3[[#This Row],[Previsão Seplag]]-Tabela3[[#This Row],[Previsão Unidade]]</f>
        <v>0</v>
      </c>
    </row>
    <row r="8" spans="1:16384" ht="30" hidden="1" x14ac:dyDescent="0.25">
      <c r="A8" s="15" t="str">
        <f>IF(Tabela3[[#This Row],[Ação]]&lt;&gt;"",A7,"")</f>
        <v>SEPLAG</v>
      </c>
      <c r="B8" s="15">
        <v>955</v>
      </c>
      <c r="C8" s="63" t="str">
        <f>IFERROR(VLOOKUP(Tabela3[[#This Row],[Ação]],Tabela1[[Ação]:[Descrição Ação]],2,0),"")</f>
        <v>Remuneração De Pessoal Ativo</v>
      </c>
      <c r="D8" s="15">
        <v>3319011</v>
      </c>
      <c r="E8" s="70" t="str">
        <f>IFERROR(VLOOKUP(Tabela3[[#This Row],[Natureza de Despesa]],'Planilha Interna'!C:D,2,0),"")</f>
        <v>VENCIMENTOS E VANTAGENS FIXAS - PESSOAL CIVIL</v>
      </c>
      <c r="F8" s="60" t="s">
        <v>2916</v>
      </c>
      <c r="G8" s="30" t="str">
        <f>IFERROR(MID(Tabela3[[#This Row],[Natureza de Despesa]],3,1),"")</f>
        <v>1</v>
      </c>
      <c r="H8" s="44"/>
      <c r="L8" s="60"/>
      <c r="M8" s="60"/>
      <c r="O8" s="16"/>
      <c r="R8" s="35">
        <f>Tabela3[[#This Row],[Previsão Seplag]]-Tabela3[[#This Row],[Previsão Unidade]]</f>
        <v>0</v>
      </c>
    </row>
    <row r="9" spans="1:16384" ht="30" hidden="1" x14ac:dyDescent="0.25">
      <c r="A9" s="15" t="str">
        <f>IF(Tabela3[[#This Row],[Ação]]&lt;&gt;"",A8,"")</f>
        <v>SEPLAG</v>
      </c>
      <c r="B9" s="15">
        <v>955</v>
      </c>
      <c r="C9" s="63" t="str">
        <f>IFERROR(VLOOKUP(Tabela3[[#This Row],[Ação]],Tabela1[[Ação]:[Descrição Ação]],2,0),"")</f>
        <v>Remuneração De Pessoal Ativo</v>
      </c>
      <c r="D9" s="15">
        <v>3319011</v>
      </c>
      <c r="E9" s="70" t="str">
        <f>IFERROR(VLOOKUP(Tabela3[[#This Row],[Natureza de Despesa]],'Planilha Interna'!C:D,2,0),"")</f>
        <v>VENCIMENTOS E VANTAGENS FIXAS - PESSOAL CIVIL</v>
      </c>
      <c r="F9" s="60" t="s">
        <v>2916</v>
      </c>
      <c r="G9" s="30" t="str">
        <f>IFERROR(MID(Tabela3[[#This Row],[Natureza de Despesa]],3,1),"")</f>
        <v>1</v>
      </c>
      <c r="H9" s="44"/>
      <c r="L9" s="60"/>
      <c r="M9" s="60"/>
      <c r="O9" s="16"/>
      <c r="R9" s="35">
        <f>Tabela3[[#This Row],[Previsão Seplag]]-Tabela3[[#This Row],[Previsão Unidade]]</f>
        <v>0</v>
      </c>
    </row>
    <row r="10" spans="1:16384" ht="132" customHeight="1" x14ac:dyDescent="0.25">
      <c r="B10" s="44">
        <v>1003</v>
      </c>
      <c r="C10" s="73" t="str">
        <f>IFERROR(VLOOKUP(Tabela3[[#This Row],[Ação]],Tabela1[[Ação]:[Descrição Ação]],2,0),"")</f>
        <v>Aquisição ou contratação de equipamentos e serviços de tecnologia da informação e comunicação</v>
      </c>
      <c r="D10" s="44">
        <v>3339040</v>
      </c>
      <c r="E10" s="70" t="str">
        <f>IFERROR(VLOOKUP(Tabela3[[#This Row],[Natureza de Despesa]],'Planilha Interna'!C:D,2,0),"")</f>
        <v>SERVIÇOS DE TEC DA INFORMAÇÃO E COMUNICAÇÃO-PJ</v>
      </c>
      <c r="F10" s="60" t="s">
        <v>3070</v>
      </c>
      <c r="G10" s="34" t="str">
        <f>IFERROR(MID(Tabela3[[#This Row],[Natureza de Despesa]],3,1),"")</f>
        <v>3</v>
      </c>
      <c r="H10" s="44"/>
      <c r="I10" s="60" t="s">
        <v>412</v>
      </c>
      <c r="J10" s="16" t="s">
        <v>14</v>
      </c>
      <c r="K10" s="16" t="s">
        <v>14</v>
      </c>
      <c r="L10" s="60"/>
      <c r="M10" s="60"/>
      <c r="O10" s="16" t="s">
        <v>15</v>
      </c>
      <c r="P10" s="35">
        <v>89400</v>
      </c>
      <c r="R10" s="35">
        <f>Tabela3[[#This Row],[Previsão Seplag]]-Tabela3[[#This Row],[Previsão Unidade]]</f>
        <v>-89400</v>
      </c>
      <c r="S10" s="80" t="s">
        <v>3071</v>
      </c>
      <c r="U10" s="16" t="s">
        <v>15</v>
      </c>
      <c r="W10" s="60" t="s">
        <v>19448</v>
      </c>
    </row>
    <row r="11" spans="1:16384" ht="135" x14ac:dyDescent="0.25">
      <c r="A11" s="15" t="s">
        <v>2475</v>
      </c>
      <c r="B11" s="15">
        <v>1000</v>
      </c>
      <c r="C11" s="63" t="str">
        <f>IFERROR(VLOOKUP(Tabela3[[#This Row],[Ação]],Tabela1[[Ação]:[Descrição Ação]],2,0),"")</f>
        <v>Manutenção e Operação de Sistemas de Informação e Comunicação</v>
      </c>
      <c r="D11" s="15">
        <v>3339040</v>
      </c>
      <c r="E11" s="70" t="str">
        <f>IFERROR(VLOOKUP(Tabela3[[#This Row],[Natureza de Despesa]],'Planilha Interna'!C:D,2,0),"")</f>
        <v>SERVIÇOS DE TEC DA INFORMAÇÃO E COMUNICAÇÃO-PJ</v>
      </c>
      <c r="F11" s="60" t="s">
        <v>2922</v>
      </c>
      <c r="G11" s="30" t="str">
        <f>IFERROR(MID(Tabela3[[#This Row],[Natureza de Despesa]],3,1),"")</f>
        <v>3</v>
      </c>
      <c r="H11" s="44">
        <v>138</v>
      </c>
      <c r="I11" s="19" t="s">
        <v>2014</v>
      </c>
      <c r="J11" s="16" t="s">
        <v>14</v>
      </c>
      <c r="K11" s="16" t="s">
        <v>14</v>
      </c>
      <c r="L11" s="60" t="s">
        <v>19442</v>
      </c>
      <c r="M11" s="79" t="s">
        <v>19443</v>
      </c>
      <c r="O11" s="16" t="s">
        <v>15</v>
      </c>
      <c r="P11" s="35">
        <v>899363</v>
      </c>
      <c r="R11" s="35">
        <f>Tabela3[[#This Row],[Previsão Seplag]]-Tabela3[[#This Row],[Previsão Unidade]]</f>
        <v>-899363</v>
      </c>
      <c r="S11" s="60" t="s">
        <v>19447</v>
      </c>
      <c r="U11" s="16" t="s">
        <v>14</v>
      </c>
      <c r="V11" s="16" t="s">
        <v>3061</v>
      </c>
      <c r="W11" s="61"/>
    </row>
    <row r="12" spans="1:16384" ht="134.1" customHeight="1" x14ac:dyDescent="0.25">
      <c r="A12" s="15" t="s">
        <v>2475</v>
      </c>
      <c r="B12" s="15">
        <v>1000</v>
      </c>
      <c r="C12" s="63" t="str">
        <f>IFERROR(VLOOKUP(Tabela3[[#This Row],[Ação]],Tabela1[[Ação]:[Descrição Ação]],2,0),"")</f>
        <v>Manutenção e Operação de Sistemas de Informação e Comunicação</v>
      </c>
      <c r="D12" s="15">
        <v>3339040</v>
      </c>
      <c r="E12" s="70" t="str">
        <f>IFERROR(VLOOKUP(Tabela3[[#This Row],[Natureza de Despesa]],'Planilha Interna'!C:D,2,0),"")</f>
        <v>SERVIÇOS DE TEC DA INFORMAÇÃO E COMUNICAÇÃO-PJ</v>
      </c>
      <c r="F12" s="61" t="s">
        <v>2921</v>
      </c>
      <c r="G12" s="30" t="str">
        <f>IFERROR(MID(Tabela3[[#This Row],[Natureza de Despesa]],3,1),"")</f>
        <v>3</v>
      </c>
      <c r="H12" s="44">
        <v>138</v>
      </c>
      <c r="I12" s="19" t="s">
        <v>2021</v>
      </c>
      <c r="J12" s="16" t="s">
        <v>14</v>
      </c>
      <c r="K12" s="16" t="s">
        <v>14</v>
      </c>
      <c r="L12" s="78" t="s">
        <v>3048</v>
      </c>
      <c r="M12" s="78" t="s">
        <v>3049</v>
      </c>
      <c r="O12" s="16" t="s">
        <v>15</v>
      </c>
      <c r="P12" s="77">
        <v>2097487.12</v>
      </c>
      <c r="R12" s="35">
        <f>Tabela3[[#This Row],[Previsão Seplag]]-Tabela3[[#This Row],[Previsão Unidade]]</f>
        <v>-2097487.12</v>
      </c>
      <c r="S12" s="60" t="s">
        <v>3050</v>
      </c>
      <c r="U12" s="16" t="s">
        <v>14</v>
      </c>
      <c r="V12" s="16" t="s">
        <v>3061</v>
      </c>
    </row>
    <row r="13" spans="1:16384" s="67" customFormat="1" ht="174.95" customHeight="1" x14ac:dyDescent="0.25">
      <c r="A13" s="64" t="s">
        <v>2475</v>
      </c>
      <c r="B13" s="64">
        <v>1000</v>
      </c>
      <c r="C13" s="91" t="str">
        <f>IFERROR(VLOOKUP(Tabela3[[#This Row],[Ação]],Tabela1[[Ação]:[Descrição Ação]],2,0),"")</f>
        <v>Manutenção e Operação de Sistemas de Informação e Comunicação</v>
      </c>
      <c r="D13" s="64">
        <v>3339040</v>
      </c>
      <c r="E13" s="71" t="str">
        <f>IFERROR(VLOOKUP(Tabela3[[#This Row],[Natureza de Despesa]],'Planilha Interna'!C:D,2,0),"")</f>
        <v>SERVIÇOS DE TEC DA INFORMAÇÃO E COMUNICAÇÃO-PJ</v>
      </c>
      <c r="F13" s="68" t="s">
        <v>2923</v>
      </c>
      <c r="G13" s="92" t="str">
        <f>IFERROR(MID(Tabela3[[#This Row],[Natureza de Despesa]],3,1),"")</f>
        <v>3</v>
      </c>
      <c r="H13" s="65">
        <v>138</v>
      </c>
      <c r="I13" s="68" t="s">
        <v>1886</v>
      </c>
      <c r="J13" s="67" t="s">
        <v>14</v>
      </c>
      <c r="K13" s="67" t="s">
        <v>14</v>
      </c>
      <c r="L13" s="93" t="s">
        <v>3046</v>
      </c>
      <c r="M13" s="93" t="s">
        <v>3047</v>
      </c>
      <c r="O13" s="67" t="s">
        <v>15</v>
      </c>
      <c r="P13" s="94">
        <v>8421513</v>
      </c>
      <c r="Q13" s="35"/>
      <c r="R13" s="35">
        <f>Tabela3[[#This Row],[Previsão Seplag]]-Tabela3[[#This Row],[Previsão Unidade]]</f>
        <v>-8421513</v>
      </c>
      <c r="S13" s="68" t="s">
        <v>19459</v>
      </c>
      <c r="U13" s="67" t="s">
        <v>14</v>
      </c>
      <c r="V13" s="67" t="s">
        <v>3063</v>
      </c>
      <c r="W13" s="68"/>
    </row>
    <row r="14" spans="1:16384" ht="116.1" customHeight="1" x14ac:dyDescent="0.25">
      <c r="A14" s="15" t="s">
        <v>2475</v>
      </c>
      <c r="B14" s="15">
        <v>1000</v>
      </c>
      <c r="C14" s="63" t="str">
        <f>IFERROR(VLOOKUP(Tabela3[[#This Row],[Ação]],Tabela1[[Ação]:[Descrição Ação]],2,0),"")</f>
        <v>Manutenção e Operação de Sistemas de Informação e Comunicação</v>
      </c>
      <c r="D14" s="15">
        <v>3339040</v>
      </c>
      <c r="E14" s="70" t="str">
        <f>IFERROR(VLOOKUP(Tabela3[[#This Row],[Natureza de Despesa]],'Planilha Interna'!C:D,2,0),"")</f>
        <v>SERVIÇOS DE TEC DA INFORMAÇÃO E COMUNICAÇÃO-PJ</v>
      </c>
      <c r="F14" s="61" t="s">
        <v>3016</v>
      </c>
      <c r="G14" s="30" t="str">
        <f>IFERROR(MID(Tabela3[[#This Row],[Natureza de Despesa]],3,1),"")</f>
        <v>3</v>
      </c>
      <c r="H14" s="44">
        <v>138</v>
      </c>
      <c r="I14" s="19" t="s">
        <v>2014</v>
      </c>
      <c r="J14" s="16" t="s">
        <v>15</v>
      </c>
      <c r="K14" s="16" t="s">
        <v>14</v>
      </c>
      <c r="L14" s="60" t="s">
        <v>19444</v>
      </c>
      <c r="M14" s="60" t="s">
        <v>19445</v>
      </c>
      <c r="O14" s="16" t="s">
        <v>15</v>
      </c>
      <c r="P14" s="35">
        <v>149350</v>
      </c>
      <c r="R14" s="35">
        <f>Tabela3[[#This Row],[Previsão Seplag]]-Tabela3[[#This Row],[Previsão Unidade]]</f>
        <v>-149350</v>
      </c>
      <c r="S14" s="60" t="s">
        <v>19446</v>
      </c>
      <c r="U14" s="16" t="s">
        <v>14</v>
      </c>
      <c r="V14" s="16" t="s">
        <v>3058</v>
      </c>
    </row>
    <row r="15" spans="1:16384" ht="105" customHeight="1" x14ac:dyDescent="0.25">
      <c r="A15" s="15" t="s">
        <v>2475</v>
      </c>
      <c r="B15" s="15">
        <v>1000</v>
      </c>
      <c r="C15" s="63" t="str">
        <f>IFERROR(VLOOKUP(Tabela3[[#This Row],[Ação]],Tabela1[[Ação]:[Descrição Ação]],2,0),"")</f>
        <v>Manutenção e Operação de Sistemas de Informação e Comunicação</v>
      </c>
      <c r="D15" s="15">
        <v>3339040</v>
      </c>
      <c r="E15" s="70" t="str">
        <f>IFERROR(VLOOKUP(Tabela3[[#This Row],[Natureza de Despesa]],'Planilha Interna'!C:D,2,0),"")</f>
        <v>SERVIÇOS DE TEC DA INFORMAÇÃO E COMUNICAÇÃO-PJ</v>
      </c>
      <c r="F15" s="61" t="s">
        <v>2924</v>
      </c>
      <c r="G15" s="30" t="str">
        <f>IFERROR(MID(Tabela3[[#This Row],[Natureza de Despesa]],3,1),"")</f>
        <v>3</v>
      </c>
      <c r="H15" s="44">
        <v>138</v>
      </c>
      <c r="I15" s="60" t="s">
        <v>3033</v>
      </c>
      <c r="J15" s="60" t="s">
        <v>14</v>
      </c>
      <c r="K15" s="16" t="s">
        <v>14</v>
      </c>
      <c r="L15" s="78" t="s">
        <v>3042</v>
      </c>
      <c r="M15" s="79">
        <v>45391</v>
      </c>
      <c r="O15" s="16" t="s">
        <v>15</v>
      </c>
      <c r="P15" s="35">
        <v>29253</v>
      </c>
      <c r="R15" s="35">
        <f>Tabela3[[#This Row],[Previsão Seplag]]-Tabela3[[#This Row],[Previsão Unidade]]</f>
        <v>-29253</v>
      </c>
      <c r="S15" s="60" t="s">
        <v>3043</v>
      </c>
      <c r="U15" s="16" t="s">
        <v>14</v>
      </c>
      <c r="V15" s="16" t="s">
        <v>3062</v>
      </c>
    </row>
    <row r="16" spans="1:16384" ht="123" customHeight="1" x14ac:dyDescent="0.25">
      <c r="A16" s="15" t="s">
        <v>2475</v>
      </c>
      <c r="B16" s="15">
        <v>1000</v>
      </c>
      <c r="C16" s="63" t="str">
        <f>IFERROR(VLOOKUP(Tabela3[[#This Row],[Ação]],Tabela1[[Ação]:[Descrição Ação]],2,0),"")</f>
        <v>Manutenção e Operação de Sistemas de Informação e Comunicação</v>
      </c>
      <c r="D16" s="15">
        <v>3339040</v>
      </c>
      <c r="E16" s="70" t="str">
        <f>IFERROR(VLOOKUP(Tabela3[[#This Row],[Natureza de Despesa]],'Planilha Interna'!C:D,2,0),"")</f>
        <v>SERVIÇOS DE TEC DA INFORMAÇÃO E COMUNICAÇÃO-PJ</v>
      </c>
      <c r="F16" s="61" t="s">
        <v>2925</v>
      </c>
      <c r="G16" s="30" t="str">
        <f>IFERROR(MID(Tabela3[[#This Row],[Natureza de Despesa]],3,1),"")</f>
        <v>3</v>
      </c>
      <c r="H16" s="44">
        <v>138</v>
      </c>
      <c r="I16" s="60" t="s">
        <v>3033</v>
      </c>
      <c r="J16" s="60" t="s">
        <v>14</v>
      </c>
      <c r="K16" s="16" t="s">
        <v>14</v>
      </c>
      <c r="L16" s="78" t="s">
        <v>3044</v>
      </c>
      <c r="M16" s="79">
        <v>45391</v>
      </c>
      <c r="O16" s="16" t="s">
        <v>15</v>
      </c>
      <c r="P16" s="35">
        <v>13524</v>
      </c>
      <c r="R16" s="35">
        <f>Tabela3[[#This Row],[Previsão Seplag]]-Tabela3[[#This Row],[Previsão Unidade]]</f>
        <v>-13524</v>
      </c>
      <c r="S16" s="60" t="s">
        <v>3045</v>
      </c>
      <c r="U16" s="16" t="s">
        <v>14</v>
      </c>
      <c r="V16" s="16" t="s">
        <v>3056</v>
      </c>
    </row>
    <row r="17" spans="1:23" ht="138.94999999999999" customHeight="1" x14ac:dyDescent="0.25">
      <c r="A17" s="15" t="s">
        <v>2475</v>
      </c>
      <c r="B17" s="15">
        <v>1000</v>
      </c>
      <c r="C17" s="63" t="str">
        <f>IFERROR(VLOOKUP(Tabela3[[#This Row],[Ação]],Tabela1[[Ação]:[Descrição Ação]],2,0),"")</f>
        <v>Manutenção e Operação de Sistemas de Informação e Comunicação</v>
      </c>
      <c r="D17" s="15">
        <v>3339040</v>
      </c>
      <c r="E17" s="70" t="str">
        <f>IFERROR(VLOOKUP(Tabela3[[#This Row],[Natureza de Despesa]],'Planilha Interna'!C:D,2,0),"")</f>
        <v>SERVIÇOS DE TEC DA INFORMAÇÃO E COMUNICAÇÃO-PJ</v>
      </c>
      <c r="F17" s="60" t="s">
        <v>3051</v>
      </c>
      <c r="G17" s="30" t="str">
        <f>IFERROR(MID(Tabela3[[#This Row],[Natureza de Despesa]],3,1),"")</f>
        <v>3</v>
      </c>
      <c r="H17" s="44">
        <v>138</v>
      </c>
      <c r="I17" s="60" t="s">
        <v>2021</v>
      </c>
      <c r="J17" s="60" t="s">
        <v>14</v>
      </c>
      <c r="K17" s="16" t="s">
        <v>14</v>
      </c>
      <c r="L17" s="78" t="s">
        <v>3052</v>
      </c>
      <c r="M17" s="78" t="s">
        <v>3053</v>
      </c>
      <c r="O17" s="16" t="s">
        <v>15</v>
      </c>
      <c r="P17" s="77">
        <v>95529.38</v>
      </c>
      <c r="R17" s="35">
        <f>Tabela3[[#This Row],[Previsão Seplag]]-Tabela3[[#This Row],[Previsão Unidade]]</f>
        <v>-95529.38</v>
      </c>
      <c r="S17" s="60" t="s">
        <v>3054</v>
      </c>
      <c r="U17" s="16" t="s">
        <v>14</v>
      </c>
      <c r="V17" s="16" t="s">
        <v>3060</v>
      </c>
      <c r="W17" s="61"/>
    </row>
    <row r="18" spans="1:23" ht="207.95" customHeight="1" x14ac:dyDescent="0.25">
      <c r="A18" s="15" t="s">
        <v>2475</v>
      </c>
      <c r="B18" s="15">
        <v>1001</v>
      </c>
      <c r="C18" s="63" t="str">
        <f>IFERROR(VLOOKUP(Tabela3[[#This Row],[Ação]],Tabela1[[Ação]:[Descrição Ação]],2,0),"")</f>
        <v>Aquisição, contratação e desenvolvimento de sistemas de tecnologia da informação e comunicação</v>
      </c>
      <c r="D18" s="15">
        <v>3339040</v>
      </c>
      <c r="E18" s="70" t="str">
        <f>IFERROR(VLOOKUP(Tabela3[[#This Row],[Natureza de Despesa]],'Planilha Interna'!C:D,2,0),"")</f>
        <v>SERVIÇOS DE TEC DA INFORMAÇÃO E COMUNICAÇÃO-PJ</v>
      </c>
      <c r="F18" s="60"/>
      <c r="G18" s="30" t="str">
        <f>IFERROR(MID(Tabela3[[#This Row],[Natureza de Despesa]],3,1),"")</f>
        <v>3</v>
      </c>
      <c r="H18" s="44">
        <v>138</v>
      </c>
      <c r="I18" s="60" t="s">
        <v>3039</v>
      </c>
      <c r="J18" s="60" t="s">
        <v>14</v>
      </c>
      <c r="K18" s="16" t="s">
        <v>14</v>
      </c>
      <c r="L18" s="60"/>
      <c r="M18" s="60"/>
      <c r="O18" s="16" t="s">
        <v>15</v>
      </c>
      <c r="P18" s="35">
        <v>1585015</v>
      </c>
      <c r="R18" s="35">
        <f>Tabela3[[#This Row],[Previsão Seplag]]-Tabela3[[#This Row],[Previsão Unidade]]</f>
        <v>-1585015</v>
      </c>
      <c r="S18" s="60" t="s">
        <v>19435</v>
      </c>
      <c r="U18" s="16" t="s">
        <v>15</v>
      </c>
    </row>
    <row r="19" spans="1:23" ht="170.1" customHeight="1" x14ac:dyDescent="0.25">
      <c r="A19" s="15" t="s">
        <v>2475</v>
      </c>
      <c r="B19" s="15">
        <v>1001</v>
      </c>
      <c r="C19" s="63" t="str">
        <f>IFERROR(VLOOKUP(Tabela3[[#This Row],[Ação]],Tabela1[[Ação]:[Descrição Ação]],2,0),"")</f>
        <v>Aquisição, contratação e desenvolvimento de sistemas de tecnologia da informação e comunicação</v>
      </c>
      <c r="D19" s="15">
        <v>3339040</v>
      </c>
      <c r="E19" s="70" t="str">
        <f>IFERROR(VLOOKUP(Tabela3[[#This Row],[Natureza de Despesa]],'Planilha Interna'!C:D,2,0),"")</f>
        <v>SERVIÇOS DE TEC DA INFORMAÇÃO E COMUNICAÇÃO-PJ</v>
      </c>
      <c r="F19" s="60" t="s">
        <v>47</v>
      </c>
      <c r="G19" s="30" t="str">
        <f>IFERROR(MID(Tabela3[[#This Row],[Natureza de Despesa]],3,1),"")</f>
        <v>3</v>
      </c>
      <c r="H19" s="44">
        <v>138</v>
      </c>
      <c r="I19" s="19" t="s">
        <v>3055</v>
      </c>
      <c r="J19" s="60" t="s">
        <v>14</v>
      </c>
      <c r="K19" s="16" t="s">
        <v>14</v>
      </c>
      <c r="L19" s="60"/>
      <c r="M19" s="60"/>
      <c r="O19" s="16" t="s">
        <v>15</v>
      </c>
      <c r="P19" s="35">
        <v>2400000</v>
      </c>
      <c r="R19" s="35">
        <f>Tabela3[[#This Row],[Previsão Seplag]]-Tabela3[[#This Row],[Previsão Unidade]]</f>
        <v>-2400000</v>
      </c>
      <c r="S19" s="60" t="s">
        <v>3019</v>
      </c>
      <c r="U19" s="16" t="s">
        <v>15</v>
      </c>
      <c r="W19" s="60" t="s">
        <v>19433</v>
      </c>
    </row>
    <row r="20" spans="1:23" ht="87.95" customHeight="1" x14ac:dyDescent="0.25">
      <c r="A20" s="15" t="s">
        <v>2475</v>
      </c>
      <c r="B20" s="15">
        <v>1001</v>
      </c>
      <c r="C20" s="63" t="str">
        <f>IFERROR(VLOOKUP(Tabela3[[#This Row],[Ação]],Tabela1[[Ação]:[Descrição Ação]],2,0),"")</f>
        <v>Aquisição, contratação e desenvolvimento de sistemas de tecnologia da informação e comunicação</v>
      </c>
      <c r="D20" s="15">
        <v>3339040</v>
      </c>
      <c r="E20" s="70" t="str">
        <f>IFERROR(VLOOKUP(Tabela3[[#This Row],[Natureza de Despesa]],'Planilha Interna'!C:D,2,0),"")</f>
        <v>SERVIÇOS DE TEC DA INFORMAÇÃO E COMUNICAÇÃO-PJ</v>
      </c>
      <c r="F20" s="60" t="s">
        <v>47</v>
      </c>
      <c r="G20" s="30" t="str">
        <f>IFERROR(MID(Tabela3[[#This Row],[Natureza de Despesa]],3,1),"")</f>
        <v>3</v>
      </c>
      <c r="H20" s="44">
        <v>138</v>
      </c>
      <c r="I20" s="60" t="s">
        <v>3040</v>
      </c>
      <c r="J20" s="60" t="s">
        <v>15</v>
      </c>
      <c r="K20" s="16" t="s">
        <v>14</v>
      </c>
      <c r="L20" s="60"/>
      <c r="M20" s="60"/>
      <c r="O20" s="16" t="s">
        <v>15</v>
      </c>
      <c r="P20" s="35">
        <v>28950</v>
      </c>
      <c r="R20" s="35">
        <f>Tabela3[[#This Row],[Previsão Seplag]]-Tabela3[[#This Row],[Previsão Unidade]]</f>
        <v>-28950</v>
      </c>
      <c r="S20" s="60" t="s">
        <v>19456</v>
      </c>
      <c r="U20" s="16" t="s">
        <v>15</v>
      </c>
      <c r="W20" s="60" t="s">
        <v>19452</v>
      </c>
    </row>
    <row r="21" spans="1:23" ht="131.1" customHeight="1" x14ac:dyDescent="0.25">
      <c r="A21" s="15" t="s">
        <v>2475</v>
      </c>
      <c r="B21" s="15">
        <v>1001</v>
      </c>
      <c r="C21" s="63" t="str">
        <f>IFERROR(VLOOKUP(Tabela3[[#This Row],[Ação]],Tabela1[[Ação]:[Descrição Ação]],2,0),"")</f>
        <v>Aquisição, contratação e desenvolvimento de sistemas de tecnologia da informação e comunicação</v>
      </c>
      <c r="D21" s="15">
        <v>3339040</v>
      </c>
      <c r="E21" s="70" t="str">
        <f>IFERROR(VLOOKUP(Tabela3[[#This Row],[Natureza de Despesa]],'Planilha Interna'!C:D,2,0),"")</f>
        <v>SERVIÇOS DE TEC DA INFORMAÇÃO E COMUNICAÇÃO-PJ</v>
      </c>
      <c r="F21" s="60" t="s">
        <v>47</v>
      </c>
      <c r="G21" s="30" t="str">
        <f>IFERROR(MID(Tabela3[[#This Row],[Natureza de Despesa]],3,1),"")</f>
        <v>3</v>
      </c>
      <c r="H21" s="44">
        <v>138</v>
      </c>
      <c r="I21" s="60" t="s">
        <v>412</v>
      </c>
      <c r="J21" s="60" t="s">
        <v>14</v>
      </c>
      <c r="K21" s="16" t="s">
        <v>14</v>
      </c>
      <c r="L21" s="60"/>
      <c r="M21" s="60"/>
      <c r="O21" s="16" t="s">
        <v>15</v>
      </c>
      <c r="P21" s="35">
        <v>0</v>
      </c>
      <c r="R21" s="35">
        <f>Tabela3[[#This Row],[Previsão Seplag]]-Tabela3[[#This Row],[Previsão Unidade]]</f>
        <v>0</v>
      </c>
      <c r="S21" s="60" t="s">
        <v>3018</v>
      </c>
      <c r="U21" s="16" t="s">
        <v>15</v>
      </c>
      <c r="W21" s="60" t="s">
        <v>19451</v>
      </c>
    </row>
    <row r="22" spans="1:23" ht="81" customHeight="1" x14ac:dyDescent="0.25">
      <c r="A22" s="15" t="s">
        <v>2475</v>
      </c>
      <c r="B22" s="44">
        <v>1001</v>
      </c>
      <c r="C22" s="63" t="str">
        <f>IFERROR(VLOOKUP(Tabela3[[#This Row],[Ação]],Tabela1[[Ação]:[Descrição Ação]],2,0),"")</f>
        <v>Aquisição, contratação e desenvolvimento de sistemas de tecnologia da informação e comunicação</v>
      </c>
      <c r="D22" s="15">
        <v>3339040</v>
      </c>
      <c r="E22" s="70" t="str">
        <f>IFERROR(VLOOKUP(Tabela3[[#This Row],[Natureza de Despesa]],'Planilha Interna'!C:D,2,0),"")</f>
        <v>SERVIÇOS DE TEC DA INFORMAÇÃO E COMUNICAÇÃO-PJ</v>
      </c>
      <c r="F22" s="60"/>
      <c r="G22" s="34" t="str">
        <f>IFERROR(MID(Tabela3[[#This Row],[Natureza de Despesa]],3,1),"")</f>
        <v>3</v>
      </c>
      <c r="H22" s="44">
        <v>138</v>
      </c>
      <c r="I22" s="60" t="s">
        <v>3038</v>
      </c>
      <c r="J22" s="60" t="s">
        <v>14</v>
      </c>
      <c r="K22" s="16" t="s">
        <v>14</v>
      </c>
      <c r="L22" s="60"/>
      <c r="M22" s="60"/>
      <c r="O22" s="16" t="s">
        <v>15</v>
      </c>
      <c r="P22" s="35">
        <v>84000</v>
      </c>
      <c r="R22" s="35">
        <f>Tabela3[[#This Row],[Previsão Seplag]]-Tabela3[[#This Row],[Previsão Unidade]]</f>
        <v>-84000</v>
      </c>
      <c r="S22" s="60" t="s">
        <v>19460</v>
      </c>
      <c r="U22" s="16" t="s">
        <v>15</v>
      </c>
    </row>
    <row r="23" spans="1:23" s="60" customFormat="1" ht="86.1" customHeight="1" x14ac:dyDescent="0.25">
      <c r="B23" s="44">
        <v>1001</v>
      </c>
      <c r="C23" s="63" t="str">
        <f>IFERROR(VLOOKUP(Tabela3[[#This Row],[Ação]],Tabela1[[Ação]:[Descrição Ação]],2,0),"")</f>
        <v>Aquisição, contratação e desenvolvimento de sistemas de tecnologia da informação e comunicação</v>
      </c>
      <c r="D23" s="15">
        <v>3339040</v>
      </c>
      <c r="E23" s="70" t="str">
        <f>IFERROR(VLOOKUP(Tabela3[[#This Row],[Natureza de Despesa]],'Planilha Interna'!C:D,2,0),"")</f>
        <v>SERVIÇOS DE TEC DA INFORMAÇÃO E COMUNICAÇÃO-PJ</v>
      </c>
      <c r="G23" s="34" t="str">
        <f>IFERROR(MID(Tabela3[[#This Row],[Natureza de Despesa]],3,1),"")</f>
        <v>3</v>
      </c>
      <c r="H23" s="44">
        <v>138</v>
      </c>
      <c r="I23" s="60" t="s">
        <v>3038</v>
      </c>
      <c r="J23" s="60" t="s">
        <v>14</v>
      </c>
      <c r="K23" s="16" t="s">
        <v>14</v>
      </c>
      <c r="N23" s="16"/>
      <c r="O23" s="16" t="s">
        <v>15</v>
      </c>
      <c r="P23" s="35">
        <v>12000</v>
      </c>
      <c r="Q23" s="35"/>
      <c r="R23" s="35">
        <f>Tabela3[[#This Row],[Previsão Seplag]]-Tabela3[[#This Row],[Previsão Unidade]]</f>
        <v>-12000</v>
      </c>
      <c r="S23" s="60" t="s">
        <v>19454</v>
      </c>
      <c r="T23" s="16"/>
      <c r="U23" s="16" t="s">
        <v>15</v>
      </c>
      <c r="V23" s="16"/>
    </row>
    <row r="24" spans="1:23" ht="90" customHeight="1" x14ac:dyDescent="0.25">
      <c r="A24" s="15" t="s">
        <v>2475</v>
      </c>
      <c r="B24" s="15">
        <v>1001</v>
      </c>
      <c r="C24" s="63" t="str">
        <f>IFERROR(VLOOKUP(Tabela3[[#This Row],[Ação]],Tabela1[[Ação]:[Descrição Ação]],2,0),"")</f>
        <v>Aquisição, contratação e desenvolvimento de sistemas de tecnologia da informação e comunicação</v>
      </c>
      <c r="D24" s="15">
        <v>3339040</v>
      </c>
      <c r="E24" s="70" t="str">
        <f>IFERROR(VLOOKUP(Tabela3[[#This Row],[Natureza de Despesa]],'Planilha Interna'!C:D,2,0),"")</f>
        <v>SERVIÇOS DE TEC DA INFORMAÇÃO E COMUNICAÇÃO-PJ</v>
      </c>
      <c r="F24" s="60" t="s">
        <v>47</v>
      </c>
      <c r="G24" s="30" t="str">
        <f>IFERROR(MID(Tabela3[[#This Row],[Natureza de Despesa]],3,1),"")</f>
        <v>3</v>
      </c>
      <c r="H24" s="44">
        <v>138</v>
      </c>
      <c r="I24" s="60" t="s">
        <v>3040</v>
      </c>
      <c r="J24" s="60" t="s">
        <v>14</v>
      </c>
      <c r="K24" s="16" t="s">
        <v>14</v>
      </c>
      <c r="L24" s="60"/>
      <c r="M24" s="60"/>
      <c r="O24" s="16" t="s">
        <v>15</v>
      </c>
      <c r="R24" s="35">
        <f>Tabela3[[#This Row],[Previsão Seplag]]-Tabela3[[#This Row],[Previsão Unidade]]</f>
        <v>0</v>
      </c>
      <c r="S24" s="101" t="s">
        <v>19462</v>
      </c>
      <c r="U24" s="16" t="s">
        <v>15</v>
      </c>
      <c r="W24" s="60" t="s">
        <v>19434</v>
      </c>
    </row>
    <row r="25" spans="1:23" ht="84" customHeight="1" x14ac:dyDescent="0.25">
      <c r="A25" s="15" t="s">
        <v>2475</v>
      </c>
      <c r="B25" s="15">
        <v>1002</v>
      </c>
      <c r="C25" s="63" t="str">
        <f>IFERROR(VLOOKUP(Tabela3[[#This Row],[Ação]],Tabela1[[Ação]:[Descrição Ação]],2,0),"")</f>
        <v>Estudos e Projetos de Gestão e Inovação</v>
      </c>
      <c r="D25" s="15">
        <v>3339040</v>
      </c>
      <c r="E25" s="70" t="str">
        <f>IFERROR(VLOOKUP(Tabela3[[#This Row],[Natureza de Despesa]],'Planilha Interna'!C:D,2,0),"")</f>
        <v>SERVIÇOS DE TEC DA INFORMAÇÃO E COMUNICAÇÃO-PJ</v>
      </c>
      <c r="F25" s="60" t="s">
        <v>47</v>
      </c>
      <c r="G25" s="30" t="str">
        <f>IFERROR(MID(Tabela3[[#This Row],[Natureza de Despesa]],3,1),"")</f>
        <v>3</v>
      </c>
      <c r="H25" s="44">
        <v>138</v>
      </c>
      <c r="I25" s="60" t="s">
        <v>3031</v>
      </c>
      <c r="J25" s="60" t="s">
        <v>15</v>
      </c>
      <c r="K25" s="16" t="s">
        <v>15</v>
      </c>
      <c r="L25" s="60"/>
      <c r="M25" s="60"/>
      <c r="O25" s="16" t="s">
        <v>15</v>
      </c>
      <c r="P25" s="35">
        <v>0</v>
      </c>
      <c r="R25" s="35">
        <f>Tabela3[[#This Row],[Previsão Seplag]]-Tabela3[[#This Row],[Previsão Unidade]]</f>
        <v>0</v>
      </c>
      <c r="S25" s="60" t="s">
        <v>3020</v>
      </c>
      <c r="U25" s="16" t="s">
        <v>15</v>
      </c>
    </row>
    <row r="26" spans="1:23" s="88" customFormat="1" ht="81.95" customHeight="1" x14ac:dyDescent="0.25">
      <c r="A26" s="82" t="s">
        <v>2475</v>
      </c>
      <c r="B26" s="82">
        <v>1003</v>
      </c>
      <c r="C26" s="83" t="str">
        <f>IFERROR(VLOOKUP(Tabela3[[#This Row],[Ação]],Tabela1[[Ação]:[Descrição Ação]],2,0),"")</f>
        <v>Aquisição ou contratação de equipamentos e serviços de tecnologia da informação e comunicação</v>
      </c>
      <c r="D26" s="82">
        <v>3339040</v>
      </c>
      <c r="E26" s="84" t="str">
        <f>IFERROR(VLOOKUP(Tabela3[[#This Row],[Natureza de Despesa]],'Planilha Interna'!C:D,2,0),"")</f>
        <v>SERVIÇOS DE TEC DA INFORMAÇÃO E COMUNICAÇÃO-PJ</v>
      </c>
      <c r="F26" s="85" t="s">
        <v>47</v>
      </c>
      <c r="G26" s="86" t="str">
        <f>IFERROR(MID(Tabela3[[#This Row],[Natureza de Despesa]],3,1),"")</f>
        <v>3</v>
      </c>
      <c r="H26" s="87">
        <v>138</v>
      </c>
      <c r="I26" s="85" t="s">
        <v>646</v>
      </c>
      <c r="J26" s="85" t="s">
        <v>15</v>
      </c>
      <c r="K26" s="88" t="s">
        <v>14</v>
      </c>
      <c r="L26" s="85"/>
      <c r="M26" s="85"/>
      <c r="O26" s="88" t="s">
        <v>15</v>
      </c>
      <c r="P26" s="89">
        <v>50000</v>
      </c>
      <c r="Q26" s="89"/>
      <c r="R26" s="89">
        <f>Tabela3[[#This Row],[Previsão Seplag]]-Tabela3[[#This Row],[Previsão Unidade]]</f>
        <v>-50000</v>
      </c>
      <c r="S26" s="85" t="s">
        <v>19458</v>
      </c>
      <c r="U26" s="88" t="s">
        <v>14</v>
      </c>
      <c r="V26" s="88" t="s">
        <v>3064</v>
      </c>
      <c r="W26" s="85" t="s">
        <v>19455</v>
      </c>
    </row>
    <row r="27" spans="1:23" s="67" customFormat="1" ht="86.1" customHeight="1" x14ac:dyDescent="0.25">
      <c r="A27" s="64" t="s">
        <v>2475</v>
      </c>
      <c r="B27" s="64">
        <v>1005</v>
      </c>
      <c r="C27" s="91" t="str">
        <f>IFERROR(VLOOKUP(Tabela3[[#This Row],[Ação]],Tabela1[[Ação]:[Descrição Ação]],2,0),"")</f>
        <v>Implantação da Plataforma Multicanal</v>
      </c>
      <c r="D27" s="64">
        <v>3339040</v>
      </c>
      <c r="E27" s="71" t="str">
        <f>IFERROR(VLOOKUP(Tabela3[[#This Row],[Natureza de Despesa]],'Planilha Interna'!C:D,2,0),"")</f>
        <v>SERVIÇOS DE TEC DA INFORMAÇÃO E COMUNICAÇÃO-PJ</v>
      </c>
      <c r="F27" s="68" t="s">
        <v>47</v>
      </c>
      <c r="G27" s="92" t="str">
        <f>IFERROR(MID(Tabela3[[#This Row],[Natureza de Despesa]],3,1),"")</f>
        <v>3</v>
      </c>
      <c r="H27" s="65">
        <v>138</v>
      </c>
      <c r="I27" s="68" t="s">
        <v>3041</v>
      </c>
      <c r="J27" s="68" t="s">
        <v>14</v>
      </c>
      <c r="K27" s="67" t="s">
        <v>14</v>
      </c>
      <c r="L27" s="68"/>
      <c r="M27" s="68"/>
      <c r="O27" s="67" t="s">
        <v>15</v>
      </c>
      <c r="P27" s="35">
        <v>2000000</v>
      </c>
      <c r="Q27" s="35"/>
      <c r="R27" s="35">
        <f>Tabela3[[#This Row],[Previsão Seplag]]-Tabela3[[#This Row],[Previsão Unidade]]</f>
        <v>-2000000</v>
      </c>
      <c r="S27" s="68" t="s">
        <v>19436</v>
      </c>
      <c r="U27" s="67" t="s">
        <v>14</v>
      </c>
      <c r="V27" s="67" t="s">
        <v>3057</v>
      </c>
      <c r="W27" s="68"/>
    </row>
    <row r="28" spans="1:23" s="88" customFormat="1" ht="71.099999999999994" customHeight="1" x14ac:dyDescent="0.25">
      <c r="A28" s="82" t="s">
        <v>2475</v>
      </c>
      <c r="B28" s="82">
        <v>1006</v>
      </c>
      <c r="C28" s="83" t="str">
        <f>IFERROR(VLOOKUP(Tabela3[[#This Row],[Ação]],Tabela1[[Ação]:[Descrição Ação]],2,0),"")</f>
        <v>Concurso APPGG</v>
      </c>
      <c r="D28" s="82">
        <v>3339039</v>
      </c>
      <c r="E28" s="84" t="str">
        <f>IFERROR(VLOOKUP(Tabela3[[#This Row],[Natureza de Despesa]],'Planilha Interna'!C:D,2,0),"")</f>
        <v>OUTROS SERVICOS DE TERCEIROS-PESSOA JURIDICA</v>
      </c>
      <c r="F28" s="85" t="s">
        <v>47</v>
      </c>
      <c r="G28" s="86" t="str">
        <f>IFERROR(MID(Tabela3[[#This Row],[Natureza de Despesa]],3,1),"")</f>
        <v>3</v>
      </c>
      <c r="H28" s="87">
        <v>138</v>
      </c>
      <c r="I28" s="85" t="s">
        <v>3032</v>
      </c>
      <c r="J28" s="85" t="s">
        <v>15</v>
      </c>
      <c r="K28" s="88" t="s">
        <v>15</v>
      </c>
      <c r="L28" s="85"/>
      <c r="M28" s="85"/>
      <c r="O28" s="88" t="s">
        <v>15</v>
      </c>
      <c r="P28" s="89">
        <v>10000</v>
      </c>
      <c r="Q28" s="89"/>
      <c r="R28" s="89">
        <f>Tabela3[[#This Row],[Previsão Seplag]]-Tabela3[[#This Row],[Previsão Unidade]]</f>
        <v>-10000</v>
      </c>
      <c r="U28" s="88" t="s">
        <v>15</v>
      </c>
      <c r="W28" s="85" t="s">
        <v>19450</v>
      </c>
    </row>
    <row r="29" spans="1:23" s="67" customFormat="1" ht="170.1" customHeight="1" x14ac:dyDescent="0.25">
      <c r="A29" s="64" t="s">
        <v>2475</v>
      </c>
      <c r="B29" s="64">
        <v>3121</v>
      </c>
      <c r="C29" s="91" t="str">
        <f>IFERROR(VLOOKUP(Tabela3[[#This Row],[Ação]],Tabela1[[Ação]:[Descrição Ação]],2,0),"")</f>
        <v>Aprimorar O Portal Da Transparência</v>
      </c>
      <c r="D29" s="64">
        <v>3339040</v>
      </c>
      <c r="E29" s="71" t="str">
        <f>IFERROR(VLOOKUP(Tabela3[[#This Row],[Natureza de Despesa]],'Planilha Interna'!C:D,2,0),"")</f>
        <v>SERVIÇOS DE TEC DA INFORMAÇÃO E COMUNICAÇÃO-PJ</v>
      </c>
      <c r="F29" s="68" t="s">
        <v>47</v>
      </c>
      <c r="G29" s="92">
        <v>4</v>
      </c>
      <c r="H29" s="65">
        <v>138</v>
      </c>
      <c r="I29" s="68" t="s">
        <v>3041</v>
      </c>
      <c r="J29" s="68" t="s">
        <v>15</v>
      </c>
      <c r="K29" s="67" t="s">
        <v>14</v>
      </c>
      <c r="L29" s="68"/>
      <c r="M29" s="68"/>
      <c r="O29" s="67" t="s">
        <v>15</v>
      </c>
      <c r="P29" s="35">
        <v>120000</v>
      </c>
      <c r="Q29" s="35"/>
      <c r="R29" s="35">
        <f>Tabela3[[#This Row],[Previsão Seplag]]-Tabela3[[#This Row],[Previsão Unidade]]</f>
        <v>-120000</v>
      </c>
      <c r="S29" s="68" t="s">
        <v>19461</v>
      </c>
      <c r="U29" s="67" t="s">
        <v>15</v>
      </c>
      <c r="W29" s="68" t="s">
        <v>3017</v>
      </c>
    </row>
    <row r="30" spans="1:23" ht="83.1" customHeight="1" x14ac:dyDescent="0.25">
      <c r="A30" s="15" t="s">
        <v>2475</v>
      </c>
      <c r="B30" s="15">
        <v>4191</v>
      </c>
      <c r="C30" s="63" t="str">
        <f>IFERROR(VLOOKUP(Tabela3[[#This Row],[Ação]],Tabela1[[Ação]:[Descrição Ação]],2,0),"")</f>
        <v>Administração Da Unidade</v>
      </c>
      <c r="D30" s="15">
        <v>3339033</v>
      </c>
      <c r="E30" s="70" t="str">
        <f>IFERROR(VLOOKUP(Tabela3[[#This Row],[Natureza de Despesa]],'Planilha Interna'!C:D,2,0),"")</f>
        <v>PASSAGENS E DESPESAS COM LOCOMOCAO</v>
      </c>
      <c r="F30" s="60" t="s">
        <v>47</v>
      </c>
      <c r="G30" s="30" t="str">
        <f>IFERROR(MID(Tabela3[[#This Row],[Natureza de Despesa]],3,1),"")</f>
        <v>3</v>
      </c>
      <c r="H30" s="44">
        <v>100</v>
      </c>
      <c r="I30" s="60" t="s">
        <v>3037</v>
      </c>
      <c r="J30" s="60" t="s">
        <v>15</v>
      </c>
      <c r="K30" s="16" t="s">
        <v>15</v>
      </c>
      <c r="L30" s="60"/>
      <c r="M30" s="60"/>
      <c r="O30" s="16" t="s">
        <v>15</v>
      </c>
      <c r="P30" s="35">
        <v>20000</v>
      </c>
      <c r="R30" s="35">
        <f>Tabela3[[#This Row],[Previsão Seplag]]-Tabela3[[#This Row],[Previsão Unidade]]</f>
        <v>-20000</v>
      </c>
      <c r="S30" s="60" t="s">
        <v>19437</v>
      </c>
      <c r="U30" s="16" t="s">
        <v>14</v>
      </c>
      <c r="V30" s="16" t="s">
        <v>3065</v>
      </c>
    </row>
    <row r="31" spans="1:23" s="88" customFormat="1" ht="108.95" customHeight="1" x14ac:dyDescent="0.25">
      <c r="A31" s="82" t="s">
        <v>2475</v>
      </c>
      <c r="B31" s="82">
        <v>1003</v>
      </c>
      <c r="C31" s="83" t="str">
        <f>IFERROR(VLOOKUP(Tabela3[[#This Row],[Ação]],Tabela1[[Ação]:[Descrição Ação]],2,0),"")</f>
        <v>Aquisição ou contratação de equipamentos e serviços de tecnologia da informação e comunicação</v>
      </c>
      <c r="D31" s="82">
        <v>3449052</v>
      </c>
      <c r="E31" s="84" t="str">
        <f>IFERROR(VLOOKUP(Tabela3[[#This Row],[Natureza de Despesa]],'Planilha Interna'!C:D,2,0),"")</f>
        <v>EQUIPAMENTOS E MATERIAL PERMANENTE</v>
      </c>
      <c r="F31" s="85" t="s">
        <v>47</v>
      </c>
      <c r="G31" s="86" t="str">
        <f>IFERROR(MID(Tabela3[[#This Row],[Natureza de Despesa]],3,1),"")</f>
        <v>4</v>
      </c>
      <c r="H31" s="87">
        <v>100</v>
      </c>
      <c r="I31" s="90" t="s">
        <v>203</v>
      </c>
      <c r="J31" s="85" t="s">
        <v>15</v>
      </c>
      <c r="K31" s="88" t="s">
        <v>14</v>
      </c>
      <c r="L31" s="85"/>
      <c r="M31" s="85"/>
      <c r="O31" s="88" t="s">
        <v>15</v>
      </c>
      <c r="P31" s="89">
        <v>25000</v>
      </c>
      <c r="Q31" s="89"/>
      <c r="R31" s="89">
        <f>Tabela3[[#This Row],[Previsão Seplag]]-Tabela3[[#This Row],[Previsão Unidade]]</f>
        <v>-25000</v>
      </c>
      <c r="S31" s="85" t="s">
        <v>19457</v>
      </c>
      <c r="U31" s="88" t="s">
        <v>15</v>
      </c>
      <c r="W31" s="85"/>
    </row>
    <row r="32" spans="1:23" ht="90" x14ac:dyDescent="0.25">
      <c r="A32" s="15" t="s">
        <v>2475</v>
      </c>
      <c r="B32" s="15">
        <v>4191</v>
      </c>
      <c r="C32" s="63" t="str">
        <f>IFERROR(VLOOKUP(Tabela3[[#This Row],[Ação]],Tabela1[[Ação]:[Descrição Ação]],2,0),"")</f>
        <v>Administração Da Unidade</v>
      </c>
      <c r="D32" s="15">
        <v>3339014</v>
      </c>
      <c r="E32" s="70" t="str">
        <f>IFERROR(VLOOKUP(Tabela3[[#This Row],[Natureza de Despesa]],'Planilha Interna'!C:D,2,0),"")</f>
        <v>DIARIAS - PESSOAL CIVIL</v>
      </c>
      <c r="F32" s="60" t="s">
        <v>47</v>
      </c>
      <c r="G32" s="30" t="str">
        <f>IFERROR(MID(Tabela3[[#This Row],[Natureza de Despesa]],3,1),"")</f>
        <v>3</v>
      </c>
      <c r="H32" s="44">
        <v>100</v>
      </c>
      <c r="I32" s="60" t="s">
        <v>3036</v>
      </c>
      <c r="J32" s="60" t="s">
        <v>15</v>
      </c>
      <c r="K32" s="16" t="s">
        <v>15</v>
      </c>
      <c r="L32" s="60"/>
      <c r="M32" s="60"/>
      <c r="O32" s="16" t="s">
        <v>15</v>
      </c>
      <c r="P32" s="35">
        <v>20000</v>
      </c>
      <c r="R32" s="35">
        <f>Tabela3[[#This Row],[Previsão Seplag]]-Tabela3[[#This Row],[Previsão Unidade]]</f>
        <v>-20000</v>
      </c>
      <c r="S32" s="60" t="s">
        <v>19437</v>
      </c>
      <c r="U32" s="16" t="s">
        <v>14</v>
      </c>
      <c r="V32" s="16" t="s">
        <v>3066</v>
      </c>
    </row>
    <row r="33" spans="1:23" ht="78" customHeight="1" x14ac:dyDescent="0.25">
      <c r="A33" s="15" t="s">
        <v>2475</v>
      </c>
      <c r="B33" s="15">
        <v>4191</v>
      </c>
      <c r="C33" s="63" t="str">
        <f>IFERROR(VLOOKUP(Tabela3[[#This Row],[Ação]],Tabela1[[Ação]:[Descrição Ação]],2,0),"")</f>
        <v>Administração Da Unidade</v>
      </c>
      <c r="D33" s="15">
        <v>3339030</v>
      </c>
      <c r="E33" s="70" t="str">
        <f>IFERROR(VLOOKUP(Tabela3[[#This Row],[Natureza de Despesa]],'Planilha Interna'!C:D,2,0),"")</f>
        <v>MATERIAL DE CONSUMO</v>
      </c>
      <c r="F33" s="60"/>
      <c r="G33" s="30" t="str">
        <f>IFERROR(MID(Tabela3[[#This Row],[Natureza de Despesa]],3,1),"")</f>
        <v>3</v>
      </c>
      <c r="H33" s="44">
        <v>100</v>
      </c>
      <c r="I33" s="60" t="s">
        <v>3034</v>
      </c>
      <c r="J33" s="60" t="s">
        <v>15</v>
      </c>
      <c r="K33" s="16" t="s">
        <v>15</v>
      </c>
      <c r="L33" s="60"/>
      <c r="M33" s="60"/>
      <c r="O33" s="16" t="s">
        <v>15</v>
      </c>
      <c r="P33" s="35">
        <v>100000</v>
      </c>
      <c r="R33" s="35">
        <f>Tabela3[[#This Row],[Previsão Seplag]]-Tabela3[[#This Row],[Previsão Unidade]]</f>
        <v>-100000</v>
      </c>
      <c r="S33" s="60" t="s">
        <v>19438</v>
      </c>
      <c r="U33" s="16" t="s">
        <v>14</v>
      </c>
      <c r="V33" s="16" t="s">
        <v>3067</v>
      </c>
    </row>
    <row r="34" spans="1:23" ht="66.95" customHeight="1" x14ac:dyDescent="0.25">
      <c r="B34" s="44">
        <v>4187</v>
      </c>
      <c r="C34" s="73" t="str">
        <f>IFERROR(VLOOKUP(Tabela3[[#This Row],[Ação]],Tabela1[[Ação]:[Descrição Ação]],2,0),"")</f>
        <v>Realização De Atividades E Eventos</v>
      </c>
      <c r="D34" s="64">
        <v>3339039</v>
      </c>
      <c r="E34" s="70" t="str">
        <f>IFERROR(VLOOKUP(Tabela3[[#This Row],[Natureza de Despesa]],'Planilha Interna'!C:D,2,0),"")</f>
        <v>OUTROS SERVICOS DE TERCEIROS-PESSOA JURIDICA</v>
      </c>
      <c r="F34" s="60"/>
      <c r="G34" s="34" t="str">
        <f>IFERROR(MID(Tabela3[[#This Row],[Natureza de Despesa]],3,1),"")</f>
        <v>3</v>
      </c>
      <c r="H34" s="44"/>
      <c r="J34" s="60" t="s">
        <v>15</v>
      </c>
      <c r="K34" s="16" t="s">
        <v>15</v>
      </c>
      <c r="L34" s="60"/>
      <c r="M34" s="60"/>
      <c r="O34" s="16" t="s">
        <v>15</v>
      </c>
      <c r="P34" s="35">
        <v>91000</v>
      </c>
      <c r="R34" s="35">
        <f>Tabela3[[#This Row],[Previsão Seplag]]-Tabela3[[#This Row],[Previsão Unidade]]</f>
        <v>-91000</v>
      </c>
      <c r="S34" s="60" t="s">
        <v>19453</v>
      </c>
      <c r="U34" s="16" t="s">
        <v>15</v>
      </c>
      <c r="W34" s="60" t="s">
        <v>19439</v>
      </c>
    </row>
    <row r="35" spans="1:23" s="67" customFormat="1" ht="215.1" customHeight="1" x14ac:dyDescent="0.25">
      <c r="A35" s="64" t="s">
        <v>2475</v>
      </c>
      <c r="B35" s="65">
        <v>4187</v>
      </c>
      <c r="C35" s="72" t="str">
        <f>IFERROR(VLOOKUP(Tabela3[[#This Row],[Ação]],Tabela1[[Ação]:[Descrição Ação]],2,0),"")</f>
        <v>Realização De Atividades E Eventos</v>
      </c>
      <c r="D35" s="64">
        <v>3339039</v>
      </c>
      <c r="E35" s="71" t="str">
        <f>IFERROR(VLOOKUP(Tabela3[[#This Row],[Natureza de Despesa]],'Planilha Interna'!C:D,2,0),"")</f>
        <v>OUTROS SERVICOS DE TERCEIROS-PESSOA JURIDICA</v>
      </c>
      <c r="F35" s="68"/>
      <c r="G35" s="66" t="str">
        <f>IFERROR(MID(Tabela3[[#This Row],[Natureza de Despesa]],3,1),"")</f>
        <v>3</v>
      </c>
      <c r="H35" s="65">
        <v>138</v>
      </c>
      <c r="I35" s="60" t="s">
        <v>3029</v>
      </c>
      <c r="J35" s="60" t="s">
        <v>15</v>
      </c>
      <c r="K35" s="67" t="s">
        <v>15</v>
      </c>
      <c r="L35" s="68"/>
      <c r="M35" s="68"/>
      <c r="P35" s="35">
        <v>307873</v>
      </c>
      <c r="Q35" s="35"/>
      <c r="R35" s="35">
        <f>Tabela3[[#This Row],[Previsão Seplag]]-Tabela3[[#This Row],[Previsão Unidade]]</f>
        <v>-307873</v>
      </c>
      <c r="S35" s="68" t="s">
        <v>3028</v>
      </c>
      <c r="U35" s="67" t="s">
        <v>14</v>
      </c>
      <c r="V35" s="16" t="s">
        <v>3068</v>
      </c>
      <c r="W35" s="68"/>
    </row>
    <row r="36" spans="1:23" ht="144.94999999999999" customHeight="1" x14ac:dyDescent="0.25">
      <c r="A36" s="15" t="s">
        <v>2475</v>
      </c>
      <c r="B36" s="15">
        <v>4193</v>
      </c>
      <c r="C36" s="63" t="str">
        <f>IFERROR(VLOOKUP(Tabela3[[#This Row],[Ação]],Tabela1[[Ação]:[Descrição Ação]],2,0),"")</f>
        <v>Capacitação De Recursos Humanos</v>
      </c>
      <c r="D36" s="15">
        <v>3339039</v>
      </c>
      <c r="E36" s="70" t="str">
        <f>IFERROR(VLOOKUP(Tabela3[[#This Row],[Natureza de Despesa]],'Planilha Interna'!C:D,2,0),"")</f>
        <v>OUTROS SERVICOS DE TERCEIROS-PESSOA JURIDICA</v>
      </c>
      <c r="F36" s="60" t="s">
        <v>47</v>
      </c>
      <c r="G36" s="30" t="str">
        <f>IFERROR(MID(Tabela3[[#This Row],[Natureza de Despesa]],3,1),"")</f>
        <v>3</v>
      </c>
      <c r="H36" s="44">
        <v>138</v>
      </c>
      <c r="I36" s="60" t="s">
        <v>3035</v>
      </c>
      <c r="J36" s="60" t="s">
        <v>14</v>
      </c>
      <c r="K36" s="16" t="s">
        <v>14</v>
      </c>
      <c r="L36" s="60"/>
      <c r="M36" s="60"/>
      <c r="O36" s="16" t="s">
        <v>15</v>
      </c>
      <c r="P36" s="35">
        <v>48000</v>
      </c>
      <c r="R36" s="35">
        <f>Tabela3[[#This Row],[Previsão Seplag]]-Tabela3[[#This Row],[Previsão Unidade]]</f>
        <v>-48000</v>
      </c>
      <c r="S36" s="60" t="s">
        <v>19440</v>
      </c>
      <c r="U36" s="16" t="s">
        <v>14</v>
      </c>
      <c r="V36" s="16" t="s">
        <v>3059</v>
      </c>
    </row>
    <row r="37" spans="1:23" ht="86.1" customHeight="1" x14ac:dyDescent="0.25">
      <c r="A37" s="15" t="s">
        <v>2475</v>
      </c>
      <c r="B37" s="15">
        <v>1002</v>
      </c>
      <c r="C37" s="63" t="str">
        <f>IFERROR(VLOOKUP(Tabela3[[#This Row],[Ação]],Tabela1[[Ação]:[Descrição Ação]],2,0),"")</f>
        <v>Estudos e Projetos de Gestão e Inovação</v>
      </c>
      <c r="D37" s="15">
        <v>3339035</v>
      </c>
      <c r="E37" s="70" t="str">
        <f>IFERROR(VLOOKUP(Tabela3[[#This Row],[Natureza de Despesa]],'Planilha Interna'!C:D,2,0),"")</f>
        <v>SERVICOS DE CONSULTORIA</v>
      </c>
      <c r="F37" s="60" t="s">
        <v>47</v>
      </c>
      <c r="G37" s="30" t="str">
        <f>IFERROR(MID(Tabela3[[#This Row],[Natureza de Despesa]],3,1),"")</f>
        <v>3</v>
      </c>
      <c r="H37" s="44">
        <v>138</v>
      </c>
      <c r="I37" s="60" t="s">
        <v>3030</v>
      </c>
      <c r="J37" s="60" t="s">
        <v>15</v>
      </c>
      <c r="K37" s="16" t="s">
        <v>15</v>
      </c>
      <c r="L37" s="60"/>
      <c r="M37" s="60"/>
      <c r="O37" s="16" t="s">
        <v>15</v>
      </c>
      <c r="P37" s="35">
        <v>80000</v>
      </c>
      <c r="R37" s="35">
        <f>Tabela3[[#This Row],[Previsão Seplag]]-Tabela3[[#This Row],[Previsão Unidade]]</f>
        <v>-80000</v>
      </c>
      <c r="S37" s="60" t="s">
        <v>3021</v>
      </c>
      <c r="U37" s="16" t="s">
        <v>14</v>
      </c>
      <c r="V37" s="16" t="s">
        <v>3069</v>
      </c>
    </row>
    <row r="38" spans="1:23" ht="89.1" customHeight="1" x14ac:dyDescent="0.25">
      <c r="A38" s="15" t="s">
        <v>2475</v>
      </c>
      <c r="B38" s="15">
        <v>1002</v>
      </c>
      <c r="C38" s="63" t="str">
        <f>IFERROR(VLOOKUP(Tabela3[[#This Row],[Ação]],Tabela1[[Ação]:[Descrição Ação]],2,0),"")</f>
        <v>Estudos e Projetos de Gestão e Inovação</v>
      </c>
      <c r="D38" s="15">
        <v>3339035</v>
      </c>
      <c r="E38" s="70" t="str">
        <f>IFERROR(VLOOKUP(Tabela3[[#This Row],[Natureza de Despesa]],'Planilha Interna'!C:D,2,0),"")</f>
        <v>SERVICOS DE CONSULTORIA</v>
      </c>
      <c r="F38" s="60" t="s">
        <v>47</v>
      </c>
      <c r="G38" s="30" t="str">
        <f>IFERROR(MID(Tabela3[[#This Row],[Natureza de Despesa]],3,1),"")</f>
        <v>3</v>
      </c>
      <c r="H38" s="44">
        <v>138</v>
      </c>
      <c r="I38" s="60" t="s">
        <v>3030</v>
      </c>
      <c r="J38" s="60" t="s">
        <v>15</v>
      </c>
      <c r="K38" s="16" t="s">
        <v>15</v>
      </c>
      <c r="L38" s="60"/>
      <c r="M38" s="60"/>
      <c r="O38" s="16" t="s">
        <v>15</v>
      </c>
      <c r="P38" s="35">
        <v>80000</v>
      </c>
      <c r="R38" s="35">
        <f>Tabela3[[#This Row],[Previsão Seplag]]-Tabela3[[#This Row],[Previsão Unidade]]</f>
        <v>-80000</v>
      </c>
      <c r="S38" s="60" t="s">
        <v>3022</v>
      </c>
      <c r="U38" s="16" t="s">
        <v>15</v>
      </c>
    </row>
    <row r="39" spans="1:23" ht="87" customHeight="1" x14ac:dyDescent="0.25">
      <c r="A39" s="15" t="s">
        <v>2475</v>
      </c>
      <c r="B39" s="15">
        <v>1002</v>
      </c>
      <c r="C39" s="63" t="str">
        <f>IFERROR(VLOOKUP(Tabela3[[#This Row],[Ação]],Tabela1[[Ação]:[Descrição Ação]],2,0),"")</f>
        <v>Estudos e Projetos de Gestão e Inovação</v>
      </c>
      <c r="D39" s="15">
        <v>3339035</v>
      </c>
      <c r="E39" s="70" t="str">
        <f>IFERROR(VLOOKUP(Tabela3[[#This Row],[Natureza de Despesa]],'Planilha Interna'!C:D,2,0),"")</f>
        <v>SERVICOS DE CONSULTORIA</v>
      </c>
      <c r="F39" s="60"/>
      <c r="G39" s="30" t="str">
        <f>IFERROR(MID(Tabela3[[#This Row],[Natureza de Despesa]],3,1),"")</f>
        <v>3</v>
      </c>
      <c r="H39" s="44">
        <v>138</v>
      </c>
      <c r="I39" s="60" t="s">
        <v>3030</v>
      </c>
      <c r="J39" s="60" t="s">
        <v>15</v>
      </c>
      <c r="K39" s="16" t="s">
        <v>15</v>
      </c>
      <c r="L39" s="60"/>
      <c r="M39" s="60"/>
      <c r="O39" s="16" t="s">
        <v>15</v>
      </c>
      <c r="P39" s="35">
        <v>80000</v>
      </c>
      <c r="R39" s="35">
        <f>Tabela3[[#This Row],[Previsão Seplag]]-Tabela3[[#This Row],[Previsão Unidade]]</f>
        <v>-80000</v>
      </c>
      <c r="S39" s="60" t="s">
        <v>3025</v>
      </c>
      <c r="U39" s="16" t="s">
        <v>15</v>
      </c>
    </row>
    <row r="40" spans="1:23" ht="86.1" customHeight="1" x14ac:dyDescent="0.25">
      <c r="A40" s="15" t="s">
        <v>2475</v>
      </c>
      <c r="B40" s="15">
        <v>1002</v>
      </c>
      <c r="C40" s="63" t="str">
        <f>IFERROR(VLOOKUP(Tabela3[[#This Row],[Ação]],Tabela1[[Ação]:[Descrição Ação]],2,0),"")</f>
        <v>Estudos e Projetos de Gestão e Inovação</v>
      </c>
      <c r="D40" s="15">
        <v>3339035</v>
      </c>
      <c r="E40" s="70" t="str">
        <f>IFERROR(VLOOKUP(Tabela3[[#This Row],[Natureza de Despesa]],'Planilha Interna'!C:D,2,0),"")</f>
        <v>SERVICOS DE CONSULTORIA</v>
      </c>
      <c r="F40" s="60"/>
      <c r="G40" s="30" t="str">
        <f>IFERROR(MID(Tabela3[[#This Row],[Natureza de Despesa]],3,1),"")</f>
        <v>3</v>
      </c>
      <c r="H40" s="44">
        <v>138</v>
      </c>
      <c r="I40" s="60" t="s">
        <v>3030</v>
      </c>
      <c r="J40" s="60" t="s">
        <v>15</v>
      </c>
      <c r="K40" s="16" t="s">
        <v>15</v>
      </c>
      <c r="L40" s="60"/>
      <c r="M40" s="60"/>
      <c r="O40" s="16" t="s">
        <v>15</v>
      </c>
      <c r="P40" s="35">
        <v>800000</v>
      </c>
      <c r="R40" s="35">
        <f>Tabela3[[#This Row],[Previsão Seplag]]-Tabela3[[#This Row],[Previsão Unidade]]</f>
        <v>-800000</v>
      </c>
      <c r="S40" s="61" t="s">
        <v>3023</v>
      </c>
      <c r="U40" s="16" t="s">
        <v>14</v>
      </c>
      <c r="V40" s="16" t="s">
        <v>3069</v>
      </c>
      <c r="W40" s="61"/>
    </row>
    <row r="41" spans="1:23" ht="147" customHeight="1" x14ac:dyDescent="0.25">
      <c r="A41" s="15" t="s">
        <v>2475</v>
      </c>
      <c r="B41" s="15">
        <v>1002</v>
      </c>
      <c r="C41" s="63" t="str">
        <f>IFERROR(VLOOKUP(Tabela3[[#This Row],[Ação]],Tabela1[[Ação]:[Descrição Ação]],2,0),"")</f>
        <v>Estudos e Projetos de Gestão e Inovação</v>
      </c>
      <c r="D41" s="15">
        <v>3339040</v>
      </c>
      <c r="E41" s="70" t="str">
        <f>IFERROR(VLOOKUP(Tabela3[[#This Row],[Natureza de Despesa]],'Planilha Interna'!C:D,2,0),"")</f>
        <v>SERVIÇOS DE TEC DA INFORMAÇÃO E COMUNICAÇÃO-PJ</v>
      </c>
      <c r="F41" s="60" t="s">
        <v>47</v>
      </c>
      <c r="G41" s="30" t="str">
        <f>IFERROR(MID(Tabela3[[#This Row],[Natureza de Despesa]],3,1),"")</f>
        <v>3</v>
      </c>
      <c r="H41" s="44">
        <v>138</v>
      </c>
      <c r="I41" s="60" t="s">
        <v>631</v>
      </c>
      <c r="J41" s="60" t="s">
        <v>15</v>
      </c>
      <c r="K41" s="16" t="s">
        <v>14</v>
      </c>
      <c r="L41" s="60"/>
      <c r="M41" s="60"/>
      <c r="O41" s="16" t="s">
        <v>15</v>
      </c>
      <c r="P41" s="35">
        <v>184959</v>
      </c>
      <c r="R41" s="35">
        <f>Tabela3[[#This Row],[Previsão Seplag]]-Tabela3[[#This Row],[Previsão Unidade]]</f>
        <v>-184959</v>
      </c>
      <c r="S41" s="60" t="s">
        <v>19449</v>
      </c>
      <c r="U41" s="16" t="s">
        <v>15</v>
      </c>
    </row>
    <row r="42" spans="1:23" ht="90" customHeight="1" x14ac:dyDescent="0.25">
      <c r="A42" s="15" t="s">
        <v>2475</v>
      </c>
      <c r="B42" s="15">
        <v>1002</v>
      </c>
      <c r="C42" s="63" t="str">
        <f>IFERROR(VLOOKUP(Tabela3[[#This Row],[Ação]],Tabela1[[Ação]:[Descrição Ação]],2,0),"")</f>
        <v>Estudos e Projetos de Gestão e Inovação</v>
      </c>
      <c r="D42" s="15">
        <v>3339035</v>
      </c>
      <c r="E42" s="70" t="str">
        <f>IFERROR(VLOOKUP(Tabela3[[#This Row],[Natureza de Despesa]],'Planilha Interna'!C:D,2,0),"")</f>
        <v>SERVICOS DE CONSULTORIA</v>
      </c>
      <c r="F42" s="60"/>
      <c r="G42" s="30" t="str">
        <f>IFERROR(MID(Tabela3[[#This Row],[Natureza de Despesa]],3,1),"")</f>
        <v>3</v>
      </c>
      <c r="H42" s="44">
        <v>138</v>
      </c>
      <c r="I42" s="60" t="s">
        <v>3030</v>
      </c>
      <c r="J42" s="60" t="s">
        <v>15</v>
      </c>
      <c r="K42" s="16" t="s">
        <v>15</v>
      </c>
      <c r="L42" s="60"/>
      <c r="M42" s="60"/>
      <c r="O42" s="16" t="s">
        <v>15</v>
      </c>
      <c r="P42" s="35">
        <v>80000</v>
      </c>
      <c r="R42" s="35">
        <f>Tabela3[[#This Row],[Previsão Seplag]]-Tabela3[[#This Row],[Previsão Unidade]]</f>
        <v>-80000</v>
      </c>
      <c r="S42" s="60" t="s">
        <v>19441</v>
      </c>
      <c r="U42" s="16" t="s">
        <v>14</v>
      </c>
      <c r="V42" s="16" t="s">
        <v>3069</v>
      </c>
    </row>
    <row r="43" spans="1:23" ht="90" customHeight="1" x14ac:dyDescent="0.25">
      <c r="A43" s="15" t="s">
        <v>2475</v>
      </c>
      <c r="B43" s="15">
        <v>1002</v>
      </c>
      <c r="C43" s="63" t="str">
        <f>IFERROR(VLOOKUP(Tabela3[[#This Row],[Ação]],Tabela1[[Ação]:[Descrição Ação]],2,0),"")</f>
        <v>Estudos e Projetos de Gestão e Inovação</v>
      </c>
      <c r="D43" s="15">
        <v>3339035</v>
      </c>
      <c r="E43" s="70" t="str">
        <f>IFERROR(VLOOKUP(Tabela3[[#This Row],[Natureza de Despesa]],'Planilha Interna'!C:D,2,0),"")</f>
        <v>SERVICOS DE CONSULTORIA</v>
      </c>
      <c r="F43" s="60"/>
      <c r="G43" s="30" t="str">
        <f>IFERROR(MID(Tabela3[[#This Row],[Natureza de Despesa]],3,1),"")</f>
        <v>3</v>
      </c>
      <c r="H43" s="44">
        <v>138</v>
      </c>
      <c r="I43" s="60" t="s">
        <v>3030</v>
      </c>
      <c r="J43" s="60" t="s">
        <v>15</v>
      </c>
      <c r="K43" s="16" t="s">
        <v>15</v>
      </c>
      <c r="L43" s="60"/>
      <c r="M43" s="60"/>
      <c r="O43" s="16" t="s">
        <v>15</v>
      </c>
      <c r="P43" s="35">
        <v>80000</v>
      </c>
      <c r="R43" s="35">
        <f>Tabela3[[#This Row],[Previsão Seplag]]-Tabela3[[#This Row],[Previsão Unidade]]</f>
        <v>-80000</v>
      </c>
      <c r="S43" s="60" t="s">
        <v>3024</v>
      </c>
      <c r="U43" s="16" t="s">
        <v>14</v>
      </c>
      <c r="V43" s="16" t="s">
        <v>3069</v>
      </c>
    </row>
    <row r="44" spans="1:23" ht="90" x14ac:dyDescent="0.25">
      <c r="B44" s="15">
        <v>1003</v>
      </c>
      <c r="C44" s="102" t="str">
        <f>IFERROR(VLOOKUP(Tabela3[[#This Row],[Ação]],Tabela1[[Ação]:[Descrição Ação]],2,0),"")</f>
        <v>Aquisição ou contratação de equipamentos e serviços de tecnologia da informação e comunicação</v>
      </c>
      <c r="E44" s="70" t="str">
        <f>IFERROR(VLOOKUP(Tabela3[[#This Row],[Natureza de Despesa]],'Planilha Interna'!C:D,2,0),"")</f>
        <v/>
      </c>
      <c r="F44" s="60"/>
      <c r="G44" s="30" t="str">
        <f>IFERROR(MID(Tabela3[[#This Row],[Natureza de Despesa]],3,1),"")</f>
        <v/>
      </c>
      <c r="H44" s="44"/>
      <c r="I44" s="101" t="s">
        <v>203</v>
      </c>
      <c r="J44" s="60" t="s">
        <v>15</v>
      </c>
      <c r="K44" s="16" t="s">
        <v>15</v>
      </c>
      <c r="L44" s="60"/>
      <c r="M44" s="60"/>
      <c r="O44" s="16" t="s">
        <v>15</v>
      </c>
      <c r="R44" s="35">
        <f>Tabela3[[#This Row],[Previsão Seplag]]-Tabela3[[#This Row],[Previsão Unidade]]</f>
        <v>0</v>
      </c>
      <c r="S44" s="101" t="s">
        <v>19463</v>
      </c>
    </row>
    <row r="45" spans="1:23" x14ac:dyDescent="0.25">
      <c r="C45" s="63" t="str">
        <f>IFERROR(VLOOKUP(Tabela3[[#This Row],[Ação]],Tabela1[[Ação]:[Descrição Ação]],2,0),"")</f>
        <v/>
      </c>
      <c r="E45" s="70" t="str">
        <f>IFERROR(VLOOKUP(Tabela3[[#This Row],[Natureza de Despesa]],'Planilha Interna'!C:D,2,0),"")</f>
        <v/>
      </c>
      <c r="F45" s="60"/>
      <c r="G45" s="30" t="str">
        <f>IFERROR(MID(Tabela3[[#This Row],[Natureza de Despesa]],3,1),"")</f>
        <v/>
      </c>
      <c r="H45" s="44"/>
      <c r="J45" s="60"/>
      <c r="L45" s="60"/>
      <c r="M45" s="60"/>
      <c r="O45" s="16"/>
      <c r="R45" s="35">
        <f>Tabela3[[#This Row],[Previsão Seplag]]-Tabela3[[#This Row],[Previsão Unidade]]</f>
        <v>0</v>
      </c>
    </row>
    <row r="46" spans="1:23" x14ac:dyDescent="0.25">
      <c r="C46" s="63" t="str">
        <f>IFERROR(VLOOKUP(Tabela3[[#This Row],[Ação]],Tabela1[[Ação]:[Descrição Ação]],2,0),"")</f>
        <v/>
      </c>
      <c r="E46" s="70" t="str">
        <f>IFERROR(VLOOKUP(Tabela3[[#This Row],[Natureza de Despesa]],'Planilha Interna'!C:D,2,0),"")</f>
        <v/>
      </c>
      <c r="F46" s="60"/>
      <c r="G46" s="30" t="str">
        <f>IFERROR(MID(Tabela3[[#This Row],[Natureza de Despesa]],3,1),"")</f>
        <v/>
      </c>
      <c r="H46" s="44"/>
      <c r="J46" s="60"/>
      <c r="L46" s="60"/>
      <c r="M46" s="60"/>
      <c r="O46" s="16"/>
      <c r="R46" s="35">
        <f>Tabela3[[#This Row],[Previsão Seplag]]-Tabela3[[#This Row],[Previsão Unidade]]</f>
        <v>0</v>
      </c>
    </row>
    <row r="47" spans="1:23" x14ac:dyDescent="0.25">
      <c r="A47" s="15" t="str">
        <f>IF(Tabela3[[#This Row],[Ação]]&lt;&gt;"","SEPLAG","")</f>
        <v/>
      </c>
      <c r="C47" s="63" t="str">
        <f>IFERROR(VLOOKUP(Tabela3[[#This Row],[Ação]],Tabela1[[Ação]:[Descrição Ação]],2,0),"")</f>
        <v/>
      </c>
      <c r="E47" s="70" t="str">
        <f>IFERROR(VLOOKUP(Tabela3[[#This Row],[Natureza de Despesa]],'Planilha Interna'!C:D,2,0),"")</f>
        <v/>
      </c>
      <c r="F47" s="60"/>
      <c r="G47" s="30" t="str">
        <f>IFERROR(MID(Tabela3[[#This Row],[Natureza de Despesa]],3,1),"")</f>
        <v/>
      </c>
      <c r="H47" s="44"/>
      <c r="J47" s="60"/>
      <c r="L47" s="60"/>
      <c r="M47" s="60"/>
      <c r="O47" s="16"/>
      <c r="R47" s="35">
        <f>Tabela3[[#This Row],[Previsão Seplag]]-Tabela3[[#This Row],[Previsão Unidade]]</f>
        <v>0</v>
      </c>
    </row>
    <row r="48" spans="1:23" x14ac:dyDescent="0.25">
      <c r="A48" s="15" t="str">
        <f>IF(Tabela3[[#This Row],[Ação]]&lt;&gt;"","SEPLAG","")</f>
        <v/>
      </c>
      <c r="C48" s="63" t="str">
        <f>IFERROR(VLOOKUP(Tabela3[[#This Row],[Ação]],Tabela1[[Ação]:[Descrição Ação]],2,0),"")</f>
        <v/>
      </c>
      <c r="E48" s="70" t="str">
        <f>IFERROR(VLOOKUP(Tabela3[[#This Row],[Natureza de Despesa]],'Planilha Interna'!C:D,2,0),"")</f>
        <v/>
      </c>
      <c r="F48" s="60"/>
      <c r="G48" s="30" t="str">
        <f>IFERROR(MID(Tabela3[[#This Row],[Natureza de Despesa]],3,1),"")</f>
        <v/>
      </c>
      <c r="H48" s="44"/>
      <c r="J48" s="60"/>
      <c r="L48" s="60"/>
      <c r="M48" s="60"/>
      <c r="O48" s="16"/>
      <c r="R48" s="35">
        <f>Tabela3[[#This Row],[Previsão Seplag]]-Tabela3[[#This Row],[Previsão Unidade]]</f>
        <v>0</v>
      </c>
    </row>
    <row r="49" spans="1:18" x14ac:dyDescent="0.25">
      <c r="A49" s="15" t="str">
        <f>IF(Tabela3[[#This Row],[Ação]]&lt;&gt;"","SEPLAG","")</f>
        <v/>
      </c>
      <c r="C49" s="63" t="str">
        <f>IFERROR(VLOOKUP(Tabela3[[#This Row],[Ação]],Tabela1[[Ação]:[Descrição Ação]],2,0),"")</f>
        <v/>
      </c>
      <c r="E49" s="70" t="str">
        <f>IFERROR(VLOOKUP(Tabela3[[#This Row],[Natureza de Despesa]],'Planilha Interna'!C:D,2,0),"")</f>
        <v/>
      </c>
      <c r="F49" s="60"/>
      <c r="G49" s="30" t="str">
        <f>IFERROR(MID(Tabela3[[#This Row],[Natureza de Despesa]],3,1),"")</f>
        <v/>
      </c>
      <c r="H49" s="44"/>
      <c r="J49" s="60"/>
      <c r="L49" s="60"/>
      <c r="M49" s="60"/>
      <c r="O49" s="16"/>
      <c r="R49" s="35">
        <f>Tabela3[[#This Row],[Previsão Seplag]]-Tabela3[[#This Row],[Previsão Unidade]]</f>
        <v>0</v>
      </c>
    </row>
    <row r="50" spans="1:18" x14ac:dyDescent="0.25">
      <c r="A50" s="15" t="str">
        <f>IF(Tabela3[[#This Row],[Ação]]&lt;&gt;"","SEPLAG","")</f>
        <v/>
      </c>
      <c r="C50" s="63" t="str">
        <f>IFERROR(VLOOKUP(Tabela3[[#This Row],[Ação]],Tabela1[[Ação]:[Descrição Ação]],2,0),"")</f>
        <v/>
      </c>
      <c r="E50" s="70" t="str">
        <f>IFERROR(VLOOKUP(Tabela3[[#This Row],[Natureza de Despesa]],'Planilha Interna'!C:D,2,0),"")</f>
        <v/>
      </c>
      <c r="F50" s="60"/>
      <c r="G50" s="30" t="str">
        <f>IFERROR(MID(Tabela3[[#This Row],[Natureza de Despesa]],3,1),"")</f>
        <v/>
      </c>
      <c r="H50" s="44"/>
      <c r="J50" s="60"/>
      <c r="L50" s="60"/>
      <c r="M50" s="60"/>
      <c r="O50" s="16"/>
      <c r="R50" s="35">
        <f>Tabela3[[#This Row],[Previsão Seplag]]-Tabela3[[#This Row],[Previsão Unidade]]</f>
        <v>0</v>
      </c>
    </row>
    <row r="51" spans="1:18" x14ac:dyDescent="0.25">
      <c r="A51" s="15" t="str">
        <f>IF(Tabela3[[#This Row],[Ação]]&lt;&gt;"","SEPLAG","")</f>
        <v/>
      </c>
      <c r="C51" s="63" t="str">
        <f>IFERROR(VLOOKUP(Tabela3[[#This Row],[Ação]],Tabela1[[Ação]:[Descrição Ação]],2,0),"")</f>
        <v/>
      </c>
      <c r="E51" s="70" t="str">
        <f>IFERROR(VLOOKUP(Tabela3[[#This Row],[Natureza de Despesa]],'Planilha Interna'!C:D,2,0),"")</f>
        <v/>
      </c>
      <c r="F51" s="60"/>
      <c r="G51" s="30" t="str">
        <f>IFERROR(MID(Tabela3[[#This Row],[Natureza de Despesa]],3,1),"")</f>
        <v/>
      </c>
      <c r="H51" s="44"/>
      <c r="J51" s="60"/>
      <c r="L51" s="60"/>
      <c r="M51" s="60"/>
      <c r="O51" s="16"/>
      <c r="R51" s="35">
        <f>Tabela3[[#This Row],[Previsão Seplag]]-Tabela3[[#This Row],[Previsão Unidade]]</f>
        <v>0</v>
      </c>
    </row>
    <row r="52" spans="1:18" x14ac:dyDescent="0.25">
      <c r="A52" s="15" t="str">
        <f>IF(Tabela3[[#This Row],[Ação]]&lt;&gt;"","SEPLAG","")</f>
        <v/>
      </c>
      <c r="C52" s="63" t="str">
        <f>IFERROR(VLOOKUP(Tabela3[[#This Row],[Ação]],Tabela1[[Ação]:[Descrição Ação]],2,0),"")</f>
        <v/>
      </c>
      <c r="E52" s="70" t="str">
        <f>IFERROR(VLOOKUP(Tabela3[[#This Row],[Natureza de Despesa]],'Planilha Interna'!C:D,2,0),"")</f>
        <v/>
      </c>
      <c r="F52" s="60"/>
      <c r="G52" s="30" t="str">
        <f>IFERROR(MID(Tabela3[[#This Row],[Natureza de Despesa]],3,1),"")</f>
        <v/>
      </c>
      <c r="H52" s="44"/>
      <c r="J52" s="60"/>
      <c r="L52" s="60"/>
      <c r="M52" s="60"/>
      <c r="O52" s="16"/>
      <c r="R52" s="35">
        <f>Tabela3[[#This Row],[Previsão Seplag]]-Tabela3[[#This Row],[Previsão Unidade]]</f>
        <v>0</v>
      </c>
    </row>
    <row r="53" spans="1:18" x14ac:dyDescent="0.25">
      <c r="A53" s="15" t="str">
        <f>IF(Tabela3[[#This Row],[Ação]]&lt;&gt;"","SEPLAG","")</f>
        <v/>
      </c>
      <c r="C53" s="63" t="str">
        <f>IFERROR(VLOOKUP(Tabela3[[#This Row],[Ação]],Tabela1[[Ação]:[Descrição Ação]],2,0),"")</f>
        <v/>
      </c>
      <c r="E53" s="70" t="str">
        <f>IFERROR(VLOOKUP(Tabela3[[#This Row],[Natureza de Despesa]],'Planilha Interna'!C:D,2,0),"")</f>
        <v/>
      </c>
      <c r="F53" s="60"/>
      <c r="G53" s="30" t="str">
        <f>IFERROR(MID(Tabela3[[#This Row],[Natureza de Despesa]],3,1),"")</f>
        <v/>
      </c>
      <c r="H53" s="44"/>
      <c r="J53" s="60"/>
      <c r="L53" s="60"/>
      <c r="M53" s="60"/>
      <c r="O53" s="16"/>
      <c r="R53" s="35">
        <f>Tabela3[[#This Row],[Previsão Seplag]]-Tabela3[[#This Row],[Previsão Unidade]]</f>
        <v>0</v>
      </c>
    </row>
    <row r="54" spans="1:18" x14ac:dyDescent="0.25">
      <c r="A54" s="15" t="str">
        <f>IF(Tabela3[[#This Row],[Ação]]&lt;&gt;"","SEPLAG","")</f>
        <v/>
      </c>
      <c r="C54" s="63" t="str">
        <f>IFERROR(VLOOKUP(Tabela3[[#This Row],[Ação]],Tabela1[[Ação]:[Descrição Ação]],2,0),"")</f>
        <v/>
      </c>
      <c r="E54" s="70" t="str">
        <f>IFERROR(VLOOKUP(Tabela3[[#This Row],[Natureza de Despesa]],'Planilha Interna'!C:D,2,0),"")</f>
        <v/>
      </c>
      <c r="F54" s="60"/>
      <c r="G54" s="30" t="str">
        <f>IFERROR(MID(Tabela3[[#This Row],[Natureza de Despesa]],3,1),"")</f>
        <v/>
      </c>
      <c r="H54" s="44"/>
      <c r="J54" s="60"/>
      <c r="L54" s="60"/>
      <c r="M54" s="60"/>
      <c r="O54" s="16"/>
      <c r="R54" s="35">
        <f>Tabela3[[#This Row],[Previsão Seplag]]-Tabela3[[#This Row],[Previsão Unidade]]</f>
        <v>0</v>
      </c>
    </row>
    <row r="55" spans="1:18" x14ac:dyDescent="0.25">
      <c r="A55" s="15" t="str">
        <f>IF(Tabela3[[#This Row],[Ação]]&lt;&gt;"","SEPLAG","")</f>
        <v/>
      </c>
      <c r="C55" s="63" t="str">
        <f>IFERROR(VLOOKUP(Tabela3[[#This Row],[Ação]],Tabela1[[Ação]:[Descrição Ação]],2,0),"")</f>
        <v/>
      </c>
      <c r="E55" s="70" t="str">
        <f>IFERROR(VLOOKUP(Tabela3[[#This Row],[Natureza de Despesa]],'Planilha Interna'!C:D,2,0),"")</f>
        <v/>
      </c>
      <c r="F55" s="60"/>
      <c r="G55" s="30" t="str">
        <f>IFERROR(MID(Tabela3[[#This Row],[Natureza de Despesa]],3,1),"")</f>
        <v/>
      </c>
      <c r="H55" s="44"/>
      <c r="J55" s="60"/>
      <c r="L55" s="60"/>
      <c r="M55" s="60"/>
      <c r="O55" s="16"/>
      <c r="R55" s="35">
        <f>Tabela3[[#This Row],[Previsão Seplag]]-Tabela3[[#This Row],[Previsão Unidade]]</f>
        <v>0</v>
      </c>
    </row>
    <row r="56" spans="1:18" x14ac:dyDescent="0.25">
      <c r="A56" s="15" t="str">
        <f>IF(Tabela3[[#This Row],[Ação]]&lt;&gt;"","SEPLAG","")</f>
        <v/>
      </c>
      <c r="C56" s="63" t="str">
        <f>IFERROR(VLOOKUP(Tabela3[[#This Row],[Ação]],Tabela1[[Ação]:[Descrição Ação]],2,0),"")</f>
        <v/>
      </c>
      <c r="E56" s="70" t="str">
        <f>IFERROR(VLOOKUP(Tabela3[[#This Row],[Natureza de Despesa]],'Planilha Interna'!C:D,2,0),"")</f>
        <v/>
      </c>
      <c r="F56" s="60"/>
      <c r="G56" s="30" t="str">
        <f>IFERROR(MID(Tabela3[[#This Row],[Natureza de Despesa]],3,1),"")</f>
        <v/>
      </c>
      <c r="H56" s="44"/>
      <c r="J56" s="60"/>
      <c r="L56" s="60"/>
      <c r="M56" s="60"/>
      <c r="O56" s="16"/>
      <c r="R56" s="35">
        <f>Tabela3[[#This Row],[Previsão Seplag]]-Tabela3[[#This Row],[Previsão Unidade]]</f>
        <v>0</v>
      </c>
    </row>
    <row r="57" spans="1:18" x14ac:dyDescent="0.25">
      <c r="A57" s="15" t="str">
        <f>IF(Tabela3[[#This Row],[Ação]]&lt;&gt;"","SEPLAG","")</f>
        <v/>
      </c>
      <c r="C57" s="63" t="str">
        <f>IFERROR(VLOOKUP(Tabela3[[#This Row],[Ação]],Tabela1[[Ação]:[Descrição Ação]],2,0),"")</f>
        <v/>
      </c>
      <c r="E57" s="70" t="str">
        <f>IFERROR(VLOOKUP(Tabela3[[#This Row],[Natureza de Despesa]],'Planilha Interna'!C:D,2,0),"")</f>
        <v/>
      </c>
      <c r="F57" s="60"/>
      <c r="G57" s="30" t="str">
        <f>IFERROR(MID(Tabela3[[#This Row],[Natureza de Despesa]],3,1),"")</f>
        <v/>
      </c>
      <c r="H57" s="44"/>
      <c r="J57" s="60"/>
      <c r="L57" s="60"/>
      <c r="M57" s="60"/>
      <c r="O57" s="16"/>
      <c r="R57" s="35">
        <f>Tabela3[[#This Row],[Previsão Seplag]]-Tabela3[[#This Row],[Previsão Unidade]]</f>
        <v>0</v>
      </c>
    </row>
    <row r="58" spans="1:18" x14ac:dyDescent="0.25">
      <c r="A58" s="15" t="str">
        <f>IF(Tabela3[[#This Row],[Ação]]&lt;&gt;"","SEPLAG","")</f>
        <v/>
      </c>
      <c r="C58" s="63" t="str">
        <f>IFERROR(VLOOKUP(Tabela3[[#This Row],[Ação]],Tabela1[[Ação]:[Descrição Ação]],2,0),"")</f>
        <v/>
      </c>
      <c r="E58" s="70" t="str">
        <f>IFERROR(VLOOKUP(Tabela3[[#This Row],[Natureza de Despesa]],'Planilha Interna'!C:D,2,0),"")</f>
        <v/>
      </c>
      <c r="F58" s="60"/>
      <c r="G58" s="30" t="str">
        <f>IFERROR(MID(Tabela3[[#This Row],[Natureza de Despesa]],3,1),"")</f>
        <v/>
      </c>
      <c r="H58" s="44"/>
      <c r="J58" s="60"/>
      <c r="L58" s="60"/>
      <c r="M58" s="60"/>
      <c r="O58" s="16"/>
      <c r="R58" s="35">
        <f>Tabela3[[#This Row],[Previsão Seplag]]-Tabela3[[#This Row],[Previsão Unidade]]</f>
        <v>0</v>
      </c>
    </row>
    <row r="59" spans="1:18" x14ac:dyDescent="0.25">
      <c r="A59" s="15" t="str">
        <f>IF(Tabela3[[#This Row],[Ação]]&lt;&gt;"","SEPLAG","")</f>
        <v/>
      </c>
      <c r="C59" s="63" t="str">
        <f>IFERROR(VLOOKUP(Tabela3[[#This Row],[Ação]],Tabela1[[Ação]:[Descrição Ação]],2,0),"")</f>
        <v/>
      </c>
      <c r="E59" s="70" t="str">
        <f>IFERROR(VLOOKUP(Tabela3[[#This Row],[Natureza de Despesa]],'Planilha Interna'!C:D,2,0),"")</f>
        <v/>
      </c>
      <c r="F59" s="60"/>
      <c r="G59" s="30" t="str">
        <f>IFERROR(MID(Tabela3[[#This Row],[Natureza de Despesa]],3,1),"")</f>
        <v/>
      </c>
      <c r="H59" s="44"/>
      <c r="J59" s="60"/>
      <c r="L59" s="60"/>
      <c r="M59" s="60"/>
      <c r="O59" s="16"/>
      <c r="R59" s="35">
        <f>Tabela3[[#This Row],[Previsão Seplag]]-Tabela3[[#This Row],[Previsão Unidade]]</f>
        <v>0</v>
      </c>
    </row>
    <row r="60" spans="1:18" x14ac:dyDescent="0.25">
      <c r="A60" s="15" t="str">
        <f>IF(Tabela3[[#This Row],[Ação]]&lt;&gt;"","SEPLAG","")</f>
        <v/>
      </c>
      <c r="C60" s="63" t="str">
        <f>IFERROR(VLOOKUP(Tabela3[[#This Row],[Ação]],Tabela1[[Ação]:[Descrição Ação]],2,0),"")</f>
        <v/>
      </c>
      <c r="E60" s="70" t="str">
        <f>IFERROR(VLOOKUP(Tabela3[[#This Row],[Natureza de Despesa]],'Planilha Interna'!C:D,2,0),"")</f>
        <v/>
      </c>
      <c r="F60" s="60"/>
      <c r="G60" s="30" t="str">
        <f>IFERROR(MID(Tabela3[[#This Row],[Natureza de Despesa]],3,1),"")</f>
        <v/>
      </c>
      <c r="H60" s="44"/>
      <c r="J60" s="60"/>
      <c r="L60" s="60"/>
      <c r="M60" s="60"/>
      <c r="O60" s="16"/>
      <c r="R60" s="35">
        <f>Tabela3[[#This Row],[Previsão Seplag]]-Tabela3[[#This Row],[Previsão Unidade]]</f>
        <v>0</v>
      </c>
    </row>
    <row r="61" spans="1:18" x14ac:dyDescent="0.25">
      <c r="A61" s="15" t="str">
        <f>IF(Tabela3[[#This Row],[Ação]]&lt;&gt;"","SEPLAG","")</f>
        <v/>
      </c>
      <c r="C61" s="63" t="str">
        <f>IFERROR(VLOOKUP(Tabela3[[#This Row],[Ação]],Tabela1[[Ação]:[Descrição Ação]],2,0),"")</f>
        <v/>
      </c>
      <c r="E61" s="70" t="str">
        <f>IFERROR(VLOOKUP(Tabela3[[#This Row],[Natureza de Despesa]],'Planilha Interna'!C:D,2,0),"")</f>
        <v/>
      </c>
      <c r="F61" s="60"/>
      <c r="G61" s="30" t="str">
        <f>IFERROR(MID(Tabela3[[#This Row],[Natureza de Despesa]],3,1),"")</f>
        <v/>
      </c>
      <c r="H61" s="44"/>
      <c r="J61" s="60"/>
      <c r="L61" s="60"/>
      <c r="M61" s="60"/>
      <c r="O61" s="16"/>
      <c r="R61" s="35">
        <f>Tabela3[[#This Row],[Previsão Seplag]]-Tabela3[[#This Row],[Previsão Unidade]]</f>
        <v>0</v>
      </c>
    </row>
    <row r="62" spans="1:18" x14ac:dyDescent="0.25">
      <c r="A62" s="15" t="str">
        <f>IF(Tabela3[[#This Row],[Ação]]&lt;&gt;"","SEPLAG","")</f>
        <v/>
      </c>
      <c r="C62" s="63" t="str">
        <f>IFERROR(VLOOKUP(Tabela3[[#This Row],[Ação]],Tabela1[[Ação]:[Descrição Ação]],2,0),"")</f>
        <v/>
      </c>
      <c r="E62" s="70" t="str">
        <f>IFERROR(VLOOKUP(Tabela3[[#This Row],[Natureza de Despesa]],'Planilha Interna'!C:D,2,0),"")</f>
        <v/>
      </c>
      <c r="F62" s="60"/>
      <c r="G62" s="30" t="str">
        <f>IFERROR(MID(Tabela3[[#This Row],[Natureza de Despesa]],3,1),"")</f>
        <v/>
      </c>
      <c r="H62" s="44"/>
      <c r="J62" s="60"/>
      <c r="L62" s="60"/>
      <c r="M62" s="60"/>
      <c r="O62" s="16"/>
      <c r="R62" s="35">
        <f>Tabela3[[#This Row],[Previsão Seplag]]-Tabela3[[#This Row],[Previsão Unidade]]</f>
        <v>0</v>
      </c>
    </row>
    <row r="63" spans="1:18" x14ac:dyDescent="0.25">
      <c r="A63" s="15" t="str">
        <f>IF(Tabela3[[#This Row],[Ação]]&lt;&gt;"","SEPLAG","")</f>
        <v/>
      </c>
      <c r="C63" s="63" t="str">
        <f>IFERROR(VLOOKUP(Tabela3[[#This Row],[Ação]],Tabela1[[Ação]:[Descrição Ação]],2,0),"")</f>
        <v/>
      </c>
      <c r="E63" s="70" t="str">
        <f>IFERROR(VLOOKUP(Tabela3[[#This Row],[Natureza de Despesa]],'Planilha Interna'!C:D,2,0),"")</f>
        <v/>
      </c>
      <c r="F63" s="60"/>
      <c r="G63" s="30" t="str">
        <f>IFERROR(MID(Tabela3[[#This Row],[Natureza de Despesa]],3,1),"")</f>
        <v/>
      </c>
      <c r="H63" s="44"/>
      <c r="J63" s="60"/>
      <c r="L63" s="60"/>
      <c r="M63" s="60"/>
      <c r="O63" s="16"/>
      <c r="R63" s="35">
        <f>Tabela3[[#This Row],[Previsão Seplag]]-Tabela3[[#This Row],[Previsão Unidade]]</f>
        <v>0</v>
      </c>
    </row>
    <row r="64" spans="1:18" x14ac:dyDescent="0.25">
      <c r="A64" s="15" t="str">
        <f>IF(Tabela3[[#This Row],[Ação]]&lt;&gt;"","SEPLAG","")</f>
        <v/>
      </c>
      <c r="C64" s="63" t="str">
        <f>IFERROR(VLOOKUP(Tabela3[[#This Row],[Ação]],Tabela1[[Ação]:[Descrição Ação]],2,0),"")</f>
        <v/>
      </c>
      <c r="E64" s="70" t="str">
        <f>IFERROR(VLOOKUP(Tabela3[[#This Row],[Natureza de Despesa]],'Planilha Interna'!C:D,2,0),"")</f>
        <v/>
      </c>
      <c r="F64" s="60"/>
      <c r="G64" s="30" t="str">
        <f>IFERROR(MID(Tabela3[[#This Row],[Natureza de Despesa]],3,1),"")</f>
        <v/>
      </c>
      <c r="H64" s="44"/>
      <c r="J64" s="60"/>
      <c r="L64" s="60"/>
      <c r="M64" s="60"/>
      <c r="O64" s="16"/>
      <c r="R64" s="35">
        <f>Tabela3[[#This Row],[Previsão Seplag]]-Tabela3[[#This Row],[Previsão Unidade]]</f>
        <v>0</v>
      </c>
    </row>
    <row r="65" spans="1:18" x14ac:dyDescent="0.25">
      <c r="A65" s="15" t="str">
        <f>IF(Tabela3[[#This Row],[Ação]]&lt;&gt;"","SEPLAG","")</f>
        <v/>
      </c>
      <c r="C65" s="63" t="str">
        <f>IFERROR(VLOOKUP(Tabela3[[#This Row],[Ação]],Tabela1[[Ação]:[Descrição Ação]],2,0),"")</f>
        <v/>
      </c>
      <c r="E65" s="70" t="str">
        <f>IFERROR(VLOOKUP(Tabela3[[#This Row],[Natureza de Despesa]],'Planilha Interna'!C:D,2,0),"")</f>
        <v/>
      </c>
      <c r="F65" s="60"/>
      <c r="G65" s="30" t="str">
        <f>IFERROR(MID(Tabela3[[#This Row],[Natureza de Despesa]],3,1),"")</f>
        <v/>
      </c>
      <c r="H65" s="44"/>
      <c r="J65" s="60"/>
      <c r="L65" s="60"/>
      <c r="M65" s="60"/>
      <c r="O65" s="16"/>
      <c r="R65" s="35">
        <f>Tabela3[[#This Row],[Previsão Seplag]]-Tabela3[[#This Row],[Previsão Unidade]]</f>
        <v>0</v>
      </c>
    </row>
    <row r="66" spans="1:18" x14ac:dyDescent="0.25">
      <c r="A66" s="15" t="str">
        <f>IF(Tabela3[[#This Row],[Ação]]&lt;&gt;"","SEPLAG","")</f>
        <v/>
      </c>
      <c r="C66" s="63" t="str">
        <f>IFERROR(VLOOKUP(Tabela3[[#This Row],[Ação]],Tabela1[[Ação]:[Descrição Ação]],2,0),"")</f>
        <v/>
      </c>
      <c r="E66" s="70" t="str">
        <f>IFERROR(VLOOKUP(Tabela3[[#This Row],[Natureza de Despesa]],'Planilha Interna'!C:D,2,0),"")</f>
        <v/>
      </c>
      <c r="F66" s="60"/>
      <c r="G66" s="30" t="str">
        <f>IFERROR(MID(Tabela3[[#This Row],[Natureza de Despesa]],3,1),"")</f>
        <v/>
      </c>
      <c r="H66" s="44"/>
      <c r="J66" s="60"/>
      <c r="L66" s="60"/>
      <c r="M66" s="60"/>
      <c r="O66" s="16"/>
      <c r="R66" s="35">
        <f>Tabela3[[#This Row],[Previsão Seplag]]-Tabela3[[#This Row],[Previsão Unidade]]</f>
        <v>0</v>
      </c>
    </row>
    <row r="67" spans="1:18" x14ac:dyDescent="0.25">
      <c r="A67" s="15" t="str">
        <f>IF(Tabela3[[#This Row],[Ação]]&lt;&gt;"","SEPLAG","")</f>
        <v/>
      </c>
      <c r="C67" s="63" t="str">
        <f>IFERROR(VLOOKUP(Tabela3[[#This Row],[Ação]],Tabela1[[Ação]:[Descrição Ação]],2,0),"")</f>
        <v/>
      </c>
      <c r="E67" s="70" t="str">
        <f>IFERROR(VLOOKUP(Tabela3[[#This Row],[Natureza de Despesa]],'Planilha Interna'!C:D,2,0),"")</f>
        <v/>
      </c>
      <c r="F67" s="60"/>
      <c r="G67" s="34" t="str">
        <f>IFERROR(MID(Tabela3[[#This Row],[Natureza de Despesa]],3,1),"")</f>
        <v/>
      </c>
      <c r="H67" s="44"/>
      <c r="J67" s="60"/>
      <c r="L67" s="60"/>
      <c r="M67" s="60"/>
      <c r="O67" s="16"/>
      <c r="R67" s="35">
        <f>Tabela3[[#This Row],[Previsão Seplag]]-Tabela3[[#This Row],[Previsão Unidade]]</f>
        <v>0</v>
      </c>
    </row>
    <row r="68" spans="1:18" x14ac:dyDescent="0.25">
      <c r="A68" s="15" t="str">
        <f>IF(Tabela3[[#This Row],[Ação]]&lt;&gt;"","SEPLAG","")</f>
        <v/>
      </c>
      <c r="C68" s="63" t="str">
        <f>IFERROR(VLOOKUP(Tabela3[[#This Row],[Ação]],Tabela1[[Ação]:[Descrição Ação]],2,0),"")</f>
        <v/>
      </c>
      <c r="E68" s="70" t="str">
        <f>IFERROR(VLOOKUP(Tabela3[[#This Row],[Natureza de Despesa]],'Planilha Interna'!C:D,2,0),"")</f>
        <v/>
      </c>
      <c r="F68" s="60"/>
      <c r="G68" s="34" t="str">
        <f>IFERROR(MID(Tabela3[[#This Row],[Natureza de Despesa]],3,1),"")</f>
        <v/>
      </c>
      <c r="H68" s="44"/>
      <c r="J68" s="60"/>
      <c r="L68" s="60"/>
      <c r="M68" s="60"/>
      <c r="O68" s="16"/>
      <c r="R68" s="35">
        <f>Tabela3[[#This Row],[Previsão Seplag]]-Tabela3[[#This Row],[Previsão Unidade]]</f>
        <v>0</v>
      </c>
    </row>
    <row r="69" spans="1:18" x14ac:dyDescent="0.25">
      <c r="A69" s="15" t="str">
        <f>IF(Tabela3[[#This Row],[Ação]]&lt;&gt;"","SEPLAG","")</f>
        <v/>
      </c>
      <c r="C69" s="63" t="str">
        <f>IFERROR(VLOOKUP(Tabela3[[#This Row],[Ação]],Tabela1[[Ação]:[Descrição Ação]],2,0),"")</f>
        <v/>
      </c>
      <c r="E69" s="70" t="str">
        <f>IFERROR(VLOOKUP(Tabela3[[#This Row],[Natureza de Despesa]],'Planilha Interna'!C:D,2,0),"")</f>
        <v/>
      </c>
      <c r="F69" s="60"/>
      <c r="G69" s="34" t="str">
        <f>IFERROR(MID(Tabela3[[#This Row],[Natureza de Despesa]],3,1),"")</f>
        <v/>
      </c>
      <c r="H69" s="44"/>
      <c r="J69" s="60"/>
      <c r="L69" s="60"/>
      <c r="M69" s="60"/>
      <c r="O69" s="16"/>
      <c r="R69" s="35">
        <f>Tabela3[[#This Row],[Previsão Seplag]]-Tabela3[[#This Row],[Previsão Unidade]]</f>
        <v>0</v>
      </c>
    </row>
    <row r="70" spans="1:18" x14ac:dyDescent="0.25">
      <c r="A70" s="15" t="str">
        <f>IF(Tabela3[[#This Row],[Ação]]&lt;&gt;"","SEPLAG","")</f>
        <v/>
      </c>
      <c r="C70" s="63" t="str">
        <f>IFERROR(VLOOKUP(Tabela3[[#This Row],[Ação]],Tabela1[[Ação]:[Descrição Ação]],2,0),"")</f>
        <v/>
      </c>
      <c r="E70" s="70" t="str">
        <f>IFERROR(VLOOKUP(Tabela3[[#This Row],[Natureza de Despesa]],'Planilha Interna'!C:D,2,0),"")</f>
        <v/>
      </c>
      <c r="F70" s="60"/>
      <c r="G70" s="34" t="str">
        <f>IFERROR(MID(Tabela3[[#This Row],[Natureza de Despesa]],3,1),"")</f>
        <v/>
      </c>
      <c r="H70" s="44"/>
      <c r="J70" s="60"/>
      <c r="L70" s="60"/>
      <c r="M70" s="60"/>
      <c r="O70" s="16"/>
      <c r="R70" s="35">
        <f>Tabela3[[#This Row],[Previsão Seplag]]-Tabela3[[#This Row],[Previsão Unidade]]</f>
        <v>0</v>
      </c>
    </row>
    <row r="71" spans="1:18" x14ac:dyDescent="0.25">
      <c r="A71" s="15" t="str">
        <f>IF(Tabela3[[#This Row],[Ação]]&lt;&gt;"","SEPLAG","")</f>
        <v/>
      </c>
      <c r="C71" s="63" t="str">
        <f>IFERROR(VLOOKUP(Tabela3[[#This Row],[Ação]],Tabela1[[Ação]:[Descrição Ação]],2,0),"")</f>
        <v/>
      </c>
      <c r="E71" s="70" t="str">
        <f>IFERROR(VLOOKUP(Tabela3[[#This Row],[Natureza de Despesa]],'Planilha Interna'!C:D,2,0),"")</f>
        <v/>
      </c>
      <c r="F71" s="60"/>
      <c r="G71" s="34" t="str">
        <f>IFERROR(MID(Tabela3[[#This Row],[Natureza de Despesa]],3,1),"")</f>
        <v/>
      </c>
      <c r="H71" s="44"/>
      <c r="J71" s="60"/>
      <c r="L71" s="60"/>
      <c r="M71" s="60"/>
      <c r="O71" s="16"/>
      <c r="R71" s="35">
        <f>Tabela3[[#This Row],[Previsão Seplag]]-Tabela3[[#This Row],[Previsão Unidade]]</f>
        <v>0</v>
      </c>
    </row>
    <row r="72" spans="1:18" x14ac:dyDescent="0.25">
      <c r="A72" s="15" t="str">
        <f>IF(Tabela3[[#This Row],[Ação]]&lt;&gt;"","SEPLAG","")</f>
        <v/>
      </c>
      <c r="C72" s="63" t="str">
        <f>IFERROR(VLOOKUP(Tabela3[[#This Row],[Ação]],Tabela1[[Ação]:[Descrição Ação]],2,0),"")</f>
        <v/>
      </c>
      <c r="E72" s="70" t="str">
        <f>IFERROR(VLOOKUP(Tabela3[[#This Row],[Natureza de Despesa]],'Planilha Interna'!C:D,2,0),"")</f>
        <v/>
      </c>
      <c r="F72" s="60"/>
      <c r="G72" s="34" t="str">
        <f>IFERROR(MID(Tabela3[[#This Row],[Natureza de Despesa]],3,1),"")</f>
        <v/>
      </c>
      <c r="H72" s="44"/>
      <c r="J72" s="60"/>
      <c r="L72" s="60"/>
      <c r="M72" s="60"/>
      <c r="O72" s="16"/>
      <c r="R72" s="35">
        <f>Tabela3[[#This Row],[Previsão Seplag]]-Tabela3[[#This Row],[Previsão Unidade]]</f>
        <v>0</v>
      </c>
    </row>
    <row r="73" spans="1:18" x14ac:dyDescent="0.25">
      <c r="A73" s="15" t="str">
        <f>IF(Tabela3[[#This Row],[Ação]]&lt;&gt;"","SEPLAG","")</f>
        <v/>
      </c>
      <c r="C73" s="63" t="str">
        <f>IFERROR(VLOOKUP(Tabela3[[#This Row],[Ação]],Tabela1[[Ação]:[Descrição Ação]],2,0),"")</f>
        <v/>
      </c>
      <c r="E73" s="70" t="str">
        <f>IFERROR(VLOOKUP(Tabela3[[#This Row],[Natureza de Despesa]],'Planilha Interna'!C:D,2,0),"")</f>
        <v/>
      </c>
      <c r="F73" s="60"/>
      <c r="G73" s="34" t="str">
        <f>IFERROR(MID(Tabela3[[#This Row],[Natureza de Despesa]],3,1),"")</f>
        <v/>
      </c>
      <c r="H73" s="44"/>
      <c r="J73" s="60"/>
      <c r="L73" s="60"/>
      <c r="M73" s="60"/>
      <c r="O73" s="16"/>
      <c r="R73" s="35">
        <f>Tabela3[[#This Row],[Previsão Seplag]]-Tabela3[[#This Row],[Previsão Unidade]]</f>
        <v>0</v>
      </c>
    </row>
    <row r="74" spans="1:18" x14ac:dyDescent="0.25">
      <c r="A74" s="15" t="str">
        <f>IF(Tabela3[[#This Row],[Ação]]&lt;&gt;"","SEPLAG","")</f>
        <v/>
      </c>
      <c r="C74" s="63" t="str">
        <f>IFERROR(VLOOKUP(Tabela3[[#This Row],[Ação]],Tabela1[[Ação]:[Descrição Ação]],2,0),"")</f>
        <v/>
      </c>
      <c r="E74" s="70" t="str">
        <f>IFERROR(VLOOKUP(Tabela3[[#This Row],[Natureza de Despesa]],'Planilha Interna'!C:D,2,0),"")</f>
        <v/>
      </c>
      <c r="F74" s="60"/>
      <c r="G74" s="34" t="str">
        <f>IFERROR(MID(Tabela3[[#This Row],[Natureza de Despesa]],3,1),"")</f>
        <v/>
      </c>
      <c r="H74" s="44"/>
      <c r="J74" s="60"/>
      <c r="L74" s="60"/>
      <c r="M74" s="60"/>
      <c r="O74" s="16"/>
      <c r="R74" s="35">
        <f>Tabela3[[#This Row],[Previsão Seplag]]-Tabela3[[#This Row],[Previsão Unidade]]</f>
        <v>0</v>
      </c>
    </row>
    <row r="75" spans="1:18" x14ac:dyDescent="0.25">
      <c r="A75" s="15" t="str">
        <f>IF(Tabela3[[#This Row],[Ação]]&lt;&gt;"","SEPLAG","")</f>
        <v/>
      </c>
      <c r="C75" s="63" t="str">
        <f>IFERROR(VLOOKUP(Tabela3[[#This Row],[Ação]],Tabela1[[Ação]:[Descrição Ação]],2,0),"")</f>
        <v/>
      </c>
      <c r="E75" s="70" t="str">
        <f>IFERROR(VLOOKUP(Tabela3[[#This Row],[Natureza de Despesa]],'Planilha Interna'!C:D,2,0),"")</f>
        <v/>
      </c>
      <c r="F75" s="60"/>
      <c r="G75" s="34" t="str">
        <f>IFERROR(MID(Tabela3[[#This Row],[Natureza de Despesa]],3,1),"")</f>
        <v/>
      </c>
      <c r="H75" s="44"/>
      <c r="J75" s="60"/>
      <c r="L75" s="60"/>
      <c r="M75" s="60"/>
      <c r="O75" s="16"/>
      <c r="R75" s="35">
        <f>Tabela3[[#This Row],[Previsão Seplag]]-Tabela3[[#This Row],[Previsão Unidade]]</f>
        <v>0</v>
      </c>
    </row>
    <row r="76" spans="1:18" x14ac:dyDescent="0.25">
      <c r="A76" s="15" t="str">
        <f>IF(Tabela3[[#This Row],[Ação]]&lt;&gt;"","SEPLAG","")</f>
        <v/>
      </c>
      <c r="C76" s="63" t="str">
        <f>IFERROR(VLOOKUP(Tabela3[[#This Row],[Ação]],Tabela1[[Ação]:[Descrição Ação]],2,0),"")</f>
        <v/>
      </c>
      <c r="E76" s="70" t="str">
        <f>IFERROR(VLOOKUP(Tabela3[[#This Row],[Natureza de Despesa]],'Planilha Interna'!C:D,2,0),"")</f>
        <v/>
      </c>
      <c r="F76" s="60"/>
      <c r="G76" s="34" t="str">
        <f>IFERROR(MID(Tabela3[[#This Row],[Natureza de Despesa]],3,1),"")</f>
        <v/>
      </c>
      <c r="H76" s="44"/>
      <c r="J76" s="60"/>
      <c r="L76" s="60"/>
      <c r="M76" s="60"/>
      <c r="O76" s="16"/>
      <c r="R76" s="35">
        <f>Tabela3[[#This Row],[Previsão Seplag]]-Tabela3[[#This Row],[Previsão Unidade]]</f>
        <v>0</v>
      </c>
    </row>
    <row r="77" spans="1:18" x14ac:dyDescent="0.25">
      <c r="A77" s="15" t="str">
        <f>IF(Tabela3[[#This Row],[Ação]]&lt;&gt;"","SEPLAG","")</f>
        <v/>
      </c>
      <c r="C77" s="63" t="str">
        <f>IFERROR(VLOOKUP(Tabela3[[#This Row],[Ação]],Tabela1[[Ação]:[Descrição Ação]],2,0),"")</f>
        <v/>
      </c>
      <c r="E77" s="70" t="str">
        <f>IFERROR(VLOOKUP(Tabela3[[#This Row],[Natureza de Despesa]],'Planilha Interna'!C:D,2,0),"")</f>
        <v/>
      </c>
      <c r="F77" s="60"/>
      <c r="G77" s="34" t="str">
        <f>IFERROR(MID(Tabela3[[#This Row],[Natureza de Despesa]],3,1),"")</f>
        <v/>
      </c>
      <c r="H77" s="44"/>
      <c r="J77" s="60"/>
      <c r="L77" s="60"/>
      <c r="M77" s="60"/>
      <c r="O77" s="16"/>
      <c r="R77" s="35">
        <f>Tabela3[[#This Row],[Previsão Seplag]]-Tabela3[[#This Row],[Previsão Unidade]]</f>
        <v>0</v>
      </c>
    </row>
    <row r="78" spans="1:18" x14ac:dyDescent="0.25">
      <c r="A78" s="15" t="str">
        <f>IF(Tabela3[[#This Row],[Ação]]&lt;&gt;"","SEPLAG","")</f>
        <v/>
      </c>
      <c r="C78" s="63" t="str">
        <f>IFERROR(VLOOKUP(Tabela3[[#This Row],[Ação]],Tabela1[[Ação]:[Descrição Ação]],2,0),"")</f>
        <v/>
      </c>
      <c r="E78" s="70" t="str">
        <f>IFERROR(VLOOKUP(Tabela3[[#This Row],[Natureza de Despesa]],'Planilha Interna'!C:D,2,0),"")</f>
        <v/>
      </c>
      <c r="F78" s="60"/>
      <c r="G78" s="34" t="str">
        <f>IFERROR(MID(Tabela3[[#This Row],[Natureza de Despesa]],3,1),"")</f>
        <v/>
      </c>
      <c r="H78" s="44"/>
      <c r="J78" s="60"/>
      <c r="L78" s="60"/>
      <c r="M78" s="60"/>
      <c r="O78" s="16"/>
      <c r="R78" s="35">
        <f>Tabela3[[#This Row],[Previsão Seplag]]-Tabela3[[#This Row],[Previsão Unidade]]</f>
        <v>0</v>
      </c>
    </row>
    <row r="79" spans="1:18" x14ac:dyDescent="0.25">
      <c r="A79" s="15" t="str">
        <f>IF(Tabela3[[#This Row],[Ação]]&lt;&gt;"","SEPLAG","")</f>
        <v/>
      </c>
      <c r="C79" s="63" t="str">
        <f>IFERROR(VLOOKUP(Tabela3[[#This Row],[Ação]],Tabela1[[Ação]:[Descrição Ação]],2,0),"")</f>
        <v/>
      </c>
      <c r="E79" s="70" t="str">
        <f>IFERROR(VLOOKUP(Tabela3[[#This Row],[Natureza de Despesa]],'Planilha Interna'!C:D,2,0),"")</f>
        <v/>
      </c>
      <c r="F79" s="60"/>
      <c r="G79" s="34" t="str">
        <f>IFERROR(MID(Tabela3[[#This Row],[Natureza de Despesa]],3,1),"")</f>
        <v/>
      </c>
      <c r="H79" s="44"/>
      <c r="J79" s="60"/>
      <c r="L79" s="60"/>
      <c r="M79" s="60"/>
      <c r="O79" s="16"/>
      <c r="R79" s="35">
        <f>Tabela3[[#This Row],[Previsão Seplag]]-Tabela3[[#This Row],[Previsão Unidade]]</f>
        <v>0</v>
      </c>
    </row>
    <row r="80" spans="1:18" x14ac:dyDescent="0.25">
      <c r="A80" s="15" t="str">
        <f>IF(Tabela3[[#This Row],[Ação]]&lt;&gt;"","SEPLAG","")</f>
        <v/>
      </c>
      <c r="C80" s="63" t="str">
        <f>IFERROR(VLOOKUP(Tabela3[[#This Row],[Ação]],Tabela1[[Ação]:[Descrição Ação]],2,0),"")</f>
        <v/>
      </c>
      <c r="E80" s="70" t="str">
        <f>IFERROR(VLOOKUP(Tabela3[[#This Row],[Natureza de Despesa]],'Planilha Interna'!C:D,2,0),"")</f>
        <v/>
      </c>
      <c r="F80" s="60"/>
      <c r="G80" s="34" t="str">
        <f>IFERROR(MID(Tabela3[[#This Row],[Natureza de Despesa]],3,1),"")</f>
        <v/>
      </c>
      <c r="H80" s="44"/>
      <c r="J80" s="60"/>
      <c r="L80" s="60"/>
      <c r="M80" s="60"/>
      <c r="O80" s="16"/>
      <c r="R80" s="35">
        <f>Tabela3[[#This Row],[Previsão Seplag]]-Tabela3[[#This Row],[Previsão Unidade]]</f>
        <v>0</v>
      </c>
    </row>
    <row r="81" spans="1:18" x14ac:dyDescent="0.25">
      <c r="A81" s="15" t="str">
        <f>IF(Tabela3[[#This Row],[Ação]]&lt;&gt;"","SEPLAG","")</f>
        <v/>
      </c>
      <c r="C81" s="63" t="str">
        <f>IFERROR(VLOOKUP(Tabela3[[#This Row],[Ação]],Tabela1[[Ação]:[Descrição Ação]],2,0),"")</f>
        <v/>
      </c>
      <c r="E81" s="70" t="str">
        <f>IFERROR(VLOOKUP(Tabela3[[#This Row],[Natureza de Despesa]],'Planilha Interna'!C:D,2,0),"")</f>
        <v/>
      </c>
      <c r="F81" s="60"/>
      <c r="G81" s="34" t="str">
        <f>IFERROR(MID(Tabela3[[#This Row],[Natureza de Despesa]],3,1),"")</f>
        <v/>
      </c>
      <c r="H81" s="44"/>
      <c r="J81" s="60"/>
      <c r="L81" s="60"/>
      <c r="M81" s="60"/>
      <c r="O81" s="16"/>
      <c r="R81" s="35">
        <f>Tabela3[[#This Row],[Previsão Seplag]]-Tabela3[[#This Row],[Previsão Unidade]]</f>
        <v>0</v>
      </c>
    </row>
    <row r="82" spans="1:18" x14ac:dyDescent="0.25">
      <c r="A82" s="15" t="str">
        <f>IF(Tabela3[[#This Row],[Ação]]&lt;&gt;"","SEPLAG","")</f>
        <v/>
      </c>
      <c r="C82" s="63" t="str">
        <f>IFERROR(VLOOKUP(Tabela3[[#This Row],[Ação]],Tabela1[[Ação]:[Descrição Ação]],2,0),"")</f>
        <v/>
      </c>
      <c r="E82" s="70" t="str">
        <f>IFERROR(VLOOKUP(Tabela3[[#This Row],[Natureza de Despesa]],'Planilha Interna'!C:D,2,0),"")</f>
        <v/>
      </c>
      <c r="F82" s="60"/>
      <c r="G82" s="34" t="str">
        <f>IFERROR(MID(Tabela3[[#This Row],[Natureza de Despesa]],3,1),"")</f>
        <v/>
      </c>
      <c r="H82" s="44"/>
      <c r="J82" s="60"/>
      <c r="L82" s="60"/>
      <c r="M82" s="60"/>
      <c r="O82" s="16"/>
      <c r="R82" s="35">
        <f>Tabela3[[#This Row],[Previsão Seplag]]-Tabela3[[#This Row],[Previsão Unidade]]</f>
        <v>0</v>
      </c>
    </row>
    <row r="83" spans="1:18" x14ac:dyDescent="0.25">
      <c r="A83" s="15" t="str">
        <f>IF(Tabela3[[#This Row],[Ação]]&lt;&gt;"","SEPLAG","")</f>
        <v/>
      </c>
      <c r="C83" s="63" t="str">
        <f>IFERROR(VLOOKUP(Tabela3[[#This Row],[Ação]],Tabela1[[Ação]:[Descrição Ação]],2,0),"")</f>
        <v/>
      </c>
      <c r="E83" s="70" t="str">
        <f>IFERROR(VLOOKUP(Tabela3[[#This Row],[Natureza de Despesa]],'Planilha Interna'!C:D,2,0),"")</f>
        <v/>
      </c>
      <c r="F83" s="60"/>
      <c r="G83" s="34" t="str">
        <f>IFERROR(MID(Tabela3[[#This Row],[Natureza de Despesa]],3,1),"")</f>
        <v/>
      </c>
      <c r="H83" s="44"/>
      <c r="J83" s="60"/>
      <c r="L83" s="60"/>
      <c r="M83" s="60"/>
      <c r="O83" s="16"/>
      <c r="R83" s="35">
        <f>Tabela3[[#This Row],[Previsão Seplag]]-Tabela3[[#This Row],[Previsão Unidade]]</f>
        <v>0</v>
      </c>
    </row>
    <row r="84" spans="1:18" x14ac:dyDescent="0.25">
      <c r="A84" s="15" t="str">
        <f>IF(Tabela3[[#This Row],[Ação]]&lt;&gt;"","SEPLAG","")</f>
        <v/>
      </c>
      <c r="C84" s="63" t="str">
        <f>IFERROR(VLOOKUP(Tabela3[[#This Row],[Ação]],Tabela1[[Ação]:[Descrição Ação]],2,0),"")</f>
        <v/>
      </c>
      <c r="E84" s="70" t="str">
        <f>IFERROR(VLOOKUP(Tabela3[[#This Row],[Natureza de Despesa]],'Planilha Interna'!C:D,2,0),"")</f>
        <v/>
      </c>
      <c r="F84" s="60"/>
      <c r="G84" s="34" t="str">
        <f>IFERROR(MID(Tabela3[[#This Row],[Natureza de Despesa]],3,1),"")</f>
        <v/>
      </c>
      <c r="H84" s="44"/>
      <c r="J84" s="60"/>
      <c r="L84" s="60"/>
      <c r="M84" s="60"/>
      <c r="O84" s="16"/>
      <c r="R84" s="35">
        <f>Tabela3[[#This Row],[Previsão Seplag]]-Tabela3[[#This Row],[Previsão Unidade]]</f>
        <v>0</v>
      </c>
    </row>
    <row r="85" spans="1:18" x14ac:dyDescent="0.25">
      <c r="A85" s="15" t="str">
        <f>IF(Tabela3[[#This Row],[Ação]]&lt;&gt;"","SEPLAG","")</f>
        <v/>
      </c>
      <c r="C85" s="63" t="str">
        <f>IFERROR(VLOOKUP(Tabela3[[#This Row],[Ação]],Tabela1[[Ação]:[Descrição Ação]],2,0),"")</f>
        <v/>
      </c>
      <c r="E85" s="70" t="str">
        <f>IFERROR(VLOOKUP(Tabela3[[#This Row],[Natureza de Despesa]],'Planilha Interna'!C:D,2,0),"")</f>
        <v/>
      </c>
      <c r="F85" s="60"/>
      <c r="G85" s="34" t="str">
        <f>IFERROR(MID(Tabela3[[#This Row],[Natureza de Despesa]],3,1),"")</f>
        <v/>
      </c>
      <c r="H85" s="44"/>
      <c r="J85" s="60"/>
      <c r="L85" s="60"/>
      <c r="M85" s="60"/>
      <c r="O85" s="16"/>
      <c r="R85" s="35">
        <f>Tabela3[[#This Row],[Previsão Seplag]]-Tabela3[[#This Row],[Previsão Unidade]]</f>
        <v>0</v>
      </c>
    </row>
    <row r="86" spans="1:18" x14ac:dyDescent="0.25">
      <c r="A86" s="15" t="str">
        <f>IF(Tabela3[[#This Row],[Ação]]&lt;&gt;"","SEPLAG","")</f>
        <v/>
      </c>
      <c r="C86" s="63" t="str">
        <f>IFERROR(VLOOKUP(Tabela3[[#This Row],[Ação]],Tabela1[[Ação]:[Descrição Ação]],2,0),"")</f>
        <v/>
      </c>
      <c r="E86" s="70" t="str">
        <f>IFERROR(VLOOKUP(Tabela3[[#This Row],[Natureza de Despesa]],'Planilha Interna'!C:D,2,0),"")</f>
        <v/>
      </c>
      <c r="F86" s="60"/>
      <c r="G86" s="34" t="str">
        <f>IFERROR(MID(Tabela3[[#This Row],[Natureza de Despesa]],3,1),"")</f>
        <v/>
      </c>
      <c r="H86" s="44"/>
      <c r="J86" s="60"/>
      <c r="L86" s="60"/>
      <c r="M86" s="60"/>
      <c r="O86" s="16"/>
      <c r="R86" s="35">
        <f>Tabela3[[#This Row],[Previsão Seplag]]-Tabela3[[#This Row],[Previsão Unidade]]</f>
        <v>0</v>
      </c>
    </row>
    <row r="87" spans="1:18" x14ac:dyDescent="0.25">
      <c r="A87" s="15" t="str">
        <f>IF(Tabela3[[#This Row],[Ação]]&lt;&gt;"","SEPLAG","")</f>
        <v/>
      </c>
      <c r="C87" s="63" t="str">
        <f>IFERROR(VLOOKUP(Tabela3[[#This Row],[Ação]],Tabela1[[Ação]:[Descrição Ação]],2,0),"")</f>
        <v/>
      </c>
      <c r="E87" s="70" t="str">
        <f>IFERROR(VLOOKUP(Tabela3[[#This Row],[Natureza de Despesa]],'Planilha Interna'!C:D,2,0),"")</f>
        <v/>
      </c>
      <c r="F87" s="60"/>
      <c r="G87" s="34" t="str">
        <f>IFERROR(MID(Tabela3[[#This Row],[Natureza de Despesa]],3,1),"")</f>
        <v/>
      </c>
      <c r="H87" s="44"/>
      <c r="J87" s="60"/>
      <c r="L87" s="60"/>
      <c r="M87" s="60"/>
      <c r="O87" s="16"/>
      <c r="R87" s="35">
        <f>Tabela3[[#This Row],[Previsão Seplag]]-Tabela3[[#This Row],[Previsão Unidade]]</f>
        <v>0</v>
      </c>
    </row>
    <row r="88" spans="1:18" x14ac:dyDescent="0.25">
      <c r="A88" s="15" t="str">
        <f>IF(Tabela3[[#This Row],[Ação]]&lt;&gt;"","SEPLAG","")</f>
        <v/>
      </c>
      <c r="C88" s="63" t="str">
        <f>IFERROR(VLOOKUP(Tabela3[[#This Row],[Ação]],Tabela1[[Ação]:[Descrição Ação]],2,0),"")</f>
        <v/>
      </c>
      <c r="E88" s="70" t="str">
        <f>IFERROR(VLOOKUP(Tabela3[[#This Row],[Natureza de Despesa]],'Planilha Interna'!C:D,2,0),"")</f>
        <v/>
      </c>
      <c r="F88" s="60"/>
      <c r="G88" s="34" t="str">
        <f>IFERROR(MID(Tabela3[[#This Row],[Natureza de Despesa]],3,1),"")</f>
        <v/>
      </c>
      <c r="H88" s="44"/>
      <c r="J88" s="60"/>
      <c r="L88" s="60"/>
      <c r="M88" s="60"/>
      <c r="O88" s="16"/>
      <c r="R88" s="35">
        <f>Tabela3[[#This Row],[Previsão Seplag]]-Tabela3[[#This Row],[Previsão Unidade]]</f>
        <v>0</v>
      </c>
    </row>
    <row r="89" spans="1:18" x14ac:dyDescent="0.25">
      <c r="A89" s="15" t="str">
        <f>IF(Tabela3[[#This Row],[Ação]]&lt;&gt;"","SEPLAG","")</f>
        <v/>
      </c>
      <c r="C89" s="63" t="str">
        <f>IFERROR(VLOOKUP(Tabela3[[#This Row],[Ação]],Tabela1[[Ação]:[Descrição Ação]],2,0),"")</f>
        <v/>
      </c>
      <c r="E89" s="70" t="str">
        <f>IFERROR(VLOOKUP(Tabela3[[#This Row],[Natureza de Despesa]],'Planilha Interna'!C:D,2,0),"")</f>
        <v/>
      </c>
      <c r="F89" s="60"/>
      <c r="G89" s="34" t="str">
        <f>IFERROR(MID(Tabela3[[#This Row],[Natureza de Despesa]],3,1),"")</f>
        <v/>
      </c>
      <c r="H89" s="44"/>
      <c r="J89" s="60"/>
      <c r="L89" s="60"/>
      <c r="M89" s="60"/>
      <c r="O89" s="16"/>
      <c r="R89" s="35">
        <f>Tabela3[[#This Row],[Previsão Seplag]]-Tabela3[[#This Row],[Previsão Unidade]]</f>
        <v>0</v>
      </c>
    </row>
    <row r="90" spans="1:18" x14ac:dyDescent="0.25">
      <c r="A90" s="15" t="str">
        <f>IF(Tabela3[[#This Row],[Ação]]&lt;&gt;"","SEPLAG","")</f>
        <v/>
      </c>
      <c r="C90" s="63" t="str">
        <f>IFERROR(VLOOKUP(Tabela3[[#This Row],[Ação]],Tabela1[[Ação]:[Descrição Ação]],2,0),"")</f>
        <v/>
      </c>
      <c r="E90" s="70" t="str">
        <f>IFERROR(VLOOKUP(Tabela3[[#This Row],[Natureza de Despesa]],'Planilha Interna'!C:D,2,0),"")</f>
        <v/>
      </c>
      <c r="F90" s="60"/>
      <c r="G90" s="34" t="str">
        <f>IFERROR(MID(Tabela3[[#This Row],[Natureza de Despesa]],3,1),"")</f>
        <v/>
      </c>
      <c r="H90" s="44"/>
      <c r="J90" s="60"/>
      <c r="L90" s="60"/>
      <c r="M90" s="60"/>
      <c r="O90" s="16"/>
      <c r="R90" s="35">
        <f>Tabela3[[#This Row],[Previsão Seplag]]-Tabela3[[#This Row],[Previsão Unidade]]</f>
        <v>0</v>
      </c>
    </row>
    <row r="91" spans="1:18" x14ac:dyDescent="0.25">
      <c r="A91" s="15" t="str">
        <f>IF(Tabela3[[#This Row],[Ação]]&lt;&gt;"","SEPLAG","")</f>
        <v/>
      </c>
      <c r="C91" s="63" t="str">
        <f>IFERROR(VLOOKUP(Tabela3[[#This Row],[Ação]],Tabela1[[Ação]:[Descrição Ação]],2,0),"")</f>
        <v/>
      </c>
      <c r="E91" s="70" t="str">
        <f>IFERROR(VLOOKUP(Tabela3[[#This Row],[Natureza de Despesa]],'Planilha Interna'!C:D,2,0),"")</f>
        <v/>
      </c>
      <c r="F91" s="60"/>
      <c r="G91" s="34" t="str">
        <f>IFERROR(MID(Tabela3[[#This Row],[Natureza de Despesa]],3,1),"")</f>
        <v/>
      </c>
      <c r="H91" s="44"/>
      <c r="J91" s="60"/>
      <c r="L91" s="60"/>
      <c r="M91" s="60"/>
      <c r="O91" s="16"/>
      <c r="R91" s="35">
        <f>Tabela3[[#This Row],[Previsão Seplag]]-Tabela3[[#This Row],[Previsão Unidade]]</f>
        <v>0</v>
      </c>
    </row>
    <row r="92" spans="1:18" x14ac:dyDescent="0.25">
      <c r="A92" s="15" t="str">
        <f>IF(Tabela3[[#This Row],[Ação]]&lt;&gt;"","SEPLAG","")</f>
        <v/>
      </c>
      <c r="C92" s="63" t="str">
        <f>IFERROR(VLOOKUP(Tabela3[[#This Row],[Ação]],Tabela1[[Ação]:[Descrição Ação]],2,0),"")</f>
        <v/>
      </c>
      <c r="E92" s="70" t="str">
        <f>IFERROR(VLOOKUP(Tabela3[[#This Row],[Natureza de Despesa]],'Planilha Interna'!C:D,2,0),"")</f>
        <v/>
      </c>
      <c r="F92" s="60"/>
      <c r="G92" s="34" t="str">
        <f>IFERROR(MID(Tabela3[[#This Row],[Natureza de Despesa]],3,1),"")</f>
        <v/>
      </c>
      <c r="H92" s="44"/>
      <c r="J92" s="60"/>
      <c r="L92" s="60"/>
      <c r="M92" s="60"/>
      <c r="O92" s="16"/>
      <c r="R92" s="35">
        <f>Tabela3[[#This Row],[Previsão Seplag]]-Tabela3[[#This Row],[Previsão Unidade]]</f>
        <v>0</v>
      </c>
    </row>
    <row r="93" spans="1:18" x14ac:dyDescent="0.25">
      <c r="A93" s="15" t="str">
        <f>IF(Tabela3[[#This Row],[Ação]]&lt;&gt;"","SEPLAG","")</f>
        <v/>
      </c>
      <c r="C93" s="63" t="str">
        <f>IFERROR(VLOOKUP(Tabela3[[#This Row],[Ação]],Tabela1[[Ação]:[Descrição Ação]],2,0),"")</f>
        <v/>
      </c>
      <c r="E93" s="70" t="str">
        <f>IFERROR(VLOOKUP(Tabela3[[#This Row],[Natureza de Despesa]],'Planilha Interna'!C:D,2,0),"")</f>
        <v/>
      </c>
      <c r="F93" s="60"/>
      <c r="G93" s="34" t="str">
        <f>IFERROR(MID(Tabela3[[#This Row],[Natureza de Despesa]],3,1),"")</f>
        <v/>
      </c>
      <c r="H93" s="44"/>
      <c r="J93" s="60"/>
      <c r="L93" s="60"/>
      <c r="M93" s="60"/>
      <c r="O93" s="16"/>
      <c r="R93" s="35">
        <f>Tabela3[[#This Row],[Previsão Seplag]]-Tabela3[[#This Row],[Previsão Unidade]]</f>
        <v>0</v>
      </c>
    </row>
    <row r="94" spans="1:18" x14ac:dyDescent="0.25">
      <c r="A94" s="15" t="str">
        <f>IF(Tabela3[[#This Row],[Ação]]&lt;&gt;"","SEPLAG","")</f>
        <v/>
      </c>
      <c r="C94" s="63" t="str">
        <f>IFERROR(VLOOKUP(Tabela3[[#This Row],[Ação]],Tabela1[[Ação]:[Descrição Ação]],2,0),"")</f>
        <v/>
      </c>
      <c r="E94" s="70" t="str">
        <f>IFERROR(VLOOKUP(Tabela3[[#This Row],[Natureza de Despesa]],'Planilha Interna'!C:D,2,0),"")</f>
        <v/>
      </c>
      <c r="F94" s="60"/>
      <c r="G94" s="34" t="str">
        <f>IFERROR(MID(Tabela3[[#This Row],[Natureza de Despesa]],3,1),"")</f>
        <v/>
      </c>
      <c r="H94" s="44"/>
      <c r="J94" s="60"/>
      <c r="L94" s="60"/>
      <c r="M94" s="60"/>
      <c r="O94" s="16"/>
      <c r="R94" s="35">
        <f>Tabela3[[#This Row],[Previsão Seplag]]-Tabela3[[#This Row],[Previsão Unidade]]</f>
        <v>0</v>
      </c>
    </row>
    <row r="95" spans="1:18" x14ac:dyDescent="0.25">
      <c r="A95" s="15" t="str">
        <f>IF(Tabela3[[#This Row],[Ação]]&lt;&gt;"","SEPLAG","")</f>
        <v/>
      </c>
      <c r="C95" s="63" t="str">
        <f>IFERROR(VLOOKUP(Tabela3[[#This Row],[Ação]],Tabela1[[Ação]:[Descrição Ação]],2,0),"")</f>
        <v/>
      </c>
      <c r="E95" s="70" t="str">
        <f>IFERROR(VLOOKUP(Tabela3[[#This Row],[Natureza de Despesa]],'Planilha Interna'!C:D,2,0),"")</f>
        <v/>
      </c>
      <c r="F95" s="60"/>
      <c r="G95" s="34" t="str">
        <f>IFERROR(MID(Tabela3[[#This Row],[Natureza de Despesa]],3,1),"")</f>
        <v/>
      </c>
      <c r="H95" s="44"/>
      <c r="J95" s="60"/>
      <c r="L95" s="60"/>
      <c r="M95" s="60"/>
      <c r="O95" s="16"/>
      <c r="R95" s="35">
        <f>Tabela3[[#This Row],[Previsão Seplag]]-Tabela3[[#This Row],[Previsão Unidade]]</f>
        <v>0</v>
      </c>
    </row>
    <row r="96" spans="1:18" x14ac:dyDescent="0.25">
      <c r="A96" s="15" t="str">
        <f>IF(Tabela3[[#This Row],[Ação]]&lt;&gt;"","SEPLAG","")</f>
        <v/>
      </c>
      <c r="C96" s="63" t="str">
        <f>IFERROR(VLOOKUP(Tabela3[[#This Row],[Ação]],Tabela1[[Ação]:[Descrição Ação]],2,0),"")</f>
        <v/>
      </c>
      <c r="E96" s="70" t="str">
        <f>IFERROR(VLOOKUP(Tabela3[[#This Row],[Natureza de Despesa]],'Planilha Interna'!C:D,2,0),"")</f>
        <v/>
      </c>
      <c r="F96" s="60"/>
      <c r="G96" s="34" t="str">
        <f>IFERROR(MID(Tabela3[[#This Row],[Natureza de Despesa]],3,1),"")</f>
        <v/>
      </c>
      <c r="H96" s="44"/>
      <c r="J96" s="60"/>
      <c r="L96" s="60"/>
      <c r="M96" s="60"/>
      <c r="O96" s="16"/>
      <c r="R96" s="35">
        <f>Tabela3[[#This Row],[Previsão Seplag]]-Tabela3[[#This Row],[Previsão Unidade]]</f>
        <v>0</v>
      </c>
    </row>
    <row r="97" spans="1:18" x14ac:dyDescent="0.25">
      <c r="A97" s="15" t="str">
        <f>IF(Tabela3[[#This Row],[Ação]]&lt;&gt;"","SEPLAG","")</f>
        <v/>
      </c>
      <c r="C97" s="63" t="str">
        <f>IFERROR(VLOOKUP(Tabela3[[#This Row],[Ação]],Tabela1[[Ação]:[Descrição Ação]],2,0),"")</f>
        <v/>
      </c>
      <c r="E97" s="70" t="str">
        <f>IFERROR(VLOOKUP(Tabela3[[#This Row],[Natureza de Despesa]],'Planilha Interna'!C:D,2,0),"")</f>
        <v/>
      </c>
      <c r="F97" s="60"/>
      <c r="G97" s="34" t="str">
        <f>IFERROR(MID(Tabela3[[#This Row],[Natureza de Despesa]],3,1),"")</f>
        <v/>
      </c>
      <c r="H97" s="44"/>
      <c r="J97" s="60"/>
      <c r="L97" s="60"/>
      <c r="M97" s="60"/>
      <c r="O97" s="16"/>
      <c r="R97" s="35">
        <f>Tabela3[[#This Row],[Previsão Seplag]]-Tabela3[[#This Row],[Previsão Unidade]]</f>
        <v>0</v>
      </c>
    </row>
    <row r="98" spans="1:18" x14ac:dyDescent="0.25">
      <c r="A98" s="15" t="str">
        <f>IF(Tabela3[[#This Row],[Ação]]&lt;&gt;"","SEPLAG","")</f>
        <v/>
      </c>
      <c r="C98" s="63" t="str">
        <f>IFERROR(VLOOKUP(Tabela3[[#This Row],[Ação]],Tabela1[[Ação]:[Descrição Ação]],2,0),"")</f>
        <v/>
      </c>
      <c r="E98" s="70" t="str">
        <f>IFERROR(VLOOKUP(Tabela3[[#This Row],[Natureza de Despesa]],'Planilha Interna'!C:D,2,0),"")</f>
        <v/>
      </c>
      <c r="F98" s="60"/>
      <c r="G98" s="34" t="str">
        <f>IFERROR(MID(Tabela3[[#This Row],[Natureza de Despesa]],3,1),"")</f>
        <v/>
      </c>
      <c r="H98" s="44"/>
      <c r="J98" s="60"/>
      <c r="L98" s="60"/>
      <c r="M98" s="60"/>
      <c r="O98" s="16"/>
      <c r="R98" s="35">
        <f>Tabela3[[#This Row],[Previsão Seplag]]-Tabela3[[#This Row],[Previsão Unidade]]</f>
        <v>0</v>
      </c>
    </row>
    <row r="99" spans="1:18" x14ac:dyDescent="0.25">
      <c r="A99" s="15" t="str">
        <f>IF(Tabela3[[#This Row],[Ação]]&lt;&gt;"","SEPLAG","")</f>
        <v/>
      </c>
      <c r="C99" s="63" t="str">
        <f>IFERROR(VLOOKUP(Tabela3[[#This Row],[Ação]],Tabela1[[Ação]:[Descrição Ação]],2,0),"")</f>
        <v/>
      </c>
      <c r="E99" s="70" t="str">
        <f>IFERROR(VLOOKUP(Tabela3[[#This Row],[Natureza de Despesa]],'Planilha Interna'!C:D,2,0),"")</f>
        <v/>
      </c>
      <c r="F99" s="60"/>
      <c r="G99" s="34" t="str">
        <f>IFERROR(MID(Tabela3[[#This Row],[Natureza de Despesa]],3,1),"")</f>
        <v/>
      </c>
      <c r="H99" s="44"/>
      <c r="J99" s="60"/>
      <c r="L99" s="60"/>
      <c r="M99" s="60"/>
      <c r="O99" s="16"/>
      <c r="R99" s="35">
        <f>Tabela3[[#This Row],[Previsão Seplag]]-Tabela3[[#This Row],[Previsão Unidade]]</f>
        <v>0</v>
      </c>
    </row>
    <row r="100" spans="1:18" x14ac:dyDescent="0.25">
      <c r="A100" s="15" t="str">
        <f>IF(Tabela3[[#This Row],[Ação]]&lt;&gt;"","SEPLAG","")</f>
        <v/>
      </c>
      <c r="C100" s="63" t="str">
        <f>IFERROR(VLOOKUP(Tabela3[[#This Row],[Ação]],Tabela1[[Ação]:[Descrição Ação]],2,0),"")</f>
        <v/>
      </c>
      <c r="E100" s="70" t="str">
        <f>IFERROR(VLOOKUP(Tabela3[[#This Row],[Natureza de Despesa]],'Planilha Interna'!C:D,2,0),"")</f>
        <v/>
      </c>
      <c r="F100" s="60"/>
      <c r="G100" s="34" t="str">
        <f>IFERROR(MID(Tabela3[[#This Row],[Natureza de Despesa]],3,1),"")</f>
        <v/>
      </c>
      <c r="H100" s="44"/>
      <c r="J100" s="60"/>
      <c r="L100" s="60"/>
      <c r="M100" s="60"/>
      <c r="O100" s="16"/>
      <c r="R100" s="35">
        <f>Tabela3[[#This Row],[Previsão Seplag]]-Tabela3[[#This Row],[Previsão Unidade]]</f>
        <v>0</v>
      </c>
    </row>
    <row r="101" spans="1:18" x14ac:dyDescent="0.25">
      <c r="A101" s="15" t="str">
        <f>IF(Tabela3[[#This Row],[Ação]]&lt;&gt;"","SEPLAG","")</f>
        <v/>
      </c>
      <c r="C101" s="63" t="str">
        <f>IFERROR(VLOOKUP(Tabela3[[#This Row],[Ação]],Tabela1[[Ação]:[Descrição Ação]],2,0),"")</f>
        <v/>
      </c>
      <c r="E101" s="70" t="str">
        <f>IFERROR(VLOOKUP(Tabela3[[#This Row],[Natureza de Despesa]],'Planilha Interna'!C:D,2,0),"")</f>
        <v/>
      </c>
      <c r="F101" s="60"/>
      <c r="G101" s="34" t="str">
        <f>IFERROR(MID(Tabela3[[#This Row],[Natureza de Despesa]],3,1),"")</f>
        <v/>
      </c>
      <c r="H101" s="44"/>
      <c r="J101" s="60"/>
      <c r="L101" s="60"/>
      <c r="M101" s="60"/>
      <c r="O101" s="16"/>
      <c r="R101" s="35">
        <f>Tabela3[[#This Row],[Previsão Seplag]]-Tabela3[[#This Row],[Previsão Unidade]]</f>
        <v>0</v>
      </c>
    </row>
    <row r="102" spans="1:18" x14ac:dyDescent="0.25">
      <c r="A102" s="15" t="str">
        <f>IF(Tabela3[[#This Row],[Ação]]&lt;&gt;"","SEPLAG","")</f>
        <v/>
      </c>
      <c r="C102" s="63" t="str">
        <f>IFERROR(VLOOKUP(Tabela3[[#This Row],[Ação]],Tabela1[[Ação]:[Descrição Ação]],2,0),"")</f>
        <v/>
      </c>
      <c r="E102" s="70" t="str">
        <f>IFERROR(VLOOKUP(Tabela3[[#This Row],[Natureza de Despesa]],'Planilha Interna'!C:D,2,0),"")</f>
        <v/>
      </c>
      <c r="F102" s="60"/>
      <c r="G102" s="34" t="str">
        <f>IFERROR(MID(Tabela3[[#This Row],[Natureza de Despesa]],3,1),"")</f>
        <v/>
      </c>
      <c r="H102" s="44"/>
      <c r="J102" s="60"/>
      <c r="L102" s="60"/>
      <c r="M102" s="60"/>
      <c r="O102" s="16"/>
      <c r="R102" s="35">
        <f>Tabela3[[#This Row],[Previsão Seplag]]-Tabela3[[#This Row],[Previsão Unidade]]</f>
        <v>0</v>
      </c>
    </row>
    <row r="103" spans="1:18" x14ac:dyDescent="0.25">
      <c r="A103" s="15" t="str">
        <f>IF(Tabela3[[#This Row],[Ação]]&lt;&gt;"","SEPLAG","")</f>
        <v/>
      </c>
      <c r="C103" s="63" t="str">
        <f>IFERROR(VLOOKUP(Tabela3[[#This Row],[Ação]],Tabela1[[Ação]:[Descrição Ação]],2,0),"")</f>
        <v/>
      </c>
      <c r="E103" s="70" t="str">
        <f>IFERROR(VLOOKUP(Tabela3[[#This Row],[Natureza de Despesa]],'Planilha Interna'!C:D,2,0),"")</f>
        <v/>
      </c>
      <c r="F103" s="60"/>
      <c r="G103" s="34" t="str">
        <f>IFERROR(MID(Tabela3[[#This Row],[Natureza de Despesa]],3,1),"")</f>
        <v/>
      </c>
      <c r="H103" s="44"/>
      <c r="J103" s="60"/>
      <c r="L103" s="60"/>
      <c r="M103" s="60"/>
      <c r="O103" s="16"/>
      <c r="R103" s="35">
        <f>Tabela3[[#This Row],[Previsão Seplag]]-Tabela3[[#This Row],[Previsão Unidade]]</f>
        <v>0</v>
      </c>
    </row>
    <row r="104" spans="1:18" x14ac:dyDescent="0.25">
      <c r="A104" s="15" t="str">
        <f>IF(Tabela3[[#This Row],[Ação]]&lt;&gt;"","SEPLAG","")</f>
        <v/>
      </c>
      <c r="C104" s="63" t="str">
        <f>IFERROR(VLOOKUP(Tabela3[[#This Row],[Ação]],Tabela1[[Ação]:[Descrição Ação]],2,0),"")</f>
        <v/>
      </c>
      <c r="E104" s="70" t="str">
        <f>IFERROR(VLOOKUP(Tabela3[[#This Row],[Natureza de Despesa]],'Planilha Interna'!C:D,2,0),"")</f>
        <v/>
      </c>
      <c r="F104" s="60"/>
      <c r="G104" s="34" t="str">
        <f>IFERROR(MID(Tabela3[[#This Row],[Natureza de Despesa]],3,1),"")</f>
        <v/>
      </c>
      <c r="H104" s="44"/>
      <c r="J104" s="60"/>
      <c r="L104" s="60"/>
      <c r="M104" s="60"/>
      <c r="O104" s="16"/>
      <c r="R104" s="35">
        <f>Tabela3[[#This Row],[Previsão Seplag]]-Tabela3[[#This Row],[Previsão Unidade]]</f>
        <v>0</v>
      </c>
    </row>
    <row r="105" spans="1:18" x14ac:dyDescent="0.25">
      <c r="A105" s="15" t="str">
        <f>IF(Tabela3[[#This Row],[Ação]]&lt;&gt;"","SEPLAG","")</f>
        <v/>
      </c>
      <c r="C105" s="63" t="str">
        <f>IFERROR(VLOOKUP(Tabela3[[#This Row],[Ação]],Tabela1[[Ação]:[Descrição Ação]],2,0),"")</f>
        <v/>
      </c>
      <c r="E105" s="70" t="str">
        <f>IFERROR(VLOOKUP(Tabela3[[#This Row],[Natureza de Despesa]],'Planilha Interna'!C:D,2,0),"")</f>
        <v/>
      </c>
      <c r="F105" s="60"/>
      <c r="G105" s="34" t="str">
        <f>IFERROR(MID(Tabela3[[#This Row],[Natureza de Despesa]],3,1),"")</f>
        <v/>
      </c>
      <c r="H105" s="44"/>
      <c r="J105" s="60"/>
      <c r="L105" s="60"/>
      <c r="M105" s="60"/>
      <c r="O105" s="16"/>
      <c r="R105" s="35">
        <f>Tabela3[[#This Row],[Previsão Seplag]]-Tabela3[[#This Row],[Previsão Unidade]]</f>
        <v>0</v>
      </c>
    </row>
    <row r="106" spans="1:18" x14ac:dyDescent="0.25">
      <c r="A106" s="15" t="str">
        <f>IF(Tabela3[[#This Row],[Ação]]&lt;&gt;"","SEPLAG","")</f>
        <v/>
      </c>
      <c r="C106" s="63" t="str">
        <f>IFERROR(VLOOKUP(Tabela3[[#This Row],[Ação]],Tabela1[[Ação]:[Descrição Ação]],2,0),"")</f>
        <v/>
      </c>
      <c r="E106" s="70" t="str">
        <f>IFERROR(VLOOKUP(Tabela3[[#This Row],[Natureza de Despesa]],'Planilha Interna'!C:D,2,0),"")</f>
        <v/>
      </c>
      <c r="F106" s="60"/>
      <c r="G106" s="34" t="str">
        <f>IFERROR(MID(Tabela3[[#This Row],[Natureza de Despesa]],3,1),"")</f>
        <v/>
      </c>
      <c r="H106" s="44"/>
      <c r="J106" s="60"/>
      <c r="L106" s="60"/>
      <c r="M106" s="60"/>
      <c r="O106" s="16"/>
      <c r="R106" s="35">
        <f>Tabela3[[#This Row],[Previsão Seplag]]-Tabela3[[#This Row],[Previsão Unidade]]</f>
        <v>0</v>
      </c>
    </row>
    <row r="107" spans="1:18" x14ac:dyDescent="0.25">
      <c r="A107" s="15" t="str">
        <f>IF(Tabela3[[#This Row],[Ação]]&lt;&gt;"","SEPLAG","")</f>
        <v/>
      </c>
      <c r="C107" s="63" t="str">
        <f>IFERROR(VLOOKUP(Tabela3[[#This Row],[Ação]],Tabela1[[Ação]:[Descrição Ação]],2,0),"")</f>
        <v/>
      </c>
      <c r="E107" s="70" t="str">
        <f>IFERROR(VLOOKUP(Tabela3[[#This Row],[Natureza de Despesa]],'Planilha Interna'!C:D,2,0),"")</f>
        <v/>
      </c>
      <c r="F107" s="60"/>
      <c r="G107" s="34" t="str">
        <f>IFERROR(MID(Tabela3[[#This Row],[Natureza de Despesa]],3,1),"")</f>
        <v/>
      </c>
      <c r="H107" s="44"/>
      <c r="J107" s="60"/>
      <c r="L107" s="60"/>
      <c r="M107" s="60"/>
      <c r="O107" s="16"/>
      <c r="R107" s="35">
        <f>Tabela3[[#This Row],[Previsão Seplag]]-Tabela3[[#This Row],[Previsão Unidade]]</f>
        <v>0</v>
      </c>
    </row>
    <row r="108" spans="1:18" x14ac:dyDescent="0.25">
      <c r="A108" s="15" t="str">
        <f>IF(Tabela3[[#This Row],[Ação]]&lt;&gt;"","SEPLAG","")</f>
        <v/>
      </c>
      <c r="C108" s="63" t="str">
        <f>IFERROR(VLOOKUP(Tabela3[[#This Row],[Ação]],Tabela1[[Ação]:[Descrição Ação]],2,0),"")</f>
        <v/>
      </c>
      <c r="E108" s="70" t="str">
        <f>IFERROR(VLOOKUP(Tabela3[[#This Row],[Natureza de Despesa]],'Planilha Interna'!C:D,2,0),"")</f>
        <v/>
      </c>
      <c r="F108" s="60"/>
      <c r="G108" s="34" t="str">
        <f>IFERROR(MID(Tabela3[[#This Row],[Natureza de Despesa]],3,1),"")</f>
        <v/>
      </c>
      <c r="H108" s="44"/>
      <c r="J108" s="60"/>
      <c r="L108" s="60"/>
      <c r="M108" s="60"/>
      <c r="O108" s="16"/>
      <c r="R108" s="35">
        <f>Tabela3[[#This Row],[Previsão Seplag]]-Tabela3[[#This Row],[Previsão Unidade]]</f>
        <v>0</v>
      </c>
    </row>
    <row r="109" spans="1:18" x14ac:dyDescent="0.25">
      <c r="A109" s="15" t="str">
        <f>IF(Tabela3[[#This Row],[Ação]]&lt;&gt;"","SEPLAG","")</f>
        <v/>
      </c>
      <c r="C109" s="63" t="str">
        <f>IFERROR(VLOOKUP(Tabela3[[#This Row],[Ação]],Tabela1[[Ação]:[Descrição Ação]],2,0),"")</f>
        <v/>
      </c>
      <c r="E109" s="70" t="str">
        <f>IFERROR(VLOOKUP(Tabela3[[#This Row],[Natureza de Despesa]],'Planilha Interna'!C:D,2,0),"")</f>
        <v/>
      </c>
      <c r="F109" s="60"/>
      <c r="G109" s="34" t="str">
        <f>IFERROR(MID(Tabela3[[#This Row],[Natureza de Despesa]],3,1),"")</f>
        <v/>
      </c>
      <c r="H109" s="44"/>
      <c r="J109" s="60"/>
      <c r="L109" s="60"/>
      <c r="M109" s="60"/>
      <c r="O109" s="16"/>
      <c r="R109" s="35">
        <f>Tabela3[[#This Row],[Previsão Seplag]]-Tabela3[[#This Row],[Previsão Unidade]]</f>
        <v>0</v>
      </c>
    </row>
    <row r="110" spans="1:18" x14ac:dyDescent="0.25">
      <c r="A110" s="15" t="str">
        <f>IF(Tabela3[[#This Row],[Ação]]&lt;&gt;"","SEPLAG","")</f>
        <v/>
      </c>
      <c r="C110" s="63" t="str">
        <f>IFERROR(VLOOKUP(Tabela3[[#This Row],[Ação]],Tabela1[[Ação]:[Descrição Ação]],2,0),"")</f>
        <v/>
      </c>
      <c r="E110" s="70" t="str">
        <f>IFERROR(VLOOKUP(Tabela3[[#This Row],[Natureza de Despesa]],'Planilha Interna'!C:D,2,0),"")</f>
        <v/>
      </c>
      <c r="F110" s="60"/>
      <c r="G110" s="34" t="str">
        <f>IFERROR(MID(Tabela3[[#This Row],[Natureza de Despesa]],3,1),"")</f>
        <v/>
      </c>
      <c r="H110" s="44"/>
      <c r="J110" s="60"/>
      <c r="L110" s="60"/>
      <c r="M110" s="60"/>
      <c r="O110" s="16"/>
      <c r="R110" s="35">
        <f>Tabela3[[#This Row],[Previsão Seplag]]-Tabela3[[#This Row],[Previsão Unidade]]</f>
        <v>0</v>
      </c>
    </row>
    <row r="111" spans="1:18" x14ac:dyDescent="0.25">
      <c r="A111" s="15" t="str">
        <f>IF(Tabela3[[#This Row],[Ação]]&lt;&gt;"","SEPLAG","")</f>
        <v/>
      </c>
      <c r="C111" s="63" t="str">
        <f>IFERROR(VLOOKUP(Tabela3[[#This Row],[Ação]],Tabela1[[Ação]:[Descrição Ação]],2,0),"")</f>
        <v/>
      </c>
      <c r="E111" s="70" t="str">
        <f>IFERROR(VLOOKUP(Tabela3[[#This Row],[Natureza de Despesa]],'Planilha Interna'!C:D,2,0),"")</f>
        <v/>
      </c>
      <c r="F111" s="60"/>
      <c r="G111" s="34" t="str">
        <f>IFERROR(MID(Tabela3[[#This Row],[Natureza de Despesa]],3,1),"")</f>
        <v/>
      </c>
      <c r="H111" s="44"/>
      <c r="J111" s="60"/>
      <c r="L111" s="60"/>
      <c r="M111" s="60"/>
      <c r="O111" s="16"/>
      <c r="R111" s="35">
        <f>Tabela3[[#This Row],[Previsão Seplag]]-Tabela3[[#This Row],[Previsão Unidade]]</f>
        <v>0</v>
      </c>
    </row>
    <row r="112" spans="1:18" x14ac:dyDescent="0.25">
      <c r="A112" s="15" t="str">
        <f>IF(Tabela3[[#This Row],[Ação]]&lt;&gt;"","SEPLAG","")</f>
        <v/>
      </c>
      <c r="C112" s="63" t="str">
        <f>IFERROR(VLOOKUP(Tabela3[[#This Row],[Ação]],Tabela1[[Ação]:[Descrição Ação]],2,0),"")</f>
        <v/>
      </c>
      <c r="E112" s="70" t="str">
        <f>IFERROR(VLOOKUP(Tabela3[[#This Row],[Natureza de Despesa]],'Planilha Interna'!C:D,2,0),"")</f>
        <v/>
      </c>
      <c r="F112" s="60"/>
      <c r="G112" s="34" t="str">
        <f>IFERROR(MID(Tabela3[[#This Row],[Natureza de Despesa]],3,1),"")</f>
        <v/>
      </c>
      <c r="H112" s="44"/>
      <c r="J112" s="60"/>
      <c r="L112" s="60"/>
      <c r="M112" s="60"/>
      <c r="O112" s="16"/>
      <c r="R112" s="35">
        <f>Tabela3[[#This Row],[Previsão Seplag]]-Tabela3[[#This Row],[Previsão Unidade]]</f>
        <v>0</v>
      </c>
    </row>
    <row r="113" spans="1:18" x14ac:dyDescent="0.25">
      <c r="A113" s="15" t="str">
        <f>IF(Tabela3[[#This Row],[Ação]]&lt;&gt;"","SEPLAG","")</f>
        <v/>
      </c>
      <c r="C113" s="63" t="str">
        <f>IFERROR(VLOOKUP(Tabela3[[#This Row],[Ação]],Tabela1[[Ação]:[Descrição Ação]],2,0),"")</f>
        <v/>
      </c>
      <c r="E113" s="70" t="str">
        <f>IFERROR(VLOOKUP(Tabela3[[#This Row],[Natureza de Despesa]],'Planilha Interna'!C:D,2,0),"")</f>
        <v/>
      </c>
      <c r="F113" s="60"/>
      <c r="G113" s="34" t="str">
        <f>IFERROR(MID(Tabela3[[#This Row],[Natureza de Despesa]],3,1),"")</f>
        <v/>
      </c>
      <c r="H113" s="44"/>
      <c r="J113" s="60"/>
      <c r="L113" s="60"/>
      <c r="M113" s="60"/>
      <c r="O113" s="16"/>
      <c r="R113" s="35">
        <f>Tabela3[[#This Row],[Previsão Seplag]]-Tabela3[[#This Row],[Previsão Unidade]]</f>
        <v>0</v>
      </c>
    </row>
    <row r="114" spans="1:18" x14ac:dyDescent="0.25">
      <c r="A114" s="15" t="str">
        <f>IF(Tabela3[[#This Row],[Ação]]&lt;&gt;"","SEPLAG","")</f>
        <v/>
      </c>
      <c r="C114" s="63" t="str">
        <f>IFERROR(VLOOKUP(Tabela3[[#This Row],[Ação]],Tabela1[[Ação]:[Descrição Ação]],2,0),"")</f>
        <v/>
      </c>
      <c r="E114" s="70" t="str">
        <f>IFERROR(VLOOKUP(Tabela3[[#This Row],[Natureza de Despesa]],'Planilha Interna'!C:D,2,0),"")</f>
        <v/>
      </c>
      <c r="F114" s="60"/>
      <c r="G114" s="34" t="str">
        <f>IFERROR(MID(Tabela3[[#This Row],[Natureza de Despesa]],3,1),"")</f>
        <v/>
      </c>
      <c r="H114" s="44"/>
      <c r="J114" s="60"/>
      <c r="L114" s="60"/>
      <c r="M114" s="60"/>
      <c r="O114" s="16"/>
      <c r="R114" s="35">
        <f>Tabela3[[#This Row],[Previsão Seplag]]-Tabela3[[#This Row],[Previsão Unidade]]</f>
        <v>0</v>
      </c>
    </row>
    <row r="115" spans="1:18" x14ac:dyDescent="0.25">
      <c r="A115" s="15" t="str">
        <f>IF(Tabela3[[#This Row],[Ação]]&lt;&gt;"","SEPLAG","")</f>
        <v/>
      </c>
      <c r="C115" s="63" t="str">
        <f>IFERROR(VLOOKUP(Tabela3[[#This Row],[Ação]],Tabela1[[Ação]:[Descrição Ação]],2,0),"")</f>
        <v/>
      </c>
      <c r="E115" s="70" t="str">
        <f>IFERROR(VLOOKUP(Tabela3[[#This Row],[Natureza de Despesa]],'Planilha Interna'!C:D,2,0),"")</f>
        <v/>
      </c>
      <c r="F115" s="60"/>
      <c r="G115" s="34" t="str">
        <f>IFERROR(MID(Tabela3[[#This Row],[Natureza de Despesa]],3,1),"")</f>
        <v/>
      </c>
      <c r="H115" s="44"/>
      <c r="J115" s="60"/>
      <c r="L115" s="60"/>
      <c r="M115" s="60"/>
      <c r="O115" s="16"/>
      <c r="R115" s="35">
        <f>Tabela3[[#This Row],[Previsão Seplag]]-Tabela3[[#This Row],[Previsão Unidade]]</f>
        <v>0</v>
      </c>
    </row>
    <row r="116" spans="1:18" x14ac:dyDescent="0.25">
      <c r="A116" s="15" t="str">
        <f>IF(Tabela3[[#This Row],[Ação]]&lt;&gt;"","SEPLAG","")</f>
        <v/>
      </c>
      <c r="C116" s="63" t="str">
        <f>IFERROR(VLOOKUP(Tabela3[[#This Row],[Ação]],Tabela1[[Ação]:[Descrição Ação]],2,0),"")</f>
        <v/>
      </c>
      <c r="E116" s="70" t="str">
        <f>IFERROR(VLOOKUP(Tabela3[[#This Row],[Natureza de Despesa]],'Planilha Interna'!C:D,2,0),"")</f>
        <v/>
      </c>
      <c r="F116" s="60"/>
      <c r="G116" s="34" t="str">
        <f>IFERROR(MID(Tabela3[[#This Row],[Natureza de Despesa]],3,1),"")</f>
        <v/>
      </c>
      <c r="H116" s="44"/>
      <c r="J116" s="60"/>
      <c r="L116" s="60"/>
      <c r="M116" s="60"/>
      <c r="O116" s="16"/>
      <c r="R116" s="35">
        <f>Tabela3[[#This Row],[Previsão Seplag]]-Tabela3[[#This Row],[Previsão Unidade]]</f>
        <v>0</v>
      </c>
    </row>
    <row r="117" spans="1:18" x14ac:dyDescent="0.25">
      <c r="A117" s="15" t="str">
        <f>IF(Tabela3[[#This Row],[Ação]]&lt;&gt;"","SEPLAG","")</f>
        <v/>
      </c>
      <c r="C117" s="63" t="str">
        <f>IFERROR(VLOOKUP(Tabela3[[#This Row],[Ação]],Tabela1[[Ação]:[Descrição Ação]],2,0),"")</f>
        <v/>
      </c>
      <c r="E117" s="70" t="str">
        <f>IFERROR(VLOOKUP(Tabela3[[#This Row],[Natureza de Despesa]],'Planilha Interna'!C:D,2,0),"")</f>
        <v/>
      </c>
      <c r="F117" s="60"/>
      <c r="G117" s="34" t="str">
        <f>IFERROR(MID(Tabela3[[#This Row],[Natureza de Despesa]],3,1),"")</f>
        <v/>
      </c>
      <c r="H117" s="44"/>
      <c r="J117" s="60"/>
      <c r="L117" s="60"/>
      <c r="M117" s="60"/>
      <c r="O117" s="16"/>
      <c r="R117" s="35">
        <f>Tabela3[[#This Row],[Previsão Seplag]]-Tabela3[[#This Row],[Previsão Unidade]]</f>
        <v>0</v>
      </c>
    </row>
    <row r="118" spans="1:18" x14ac:dyDescent="0.25">
      <c r="A118" s="15" t="str">
        <f>IF(Tabela3[[#This Row],[Ação]]&lt;&gt;"","SEPLAG","")</f>
        <v/>
      </c>
      <c r="C118" s="63" t="str">
        <f>IFERROR(VLOOKUP(Tabela3[[#This Row],[Ação]],Tabela1[[Ação]:[Descrição Ação]],2,0),"")</f>
        <v/>
      </c>
      <c r="E118" s="70" t="str">
        <f>IFERROR(VLOOKUP(Tabela3[[#This Row],[Natureza de Despesa]],'Planilha Interna'!C:D,2,0),"")</f>
        <v/>
      </c>
      <c r="F118" s="60"/>
      <c r="G118" s="34" t="str">
        <f>IFERROR(MID(Tabela3[[#This Row],[Natureza de Despesa]],3,1),"")</f>
        <v/>
      </c>
      <c r="H118" s="44"/>
      <c r="J118" s="60"/>
      <c r="L118" s="60"/>
      <c r="M118" s="60"/>
      <c r="O118" s="16"/>
      <c r="R118" s="35">
        <f>Tabela3[[#This Row],[Previsão Seplag]]-Tabela3[[#This Row],[Previsão Unidade]]</f>
        <v>0</v>
      </c>
    </row>
    <row r="119" spans="1:18" x14ac:dyDescent="0.25">
      <c r="A119" s="15" t="str">
        <f>IF(Tabela3[[#This Row],[Ação]]&lt;&gt;"","SEPLAG","")</f>
        <v/>
      </c>
      <c r="C119" s="63" t="str">
        <f>IFERROR(VLOOKUP(Tabela3[[#This Row],[Ação]],Tabela1[[Ação]:[Descrição Ação]],2,0),"")</f>
        <v/>
      </c>
      <c r="E119" s="70" t="str">
        <f>IFERROR(VLOOKUP(Tabela3[[#This Row],[Natureza de Despesa]],'Planilha Interna'!C:D,2,0),"")</f>
        <v/>
      </c>
      <c r="F119" s="60"/>
      <c r="G119" s="34" t="str">
        <f>IFERROR(MID(Tabela3[[#This Row],[Natureza de Despesa]],3,1),"")</f>
        <v/>
      </c>
      <c r="H119" s="44"/>
      <c r="J119" s="60"/>
      <c r="L119" s="60"/>
      <c r="M119" s="60"/>
      <c r="O119" s="16"/>
      <c r="R119" s="35">
        <f>Tabela3[[#This Row],[Previsão Seplag]]-Tabela3[[#This Row],[Previsão Unidade]]</f>
        <v>0</v>
      </c>
    </row>
    <row r="120" spans="1:18" x14ac:dyDescent="0.25">
      <c r="A120" s="15" t="str">
        <f>IF(Tabela3[[#This Row],[Ação]]&lt;&gt;"","SEPLAG","")</f>
        <v/>
      </c>
      <c r="C120" s="63" t="str">
        <f>IFERROR(VLOOKUP(Tabela3[[#This Row],[Ação]],Tabela1[[Ação]:[Descrição Ação]],2,0),"")</f>
        <v/>
      </c>
      <c r="E120" s="70" t="str">
        <f>IFERROR(VLOOKUP(Tabela3[[#This Row],[Natureza de Despesa]],'Planilha Interna'!C:D,2,0),"")</f>
        <v/>
      </c>
      <c r="F120" s="60"/>
      <c r="G120" s="34" t="str">
        <f>IFERROR(MID(Tabela3[[#This Row],[Natureza de Despesa]],3,1),"")</f>
        <v/>
      </c>
      <c r="H120" s="44"/>
      <c r="J120" s="60"/>
      <c r="L120" s="60"/>
      <c r="M120" s="60"/>
      <c r="O120" s="16"/>
      <c r="R120" s="35">
        <f>Tabela3[[#This Row],[Previsão Seplag]]-Tabela3[[#This Row],[Previsão Unidade]]</f>
        <v>0</v>
      </c>
    </row>
    <row r="121" spans="1:18" x14ac:dyDescent="0.25">
      <c r="A121" s="15" t="str">
        <f>IF(Tabela3[[#This Row],[Ação]]&lt;&gt;"","SEPLAG","")</f>
        <v/>
      </c>
      <c r="C121" s="63" t="str">
        <f>IFERROR(VLOOKUP(Tabela3[[#This Row],[Ação]],Tabela1[[Ação]:[Descrição Ação]],2,0),"")</f>
        <v/>
      </c>
      <c r="E121" s="70" t="str">
        <f>IFERROR(VLOOKUP(Tabela3[[#This Row],[Natureza de Despesa]],'Planilha Interna'!C:D,2,0),"")</f>
        <v/>
      </c>
      <c r="F121" s="60"/>
      <c r="G121" s="34" t="str">
        <f>IFERROR(MID(Tabela3[[#This Row],[Natureza de Despesa]],3,1),"")</f>
        <v/>
      </c>
      <c r="H121" s="44"/>
      <c r="J121" s="60"/>
      <c r="L121" s="60"/>
      <c r="M121" s="60"/>
      <c r="O121" s="16"/>
      <c r="R121" s="35">
        <f>Tabela3[[#This Row],[Previsão Seplag]]-Tabela3[[#This Row],[Previsão Unidade]]</f>
        <v>0</v>
      </c>
    </row>
    <row r="122" spans="1:18" x14ac:dyDescent="0.25">
      <c r="A122" s="15" t="str">
        <f>IF(Tabela3[[#This Row],[Ação]]&lt;&gt;"","SEPLAG","")</f>
        <v/>
      </c>
      <c r="C122" s="63" t="str">
        <f>IFERROR(VLOOKUP(Tabela3[[#This Row],[Ação]],Tabela1[[Ação]:[Descrição Ação]],2,0),"")</f>
        <v/>
      </c>
      <c r="E122" s="70" t="str">
        <f>IFERROR(VLOOKUP(Tabela3[[#This Row],[Natureza de Despesa]],'Planilha Interna'!C:D,2,0),"")</f>
        <v/>
      </c>
      <c r="F122" s="60"/>
      <c r="G122" s="34" t="str">
        <f>IFERROR(MID(Tabela3[[#This Row],[Natureza de Despesa]],3,1),"")</f>
        <v/>
      </c>
      <c r="H122" s="44"/>
      <c r="J122" s="60"/>
      <c r="L122" s="60"/>
      <c r="M122" s="60"/>
      <c r="O122" s="16"/>
      <c r="R122" s="35">
        <f>Tabela3[[#This Row],[Previsão Seplag]]-Tabela3[[#This Row],[Previsão Unidade]]</f>
        <v>0</v>
      </c>
    </row>
    <row r="123" spans="1:18" x14ac:dyDescent="0.25">
      <c r="A123" s="15" t="str">
        <f>IF(Tabela3[[#This Row],[Ação]]&lt;&gt;"","SEPLAG","")</f>
        <v/>
      </c>
      <c r="C123" s="63" t="str">
        <f>IFERROR(VLOOKUP(Tabela3[[#This Row],[Ação]],Tabela1[[Ação]:[Descrição Ação]],2,0),"")</f>
        <v/>
      </c>
      <c r="E123" s="70" t="str">
        <f>IFERROR(VLOOKUP(Tabela3[[#This Row],[Natureza de Despesa]],'Planilha Interna'!C:D,2,0),"")</f>
        <v/>
      </c>
      <c r="F123" s="60"/>
      <c r="G123" s="34" t="str">
        <f>IFERROR(MID(Tabela3[[#This Row],[Natureza de Despesa]],3,1),"")</f>
        <v/>
      </c>
      <c r="H123" s="44"/>
      <c r="J123" s="60"/>
      <c r="L123" s="60"/>
      <c r="M123" s="60"/>
      <c r="O123" s="16"/>
      <c r="R123" s="35">
        <f>Tabela3[[#This Row],[Previsão Seplag]]-Tabela3[[#This Row],[Previsão Unidade]]</f>
        <v>0</v>
      </c>
    </row>
    <row r="124" spans="1:18" x14ac:dyDescent="0.25">
      <c r="A124" s="15" t="str">
        <f>IF(Tabela3[[#This Row],[Ação]]&lt;&gt;"","SEPLAG","")</f>
        <v/>
      </c>
      <c r="C124" s="63" t="str">
        <f>IFERROR(VLOOKUP(Tabela3[[#This Row],[Ação]],Tabela1[[Ação]:[Descrição Ação]],2,0),"")</f>
        <v/>
      </c>
      <c r="E124" s="70" t="str">
        <f>IFERROR(VLOOKUP(Tabela3[[#This Row],[Natureza de Despesa]],'Planilha Interna'!C:D,2,0),"")</f>
        <v/>
      </c>
      <c r="F124" s="60"/>
      <c r="G124" s="34" t="str">
        <f>IFERROR(MID(Tabela3[[#This Row],[Natureza de Despesa]],3,1),"")</f>
        <v/>
      </c>
      <c r="H124" s="44"/>
      <c r="J124" s="60"/>
      <c r="L124" s="60"/>
      <c r="M124" s="60"/>
      <c r="O124" s="16"/>
      <c r="R124" s="35">
        <f>Tabela3[[#This Row],[Previsão Seplag]]-Tabela3[[#This Row],[Previsão Unidade]]</f>
        <v>0</v>
      </c>
    </row>
    <row r="125" spans="1:18" x14ac:dyDescent="0.25">
      <c r="A125" s="15" t="str">
        <f>IF(Tabela3[[#This Row],[Ação]]&lt;&gt;"","SEPLAG","")</f>
        <v/>
      </c>
      <c r="C125" s="63" t="str">
        <f>IFERROR(VLOOKUP(Tabela3[[#This Row],[Ação]],Tabela1[[Ação]:[Descrição Ação]],2,0),"")</f>
        <v/>
      </c>
      <c r="E125" s="70" t="str">
        <f>IFERROR(VLOOKUP(Tabela3[[#This Row],[Natureza de Despesa]],'Planilha Interna'!C:D,2,0),"")</f>
        <v/>
      </c>
      <c r="F125" s="60"/>
      <c r="G125" s="34" t="str">
        <f>IFERROR(MID(Tabela3[[#This Row],[Natureza de Despesa]],3,1),"")</f>
        <v/>
      </c>
      <c r="H125" s="44"/>
      <c r="J125" s="60"/>
      <c r="L125" s="60"/>
      <c r="M125" s="60"/>
      <c r="O125" s="16"/>
      <c r="R125" s="35">
        <f>Tabela3[[#This Row],[Previsão Seplag]]-Tabela3[[#This Row],[Previsão Unidade]]</f>
        <v>0</v>
      </c>
    </row>
    <row r="126" spans="1:18" x14ac:dyDescent="0.25">
      <c r="A126" s="15" t="str">
        <f>IF(Tabela3[[#This Row],[Ação]]&lt;&gt;"","SEPLAG","")</f>
        <v/>
      </c>
      <c r="C126" s="63" t="str">
        <f>IFERROR(VLOOKUP(Tabela3[[#This Row],[Ação]],Tabela1[[Ação]:[Descrição Ação]],2,0),"")</f>
        <v/>
      </c>
      <c r="E126" s="70" t="str">
        <f>IFERROR(VLOOKUP(Tabela3[[#This Row],[Natureza de Despesa]],'Planilha Interna'!C:D,2,0),"")</f>
        <v/>
      </c>
      <c r="F126" s="60"/>
      <c r="G126" s="34" t="str">
        <f>IFERROR(MID(Tabela3[[#This Row],[Natureza de Despesa]],3,1),"")</f>
        <v/>
      </c>
      <c r="H126" s="44"/>
      <c r="J126" s="60"/>
      <c r="L126" s="60"/>
      <c r="M126" s="60"/>
      <c r="O126" s="16"/>
      <c r="R126" s="35">
        <f>Tabela3[[#This Row],[Previsão Seplag]]-Tabela3[[#This Row],[Previsão Unidade]]</f>
        <v>0</v>
      </c>
    </row>
    <row r="127" spans="1:18" x14ac:dyDescent="0.25">
      <c r="A127" s="15" t="str">
        <f>IF(Tabela3[[#This Row],[Ação]]&lt;&gt;"","SEPLAG","")</f>
        <v/>
      </c>
      <c r="C127" s="63" t="str">
        <f>IFERROR(VLOOKUP(Tabela3[[#This Row],[Ação]],Tabela1[[Ação]:[Descrição Ação]],2,0),"")</f>
        <v/>
      </c>
      <c r="E127" s="70" t="str">
        <f>IFERROR(VLOOKUP(Tabela3[[#This Row],[Natureza de Despesa]],'Planilha Interna'!C:D,2,0),"")</f>
        <v/>
      </c>
      <c r="F127" s="60"/>
      <c r="G127" s="34" t="str">
        <f>IFERROR(MID(Tabela3[[#This Row],[Natureza de Despesa]],3,1),"")</f>
        <v/>
      </c>
      <c r="H127" s="44"/>
      <c r="J127" s="60"/>
      <c r="L127" s="60"/>
      <c r="M127" s="60"/>
      <c r="O127" s="16"/>
      <c r="R127" s="35">
        <f>Tabela3[[#This Row],[Previsão Seplag]]-Tabela3[[#This Row],[Previsão Unidade]]</f>
        <v>0</v>
      </c>
    </row>
    <row r="128" spans="1:18" x14ac:dyDescent="0.25">
      <c r="A128" s="15" t="str">
        <f>IF(Tabela3[[#This Row],[Ação]]&lt;&gt;"","SEPLAG","")</f>
        <v/>
      </c>
      <c r="C128" s="63" t="str">
        <f>IFERROR(VLOOKUP(Tabela3[[#This Row],[Ação]],Tabela1[[Ação]:[Descrição Ação]],2,0),"")</f>
        <v/>
      </c>
      <c r="E128" s="70" t="str">
        <f>IFERROR(VLOOKUP(Tabela3[[#This Row],[Natureza de Despesa]],'Planilha Interna'!C:D,2,0),"")</f>
        <v/>
      </c>
      <c r="F128" s="60"/>
      <c r="G128" s="34" t="str">
        <f>IFERROR(MID(Tabela3[[#This Row],[Natureza de Despesa]],3,1),"")</f>
        <v/>
      </c>
      <c r="H128" s="44"/>
      <c r="J128" s="60"/>
      <c r="L128" s="60"/>
      <c r="M128" s="60"/>
      <c r="O128" s="16"/>
      <c r="R128" s="35">
        <f>Tabela3[[#This Row],[Previsão Seplag]]-Tabela3[[#This Row],[Previsão Unidade]]</f>
        <v>0</v>
      </c>
    </row>
    <row r="129" spans="1:18" x14ac:dyDescent="0.25">
      <c r="A129" s="15" t="str">
        <f>IF(Tabela3[[#This Row],[Ação]]&lt;&gt;"","SEPLAG","")</f>
        <v/>
      </c>
      <c r="C129" s="63" t="str">
        <f>IFERROR(VLOOKUP(Tabela3[[#This Row],[Ação]],Tabela1[[Ação]:[Descrição Ação]],2,0),"")</f>
        <v/>
      </c>
      <c r="E129" s="70" t="str">
        <f>IFERROR(VLOOKUP(Tabela3[[#This Row],[Natureza de Despesa]],'Planilha Interna'!C:D,2,0),"")</f>
        <v/>
      </c>
      <c r="F129" s="60"/>
      <c r="G129" s="34" t="str">
        <f>IFERROR(MID(Tabela3[[#This Row],[Natureza de Despesa]],3,1),"")</f>
        <v/>
      </c>
      <c r="H129" s="44"/>
      <c r="J129" s="60"/>
      <c r="L129" s="60"/>
      <c r="M129" s="60"/>
      <c r="O129" s="16"/>
      <c r="R129" s="35">
        <f>Tabela3[[#This Row],[Previsão Seplag]]-Tabela3[[#This Row],[Previsão Unidade]]</f>
        <v>0</v>
      </c>
    </row>
    <row r="130" spans="1:18" x14ac:dyDescent="0.25">
      <c r="A130" s="15" t="str">
        <f>IF(Tabela3[[#This Row],[Ação]]&lt;&gt;"","SEPLAG","")</f>
        <v/>
      </c>
      <c r="C130" s="63" t="str">
        <f>IFERROR(VLOOKUP(Tabela3[[#This Row],[Ação]],Tabela1[[Ação]:[Descrição Ação]],2,0),"")</f>
        <v/>
      </c>
      <c r="E130" s="70" t="str">
        <f>IFERROR(VLOOKUP(Tabela3[[#This Row],[Natureza de Despesa]],'Planilha Interna'!C:D,2,0),"")</f>
        <v/>
      </c>
      <c r="F130" s="60"/>
      <c r="G130" s="34" t="str">
        <f>IFERROR(MID(Tabela3[[#This Row],[Natureza de Despesa]],3,1),"")</f>
        <v/>
      </c>
      <c r="H130" s="44"/>
      <c r="J130" s="60"/>
      <c r="L130" s="60"/>
      <c r="M130" s="60"/>
      <c r="O130" s="16"/>
      <c r="R130" s="35">
        <f>Tabela3[[#This Row],[Previsão Seplag]]-Tabela3[[#This Row],[Previsão Unidade]]</f>
        <v>0</v>
      </c>
    </row>
    <row r="131" spans="1:18" x14ac:dyDescent="0.25">
      <c r="A131" s="15" t="str">
        <f>IF(Tabela3[[#This Row],[Ação]]&lt;&gt;"","SEPLAG","")</f>
        <v/>
      </c>
      <c r="C131" s="63" t="str">
        <f>IFERROR(VLOOKUP(Tabela3[[#This Row],[Ação]],Tabela1[[Ação]:[Descrição Ação]],2,0),"")</f>
        <v/>
      </c>
      <c r="E131" s="70" t="str">
        <f>IFERROR(VLOOKUP(Tabela3[[#This Row],[Natureza de Despesa]],'Planilha Interna'!C:D,2,0),"")</f>
        <v/>
      </c>
      <c r="F131" s="60"/>
      <c r="G131" s="34" t="str">
        <f>IFERROR(MID(Tabela3[[#This Row],[Natureza de Despesa]],3,1),"")</f>
        <v/>
      </c>
      <c r="H131" s="44"/>
      <c r="J131" s="60"/>
      <c r="L131" s="60"/>
      <c r="M131" s="60"/>
      <c r="O131" s="16"/>
      <c r="R131" s="35">
        <f>Tabela3[[#This Row],[Previsão Seplag]]-Tabela3[[#This Row],[Previsão Unidade]]</f>
        <v>0</v>
      </c>
    </row>
    <row r="132" spans="1:18" x14ac:dyDescent="0.25">
      <c r="A132" s="15" t="str">
        <f>IF(Tabela3[[#This Row],[Ação]]&lt;&gt;"","SEPLAG","")</f>
        <v/>
      </c>
      <c r="C132" s="63" t="str">
        <f>IFERROR(VLOOKUP(Tabela3[[#This Row],[Ação]],Tabela1[[Ação]:[Descrição Ação]],2,0),"")</f>
        <v/>
      </c>
      <c r="E132" s="70" t="str">
        <f>IFERROR(VLOOKUP(Tabela3[[#This Row],[Natureza de Despesa]],'Planilha Interna'!C:D,2,0),"")</f>
        <v/>
      </c>
      <c r="F132" s="60"/>
      <c r="G132" s="34" t="str">
        <f>IFERROR(MID(Tabela3[[#This Row],[Natureza de Despesa]],3,1),"")</f>
        <v/>
      </c>
      <c r="H132" s="44"/>
      <c r="J132" s="60"/>
      <c r="L132" s="60"/>
      <c r="M132" s="60"/>
      <c r="O132" s="16"/>
      <c r="R132" s="35">
        <f>Tabela3[[#This Row],[Previsão Seplag]]-Tabela3[[#This Row],[Previsão Unidade]]</f>
        <v>0</v>
      </c>
    </row>
    <row r="133" spans="1:18" x14ac:dyDescent="0.25">
      <c r="A133" s="15" t="str">
        <f>IF(Tabela3[[#This Row],[Ação]]&lt;&gt;"","SEPLAG","")</f>
        <v/>
      </c>
      <c r="C133" s="63" t="str">
        <f>IFERROR(VLOOKUP(Tabela3[[#This Row],[Ação]],Tabela1[[Ação]:[Descrição Ação]],2,0),"")</f>
        <v/>
      </c>
      <c r="E133" s="70" t="str">
        <f>IFERROR(VLOOKUP(Tabela3[[#This Row],[Natureza de Despesa]],'Planilha Interna'!C:D,2,0),"")</f>
        <v/>
      </c>
      <c r="F133" s="60"/>
      <c r="G133" s="30" t="str">
        <f>IFERROR(MID(Tabela3[[#This Row],[Natureza de Despesa]],3,1),"")</f>
        <v/>
      </c>
      <c r="H133" s="44"/>
      <c r="J133" s="60"/>
      <c r="L133" s="60"/>
      <c r="M133" s="60"/>
      <c r="O133" s="16"/>
      <c r="R133" s="35">
        <f>Tabela3[[#This Row],[Previsão Seplag]]-Tabela3[[#This Row],[Previsão Unidade]]</f>
        <v>0</v>
      </c>
    </row>
    <row r="134" spans="1:18" x14ac:dyDescent="0.25">
      <c r="A134" s="15" t="str">
        <f>IF(Tabela3[[#This Row],[Ação]]&lt;&gt;"","SEPLAG","")</f>
        <v/>
      </c>
      <c r="C134" s="63" t="str">
        <f>IFERROR(VLOOKUP(Tabela3[[#This Row],[Ação]],Tabela1[[Ação]:[Descrição Ação]],2,0),"")</f>
        <v/>
      </c>
      <c r="E134" s="70" t="str">
        <f>IFERROR(VLOOKUP(Tabela3[[#This Row],[Natureza de Despesa]],'Planilha Interna'!C:D,2,0),"")</f>
        <v/>
      </c>
      <c r="F134" s="60"/>
      <c r="G134" s="30" t="str">
        <f>IFERROR(MID(Tabela3[[#This Row],[Natureza de Despesa]],3,1),"")</f>
        <v/>
      </c>
      <c r="H134" s="44"/>
      <c r="J134" s="60"/>
      <c r="L134" s="60"/>
      <c r="M134" s="60"/>
      <c r="O134" s="16"/>
      <c r="R134" s="35">
        <f>Tabela3[[#This Row],[Previsão Seplag]]-Tabela3[[#This Row],[Previsão Unidade]]</f>
        <v>0</v>
      </c>
    </row>
    <row r="135" spans="1:18" x14ac:dyDescent="0.25">
      <c r="A135" s="15" t="str">
        <f>IF(Tabela3[[#This Row],[Ação]]&lt;&gt;"","SEPLAG","")</f>
        <v/>
      </c>
      <c r="C135" s="63" t="str">
        <f>IFERROR(VLOOKUP(Tabela3[[#This Row],[Ação]],Tabela1[[Ação]:[Descrição Ação]],2,0),"")</f>
        <v/>
      </c>
      <c r="E135" s="70" t="str">
        <f>IFERROR(VLOOKUP(Tabela3[[#This Row],[Natureza de Despesa]],'Planilha Interna'!C:D,2,0),"")</f>
        <v/>
      </c>
      <c r="F135" s="60"/>
      <c r="G135" s="30" t="str">
        <f>IFERROR(MID(Tabela3[[#This Row],[Natureza de Despesa]],3,1),"")</f>
        <v/>
      </c>
      <c r="H135" s="44"/>
      <c r="J135" s="60"/>
      <c r="L135" s="60"/>
      <c r="M135" s="60"/>
      <c r="O135" s="16"/>
      <c r="R135" s="35">
        <f>Tabela3[[#This Row],[Previsão Seplag]]-Tabela3[[#This Row],[Previsão Unidade]]</f>
        <v>0</v>
      </c>
    </row>
    <row r="136" spans="1:18" x14ac:dyDescent="0.25">
      <c r="A136" s="15" t="str">
        <f>IF(Tabela3[[#This Row],[Ação]]&lt;&gt;"","SEPLAG","")</f>
        <v/>
      </c>
      <c r="C136" s="63" t="str">
        <f>IFERROR(VLOOKUP(Tabela3[[#This Row],[Ação]],Tabela1[[Ação]:[Descrição Ação]],2,0),"")</f>
        <v/>
      </c>
      <c r="E136" s="70" t="str">
        <f>IFERROR(VLOOKUP(Tabela3[[#This Row],[Natureza de Despesa]],'Planilha Interna'!C:D,2,0),"")</f>
        <v/>
      </c>
      <c r="F136" s="60"/>
      <c r="G136" s="30" t="str">
        <f>IFERROR(MID(Tabela3[[#This Row],[Natureza de Despesa]],3,1),"")</f>
        <v/>
      </c>
      <c r="H136" s="44"/>
      <c r="L136" s="60"/>
      <c r="M136" s="60"/>
      <c r="O136" s="16"/>
      <c r="R136" s="35">
        <f>Tabela3[[#This Row],[Previsão Seplag]]-Tabela3[[#This Row],[Previsão Unidade]]</f>
        <v>0</v>
      </c>
    </row>
    <row r="137" spans="1:18" x14ac:dyDescent="0.25">
      <c r="A137" s="15" t="str">
        <f>IF(Tabela3[[#This Row],[Ação]]&lt;&gt;"","SEPLAG","")</f>
        <v/>
      </c>
      <c r="C137" s="63" t="str">
        <f>IFERROR(VLOOKUP(Tabela3[[#This Row],[Ação]],Tabela1[[Ação]:[Descrição Ação]],2,0),"")</f>
        <v/>
      </c>
      <c r="E137" s="70" t="str">
        <f>IFERROR(VLOOKUP(Tabela3[[#This Row],[Natureza de Despesa]],'Planilha Interna'!C:D,2,0),"")</f>
        <v/>
      </c>
      <c r="F137" s="60"/>
      <c r="G137" s="30" t="str">
        <f>IFERROR(MID(Tabela3[[#This Row],[Natureza de Despesa]],3,1),"")</f>
        <v/>
      </c>
      <c r="H137" s="44"/>
      <c r="L137" s="60"/>
      <c r="M137" s="60"/>
      <c r="O137" s="16"/>
      <c r="R137" s="35">
        <f>Tabela3[[#This Row],[Previsão Seplag]]-Tabela3[[#This Row],[Previsão Unidade]]</f>
        <v>0</v>
      </c>
    </row>
    <row r="138" spans="1:18" x14ac:dyDescent="0.25">
      <c r="A138" s="15" t="str">
        <f>IF(Tabela3[[#This Row],[Ação]]&lt;&gt;"","SEPLAG","")</f>
        <v/>
      </c>
      <c r="C138" s="63" t="str">
        <f>IFERROR(VLOOKUP(Tabela3[[#This Row],[Ação]],Tabela1[[Ação]:[Descrição Ação]],2,0),"")</f>
        <v/>
      </c>
      <c r="E138" s="70" t="str">
        <f>IFERROR(VLOOKUP(Tabela3[[#This Row],[Natureza de Despesa]],'Planilha Interna'!C:D,2,0),"")</f>
        <v/>
      </c>
      <c r="F138" s="60"/>
      <c r="G138" s="30" t="str">
        <f>IFERROR(MID(Tabela3[[#This Row],[Natureza de Despesa]],3,1),"")</f>
        <v/>
      </c>
      <c r="H138" s="44"/>
      <c r="L138" s="60"/>
      <c r="M138" s="60"/>
      <c r="O138" s="16"/>
      <c r="R138" s="35">
        <f>Tabela3[[#This Row],[Previsão Seplag]]-Tabela3[[#This Row],[Previsão Unidade]]</f>
        <v>0</v>
      </c>
    </row>
    <row r="139" spans="1:18" x14ac:dyDescent="0.25">
      <c r="A139" s="15" t="str">
        <f>IF(Tabela3[[#This Row],[Ação]]&lt;&gt;"","SEPLAG","")</f>
        <v/>
      </c>
      <c r="C139" s="63" t="str">
        <f>IFERROR(VLOOKUP(Tabela3[[#This Row],[Ação]],Tabela1[[Ação]:[Descrição Ação]],2,0),"")</f>
        <v/>
      </c>
      <c r="E139" s="70" t="str">
        <f>IFERROR(VLOOKUP(Tabela3[[#This Row],[Natureza de Despesa]],'Planilha Interna'!C:D,2,0),"")</f>
        <v/>
      </c>
      <c r="F139" s="60"/>
      <c r="G139" s="30" t="str">
        <f>IFERROR(MID(Tabela3[[#This Row],[Natureza de Despesa]],3,1),"")</f>
        <v/>
      </c>
      <c r="H139" s="44"/>
      <c r="L139" s="60"/>
      <c r="M139" s="60"/>
      <c r="O139" s="16"/>
      <c r="R139" s="35">
        <f>Tabela3[[#This Row],[Previsão Seplag]]-Tabela3[[#This Row],[Previsão Unidade]]</f>
        <v>0</v>
      </c>
    </row>
    <row r="140" spans="1:18" x14ac:dyDescent="0.25">
      <c r="A140" s="15" t="str">
        <f>IF(Tabela3[[#This Row],[Ação]]&lt;&gt;"","SEPLAG","")</f>
        <v/>
      </c>
      <c r="C140" s="63" t="str">
        <f>IFERROR(VLOOKUP(Tabela3[[#This Row],[Ação]],Tabela1[[Ação]:[Descrição Ação]],2,0),"")</f>
        <v/>
      </c>
      <c r="E140" s="70" t="str">
        <f>IFERROR(VLOOKUP(Tabela3[[#This Row],[Natureza de Despesa]],'Planilha Interna'!C:D,2,0),"")</f>
        <v/>
      </c>
      <c r="F140" s="60"/>
      <c r="G140" s="30" t="str">
        <f>IFERROR(MID(Tabela3[[#This Row],[Natureza de Despesa]],3,1),"")</f>
        <v/>
      </c>
      <c r="H140" s="44"/>
      <c r="L140" s="60"/>
      <c r="M140" s="60"/>
      <c r="O140" s="16"/>
      <c r="R140" s="35">
        <f>Tabela3[[#This Row],[Previsão Seplag]]-Tabela3[[#This Row],[Previsão Unidade]]</f>
        <v>0</v>
      </c>
    </row>
    <row r="141" spans="1:18" x14ac:dyDescent="0.25">
      <c r="A141" s="15" t="str">
        <f>IF(Tabela3[[#This Row],[Ação]]&lt;&gt;"","SEPLAG","")</f>
        <v/>
      </c>
      <c r="C141" s="63" t="str">
        <f>IFERROR(VLOOKUP(Tabela3[[#This Row],[Ação]],Tabela1[[Ação]:[Descrição Ação]],2,0),"")</f>
        <v/>
      </c>
      <c r="E141" s="70" t="str">
        <f>IFERROR(VLOOKUP(Tabela3[[#This Row],[Natureza de Despesa]],'Planilha Interna'!C:D,2,0),"")</f>
        <v/>
      </c>
      <c r="F141" s="60"/>
      <c r="G141" s="30" t="str">
        <f>IFERROR(MID(Tabela3[[#This Row],[Natureza de Despesa]],3,1),"")</f>
        <v/>
      </c>
      <c r="H141" s="44"/>
      <c r="L141" s="60"/>
      <c r="M141" s="60"/>
      <c r="O141" s="16"/>
      <c r="R141" s="35">
        <f>Tabela3[[#This Row],[Previsão Seplag]]-Tabela3[[#This Row],[Previsão Unidade]]</f>
        <v>0</v>
      </c>
    </row>
    <row r="142" spans="1:18" x14ac:dyDescent="0.25">
      <c r="A142" s="15" t="str">
        <f>IF(Tabela3[[#This Row],[Ação]]&lt;&gt;"","SEPLAG","")</f>
        <v/>
      </c>
      <c r="C142" s="63" t="str">
        <f>IFERROR(VLOOKUP(Tabela3[[#This Row],[Ação]],Tabela1[[Ação]:[Descrição Ação]],2,0),"")</f>
        <v/>
      </c>
      <c r="E142" s="70" t="str">
        <f>IFERROR(VLOOKUP(Tabela3[[#This Row],[Natureza de Despesa]],'Planilha Interna'!C:D,2,0),"")</f>
        <v/>
      </c>
      <c r="F142" s="60"/>
      <c r="G142" s="30" t="str">
        <f>IFERROR(MID(Tabela3[[#This Row],[Natureza de Despesa]],3,1),"")</f>
        <v/>
      </c>
      <c r="H142" s="44"/>
      <c r="L142" s="60"/>
      <c r="M142" s="60"/>
      <c r="O142" s="16"/>
      <c r="R142" s="35">
        <f>Tabela3[[#This Row],[Previsão Seplag]]-Tabela3[[#This Row],[Previsão Unidade]]</f>
        <v>0</v>
      </c>
    </row>
    <row r="143" spans="1:18" x14ac:dyDescent="0.25">
      <c r="A143" s="15" t="str">
        <f>IF(Tabela3[[#This Row],[Ação]]&lt;&gt;"","SEPLAG","")</f>
        <v/>
      </c>
      <c r="C143" s="63" t="str">
        <f>IFERROR(VLOOKUP(Tabela3[[#This Row],[Ação]],Tabela1[[Ação]:[Descrição Ação]],2,0),"")</f>
        <v/>
      </c>
      <c r="E143" s="70" t="str">
        <f>IFERROR(VLOOKUP(Tabela3[[#This Row],[Natureza de Despesa]],'Planilha Interna'!C:D,2,0),"")</f>
        <v/>
      </c>
      <c r="F143" s="60"/>
      <c r="G143" s="30" t="str">
        <f>IFERROR(MID(Tabela3[[#This Row],[Natureza de Despesa]],3,1),"")</f>
        <v/>
      </c>
      <c r="H143" s="44"/>
      <c r="L143" s="60"/>
      <c r="M143" s="60"/>
      <c r="O143" s="16"/>
      <c r="R143" s="35">
        <f>Tabela3[[#This Row],[Previsão Seplag]]-Tabela3[[#This Row],[Previsão Unidade]]</f>
        <v>0</v>
      </c>
    </row>
    <row r="144" spans="1:18" x14ac:dyDescent="0.25">
      <c r="A144" s="15" t="str">
        <f>IF(Tabela3[[#This Row],[Ação]]&lt;&gt;"","SEPLAG","")</f>
        <v/>
      </c>
      <c r="C144" s="63" t="str">
        <f>IFERROR(VLOOKUP(Tabela3[[#This Row],[Ação]],Tabela1[[Ação]:[Descrição Ação]],2,0),"")</f>
        <v/>
      </c>
      <c r="E144" s="70" t="str">
        <f>IFERROR(VLOOKUP(Tabela3[[#This Row],[Natureza de Despesa]],'Planilha Interna'!C:D,2,0),"")</f>
        <v/>
      </c>
      <c r="F144" s="60"/>
      <c r="G144" s="30" t="str">
        <f>IFERROR(MID(Tabela3[[#This Row],[Natureza de Despesa]],3,1),"")</f>
        <v/>
      </c>
      <c r="H144" s="44"/>
      <c r="L144" s="60"/>
      <c r="M144" s="60"/>
      <c r="O144" s="16"/>
      <c r="R144" s="35">
        <f>Tabela3[[#This Row],[Previsão Seplag]]-Tabela3[[#This Row],[Previsão Unidade]]</f>
        <v>0</v>
      </c>
    </row>
    <row r="145" spans="1:18" x14ac:dyDescent="0.25">
      <c r="A145" s="15" t="str">
        <f>IF(Tabela3[[#This Row],[Ação]]&lt;&gt;"","SEPLAG","")</f>
        <v/>
      </c>
      <c r="C145" s="63" t="str">
        <f>IFERROR(VLOOKUP(Tabela3[[#This Row],[Ação]],Tabela1[[Ação]:[Descrição Ação]],2,0),"")</f>
        <v/>
      </c>
      <c r="E145" s="70" t="str">
        <f>IFERROR(VLOOKUP(Tabela3[[#This Row],[Natureza de Despesa]],'Planilha Interna'!C:D,2,0),"")</f>
        <v/>
      </c>
      <c r="F145" s="60"/>
      <c r="G145" s="30" t="str">
        <f>IFERROR(MID(Tabela3[[#This Row],[Natureza de Despesa]],3,1),"")</f>
        <v/>
      </c>
      <c r="H145" s="44"/>
      <c r="L145" s="60"/>
      <c r="M145" s="60"/>
      <c r="O145" s="16"/>
      <c r="R145" s="35">
        <f>Tabela3[[#This Row],[Previsão Seplag]]-Tabela3[[#This Row],[Previsão Unidade]]</f>
        <v>0</v>
      </c>
    </row>
    <row r="146" spans="1:18" x14ac:dyDescent="0.25">
      <c r="A146" s="15" t="str">
        <f>IF(Tabela3[[#This Row],[Ação]]&lt;&gt;"","SEPLAG","")</f>
        <v/>
      </c>
      <c r="C146" s="63" t="str">
        <f>IFERROR(VLOOKUP(Tabela3[[#This Row],[Ação]],Tabela1[[Ação]:[Descrição Ação]],2,0),"")</f>
        <v/>
      </c>
      <c r="E146" s="70" t="str">
        <f>IFERROR(VLOOKUP(Tabela3[[#This Row],[Natureza de Despesa]],'Planilha Interna'!C:D,2,0),"")</f>
        <v/>
      </c>
      <c r="F146" s="60"/>
      <c r="G146" s="30" t="str">
        <f>IFERROR(MID(Tabela3[[#This Row],[Natureza de Despesa]],3,1),"")</f>
        <v/>
      </c>
      <c r="H146" s="44"/>
      <c r="L146" s="60"/>
      <c r="M146" s="60"/>
      <c r="O146" s="16"/>
      <c r="R146" s="35">
        <f>Tabela3[[#This Row],[Previsão Seplag]]-Tabela3[[#This Row],[Previsão Unidade]]</f>
        <v>0</v>
      </c>
    </row>
    <row r="147" spans="1:18" x14ac:dyDescent="0.25">
      <c r="A147" s="15" t="str">
        <f>IF(Tabela3[[#This Row],[Ação]]&lt;&gt;"","SEPLAG","")</f>
        <v/>
      </c>
      <c r="C147" s="63" t="str">
        <f>IFERROR(VLOOKUP(Tabela3[[#This Row],[Ação]],Tabela1[[Ação]:[Descrição Ação]],2,0),"")</f>
        <v/>
      </c>
      <c r="E147" s="70" t="str">
        <f>IFERROR(VLOOKUP(Tabela3[[#This Row],[Natureza de Despesa]],'Planilha Interna'!C:D,2,0),"")</f>
        <v/>
      </c>
      <c r="F147" s="60"/>
      <c r="G147" s="30" t="str">
        <f>IFERROR(MID(Tabela3[[#This Row],[Natureza de Despesa]],3,1),"")</f>
        <v/>
      </c>
      <c r="H147" s="44"/>
      <c r="L147" s="60"/>
      <c r="M147" s="60"/>
      <c r="O147" s="16"/>
      <c r="R147" s="35">
        <f>Tabela3[[#This Row],[Previsão Seplag]]-Tabela3[[#This Row],[Previsão Unidade]]</f>
        <v>0</v>
      </c>
    </row>
    <row r="148" spans="1:18" x14ac:dyDescent="0.25">
      <c r="A148" s="15" t="str">
        <f>IF(Tabela3[[#This Row],[Ação]]&lt;&gt;"","SEPLAG","")</f>
        <v/>
      </c>
      <c r="C148" s="63" t="str">
        <f>IFERROR(VLOOKUP(Tabela3[[#This Row],[Ação]],Tabela1[[Ação]:[Descrição Ação]],2,0),"")</f>
        <v/>
      </c>
      <c r="E148" s="70" t="str">
        <f>IFERROR(VLOOKUP(Tabela3[[#This Row],[Natureza de Despesa]],'Planilha Interna'!C:D,2,0),"")</f>
        <v/>
      </c>
      <c r="F148" s="60"/>
      <c r="G148" s="30" t="str">
        <f>IFERROR(MID(Tabela3[[#This Row],[Natureza de Despesa]],3,1),"")</f>
        <v/>
      </c>
      <c r="H148" s="44"/>
      <c r="L148" s="60"/>
      <c r="M148" s="60"/>
      <c r="O148" s="16"/>
      <c r="R148" s="35">
        <f>Tabela3[[#This Row],[Previsão Seplag]]-Tabela3[[#This Row],[Previsão Unidade]]</f>
        <v>0</v>
      </c>
    </row>
    <row r="149" spans="1:18" x14ac:dyDescent="0.25">
      <c r="A149" s="15" t="str">
        <f>IF(Tabela3[[#This Row],[Ação]]&lt;&gt;"","SEPLAG","")</f>
        <v/>
      </c>
      <c r="C149" s="63" t="str">
        <f>IFERROR(VLOOKUP(Tabela3[[#This Row],[Ação]],Tabela1[[Ação]:[Descrição Ação]],2,0),"")</f>
        <v/>
      </c>
      <c r="E149" s="70" t="str">
        <f>IFERROR(VLOOKUP(Tabela3[[#This Row],[Natureza de Despesa]],'Planilha Interna'!C:D,2,0),"")</f>
        <v/>
      </c>
      <c r="F149" s="60"/>
      <c r="G149" s="30" t="str">
        <f>IFERROR(MID(Tabela3[[#This Row],[Natureza de Despesa]],3,1),"")</f>
        <v/>
      </c>
      <c r="H149" s="44"/>
      <c r="L149" s="60"/>
      <c r="M149" s="60"/>
      <c r="O149" s="16"/>
      <c r="R149" s="35">
        <f>Tabela3[[#This Row],[Previsão Seplag]]-Tabela3[[#This Row],[Previsão Unidade]]</f>
        <v>0</v>
      </c>
    </row>
    <row r="150" spans="1:18" x14ac:dyDescent="0.25">
      <c r="A150" s="15" t="str">
        <f>IF(Tabela3[[#This Row],[Ação]]&lt;&gt;"","SEPLAG","")</f>
        <v/>
      </c>
      <c r="C150" s="63" t="str">
        <f>IFERROR(VLOOKUP(Tabela3[[#This Row],[Ação]],Tabela1[[Ação]:[Descrição Ação]],2,0),"")</f>
        <v/>
      </c>
      <c r="E150" s="70" t="str">
        <f>IFERROR(VLOOKUP(Tabela3[[#This Row],[Natureza de Despesa]],'Planilha Interna'!C:D,2,0),"")</f>
        <v/>
      </c>
      <c r="F150" s="60"/>
      <c r="G150" s="30" t="str">
        <f>IFERROR(MID(Tabela3[[#This Row],[Natureza de Despesa]],3,1),"")</f>
        <v/>
      </c>
      <c r="H150" s="44"/>
      <c r="L150" s="60"/>
      <c r="M150" s="60"/>
      <c r="O150" s="16"/>
      <c r="R150" s="35">
        <f>Tabela3[[#This Row],[Previsão Seplag]]-Tabela3[[#This Row],[Previsão Unidade]]</f>
        <v>0</v>
      </c>
    </row>
    <row r="151" spans="1:18" x14ac:dyDescent="0.25">
      <c r="A151" s="15" t="str">
        <f>IF(Tabela3[[#This Row],[Ação]]&lt;&gt;"","SEPLAG","")</f>
        <v/>
      </c>
      <c r="C151" s="63" t="str">
        <f>IFERROR(VLOOKUP(Tabela3[[#This Row],[Ação]],Tabela1[[Ação]:[Descrição Ação]],2,0),"")</f>
        <v/>
      </c>
      <c r="E151" s="70" t="str">
        <f>IFERROR(VLOOKUP(Tabela3[[#This Row],[Natureza de Despesa]],'Planilha Interna'!C:D,2,0),"")</f>
        <v/>
      </c>
      <c r="F151" s="60"/>
      <c r="G151" s="30" t="str">
        <f>IFERROR(MID(Tabela3[[#This Row],[Natureza de Despesa]],3,1),"")</f>
        <v/>
      </c>
      <c r="H151" s="44"/>
      <c r="L151" s="60"/>
      <c r="M151" s="60"/>
      <c r="O151" s="16"/>
      <c r="R151" s="35">
        <f>Tabela3[[#This Row],[Previsão Seplag]]-Tabela3[[#This Row],[Previsão Unidade]]</f>
        <v>0</v>
      </c>
    </row>
    <row r="152" spans="1:18" x14ac:dyDescent="0.25">
      <c r="A152" s="15" t="str">
        <f>IF(Tabela3[[#This Row],[Ação]]&lt;&gt;"","SEPLAG","")</f>
        <v/>
      </c>
      <c r="C152" s="63" t="str">
        <f>IFERROR(VLOOKUP(Tabela3[[#This Row],[Ação]],Tabela1[[Ação]:[Descrição Ação]],2,0),"")</f>
        <v/>
      </c>
      <c r="E152" s="70" t="str">
        <f>IFERROR(VLOOKUP(Tabela3[[#This Row],[Natureza de Despesa]],'Planilha Interna'!C:D,2,0),"")</f>
        <v/>
      </c>
      <c r="F152" s="60"/>
      <c r="G152" s="30" t="str">
        <f>IFERROR(MID(Tabela3[[#This Row],[Natureza de Despesa]],3,1),"")</f>
        <v/>
      </c>
      <c r="H152" s="44"/>
      <c r="L152" s="60"/>
      <c r="M152" s="60"/>
      <c r="O152" s="16"/>
      <c r="R152" s="35">
        <f>Tabela3[[#This Row],[Previsão Seplag]]-Tabela3[[#This Row],[Previsão Unidade]]</f>
        <v>0</v>
      </c>
    </row>
    <row r="153" spans="1:18" x14ac:dyDescent="0.25">
      <c r="A153" s="15" t="str">
        <f>IF(Tabela3[[#This Row],[Ação]]&lt;&gt;"","SEPLAG","")</f>
        <v/>
      </c>
      <c r="C153" s="63" t="str">
        <f>IFERROR(VLOOKUP(Tabela3[[#This Row],[Ação]],Tabela1[[Ação]:[Descrição Ação]],2,0),"")</f>
        <v/>
      </c>
      <c r="E153" s="70" t="str">
        <f>IFERROR(VLOOKUP(Tabela3[[#This Row],[Natureza de Despesa]],'Planilha Interna'!C:D,2,0),"")</f>
        <v/>
      </c>
      <c r="F153" s="60"/>
      <c r="G153" s="30" t="str">
        <f>IFERROR(MID(Tabela3[[#This Row],[Natureza de Despesa]],3,1),"")</f>
        <v/>
      </c>
      <c r="H153" s="44"/>
      <c r="L153" s="60"/>
      <c r="M153" s="60"/>
      <c r="O153" s="16"/>
      <c r="R153" s="35">
        <f>Tabela3[[#This Row],[Previsão Seplag]]-Tabela3[[#This Row],[Previsão Unidade]]</f>
        <v>0</v>
      </c>
    </row>
    <row r="154" spans="1:18" x14ac:dyDescent="0.25">
      <c r="A154" s="15" t="str">
        <f>IF(Tabela3[[#This Row],[Ação]]&lt;&gt;"","SEPLAG","")</f>
        <v/>
      </c>
      <c r="C154" s="63" t="str">
        <f>IFERROR(VLOOKUP(Tabela3[[#This Row],[Ação]],Tabela1[[Ação]:[Descrição Ação]],2,0),"")</f>
        <v/>
      </c>
      <c r="E154" s="70" t="str">
        <f>IFERROR(VLOOKUP(Tabela3[[#This Row],[Natureza de Despesa]],'Planilha Interna'!C:D,2,0),"")</f>
        <v/>
      </c>
      <c r="F154" s="60"/>
      <c r="G154" s="30" t="str">
        <f>IFERROR(MID(Tabela3[[#This Row],[Natureza de Despesa]],3,1),"")</f>
        <v/>
      </c>
      <c r="H154" s="44"/>
      <c r="L154" s="60"/>
      <c r="M154" s="60"/>
      <c r="O154" s="16"/>
      <c r="R154" s="35">
        <f>Tabela3[[#This Row],[Previsão Seplag]]-Tabela3[[#This Row],[Previsão Unidade]]</f>
        <v>0</v>
      </c>
    </row>
    <row r="155" spans="1:18" x14ac:dyDescent="0.25">
      <c r="A155" s="15" t="str">
        <f>IF(Tabela3[[#This Row],[Ação]]&lt;&gt;"","SEPLAG","")</f>
        <v/>
      </c>
      <c r="C155" s="63" t="str">
        <f>IFERROR(VLOOKUP(Tabela3[[#This Row],[Ação]],Tabela1[[Ação]:[Descrição Ação]],2,0),"")</f>
        <v/>
      </c>
      <c r="E155" s="70" t="str">
        <f>IFERROR(VLOOKUP(Tabela3[[#This Row],[Natureza de Despesa]],'Planilha Interna'!C:D,2,0),"")</f>
        <v/>
      </c>
      <c r="F155" s="60"/>
      <c r="G155" s="30" t="str">
        <f>IFERROR(MID(Tabela3[[#This Row],[Natureza de Despesa]],3,1),"")</f>
        <v/>
      </c>
      <c r="H155" s="44"/>
      <c r="L155" s="60"/>
      <c r="M155" s="60"/>
      <c r="O155" s="16"/>
      <c r="R155" s="35">
        <f>Tabela3[[#This Row],[Previsão Seplag]]-Tabela3[[#This Row],[Previsão Unidade]]</f>
        <v>0</v>
      </c>
    </row>
    <row r="156" spans="1:18" x14ac:dyDescent="0.25">
      <c r="A156" s="15" t="str">
        <f>IF(Tabela3[[#This Row],[Ação]]&lt;&gt;"","SEPLAG","")</f>
        <v/>
      </c>
      <c r="C156" s="63" t="str">
        <f>IFERROR(VLOOKUP(Tabela3[[#This Row],[Ação]],Tabela1[[Ação]:[Descrição Ação]],2,0),"")</f>
        <v/>
      </c>
      <c r="E156" s="70" t="str">
        <f>IFERROR(VLOOKUP(Tabela3[[#This Row],[Natureza de Despesa]],'Planilha Interna'!C:D,2,0),"")</f>
        <v/>
      </c>
      <c r="F156" s="60"/>
      <c r="G156" s="30" t="str">
        <f>IFERROR(MID(Tabela3[[#This Row],[Natureza de Despesa]],3,1),"")</f>
        <v/>
      </c>
      <c r="H156" s="44"/>
      <c r="L156" s="60"/>
      <c r="M156" s="60"/>
      <c r="O156" s="16"/>
      <c r="R156" s="35">
        <f>Tabela3[[#This Row],[Previsão Seplag]]-Tabela3[[#This Row],[Previsão Unidade]]</f>
        <v>0</v>
      </c>
    </row>
    <row r="157" spans="1:18" x14ac:dyDescent="0.25">
      <c r="A157" s="15" t="str">
        <f>IF(Tabela3[[#This Row],[Ação]]&lt;&gt;"","SEPLAG","")</f>
        <v/>
      </c>
      <c r="C157" s="63" t="str">
        <f>IFERROR(VLOOKUP(Tabela3[[#This Row],[Ação]],Tabela1[[Ação]:[Descrição Ação]],2,0),"")</f>
        <v/>
      </c>
      <c r="E157" s="70" t="str">
        <f>IFERROR(VLOOKUP(Tabela3[[#This Row],[Natureza de Despesa]],'Planilha Interna'!C:D,2,0),"")</f>
        <v/>
      </c>
      <c r="F157" s="60"/>
      <c r="G157" s="30" t="str">
        <f>IFERROR(MID(Tabela3[[#This Row],[Natureza de Despesa]],3,1),"")</f>
        <v/>
      </c>
      <c r="H157" s="44"/>
      <c r="L157" s="60"/>
      <c r="M157" s="60"/>
      <c r="O157" s="16"/>
      <c r="R157" s="35">
        <f>Tabela3[[#This Row],[Previsão Seplag]]-Tabela3[[#This Row],[Previsão Unidade]]</f>
        <v>0</v>
      </c>
    </row>
    <row r="158" spans="1:18" x14ac:dyDescent="0.25">
      <c r="A158" s="15" t="str">
        <f>IF(Tabela3[[#This Row],[Ação]]&lt;&gt;"","SEPLAG","")</f>
        <v/>
      </c>
      <c r="C158" s="63" t="str">
        <f>IFERROR(VLOOKUP(Tabela3[[#This Row],[Ação]],Tabela1[[Ação]:[Descrição Ação]],2,0),"")</f>
        <v/>
      </c>
      <c r="E158" s="70" t="str">
        <f>IFERROR(VLOOKUP(Tabela3[[#This Row],[Natureza de Despesa]],'Planilha Interna'!C:D,2,0),"")</f>
        <v/>
      </c>
      <c r="F158" s="60"/>
      <c r="G158" s="30" t="str">
        <f>IFERROR(MID(Tabela3[[#This Row],[Natureza de Despesa]],3,1),"")</f>
        <v/>
      </c>
      <c r="H158" s="44"/>
      <c r="L158" s="60"/>
      <c r="M158" s="60"/>
      <c r="O158" s="16"/>
      <c r="R158" s="35">
        <f>Tabela3[[#This Row],[Previsão Seplag]]-Tabela3[[#This Row],[Previsão Unidade]]</f>
        <v>0</v>
      </c>
    </row>
    <row r="159" spans="1:18" x14ac:dyDescent="0.25">
      <c r="A159" s="15" t="str">
        <f>IF(Tabela3[[#This Row],[Ação]]&lt;&gt;"","SEPLAG","")</f>
        <v/>
      </c>
      <c r="C159" s="63" t="str">
        <f>IFERROR(VLOOKUP(Tabela3[[#This Row],[Ação]],Tabela1[[Ação]:[Descrição Ação]],2,0),"")</f>
        <v/>
      </c>
      <c r="E159" s="70" t="str">
        <f>IFERROR(VLOOKUP(Tabela3[[#This Row],[Natureza de Despesa]],'Planilha Interna'!C:D,2,0),"")</f>
        <v/>
      </c>
      <c r="F159" s="60"/>
      <c r="G159" s="30" t="str">
        <f>IFERROR(MID(Tabela3[[#This Row],[Natureza de Despesa]],3,1),"")</f>
        <v/>
      </c>
      <c r="H159" s="44"/>
      <c r="L159" s="60"/>
      <c r="M159" s="60"/>
      <c r="O159" s="16"/>
      <c r="R159" s="35">
        <f>Tabela3[[#This Row],[Previsão Seplag]]-Tabela3[[#This Row],[Previsão Unidade]]</f>
        <v>0</v>
      </c>
    </row>
    <row r="160" spans="1:18" x14ac:dyDescent="0.25">
      <c r="A160" s="15" t="str">
        <f>IF(Tabela3[[#This Row],[Ação]]&lt;&gt;"","SEPLAG","")</f>
        <v/>
      </c>
      <c r="C160" s="63" t="str">
        <f>IFERROR(VLOOKUP(Tabela3[[#This Row],[Ação]],Tabela1[[Ação]:[Descrição Ação]],2,0),"")</f>
        <v/>
      </c>
      <c r="E160" s="70" t="str">
        <f>IFERROR(VLOOKUP(Tabela3[[#This Row],[Natureza de Despesa]],'Planilha Interna'!C:D,2,0),"")</f>
        <v/>
      </c>
      <c r="F160" s="60"/>
      <c r="G160" s="30" t="str">
        <f>IFERROR(MID(Tabela3[[#This Row],[Natureza de Despesa]],3,1),"")</f>
        <v/>
      </c>
      <c r="H160" s="44"/>
      <c r="L160" s="60"/>
      <c r="M160" s="60"/>
      <c r="O160" s="16"/>
      <c r="R160" s="35">
        <f>Tabela3[[#This Row],[Previsão Seplag]]-Tabela3[[#This Row],[Previsão Unidade]]</f>
        <v>0</v>
      </c>
    </row>
    <row r="161" spans="1:18" x14ac:dyDescent="0.25">
      <c r="A161" s="15" t="str">
        <f>IF(Tabela3[[#This Row],[Ação]]&lt;&gt;"","SEPLAG","")</f>
        <v/>
      </c>
      <c r="C161" s="63" t="str">
        <f>IFERROR(VLOOKUP(Tabela3[[#This Row],[Ação]],Tabela1[[Ação]:[Descrição Ação]],2,0),"")</f>
        <v/>
      </c>
      <c r="E161" s="70" t="str">
        <f>IFERROR(VLOOKUP(Tabela3[[#This Row],[Natureza de Despesa]],'Planilha Interna'!C:D,2,0),"")</f>
        <v/>
      </c>
      <c r="F161" s="60"/>
      <c r="G161" s="30" t="str">
        <f>IFERROR(MID(Tabela3[[#This Row],[Natureza de Despesa]],3,1),"")</f>
        <v/>
      </c>
      <c r="H161" s="44"/>
      <c r="L161" s="60"/>
      <c r="M161" s="60"/>
      <c r="O161" s="16"/>
      <c r="R161" s="35">
        <f>Tabela3[[#This Row],[Previsão Seplag]]-Tabela3[[#This Row],[Previsão Unidade]]</f>
        <v>0</v>
      </c>
    </row>
    <row r="162" spans="1:18" x14ac:dyDescent="0.25">
      <c r="A162" s="15" t="str">
        <f>IF(Tabela3[[#This Row],[Ação]]&lt;&gt;"","SEPLAG","")</f>
        <v/>
      </c>
      <c r="C162" s="63" t="str">
        <f>IFERROR(VLOOKUP(Tabela3[[#This Row],[Ação]],Tabela1[[Ação]:[Descrição Ação]],2,0),"")</f>
        <v/>
      </c>
      <c r="E162" s="70" t="str">
        <f>IFERROR(VLOOKUP(Tabela3[[#This Row],[Natureza de Despesa]],'Planilha Interna'!C:D,2,0),"")</f>
        <v/>
      </c>
      <c r="F162" s="60"/>
      <c r="G162" s="30" t="str">
        <f>IFERROR(MID(Tabela3[[#This Row],[Natureza de Despesa]],3,1),"")</f>
        <v/>
      </c>
      <c r="H162" s="44"/>
      <c r="L162" s="60"/>
      <c r="M162" s="60"/>
      <c r="O162" s="16"/>
      <c r="R162" s="35">
        <f>Tabela3[[#This Row],[Previsão Seplag]]-Tabela3[[#This Row],[Previsão Unidade]]</f>
        <v>0</v>
      </c>
    </row>
    <row r="163" spans="1:18" x14ac:dyDescent="0.25">
      <c r="A163" s="15" t="str">
        <f>IF(Tabela3[[#This Row],[Ação]]&lt;&gt;"","SEPLAG","")</f>
        <v/>
      </c>
      <c r="C163" s="63" t="str">
        <f>IFERROR(VLOOKUP(Tabela3[[#This Row],[Ação]],Tabela1[[Ação]:[Descrição Ação]],2,0),"")</f>
        <v/>
      </c>
      <c r="E163" s="70" t="str">
        <f>IFERROR(VLOOKUP(Tabela3[[#This Row],[Natureza de Despesa]],'Planilha Interna'!C:D,2,0),"")</f>
        <v/>
      </c>
      <c r="F163" s="60"/>
      <c r="G163" s="30" t="str">
        <f>IFERROR(MID(Tabela3[[#This Row],[Natureza de Despesa]],3,1),"")</f>
        <v/>
      </c>
      <c r="H163" s="44"/>
      <c r="L163" s="60"/>
      <c r="M163" s="60"/>
      <c r="O163" s="16"/>
      <c r="R163" s="35">
        <f>Tabela3[[#This Row],[Previsão Seplag]]-Tabela3[[#This Row],[Previsão Unidade]]</f>
        <v>0</v>
      </c>
    </row>
    <row r="164" spans="1:18" x14ac:dyDescent="0.25">
      <c r="A164" s="15" t="str">
        <f>IF(Tabela3[[#This Row],[Ação]]&lt;&gt;"","SEPLAG","")</f>
        <v/>
      </c>
      <c r="C164" s="63" t="str">
        <f>IFERROR(VLOOKUP(Tabela3[[#This Row],[Ação]],Tabela1[[Ação]:[Descrição Ação]],2,0),"")</f>
        <v/>
      </c>
      <c r="E164" s="70" t="str">
        <f>IFERROR(VLOOKUP(Tabela3[[#This Row],[Natureza de Despesa]],'Planilha Interna'!C:D,2,0),"")</f>
        <v/>
      </c>
      <c r="F164" s="60"/>
      <c r="G164" s="30" t="str">
        <f>IFERROR(MID(Tabela3[[#This Row],[Natureza de Despesa]],3,1),"")</f>
        <v/>
      </c>
      <c r="H164" s="44"/>
      <c r="L164" s="60"/>
      <c r="M164" s="60"/>
      <c r="O164" s="16"/>
      <c r="R164" s="35">
        <f>Tabela3[[#This Row],[Previsão Seplag]]-Tabela3[[#This Row],[Previsão Unidade]]</f>
        <v>0</v>
      </c>
    </row>
    <row r="165" spans="1:18" x14ac:dyDescent="0.25">
      <c r="A165" s="15" t="str">
        <f>IF(Tabela3[[#This Row],[Ação]]&lt;&gt;"","SEPLAG","")</f>
        <v/>
      </c>
      <c r="C165" s="63" t="str">
        <f>IFERROR(VLOOKUP(Tabela3[[#This Row],[Ação]],Tabela1[[Ação]:[Descrição Ação]],2,0),"")</f>
        <v/>
      </c>
      <c r="E165" s="70" t="str">
        <f>IFERROR(VLOOKUP(Tabela3[[#This Row],[Natureza de Despesa]],'Planilha Interna'!C:D,2,0),"")</f>
        <v/>
      </c>
      <c r="F165" s="60"/>
      <c r="G165" s="30" t="str">
        <f>IFERROR(MID(Tabela3[[#This Row],[Natureza de Despesa]],3,1),"")</f>
        <v/>
      </c>
      <c r="H165" s="44"/>
      <c r="L165" s="60"/>
      <c r="M165" s="60"/>
      <c r="O165" s="16"/>
      <c r="R165" s="35">
        <f>Tabela3[[#This Row],[Previsão Seplag]]-Tabela3[[#This Row],[Previsão Unidade]]</f>
        <v>0</v>
      </c>
    </row>
    <row r="166" spans="1:18" x14ac:dyDescent="0.25">
      <c r="A166" s="15" t="str">
        <f>IF(Tabela3[[#This Row],[Ação]]&lt;&gt;"","SEPLAG","")</f>
        <v/>
      </c>
      <c r="C166" s="63" t="str">
        <f>IFERROR(VLOOKUP(Tabela3[[#This Row],[Ação]],Tabela1[[Ação]:[Descrição Ação]],2,0),"")</f>
        <v/>
      </c>
      <c r="E166" s="70" t="str">
        <f>IFERROR(VLOOKUP(Tabela3[[#This Row],[Natureza de Despesa]],'Planilha Interna'!C:D,2,0),"")</f>
        <v/>
      </c>
      <c r="F166" s="60"/>
      <c r="G166" s="30" t="str">
        <f>IFERROR(MID(Tabela3[[#This Row],[Natureza de Despesa]],3,1),"")</f>
        <v/>
      </c>
      <c r="H166" s="44"/>
      <c r="L166" s="60"/>
      <c r="M166" s="60"/>
      <c r="O166" s="16"/>
      <c r="R166" s="35">
        <f>Tabela3[[#This Row],[Previsão Seplag]]-Tabela3[[#This Row],[Previsão Unidade]]</f>
        <v>0</v>
      </c>
    </row>
    <row r="167" spans="1:18" x14ac:dyDescent="0.25">
      <c r="A167" s="15" t="str">
        <f>IF(Tabela3[[#This Row],[Ação]]&lt;&gt;"","SEPLAG","")</f>
        <v/>
      </c>
      <c r="C167" s="63" t="str">
        <f>IFERROR(VLOOKUP(Tabela3[[#This Row],[Ação]],Tabela1[[Ação]:[Descrição Ação]],2,0),"")</f>
        <v/>
      </c>
      <c r="E167" s="70" t="str">
        <f>IFERROR(VLOOKUP(Tabela3[[#This Row],[Natureza de Despesa]],'Planilha Interna'!C:D,2,0),"")</f>
        <v/>
      </c>
      <c r="F167" s="60"/>
      <c r="G167" s="30" t="str">
        <f>IFERROR(MID(Tabela3[[#This Row],[Natureza de Despesa]],3,1),"")</f>
        <v/>
      </c>
      <c r="H167" s="44"/>
      <c r="L167" s="60"/>
      <c r="M167" s="60"/>
      <c r="O167" s="16"/>
      <c r="R167" s="35">
        <f>Tabela3[[#This Row],[Previsão Seplag]]-Tabela3[[#This Row],[Previsão Unidade]]</f>
        <v>0</v>
      </c>
    </row>
    <row r="168" spans="1:18" x14ac:dyDescent="0.25">
      <c r="A168" s="15" t="str">
        <f>IF(Tabela3[[#This Row],[Ação]]&lt;&gt;"","SEPLAG","")</f>
        <v/>
      </c>
      <c r="C168" s="63" t="str">
        <f>IFERROR(VLOOKUP(Tabela3[[#This Row],[Ação]],Tabela1[[Ação]:[Descrição Ação]],2,0),"")</f>
        <v/>
      </c>
      <c r="E168" s="70" t="str">
        <f>IFERROR(VLOOKUP(Tabela3[[#This Row],[Natureza de Despesa]],'Planilha Interna'!C:D,2,0),"")</f>
        <v/>
      </c>
      <c r="F168" s="60"/>
      <c r="G168" s="30" t="str">
        <f>IFERROR(MID(Tabela3[[#This Row],[Natureza de Despesa]],3,1),"")</f>
        <v/>
      </c>
      <c r="H168" s="44"/>
      <c r="L168" s="60"/>
      <c r="M168" s="60"/>
      <c r="O168" s="16"/>
      <c r="R168" s="35">
        <f>Tabela3[[#This Row],[Previsão Seplag]]-Tabela3[[#This Row],[Previsão Unidade]]</f>
        <v>0</v>
      </c>
    </row>
    <row r="169" spans="1:18" x14ac:dyDescent="0.25">
      <c r="A169" s="15" t="str">
        <f>IF(Tabela3[[#This Row],[Ação]]&lt;&gt;"","SEPLAG","")</f>
        <v/>
      </c>
      <c r="C169" s="63" t="str">
        <f>IFERROR(VLOOKUP(Tabela3[[#This Row],[Ação]],Tabela1[[Ação]:[Descrição Ação]],2,0),"")</f>
        <v/>
      </c>
      <c r="E169" s="70" t="str">
        <f>IFERROR(VLOOKUP(Tabela3[[#This Row],[Natureza de Despesa]],'Planilha Interna'!C:D,2,0),"")</f>
        <v/>
      </c>
      <c r="F169" s="60"/>
      <c r="G169" s="30" t="str">
        <f>IFERROR(MID(Tabela3[[#This Row],[Natureza de Despesa]],3,1),"")</f>
        <v/>
      </c>
      <c r="H169" s="44"/>
      <c r="L169" s="60"/>
      <c r="M169" s="60"/>
      <c r="O169" s="16"/>
      <c r="R169" s="35">
        <f>Tabela3[[#This Row],[Previsão Seplag]]-Tabela3[[#This Row],[Previsão Unidade]]</f>
        <v>0</v>
      </c>
    </row>
    <row r="170" spans="1:18" x14ac:dyDescent="0.25">
      <c r="A170" s="15" t="str">
        <f>IF(Tabela3[[#This Row],[Ação]]&lt;&gt;"","SEPLAG","")</f>
        <v/>
      </c>
      <c r="C170" s="63" t="str">
        <f>IFERROR(VLOOKUP(Tabela3[[#This Row],[Ação]],Tabela1[[Ação]:[Descrição Ação]],2,0),"")</f>
        <v/>
      </c>
      <c r="E170" s="70" t="str">
        <f>IFERROR(VLOOKUP(Tabela3[[#This Row],[Natureza de Despesa]],'Planilha Interna'!C:D,2,0),"")</f>
        <v/>
      </c>
      <c r="F170" s="60"/>
      <c r="G170" s="30" t="str">
        <f>IFERROR(MID(Tabela3[[#This Row],[Natureza de Despesa]],3,1),"")</f>
        <v/>
      </c>
      <c r="H170" s="44"/>
      <c r="L170" s="60"/>
      <c r="M170" s="60"/>
      <c r="O170" s="16"/>
      <c r="R170" s="35">
        <f>Tabela3[[#This Row],[Previsão Seplag]]-Tabela3[[#This Row],[Previsão Unidade]]</f>
        <v>0</v>
      </c>
    </row>
    <row r="171" spans="1:18" x14ac:dyDescent="0.25">
      <c r="A171" s="15" t="str">
        <f>IF(Tabela3[[#This Row],[Ação]]&lt;&gt;"","SEPLAG","")</f>
        <v/>
      </c>
      <c r="C171" s="63" t="str">
        <f>IFERROR(VLOOKUP(Tabela3[[#This Row],[Ação]],Tabela1[[Ação]:[Descrição Ação]],2,0),"")</f>
        <v/>
      </c>
      <c r="E171" s="70" t="str">
        <f>IFERROR(VLOOKUP(Tabela3[[#This Row],[Natureza de Despesa]],'Planilha Interna'!C:D,2,0),"")</f>
        <v/>
      </c>
      <c r="F171" s="60"/>
      <c r="G171" s="30" t="str">
        <f>IFERROR(MID(Tabela3[[#This Row],[Natureza de Despesa]],3,1),"")</f>
        <v/>
      </c>
      <c r="H171" s="44"/>
      <c r="L171" s="60"/>
      <c r="M171" s="60"/>
      <c r="O171" s="16"/>
      <c r="R171" s="35">
        <f>Tabela3[[#This Row],[Previsão Seplag]]-Tabela3[[#This Row],[Previsão Unidade]]</f>
        <v>0</v>
      </c>
    </row>
    <row r="172" spans="1:18" x14ac:dyDescent="0.25">
      <c r="A172" s="15" t="str">
        <f>IF(Tabela3[[#This Row],[Ação]]&lt;&gt;"","SEPLAG","")</f>
        <v/>
      </c>
      <c r="C172" s="63" t="str">
        <f>IFERROR(VLOOKUP(Tabela3[[#This Row],[Ação]],Tabela1[[Ação]:[Descrição Ação]],2,0),"")</f>
        <v/>
      </c>
      <c r="E172" s="70" t="str">
        <f>IFERROR(VLOOKUP(Tabela3[[#This Row],[Natureza de Despesa]],'Planilha Interna'!C:D,2,0),"")</f>
        <v/>
      </c>
      <c r="F172" s="60"/>
      <c r="G172" s="30" t="str">
        <f>IFERROR(MID(Tabela3[[#This Row],[Natureza de Despesa]],3,1),"")</f>
        <v/>
      </c>
      <c r="H172" s="44"/>
      <c r="L172" s="60"/>
      <c r="M172" s="60"/>
      <c r="O172" s="16"/>
      <c r="R172" s="35">
        <f>Tabela3[[#This Row],[Previsão Seplag]]-Tabela3[[#This Row],[Previsão Unidade]]</f>
        <v>0</v>
      </c>
    </row>
    <row r="173" spans="1:18" x14ac:dyDescent="0.25">
      <c r="A173" s="15" t="str">
        <f>IF(Tabela3[[#This Row],[Ação]]&lt;&gt;"","SEPLAG","")</f>
        <v/>
      </c>
      <c r="C173" s="63" t="str">
        <f>IFERROR(VLOOKUP(Tabela3[[#This Row],[Ação]],Tabela1[[Ação]:[Descrição Ação]],2,0),"")</f>
        <v/>
      </c>
      <c r="E173" s="70" t="str">
        <f>IFERROR(VLOOKUP(Tabela3[[#This Row],[Natureza de Despesa]],'Planilha Interna'!C:D,2,0),"")</f>
        <v/>
      </c>
      <c r="F173" s="60"/>
      <c r="G173" s="30" t="str">
        <f>IFERROR(MID(Tabela3[[#This Row],[Natureza de Despesa]],3,1),"")</f>
        <v/>
      </c>
      <c r="H173" s="44"/>
      <c r="L173" s="60"/>
      <c r="M173" s="60"/>
      <c r="O173" s="16"/>
      <c r="R173" s="35">
        <f>Tabela3[[#This Row],[Previsão Seplag]]-Tabela3[[#This Row],[Previsão Unidade]]</f>
        <v>0</v>
      </c>
    </row>
    <row r="174" spans="1:18" x14ac:dyDescent="0.25">
      <c r="A174" s="15" t="str">
        <f>IF(Tabela3[[#This Row],[Ação]]&lt;&gt;"","SEPLAG","")</f>
        <v/>
      </c>
      <c r="C174" s="63" t="str">
        <f>IFERROR(VLOOKUP(Tabela3[[#This Row],[Ação]],Tabela1[[Ação]:[Descrição Ação]],2,0),"")</f>
        <v/>
      </c>
      <c r="E174" s="70" t="str">
        <f>IFERROR(VLOOKUP(Tabela3[[#This Row],[Natureza de Despesa]],'Planilha Interna'!C:D,2,0),"")</f>
        <v/>
      </c>
      <c r="F174" s="60"/>
      <c r="G174" s="30" t="str">
        <f>IFERROR(MID(Tabela3[[#This Row],[Natureza de Despesa]],3,1),"")</f>
        <v/>
      </c>
      <c r="H174" s="44"/>
      <c r="L174" s="60"/>
      <c r="M174" s="60"/>
      <c r="O174" s="16"/>
      <c r="R174" s="35">
        <f>Tabela3[[#This Row],[Previsão Seplag]]-Tabela3[[#This Row],[Previsão Unidade]]</f>
        <v>0</v>
      </c>
    </row>
    <row r="175" spans="1:18" x14ac:dyDescent="0.25">
      <c r="A175" s="15" t="str">
        <f>IF(Tabela3[[#This Row],[Ação]]&lt;&gt;"","SEPLAG","")</f>
        <v/>
      </c>
      <c r="C175" s="63" t="str">
        <f>IFERROR(VLOOKUP(Tabela3[[#This Row],[Ação]],Tabela1[[Ação]:[Descrição Ação]],2,0),"")</f>
        <v/>
      </c>
      <c r="E175" s="70" t="str">
        <f>IFERROR(VLOOKUP(Tabela3[[#This Row],[Natureza de Despesa]],'Planilha Interna'!C:D,2,0),"")</f>
        <v/>
      </c>
      <c r="F175" s="60"/>
      <c r="G175" s="30" t="str">
        <f>IFERROR(MID(Tabela3[[#This Row],[Natureza de Despesa]],3,1),"")</f>
        <v/>
      </c>
      <c r="H175" s="44"/>
      <c r="L175" s="60"/>
      <c r="M175" s="60"/>
      <c r="O175" s="16"/>
      <c r="R175" s="35">
        <f>Tabela3[[#This Row],[Previsão Seplag]]-Tabela3[[#This Row],[Previsão Unidade]]</f>
        <v>0</v>
      </c>
    </row>
    <row r="176" spans="1:18" x14ac:dyDescent="0.25">
      <c r="A176" s="15" t="str">
        <f>IF(Tabela3[[#This Row],[Ação]]&lt;&gt;"","SEPLAG","")</f>
        <v/>
      </c>
      <c r="C176" s="63" t="str">
        <f>IFERROR(VLOOKUP(Tabela3[[#This Row],[Ação]],Tabela1[[Ação]:[Descrição Ação]],2,0),"")</f>
        <v/>
      </c>
      <c r="E176" s="70" t="str">
        <f>IFERROR(VLOOKUP(Tabela3[[#This Row],[Natureza de Despesa]],'Planilha Interna'!C:D,2,0),"")</f>
        <v/>
      </c>
      <c r="F176" s="60"/>
      <c r="G176" s="30" t="str">
        <f>IFERROR(MID(Tabela3[[#This Row],[Natureza de Despesa]],3,1),"")</f>
        <v/>
      </c>
      <c r="H176" s="44"/>
      <c r="L176" s="60"/>
      <c r="M176" s="60"/>
      <c r="O176" s="16"/>
      <c r="R176" s="35">
        <f>Tabela3[[#This Row],[Previsão Seplag]]-Tabela3[[#This Row],[Previsão Unidade]]</f>
        <v>0</v>
      </c>
    </row>
    <row r="177" spans="1:18" x14ac:dyDescent="0.25">
      <c r="A177" s="15" t="str">
        <f>IF(Tabela3[[#This Row],[Ação]]&lt;&gt;"","SEPLAG","")</f>
        <v/>
      </c>
      <c r="C177" s="63" t="str">
        <f>IFERROR(VLOOKUP(Tabela3[[#This Row],[Ação]],Tabela1[[Ação]:[Descrição Ação]],2,0),"")</f>
        <v/>
      </c>
      <c r="E177" s="70" t="str">
        <f>IFERROR(VLOOKUP(Tabela3[[#This Row],[Natureza de Despesa]],'Planilha Interna'!C:D,2,0),"")</f>
        <v/>
      </c>
      <c r="F177" s="60"/>
      <c r="G177" s="30" t="str">
        <f>IFERROR(MID(Tabela3[[#This Row],[Natureza de Despesa]],3,1),"")</f>
        <v/>
      </c>
      <c r="H177" s="44"/>
      <c r="L177" s="60"/>
      <c r="M177" s="60"/>
      <c r="O177" s="16"/>
      <c r="R177" s="35">
        <f>Tabela3[[#This Row],[Previsão Seplag]]-Tabela3[[#This Row],[Previsão Unidade]]</f>
        <v>0</v>
      </c>
    </row>
    <row r="178" spans="1:18" x14ac:dyDescent="0.25">
      <c r="A178" s="15" t="str">
        <f>IF(Tabela3[[#This Row],[Ação]]&lt;&gt;"","SEPLAG","")</f>
        <v/>
      </c>
      <c r="C178" s="63" t="str">
        <f>IFERROR(VLOOKUP(Tabela3[[#This Row],[Ação]],Tabela1[[Ação]:[Descrição Ação]],2,0),"")</f>
        <v/>
      </c>
      <c r="E178" s="70" t="str">
        <f>IFERROR(VLOOKUP(Tabela3[[#This Row],[Natureza de Despesa]],'Planilha Interna'!C:D,2,0),"")</f>
        <v/>
      </c>
      <c r="F178" s="60"/>
      <c r="G178" s="30" t="str">
        <f>IFERROR(MID(Tabela3[[#This Row],[Natureza de Despesa]],3,1),"")</f>
        <v/>
      </c>
      <c r="H178" s="44"/>
      <c r="L178" s="60"/>
      <c r="M178" s="60"/>
      <c r="O178" s="16"/>
      <c r="R178" s="35">
        <f>Tabela3[[#This Row],[Previsão Seplag]]-Tabela3[[#This Row],[Previsão Unidade]]</f>
        <v>0</v>
      </c>
    </row>
    <row r="179" spans="1:18" x14ac:dyDescent="0.25">
      <c r="A179" s="15" t="str">
        <f>IF(Tabela3[[#This Row],[Ação]]&lt;&gt;"","SEPLAG","")</f>
        <v/>
      </c>
      <c r="C179" s="63" t="str">
        <f>IFERROR(VLOOKUP(Tabela3[[#This Row],[Ação]],Tabela1[[Ação]:[Descrição Ação]],2,0),"")</f>
        <v/>
      </c>
      <c r="E179" s="70" t="str">
        <f>IFERROR(VLOOKUP(Tabela3[[#This Row],[Natureza de Despesa]],'Planilha Interna'!C:D,2,0),"")</f>
        <v/>
      </c>
      <c r="F179" s="60"/>
      <c r="G179" s="30" t="str">
        <f>IFERROR(MID(Tabela3[[#This Row],[Natureza de Despesa]],3,1),"")</f>
        <v/>
      </c>
      <c r="H179" s="44"/>
      <c r="L179" s="60"/>
      <c r="M179" s="60"/>
      <c r="O179" s="16"/>
      <c r="R179" s="35">
        <f>Tabela3[[#This Row],[Previsão Seplag]]-Tabela3[[#This Row],[Previsão Unidade]]</f>
        <v>0</v>
      </c>
    </row>
    <row r="180" spans="1:18" x14ac:dyDescent="0.25">
      <c r="A180" s="15" t="str">
        <f>IF(Tabela3[[#This Row],[Ação]]&lt;&gt;"","SEPLAG","")</f>
        <v/>
      </c>
      <c r="C180" s="63" t="str">
        <f>IFERROR(VLOOKUP(Tabela3[[#This Row],[Ação]],Tabela1[[Ação]:[Descrição Ação]],2,0),"")</f>
        <v/>
      </c>
      <c r="E180" s="70" t="str">
        <f>IFERROR(VLOOKUP(Tabela3[[#This Row],[Natureza de Despesa]],'Planilha Interna'!C:D,2,0),"")</f>
        <v/>
      </c>
      <c r="F180" s="60"/>
      <c r="G180" s="30" t="str">
        <f>IFERROR(MID(Tabela3[[#This Row],[Natureza de Despesa]],3,1),"")</f>
        <v/>
      </c>
      <c r="H180" s="44"/>
      <c r="L180" s="60"/>
      <c r="M180" s="60"/>
      <c r="O180" s="16"/>
      <c r="R180" s="35">
        <f>Tabela3[[#This Row],[Previsão Seplag]]-Tabela3[[#This Row],[Previsão Unidade]]</f>
        <v>0</v>
      </c>
    </row>
    <row r="181" spans="1:18" x14ac:dyDescent="0.25">
      <c r="A181" s="15" t="str">
        <f>IF(Tabela3[[#This Row],[Ação]]&lt;&gt;"","SEPLAG","")</f>
        <v/>
      </c>
      <c r="C181" s="63" t="str">
        <f>IFERROR(VLOOKUP(Tabela3[[#This Row],[Ação]],Tabela1[[Ação]:[Descrição Ação]],2,0),"")</f>
        <v/>
      </c>
      <c r="E181" s="70" t="str">
        <f>IFERROR(VLOOKUP(Tabela3[[#This Row],[Natureza de Despesa]],'Planilha Interna'!C:D,2,0),"")</f>
        <v/>
      </c>
      <c r="F181" s="60"/>
      <c r="G181" s="30" t="str">
        <f>IFERROR(MID(Tabela3[[#This Row],[Natureza de Despesa]],3,1),"")</f>
        <v/>
      </c>
      <c r="H181" s="44"/>
      <c r="L181" s="60"/>
      <c r="M181" s="60"/>
      <c r="O181" s="16"/>
      <c r="R181" s="35">
        <f>Tabela3[[#This Row],[Previsão Seplag]]-Tabela3[[#This Row],[Previsão Unidade]]</f>
        <v>0</v>
      </c>
    </row>
    <row r="182" spans="1:18" x14ac:dyDescent="0.25">
      <c r="A182" s="15" t="str">
        <f>IF(Tabela3[[#This Row],[Ação]]&lt;&gt;"","SEPLAG","")</f>
        <v/>
      </c>
      <c r="C182" s="63" t="str">
        <f>IFERROR(VLOOKUP(Tabela3[[#This Row],[Ação]],Tabela1[[Ação]:[Descrição Ação]],2,0),"")</f>
        <v/>
      </c>
      <c r="E182" s="70" t="str">
        <f>IFERROR(VLOOKUP(Tabela3[[#This Row],[Natureza de Despesa]],'Planilha Interna'!C:D,2,0),"")</f>
        <v/>
      </c>
      <c r="F182" s="60"/>
      <c r="G182" s="30" t="str">
        <f>IFERROR(MID(Tabela3[[#This Row],[Natureza de Despesa]],3,1),"")</f>
        <v/>
      </c>
      <c r="H182" s="44"/>
      <c r="L182" s="60"/>
      <c r="M182" s="60"/>
      <c r="O182" s="16"/>
      <c r="R182" s="35">
        <f>Tabela3[[#This Row],[Previsão Seplag]]-Tabela3[[#This Row],[Previsão Unidade]]</f>
        <v>0</v>
      </c>
    </row>
    <row r="183" spans="1:18" x14ac:dyDescent="0.25">
      <c r="A183" s="15" t="str">
        <f>IF(Tabela3[[#This Row],[Ação]]&lt;&gt;"","SEPLAG","")</f>
        <v/>
      </c>
      <c r="C183" s="63" t="str">
        <f>IFERROR(VLOOKUP(Tabela3[[#This Row],[Ação]],Tabela1[[Ação]:[Descrição Ação]],2,0),"")</f>
        <v/>
      </c>
      <c r="E183" s="70" t="str">
        <f>IFERROR(VLOOKUP(Tabela3[[#This Row],[Natureza de Despesa]],'Planilha Interna'!C:D,2,0),"")</f>
        <v/>
      </c>
      <c r="F183" s="60"/>
      <c r="G183" s="30" t="str">
        <f>IFERROR(MID(Tabela3[[#This Row],[Natureza de Despesa]],3,1),"")</f>
        <v/>
      </c>
      <c r="H183" s="44"/>
      <c r="L183" s="60"/>
      <c r="M183" s="60"/>
      <c r="O183" s="16"/>
      <c r="R183" s="35">
        <f>Tabela3[[#This Row],[Previsão Seplag]]-Tabela3[[#This Row],[Previsão Unidade]]</f>
        <v>0</v>
      </c>
    </row>
    <row r="184" spans="1:18" x14ac:dyDescent="0.25">
      <c r="A184" s="15" t="str">
        <f>IF(Tabela3[[#This Row],[Ação]]&lt;&gt;"","SEPLAG","")</f>
        <v/>
      </c>
      <c r="C184" s="63" t="str">
        <f>IFERROR(VLOOKUP(Tabela3[[#This Row],[Ação]],Tabela1[[Ação]:[Descrição Ação]],2,0),"")</f>
        <v/>
      </c>
      <c r="E184" s="70" t="str">
        <f>IFERROR(VLOOKUP(Tabela3[[#This Row],[Natureza de Despesa]],'Planilha Interna'!C:D,2,0),"")</f>
        <v/>
      </c>
      <c r="F184" s="60"/>
      <c r="G184" s="30" t="str">
        <f>IFERROR(MID(Tabela3[[#This Row],[Natureza de Despesa]],3,1),"")</f>
        <v/>
      </c>
      <c r="H184" s="44"/>
      <c r="L184" s="60"/>
      <c r="M184" s="60"/>
      <c r="O184" s="16"/>
      <c r="R184" s="35">
        <f>Tabela3[[#This Row],[Previsão Seplag]]-Tabela3[[#This Row],[Previsão Unidade]]</f>
        <v>0</v>
      </c>
    </row>
    <row r="185" spans="1:18" x14ac:dyDescent="0.25">
      <c r="A185" s="15" t="str">
        <f>IF(Tabela3[[#This Row],[Ação]]&lt;&gt;"","SEPLAG","")</f>
        <v/>
      </c>
      <c r="C185" s="63" t="str">
        <f>IFERROR(VLOOKUP(Tabela3[[#This Row],[Ação]],Tabela1[[Ação]:[Descrição Ação]],2,0),"")</f>
        <v/>
      </c>
      <c r="E185" s="70" t="str">
        <f>IFERROR(VLOOKUP(Tabela3[[#This Row],[Natureza de Despesa]],'Planilha Interna'!C:D,2,0),"")</f>
        <v/>
      </c>
      <c r="F185" s="60"/>
      <c r="G185" s="34" t="str">
        <f>IFERROR(MID(Tabela3[[#This Row],[Natureza de Despesa]],3,1),"")</f>
        <v/>
      </c>
      <c r="H185" s="44"/>
      <c r="L185" s="60"/>
      <c r="M185" s="60"/>
      <c r="O185" s="16"/>
      <c r="R185" s="35">
        <f>Tabela3[[#This Row],[Previsão Seplag]]-Tabela3[[#This Row],[Previsão Unidade]]</f>
        <v>0</v>
      </c>
    </row>
    <row r="186" spans="1:18" x14ac:dyDescent="0.25">
      <c r="A186" s="15" t="str">
        <f>IF(Tabela3[[#This Row],[Ação]]&lt;&gt;"","SEPLAG","")</f>
        <v/>
      </c>
      <c r="C186" s="63" t="str">
        <f>IFERROR(VLOOKUP(Tabela3[[#This Row],[Ação]],Tabela1[[Ação]:[Descrição Ação]],2,0),"")</f>
        <v/>
      </c>
      <c r="E186" s="70" t="str">
        <f>IFERROR(VLOOKUP(Tabela3[[#This Row],[Natureza de Despesa]],'Planilha Interna'!C:D,2,0),"")</f>
        <v/>
      </c>
      <c r="F186" s="60"/>
      <c r="G186" s="34" t="str">
        <f>IFERROR(MID(Tabela3[[#This Row],[Natureza de Despesa]],3,1),"")</f>
        <v/>
      </c>
      <c r="H186" s="44"/>
      <c r="L186" s="60"/>
      <c r="M186" s="60"/>
      <c r="O186" s="16"/>
      <c r="R186" s="35">
        <f>Tabela3[[#This Row],[Previsão Seplag]]-Tabela3[[#This Row],[Previsão Unidade]]</f>
        <v>0</v>
      </c>
    </row>
    <row r="187" spans="1:18" x14ac:dyDescent="0.25">
      <c r="A187" s="15" t="str">
        <f>IF(Tabela3[[#This Row],[Ação]]&lt;&gt;"","SEPLAG","")</f>
        <v/>
      </c>
      <c r="C187" s="63" t="str">
        <f>IFERROR(VLOOKUP(Tabela3[[#This Row],[Ação]],Tabela1[[Ação]:[Descrição Ação]],2,0),"")</f>
        <v/>
      </c>
      <c r="E187" s="70" t="str">
        <f>IFERROR(VLOOKUP(Tabela3[[#This Row],[Natureza de Despesa]],'Planilha Interna'!C:D,2,0),"")</f>
        <v/>
      </c>
      <c r="F187" s="60"/>
      <c r="G187" s="34" t="str">
        <f>IFERROR(MID(Tabela3[[#This Row],[Natureza de Despesa]],3,1),"")</f>
        <v/>
      </c>
      <c r="H187" s="44"/>
      <c r="L187" s="60"/>
      <c r="M187" s="60"/>
      <c r="O187" s="16"/>
      <c r="R187" s="35">
        <f>Tabela3[[#This Row],[Previsão Seplag]]-Tabela3[[#This Row],[Previsão Unidade]]</f>
        <v>0</v>
      </c>
    </row>
    <row r="188" spans="1:18" x14ac:dyDescent="0.25">
      <c r="A188" s="15" t="str">
        <f>IF(Tabela3[[#This Row],[Ação]]&lt;&gt;"","SEPLAG","")</f>
        <v/>
      </c>
      <c r="C188" s="63" t="str">
        <f>IFERROR(VLOOKUP(Tabela3[[#This Row],[Ação]],Tabela1[[Ação]:[Descrição Ação]],2,0),"")</f>
        <v/>
      </c>
      <c r="E188" s="70" t="str">
        <f>IFERROR(VLOOKUP(Tabela3[[#This Row],[Natureza de Despesa]],'Planilha Interna'!C:D,2,0),"")</f>
        <v/>
      </c>
      <c r="F188" s="60"/>
      <c r="G188" s="34" t="str">
        <f>IFERROR(MID(Tabela3[[#This Row],[Natureza de Despesa]],3,1),"")</f>
        <v/>
      </c>
      <c r="H188" s="44"/>
      <c r="L188" s="60"/>
      <c r="M188" s="60"/>
      <c r="O188" s="16"/>
      <c r="R188" s="35">
        <f>Tabela3[[#This Row],[Previsão Seplag]]-Tabela3[[#This Row],[Previsão Unidade]]</f>
        <v>0</v>
      </c>
    </row>
    <row r="189" spans="1:18" x14ac:dyDescent="0.25">
      <c r="A189" s="15" t="str">
        <f>IF(Tabela3[[#This Row],[Ação]]&lt;&gt;"","SEPLAG","")</f>
        <v/>
      </c>
      <c r="C189" s="63" t="str">
        <f>IFERROR(VLOOKUP(Tabela3[[#This Row],[Ação]],Tabela1[[Ação]:[Descrição Ação]],2,0),"")</f>
        <v/>
      </c>
      <c r="E189" s="70" t="str">
        <f>IFERROR(VLOOKUP(Tabela3[[#This Row],[Natureza de Despesa]],'Planilha Interna'!C:D,2,0),"")</f>
        <v/>
      </c>
      <c r="F189" s="60"/>
      <c r="G189" s="34" t="str">
        <f>IFERROR(MID(Tabela3[[#This Row],[Natureza de Despesa]],3,1),"")</f>
        <v/>
      </c>
      <c r="H189" s="44"/>
      <c r="L189" s="60"/>
      <c r="M189" s="60"/>
      <c r="O189" s="16"/>
      <c r="R189" s="35">
        <f>Tabela3[[#This Row],[Previsão Seplag]]-Tabela3[[#This Row],[Previsão Unidade]]</f>
        <v>0</v>
      </c>
    </row>
    <row r="190" spans="1:18" x14ac:dyDescent="0.25">
      <c r="A190" s="15" t="str">
        <f>IF(Tabela3[[#This Row],[Ação]]&lt;&gt;"","SEPLAG","")</f>
        <v/>
      </c>
      <c r="C190" s="63" t="str">
        <f>IFERROR(VLOOKUP(Tabela3[[#This Row],[Ação]],Tabela1[[Ação]:[Descrição Ação]],2,0),"")</f>
        <v/>
      </c>
      <c r="E190" s="70" t="str">
        <f>IFERROR(VLOOKUP(Tabela3[[#This Row],[Natureza de Despesa]],'Planilha Interna'!C:D,2,0),"")</f>
        <v/>
      </c>
      <c r="F190" s="60"/>
      <c r="G190" s="34" t="str">
        <f>IFERROR(MID(Tabela3[[#This Row],[Natureza de Despesa]],3,1),"")</f>
        <v/>
      </c>
      <c r="H190" s="44"/>
      <c r="L190" s="60"/>
      <c r="M190" s="60"/>
      <c r="O190" s="16"/>
      <c r="R190" s="35">
        <f>Tabela3[[#This Row],[Previsão Seplag]]-Tabela3[[#This Row],[Previsão Unidade]]</f>
        <v>0</v>
      </c>
    </row>
    <row r="191" spans="1:18" x14ac:dyDescent="0.25">
      <c r="A191" s="15" t="str">
        <f>IF(Tabela3[[#This Row],[Ação]]&lt;&gt;"","SEPLAG","")</f>
        <v/>
      </c>
      <c r="C191" s="63" t="str">
        <f>IFERROR(VLOOKUP(Tabela3[[#This Row],[Ação]],Tabela1[[Ação]:[Descrição Ação]],2,0),"")</f>
        <v/>
      </c>
      <c r="E191" s="70" t="str">
        <f>IFERROR(VLOOKUP(Tabela3[[#This Row],[Natureza de Despesa]],'Planilha Interna'!C:D,2,0),"")</f>
        <v/>
      </c>
      <c r="F191" s="60"/>
      <c r="G191" s="34" t="str">
        <f>IFERROR(MID(Tabela3[[#This Row],[Natureza de Despesa]],3,1),"")</f>
        <v/>
      </c>
      <c r="H191" s="44"/>
      <c r="L191" s="60"/>
      <c r="M191" s="60"/>
      <c r="O191" s="16"/>
      <c r="R191" s="35">
        <f>Tabela3[[#This Row],[Previsão Seplag]]-Tabela3[[#This Row],[Previsão Unidade]]</f>
        <v>0</v>
      </c>
    </row>
    <row r="192" spans="1:18" x14ac:dyDescent="0.25">
      <c r="A192" s="15" t="str">
        <f>IF(Tabela3[[#This Row],[Ação]]&lt;&gt;"","SEPLAG","")</f>
        <v/>
      </c>
      <c r="C192" s="63" t="str">
        <f>IFERROR(VLOOKUP(Tabela3[[#This Row],[Ação]],Tabela1[[Ação]:[Descrição Ação]],2,0),"")</f>
        <v/>
      </c>
      <c r="E192" s="70" t="str">
        <f>IFERROR(VLOOKUP(Tabela3[[#This Row],[Natureza de Despesa]],'Planilha Interna'!C:D,2,0),"")</f>
        <v/>
      </c>
      <c r="F192" s="60"/>
      <c r="G192" s="34" t="str">
        <f>IFERROR(MID(Tabela3[[#This Row],[Natureza de Despesa]],3,1),"")</f>
        <v/>
      </c>
      <c r="H192" s="44"/>
      <c r="L192" s="60"/>
      <c r="M192" s="60"/>
      <c r="O192" s="16"/>
      <c r="R192" s="35">
        <f>Tabela3[[#This Row],[Previsão Seplag]]-Tabela3[[#This Row],[Previsão Unidade]]</f>
        <v>0</v>
      </c>
    </row>
    <row r="193" spans="1:18" x14ac:dyDescent="0.25">
      <c r="A193" s="15" t="str">
        <f>IF(Tabela3[[#This Row],[Ação]]&lt;&gt;"","SEPLAG","")</f>
        <v/>
      </c>
      <c r="C193" s="63" t="str">
        <f>IFERROR(VLOOKUP(Tabela3[[#This Row],[Ação]],Tabela1[[Ação]:[Descrição Ação]],2,0),"")</f>
        <v/>
      </c>
      <c r="E193" s="70" t="str">
        <f>IFERROR(VLOOKUP(Tabela3[[#This Row],[Natureza de Despesa]],'Planilha Interna'!C:D,2,0),"")</f>
        <v/>
      </c>
      <c r="F193" s="60"/>
      <c r="G193" s="34" t="str">
        <f>IFERROR(MID(Tabela3[[#This Row],[Natureza de Despesa]],3,1),"")</f>
        <v/>
      </c>
      <c r="H193" s="44"/>
      <c r="L193" s="60"/>
      <c r="M193" s="60"/>
      <c r="O193" s="16"/>
      <c r="R193" s="35">
        <f>Tabela3[[#This Row],[Previsão Seplag]]-Tabela3[[#This Row],[Previsão Unidade]]</f>
        <v>0</v>
      </c>
    </row>
    <row r="194" spans="1:18" x14ac:dyDescent="0.25">
      <c r="A194" s="15" t="str">
        <f>IF(Tabela3[[#This Row],[Ação]]&lt;&gt;"","SEPLAG","")</f>
        <v/>
      </c>
      <c r="C194" s="63" t="str">
        <f>IFERROR(VLOOKUP(Tabela3[[#This Row],[Ação]],Tabela1[[Ação]:[Descrição Ação]],2,0),"")</f>
        <v/>
      </c>
      <c r="E194" s="70" t="str">
        <f>IFERROR(VLOOKUP(Tabela3[[#This Row],[Natureza de Despesa]],'Planilha Interna'!C:D,2,0),"")</f>
        <v/>
      </c>
      <c r="F194" s="60"/>
      <c r="G194" s="34" t="str">
        <f>IFERROR(MID(Tabela3[[#This Row],[Natureza de Despesa]],3,1),"")</f>
        <v/>
      </c>
      <c r="H194" s="44"/>
      <c r="L194" s="60"/>
      <c r="M194" s="60"/>
      <c r="O194" s="16"/>
      <c r="R194" s="35">
        <f>Tabela3[[#This Row],[Previsão Seplag]]-Tabela3[[#This Row],[Previsão Unidade]]</f>
        <v>0</v>
      </c>
    </row>
    <row r="195" spans="1:18" x14ac:dyDescent="0.25">
      <c r="A195" s="15" t="str">
        <f>IF(Tabela3[[#This Row],[Ação]]&lt;&gt;"","SEPLAG","")</f>
        <v/>
      </c>
      <c r="C195" s="63" t="str">
        <f>IFERROR(VLOOKUP(Tabela3[[#This Row],[Ação]],Tabela1[[Ação]:[Descrição Ação]],2,0),"")</f>
        <v/>
      </c>
      <c r="E195" s="70" t="str">
        <f>IFERROR(VLOOKUP(Tabela3[[#This Row],[Natureza de Despesa]],'Planilha Interna'!C:D,2,0),"")</f>
        <v/>
      </c>
      <c r="F195" s="60"/>
      <c r="G195" s="34" t="str">
        <f>IFERROR(MID(Tabela3[[#This Row],[Natureza de Despesa]],3,1),"")</f>
        <v/>
      </c>
      <c r="H195" s="44"/>
      <c r="L195" s="60"/>
      <c r="M195" s="60"/>
      <c r="O195" s="16"/>
      <c r="R195" s="35">
        <f>Tabela3[[#This Row],[Previsão Seplag]]-Tabela3[[#This Row],[Previsão Unidade]]</f>
        <v>0</v>
      </c>
    </row>
    <row r="196" spans="1:18" x14ac:dyDescent="0.25">
      <c r="A196" s="15" t="str">
        <f>IF(Tabela3[[#This Row],[Ação]]&lt;&gt;"","SEPLAG","")</f>
        <v/>
      </c>
      <c r="C196" s="63" t="str">
        <f>IFERROR(VLOOKUP(Tabela3[[#This Row],[Ação]],Tabela1[[Ação]:[Descrição Ação]],2,0),"")</f>
        <v/>
      </c>
      <c r="E196" s="70" t="str">
        <f>IFERROR(VLOOKUP(Tabela3[[#This Row],[Natureza de Despesa]],'Planilha Interna'!C:D,2,0),"")</f>
        <v/>
      </c>
      <c r="F196" s="60"/>
      <c r="G196" s="34" t="str">
        <f>IFERROR(MID(Tabela3[[#This Row],[Natureza de Despesa]],3,1),"")</f>
        <v/>
      </c>
      <c r="H196" s="44"/>
      <c r="L196" s="60"/>
      <c r="M196" s="60"/>
      <c r="O196" s="16"/>
      <c r="R196" s="35">
        <f>Tabela3[[#This Row],[Previsão Seplag]]-Tabela3[[#This Row],[Previsão Unidade]]</f>
        <v>0</v>
      </c>
    </row>
    <row r="197" spans="1:18" x14ac:dyDescent="0.25">
      <c r="A197" s="15" t="str">
        <f>IF(Tabela3[[#This Row],[Ação]]&lt;&gt;"","SEPLAG","")</f>
        <v/>
      </c>
      <c r="C197" s="63" t="str">
        <f>IFERROR(VLOOKUP(Tabela3[[#This Row],[Ação]],Tabela1[[Ação]:[Descrição Ação]],2,0),"")</f>
        <v/>
      </c>
      <c r="E197" s="70" t="str">
        <f>IFERROR(VLOOKUP(Tabela3[[#This Row],[Natureza de Despesa]],'Planilha Interna'!C:D,2,0),"")</f>
        <v/>
      </c>
      <c r="F197" s="60"/>
      <c r="G197" s="34" t="str">
        <f>IFERROR(MID(Tabela3[[#This Row],[Natureza de Despesa]],3,1),"")</f>
        <v/>
      </c>
      <c r="H197" s="44"/>
      <c r="L197" s="60"/>
      <c r="M197" s="60"/>
      <c r="O197" s="16"/>
      <c r="R197" s="35">
        <f>Tabela3[[#This Row],[Previsão Seplag]]-Tabela3[[#This Row],[Previsão Unidade]]</f>
        <v>0</v>
      </c>
    </row>
    <row r="198" spans="1:18" x14ac:dyDescent="0.25">
      <c r="A198" s="15" t="str">
        <f>IF(Tabela3[[#This Row],[Ação]]&lt;&gt;"","SEPLAG","")</f>
        <v/>
      </c>
      <c r="C198" s="63" t="str">
        <f>IFERROR(VLOOKUP(Tabela3[[#This Row],[Ação]],Tabela1[[Ação]:[Descrição Ação]],2,0),"")</f>
        <v/>
      </c>
      <c r="E198" s="70" t="str">
        <f>IFERROR(VLOOKUP(Tabela3[[#This Row],[Natureza de Despesa]],'Planilha Interna'!C:D,2,0),"")</f>
        <v/>
      </c>
      <c r="F198" s="60"/>
      <c r="G198" s="34" t="str">
        <f>IFERROR(MID(Tabela3[[#This Row],[Natureza de Despesa]],3,1),"")</f>
        <v/>
      </c>
      <c r="H198" s="44"/>
      <c r="L198" s="60"/>
      <c r="M198" s="60"/>
      <c r="O198" s="16"/>
      <c r="R198" s="35">
        <f>Tabela3[[#This Row],[Previsão Seplag]]-Tabela3[[#This Row],[Previsão Unidade]]</f>
        <v>0</v>
      </c>
    </row>
    <row r="199" spans="1:18" x14ac:dyDescent="0.25">
      <c r="A199" s="15" t="str">
        <f>IF(Tabela3[[#This Row],[Ação]]&lt;&gt;"","SEPLAG","")</f>
        <v/>
      </c>
      <c r="C199" s="63" t="str">
        <f>IFERROR(VLOOKUP(Tabela3[[#This Row],[Ação]],Tabela1[[Ação]:[Descrição Ação]],2,0),"")</f>
        <v/>
      </c>
      <c r="E199" s="70" t="str">
        <f>IFERROR(VLOOKUP(Tabela3[[#This Row],[Natureza de Despesa]],'Planilha Interna'!C:D,2,0),"")</f>
        <v/>
      </c>
      <c r="F199" s="60"/>
      <c r="G199" s="34" t="str">
        <f>IFERROR(MID(Tabela3[[#This Row],[Natureza de Despesa]],3,1),"")</f>
        <v/>
      </c>
      <c r="H199" s="44"/>
      <c r="L199" s="60"/>
      <c r="M199" s="60"/>
      <c r="O199" s="16"/>
      <c r="R199" s="35">
        <f>Tabela3[[#This Row],[Previsão Seplag]]-Tabela3[[#This Row],[Previsão Unidade]]</f>
        <v>0</v>
      </c>
    </row>
    <row r="200" spans="1:18" x14ac:dyDescent="0.25">
      <c r="A200" s="15" t="str">
        <f>IF(Tabela3[[#This Row],[Ação]]&lt;&gt;"","SEPLAG","")</f>
        <v/>
      </c>
      <c r="C200" s="63" t="str">
        <f>IFERROR(VLOOKUP(Tabela3[[#This Row],[Ação]],Tabela1[[Ação]:[Descrição Ação]],2,0),"")</f>
        <v/>
      </c>
      <c r="E200" s="70" t="str">
        <f>IFERROR(VLOOKUP(Tabela3[[#This Row],[Natureza de Despesa]],'Planilha Interna'!C:D,2,0),"")</f>
        <v/>
      </c>
      <c r="F200" s="60"/>
      <c r="G200" s="34" t="str">
        <f>IFERROR(MID(Tabela3[[#This Row],[Natureza de Despesa]],3,1),"")</f>
        <v/>
      </c>
      <c r="H200" s="44"/>
      <c r="L200" s="60"/>
      <c r="M200" s="60"/>
      <c r="O200" s="16"/>
      <c r="R200" s="35">
        <f>Tabela3[[#This Row],[Previsão Seplag]]-Tabela3[[#This Row],[Previsão Unidade]]</f>
        <v>0</v>
      </c>
    </row>
    <row r="201" spans="1:18" x14ac:dyDescent="0.25">
      <c r="A201" s="15" t="str">
        <f>IF(Tabela3[[#This Row],[Ação]]&lt;&gt;"","SEPLAG","")</f>
        <v/>
      </c>
      <c r="C201" s="63" t="str">
        <f>IFERROR(VLOOKUP(Tabela3[[#This Row],[Ação]],Tabela1[[Ação]:[Descrição Ação]],2,0),"")</f>
        <v/>
      </c>
      <c r="E201" s="70" t="str">
        <f>IFERROR(VLOOKUP(Tabela3[[#This Row],[Natureza de Despesa]],'Planilha Interna'!C:D,2,0),"")</f>
        <v/>
      </c>
      <c r="F201" s="60"/>
      <c r="G201" s="34" t="str">
        <f>IFERROR(MID(Tabela3[[#This Row],[Natureza de Despesa]],3,1),"")</f>
        <v/>
      </c>
      <c r="H201" s="44"/>
      <c r="L201" s="60"/>
      <c r="M201" s="60"/>
      <c r="O201" s="16"/>
      <c r="R201" s="35">
        <f>Tabela3[[#This Row],[Previsão Seplag]]-Tabela3[[#This Row],[Previsão Unidade]]</f>
        <v>0</v>
      </c>
    </row>
    <row r="202" spans="1:18" x14ac:dyDescent="0.25">
      <c r="A202" s="15" t="str">
        <f>IF(Tabela3[[#This Row],[Ação]]&lt;&gt;"","SEPLAG","")</f>
        <v/>
      </c>
      <c r="C202" s="63" t="str">
        <f>IFERROR(VLOOKUP(Tabela3[[#This Row],[Ação]],Tabela1[[Ação]:[Descrição Ação]],2,0),"")</f>
        <v/>
      </c>
      <c r="E202" s="70" t="str">
        <f>IFERROR(VLOOKUP(Tabela3[[#This Row],[Natureza de Despesa]],'Planilha Interna'!C:D,2,0),"")</f>
        <v/>
      </c>
      <c r="F202" s="60"/>
      <c r="G202" s="34" t="str">
        <f>IFERROR(MID(Tabela3[[#This Row],[Natureza de Despesa]],3,1),"")</f>
        <v/>
      </c>
      <c r="H202" s="44"/>
      <c r="L202" s="60"/>
      <c r="M202" s="60"/>
      <c r="O202" s="16"/>
      <c r="R202" s="35">
        <f>Tabela3[[#This Row],[Previsão Seplag]]-Tabela3[[#This Row],[Previsão Unidade]]</f>
        <v>0</v>
      </c>
    </row>
    <row r="203" spans="1:18" x14ac:dyDescent="0.25">
      <c r="A203" s="15" t="str">
        <f>IF(Tabela3[[#This Row],[Ação]]&lt;&gt;"","SEPLAG","")</f>
        <v/>
      </c>
      <c r="C203" s="63" t="str">
        <f>IFERROR(VLOOKUP(Tabela3[[#This Row],[Ação]],Tabela1[[Ação]:[Descrição Ação]],2,0),"")</f>
        <v/>
      </c>
      <c r="E203" s="70" t="str">
        <f>IFERROR(VLOOKUP(Tabela3[[#This Row],[Natureza de Despesa]],'Planilha Interna'!C:D,2,0),"")</f>
        <v/>
      </c>
      <c r="F203" s="60"/>
      <c r="G203" s="34" t="str">
        <f>IFERROR(MID(Tabela3[[#This Row],[Natureza de Despesa]],3,1),"")</f>
        <v/>
      </c>
      <c r="H203" s="44"/>
      <c r="L203" s="60"/>
      <c r="M203" s="60"/>
      <c r="O203" s="16"/>
      <c r="R203" s="35">
        <f>Tabela3[[#This Row],[Previsão Seplag]]-Tabela3[[#This Row],[Previsão Unidade]]</f>
        <v>0</v>
      </c>
    </row>
    <row r="204" spans="1:18" x14ac:dyDescent="0.25">
      <c r="A204" s="15" t="str">
        <f>IF(Tabela3[[#This Row],[Ação]]&lt;&gt;"","SEPLAG","")</f>
        <v/>
      </c>
      <c r="C204" s="63" t="str">
        <f>IFERROR(VLOOKUP(Tabela3[[#This Row],[Ação]],Tabela1[[Ação]:[Descrição Ação]],2,0),"")</f>
        <v/>
      </c>
      <c r="E204" s="70" t="str">
        <f>IFERROR(VLOOKUP(Tabela3[[#This Row],[Natureza de Despesa]],'Planilha Interna'!C:D,2,0),"")</f>
        <v/>
      </c>
      <c r="F204" s="60"/>
      <c r="G204" s="34" t="str">
        <f>IFERROR(MID(Tabela3[[#This Row],[Natureza de Despesa]],3,1),"")</f>
        <v/>
      </c>
      <c r="H204" s="44"/>
      <c r="L204" s="60"/>
      <c r="M204" s="60"/>
      <c r="O204" s="16"/>
      <c r="R204" s="35">
        <f>Tabela3[[#This Row],[Previsão Seplag]]-Tabela3[[#This Row],[Previsão Unidade]]</f>
        <v>0</v>
      </c>
    </row>
    <row r="205" spans="1:18" x14ac:dyDescent="0.25">
      <c r="A205" s="15" t="str">
        <f>IF(Tabela3[[#This Row],[Ação]]&lt;&gt;"","SEPLAG","")</f>
        <v/>
      </c>
      <c r="C205" s="63" t="str">
        <f>IFERROR(VLOOKUP(Tabela3[[#This Row],[Ação]],Tabela1[[Ação]:[Descrição Ação]],2,0),"")</f>
        <v/>
      </c>
      <c r="E205" s="70" t="str">
        <f>IFERROR(VLOOKUP(Tabela3[[#This Row],[Natureza de Despesa]],'Planilha Interna'!C:D,2,0),"")</f>
        <v/>
      </c>
      <c r="F205" s="60"/>
      <c r="G205" s="34" t="str">
        <f>IFERROR(MID(Tabela3[[#This Row],[Natureza de Despesa]],3,1),"")</f>
        <v/>
      </c>
      <c r="H205" s="44"/>
      <c r="L205" s="60"/>
      <c r="M205" s="60"/>
      <c r="O205" s="16"/>
      <c r="R205" s="35">
        <f>Tabela3[[#This Row],[Previsão Seplag]]-Tabela3[[#This Row],[Previsão Unidade]]</f>
        <v>0</v>
      </c>
    </row>
    <row r="206" spans="1:18" x14ac:dyDescent="0.25">
      <c r="A206" s="15" t="str">
        <f>IF(Tabela3[[#This Row],[Ação]]&lt;&gt;"","SEPLAG","")</f>
        <v/>
      </c>
      <c r="C206" s="63" t="str">
        <f>IFERROR(VLOOKUP(Tabela3[[#This Row],[Ação]],Tabela1[[Ação]:[Descrição Ação]],2,0),"")</f>
        <v/>
      </c>
      <c r="E206" s="70" t="str">
        <f>IFERROR(VLOOKUP(Tabela3[[#This Row],[Natureza de Despesa]],'Planilha Interna'!C:D,2,0),"")</f>
        <v/>
      </c>
      <c r="F206" s="60"/>
      <c r="G206" s="34" t="str">
        <f>IFERROR(MID(Tabela3[[#This Row],[Natureza de Despesa]],3,1),"")</f>
        <v/>
      </c>
      <c r="H206" s="44"/>
      <c r="L206" s="60"/>
      <c r="M206" s="60"/>
      <c r="O206" s="16"/>
      <c r="R206" s="35">
        <f>Tabela3[[#This Row],[Previsão Seplag]]-Tabela3[[#This Row],[Previsão Unidade]]</f>
        <v>0</v>
      </c>
    </row>
    <row r="207" spans="1:18" x14ac:dyDescent="0.25">
      <c r="A207" s="15" t="str">
        <f>IF(Tabela3[[#This Row],[Ação]]&lt;&gt;"","SEPLAG","")</f>
        <v/>
      </c>
      <c r="C207" s="63" t="str">
        <f>IFERROR(VLOOKUP(Tabela3[[#This Row],[Ação]],Tabela1[[Ação]:[Descrição Ação]],2,0),"")</f>
        <v/>
      </c>
      <c r="E207" s="70" t="str">
        <f>IFERROR(VLOOKUP(Tabela3[[#This Row],[Natureza de Despesa]],'Planilha Interna'!C:D,2,0),"")</f>
        <v/>
      </c>
      <c r="F207" s="60"/>
      <c r="G207" s="34" t="str">
        <f>IFERROR(MID(Tabela3[[#This Row],[Natureza de Despesa]],3,1),"")</f>
        <v/>
      </c>
      <c r="H207" s="44"/>
      <c r="L207" s="60"/>
      <c r="M207" s="60"/>
      <c r="O207" s="16"/>
      <c r="R207" s="35">
        <f>Tabela3[[#This Row],[Previsão Seplag]]-Tabela3[[#This Row],[Previsão Unidade]]</f>
        <v>0</v>
      </c>
    </row>
    <row r="208" spans="1:18" x14ac:dyDescent="0.25">
      <c r="A208" s="15" t="str">
        <f>IF(Tabela3[[#This Row],[Ação]]&lt;&gt;"","SEPLAG","")</f>
        <v/>
      </c>
      <c r="C208" s="63" t="str">
        <f>IFERROR(VLOOKUP(Tabela3[[#This Row],[Ação]],Tabela1[[Ação]:[Descrição Ação]],2,0),"")</f>
        <v/>
      </c>
      <c r="E208" s="70" t="str">
        <f>IFERROR(VLOOKUP(Tabela3[[#This Row],[Natureza de Despesa]],'Planilha Interna'!C:D,2,0),"")</f>
        <v/>
      </c>
      <c r="F208" s="60"/>
      <c r="G208" s="34" t="str">
        <f>IFERROR(MID(Tabela3[[#This Row],[Natureza de Despesa]],3,1),"")</f>
        <v/>
      </c>
      <c r="H208" s="44"/>
      <c r="L208" s="60"/>
      <c r="M208" s="60"/>
      <c r="O208" s="16"/>
      <c r="R208" s="35">
        <f>Tabela3[[#This Row],[Previsão Seplag]]-Tabela3[[#This Row],[Previsão Unidade]]</f>
        <v>0</v>
      </c>
    </row>
    <row r="209" spans="1:18" x14ac:dyDescent="0.25">
      <c r="A209" s="15" t="str">
        <f>IF(Tabela3[[#This Row],[Ação]]&lt;&gt;"","SEPLAG","")</f>
        <v/>
      </c>
      <c r="C209" s="63" t="str">
        <f>IFERROR(VLOOKUP(Tabela3[[#This Row],[Ação]],Tabela1[[Ação]:[Descrição Ação]],2,0),"")</f>
        <v/>
      </c>
      <c r="E209" s="70" t="str">
        <f>IFERROR(VLOOKUP(Tabela3[[#This Row],[Natureza de Despesa]],'Planilha Interna'!C:D,2,0),"")</f>
        <v/>
      </c>
      <c r="F209" s="60"/>
      <c r="G209" s="34" t="str">
        <f>IFERROR(MID(Tabela3[[#This Row],[Natureza de Despesa]],3,1),"")</f>
        <v/>
      </c>
      <c r="H209" s="44"/>
      <c r="L209" s="60"/>
      <c r="M209" s="60"/>
      <c r="O209" s="16"/>
      <c r="R209" s="35">
        <f>Tabela3[[#This Row],[Previsão Seplag]]-Tabela3[[#This Row],[Previsão Unidade]]</f>
        <v>0</v>
      </c>
    </row>
    <row r="210" spans="1:18" x14ac:dyDescent="0.25">
      <c r="A210" s="15" t="str">
        <f>IF(Tabela3[[#This Row],[Ação]]&lt;&gt;"","SEPLAG","")</f>
        <v/>
      </c>
      <c r="C210" s="63" t="str">
        <f>IFERROR(VLOOKUP(Tabela3[[#This Row],[Ação]],Tabela1[[Ação]:[Descrição Ação]],2,0),"")</f>
        <v/>
      </c>
      <c r="E210" s="70" t="str">
        <f>IFERROR(VLOOKUP(Tabela3[[#This Row],[Natureza de Despesa]],'Planilha Interna'!C:D,2,0),"")</f>
        <v/>
      </c>
      <c r="F210" s="60"/>
      <c r="G210" s="34" t="str">
        <f>IFERROR(MID(Tabela3[[#This Row],[Natureza de Despesa]],3,1),"")</f>
        <v/>
      </c>
      <c r="H210" s="44"/>
      <c r="L210" s="60"/>
      <c r="M210" s="60"/>
      <c r="O210" s="16"/>
      <c r="R210" s="35">
        <f>Tabela3[[#This Row],[Previsão Seplag]]-Tabela3[[#This Row],[Previsão Unidade]]</f>
        <v>0</v>
      </c>
    </row>
    <row r="211" spans="1:18" x14ac:dyDescent="0.25">
      <c r="A211" s="15" t="str">
        <f>IF(Tabela3[[#This Row],[Ação]]&lt;&gt;"","SEPLAG","")</f>
        <v/>
      </c>
      <c r="C211" s="63" t="str">
        <f>IFERROR(VLOOKUP(Tabela3[[#This Row],[Ação]],Tabela1[[Ação]:[Descrição Ação]],2,0),"")</f>
        <v/>
      </c>
      <c r="E211" s="70" t="str">
        <f>IFERROR(VLOOKUP(Tabela3[[#This Row],[Natureza de Despesa]],'Planilha Interna'!C:D,2,0),"")</f>
        <v/>
      </c>
      <c r="F211" s="60"/>
      <c r="G211" s="34" t="str">
        <f>IFERROR(MID(Tabela3[[#This Row],[Natureza de Despesa]],3,1),"")</f>
        <v/>
      </c>
      <c r="H211" s="44"/>
      <c r="L211" s="60"/>
      <c r="M211" s="60"/>
      <c r="O211" s="16"/>
      <c r="R211" s="35">
        <f>Tabela3[[#This Row],[Previsão Seplag]]-Tabela3[[#This Row],[Previsão Unidade]]</f>
        <v>0</v>
      </c>
    </row>
    <row r="212" spans="1:18" x14ac:dyDescent="0.25">
      <c r="A212" s="15" t="str">
        <f>IF(Tabela3[[#This Row],[Ação]]&lt;&gt;"","SEPLAG","")</f>
        <v/>
      </c>
      <c r="C212" s="63" t="str">
        <f>IFERROR(VLOOKUP(Tabela3[[#This Row],[Ação]],Tabela1[[Ação]:[Descrição Ação]],2,0),"")</f>
        <v/>
      </c>
      <c r="E212" s="70" t="str">
        <f>IFERROR(VLOOKUP(Tabela3[[#This Row],[Natureza de Despesa]],'Planilha Interna'!C:D,2,0),"")</f>
        <v/>
      </c>
      <c r="F212" s="60"/>
      <c r="G212" s="34" t="str">
        <f>IFERROR(MID(Tabela3[[#This Row],[Natureza de Despesa]],3,1),"")</f>
        <v/>
      </c>
      <c r="H212" s="44"/>
      <c r="L212" s="60"/>
      <c r="M212" s="60"/>
      <c r="O212" s="16"/>
      <c r="R212" s="35">
        <f>Tabela3[[#This Row],[Previsão Seplag]]-Tabela3[[#This Row],[Previsão Unidade]]</f>
        <v>0</v>
      </c>
    </row>
    <row r="213" spans="1:18" x14ac:dyDescent="0.25">
      <c r="A213" s="15" t="str">
        <f>IF(Tabela3[[#This Row],[Ação]]&lt;&gt;"","SEPLAG","")</f>
        <v/>
      </c>
      <c r="C213" s="63" t="str">
        <f>IFERROR(VLOOKUP(Tabela3[[#This Row],[Ação]],Tabela1[[Ação]:[Descrição Ação]],2,0),"")</f>
        <v/>
      </c>
      <c r="E213" s="70" t="str">
        <f>IFERROR(VLOOKUP(Tabela3[[#This Row],[Natureza de Despesa]],'Planilha Interna'!C:D,2,0),"")</f>
        <v/>
      </c>
      <c r="F213" s="60"/>
      <c r="G213" s="34" t="str">
        <f>IFERROR(MID(Tabela3[[#This Row],[Natureza de Despesa]],3,1),"")</f>
        <v/>
      </c>
      <c r="H213" s="44"/>
      <c r="L213" s="60"/>
      <c r="M213" s="60"/>
      <c r="O213" s="16"/>
      <c r="R213" s="35">
        <f>Tabela3[[#This Row],[Previsão Seplag]]-Tabela3[[#This Row],[Previsão Unidade]]</f>
        <v>0</v>
      </c>
    </row>
    <row r="214" spans="1:18" x14ac:dyDescent="0.25">
      <c r="A214" s="15" t="str">
        <f>IF(Tabela3[[#This Row],[Ação]]&lt;&gt;"","SEPLAG","")</f>
        <v/>
      </c>
      <c r="C214" s="63" t="str">
        <f>IFERROR(VLOOKUP(Tabela3[[#This Row],[Ação]],Tabela1[[Ação]:[Descrição Ação]],2,0),"")</f>
        <v/>
      </c>
      <c r="E214" s="70" t="str">
        <f>IFERROR(VLOOKUP(Tabela3[[#This Row],[Natureza de Despesa]],'Planilha Interna'!C:D,2,0),"")</f>
        <v/>
      </c>
      <c r="F214" s="60"/>
      <c r="G214" s="34" t="str">
        <f>IFERROR(MID(Tabela3[[#This Row],[Natureza de Despesa]],3,1),"")</f>
        <v/>
      </c>
      <c r="H214" s="44"/>
      <c r="L214" s="60"/>
      <c r="M214" s="60"/>
      <c r="O214" s="16"/>
      <c r="R214" s="35">
        <f>Tabela3[[#This Row],[Previsão Seplag]]-Tabela3[[#This Row],[Previsão Unidade]]</f>
        <v>0</v>
      </c>
    </row>
    <row r="215" spans="1:18" x14ac:dyDescent="0.25">
      <c r="A215" s="15" t="str">
        <f>IF(Tabela3[[#This Row],[Ação]]&lt;&gt;"","SEPLAG","")</f>
        <v/>
      </c>
      <c r="C215" s="63" t="str">
        <f>IFERROR(VLOOKUP(Tabela3[[#This Row],[Ação]],Tabela1[[Ação]:[Descrição Ação]],2,0),"")</f>
        <v/>
      </c>
      <c r="E215" s="70" t="str">
        <f>IFERROR(VLOOKUP(Tabela3[[#This Row],[Natureza de Despesa]],'Planilha Interna'!C:D,2,0),"")</f>
        <v/>
      </c>
      <c r="F215" s="60"/>
      <c r="G215" s="34" t="str">
        <f>IFERROR(MID(Tabela3[[#This Row],[Natureza de Despesa]],3,1),"")</f>
        <v/>
      </c>
      <c r="H215" s="44"/>
      <c r="L215" s="60"/>
      <c r="M215" s="60"/>
      <c r="O215" s="16"/>
      <c r="R215" s="35">
        <f>Tabela3[[#This Row],[Previsão Seplag]]-Tabela3[[#This Row],[Previsão Unidade]]</f>
        <v>0</v>
      </c>
    </row>
    <row r="216" spans="1:18" x14ac:dyDescent="0.25">
      <c r="A216" s="15" t="str">
        <f>IF(Tabela3[[#This Row],[Ação]]&lt;&gt;"","SEPLAG","")</f>
        <v/>
      </c>
      <c r="C216" s="63" t="str">
        <f>IFERROR(VLOOKUP(Tabela3[[#This Row],[Ação]],Tabela1[[Ação]:[Descrição Ação]],2,0),"")</f>
        <v/>
      </c>
      <c r="E216" s="70" t="str">
        <f>IFERROR(VLOOKUP(Tabela3[[#This Row],[Natureza de Despesa]],'Planilha Interna'!C:D,2,0),"")</f>
        <v/>
      </c>
      <c r="F216" s="60"/>
      <c r="G216" s="34" t="str">
        <f>IFERROR(MID(Tabela3[[#This Row],[Natureza de Despesa]],3,1),"")</f>
        <v/>
      </c>
      <c r="H216" s="44"/>
      <c r="L216" s="60"/>
      <c r="M216" s="60"/>
      <c r="O216" s="16"/>
      <c r="R216" s="35">
        <f>Tabela3[[#This Row],[Previsão Seplag]]-Tabela3[[#This Row],[Previsão Unidade]]</f>
        <v>0</v>
      </c>
    </row>
    <row r="217" spans="1:18" x14ac:dyDescent="0.25">
      <c r="A217" s="15" t="str">
        <f>IF(Tabela3[[#This Row],[Ação]]&lt;&gt;"","SEPLAG","")</f>
        <v/>
      </c>
      <c r="C217" s="63" t="str">
        <f>IFERROR(VLOOKUP(Tabela3[[#This Row],[Ação]],Tabela1[[Ação]:[Descrição Ação]],2,0),"")</f>
        <v/>
      </c>
      <c r="E217" s="70" t="str">
        <f>IFERROR(VLOOKUP(Tabela3[[#This Row],[Natureza de Despesa]],'Planilha Interna'!C:D,2,0),"")</f>
        <v/>
      </c>
      <c r="F217" s="60"/>
      <c r="G217" s="34" t="str">
        <f>IFERROR(MID(Tabela3[[#This Row],[Natureza de Despesa]],3,1),"")</f>
        <v/>
      </c>
      <c r="H217" s="44"/>
      <c r="L217" s="60"/>
      <c r="M217" s="60"/>
      <c r="O217" s="16"/>
      <c r="R217" s="35">
        <f>Tabela3[[#This Row],[Previsão Seplag]]-Tabela3[[#This Row],[Previsão Unidade]]</f>
        <v>0</v>
      </c>
    </row>
    <row r="218" spans="1:18" x14ac:dyDescent="0.25">
      <c r="A218" s="15" t="str">
        <f>IF(Tabela3[[#This Row],[Ação]]&lt;&gt;"","SEPLAG","")</f>
        <v/>
      </c>
      <c r="C218" s="63" t="str">
        <f>IFERROR(VLOOKUP(Tabela3[[#This Row],[Ação]],Tabela1[[Ação]:[Descrição Ação]],2,0),"")</f>
        <v/>
      </c>
      <c r="E218" s="70" t="str">
        <f>IFERROR(VLOOKUP(Tabela3[[#This Row],[Natureza de Despesa]],'Planilha Interna'!C:D,2,0),"")</f>
        <v/>
      </c>
      <c r="F218" s="60"/>
      <c r="G218" s="34" t="str">
        <f>IFERROR(MID(Tabela3[[#This Row],[Natureza de Despesa]],3,1),"")</f>
        <v/>
      </c>
      <c r="H218" s="44"/>
      <c r="L218" s="60"/>
      <c r="M218" s="60"/>
      <c r="O218" s="16"/>
      <c r="R218" s="35">
        <f>Tabela3[[#This Row],[Previsão Seplag]]-Tabela3[[#This Row],[Previsão Unidade]]</f>
        <v>0</v>
      </c>
    </row>
    <row r="219" spans="1:18" x14ac:dyDescent="0.25">
      <c r="A219" s="15" t="str">
        <f>IF(Tabela3[[#This Row],[Ação]]&lt;&gt;"","SEPLAG","")</f>
        <v/>
      </c>
      <c r="C219" s="63" t="str">
        <f>IFERROR(VLOOKUP(Tabela3[[#This Row],[Ação]],Tabela1[[Ação]:[Descrição Ação]],2,0),"")</f>
        <v/>
      </c>
      <c r="E219" s="70" t="str">
        <f>IFERROR(VLOOKUP(Tabela3[[#This Row],[Natureza de Despesa]],'Planilha Interna'!C:D,2,0),"")</f>
        <v/>
      </c>
      <c r="F219" s="60"/>
      <c r="G219" s="34" t="str">
        <f>IFERROR(MID(Tabela3[[#This Row],[Natureza de Despesa]],3,1),"")</f>
        <v/>
      </c>
      <c r="H219" s="44"/>
      <c r="L219" s="60"/>
      <c r="M219" s="60"/>
      <c r="O219" s="16"/>
      <c r="R219" s="35">
        <f>Tabela3[[#This Row],[Previsão Seplag]]-Tabela3[[#This Row],[Previsão Unidade]]</f>
        <v>0</v>
      </c>
    </row>
    <row r="220" spans="1:18" x14ac:dyDescent="0.25">
      <c r="A220" s="15" t="str">
        <f>IF(Tabela3[[#This Row],[Ação]]&lt;&gt;"","SEPLAG","")</f>
        <v/>
      </c>
      <c r="C220" s="63" t="str">
        <f>IFERROR(VLOOKUP(Tabela3[[#This Row],[Ação]],Tabela1[[Ação]:[Descrição Ação]],2,0),"")</f>
        <v/>
      </c>
      <c r="E220" s="70" t="str">
        <f>IFERROR(VLOOKUP(Tabela3[[#This Row],[Natureza de Despesa]],'Planilha Interna'!C:D,2,0),"")</f>
        <v/>
      </c>
      <c r="F220" s="60"/>
      <c r="G220" s="34" t="str">
        <f>IFERROR(MID(Tabela3[[#This Row],[Natureza de Despesa]],3,1),"")</f>
        <v/>
      </c>
      <c r="H220" s="44"/>
      <c r="L220" s="60"/>
      <c r="M220" s="60"/>
      <c r="O220" s="16"/>
      <c r="R220" s="35">
        <f>Tabela3[[#This Row],[Previsão Seplag]]-Tabela3[[#This Row],[Previsão Unidade]]</f>
        <v>0</v>
      </c>
    </row>
    <row r="221" spans="1:18" x14ac:dyDescent="0.25">
      <c r="A221" s="15" t="str">
        <f>IF(Tabela3[[#This Row],[Ação]]&lt;&gt;"","SEPLAG","")</f>
        <v/>
      </c>
      <c r="C221" s="63" t="str">
        <f>IFERROR(VLOOKUP(Tabela3[[#This Row],[Ação]],Tabela1[[Ação]:[Descrição Ação]],2,0),"")</f>
        <v/>
      </c>
      <c r="E221" s="70" t="str">
        <f>IFERROR(VLOOKUP(Tabela3[[#This Row],[Natureza de Despesa]],'Planilha Interna'!C:D,2,0),"")</f>
        <v/>
      </c>
      <c r="F221" s="60"/>
      <c r="G221" s="34" t="str">
        <f>IFERROR(MID(Tabela3[[#This Row],[Natureza de Despesa]],3,1),"")</f>
        <v/>
      </c>
      <c r="H221" s="44"/>
      <c r="L221" s="60"/>
      <c r="M221" s="60"/>
      <c r="O221" s="16"/>
      <c r="R221" s="35">
        <f>Tabela3[[#This Row],[Previsão Seplag]]-Tabela3[[#This Row],[Previsão Unidade]]</f>
        <v>0</v>
      </c>
    </row>
    <row r="222" spans="1:18" x14ac:dyDescent="0.25">
      <c r="A222" s="15" t="str">
        <f>IF(Tabela3[[#This Row],[Ação]]&lt;&gt;"","SEPLAG","")</f>
        <v/>
      </c>
      <c r="C222" s="63" t="str">
        <f>IFERROR(VLOOKUP(Tabela3[[#This Row],[Ação]],Tabela1[[Ação]:[Descrição Ação]],2,0),"")</f>
        <v/>
      </c>
      <c r="E222" s="70" t="str">
        <f>IFERROR(VLOOKUP(Tabela3[[#This Row],[Natureza de Despesa]],'Planilha Interna'!C:D,2,0),"")</f>
        <v/>
      </c>
      <c r="F222" s="60"/>
      <c r="G222" s="34" t="str">
        <f>IFERROR(MID(Tabela3[[#This Row],[Natureza de Despesa]],3,1),"")</f>
        <v/>
      </c>
      <c r="H222" s="44"/>
      <c r="L222" s="60"/>
      <c r="M222" s="60"/>
      <c r="O222" s="16"/>
      <c r="R222" s="35">
        <f>Tabela3[[#This Row],[Previsão Seplag]]-Tabela3[[#This Row],[Previsão Unidade]]</f>
        <v>0</v>
      </c>
    </row>
    <row r="223" spans="1:18" x14ac:dyDescent="0.25">
      <c r="A223" s="15" t="str">
        <f>IF(Tabela3[[#This Row],[Ação]]&lt;&gt;"","SEPLAG","")</f>
        <v/>
      </c>
      <c r="C223" s="63" t="str">
        <f>IFERROR(VLOOKUP(Tabela3[[#This Row],[Ação]],Tabela1[[Ação]:[Descrição Ação]],2,0),"")</f>
        <v/>
      </c>
      <c r="E223" s="70" t="str">
        <f>IFERROR(VLOOKUP(Tabela3[[#This Row],[Natureza de Despesa]],'Planilha Interna'!C:D,2,0),"")</f>
        <v/>
      </c>
      <c r="F223" s="60"/>
      <c r="G223" s="34" t="str">
        <f>IFERROR(MID(Tabela3[[#This Row],[Natureza de Despesa]],3,1),"")</f>
        <v/>
      </c>
      <c r="H223" s="44"/>
      <c r="L223" s="60"/>
      <c r="M223" s="60"/>
      <c r="O223" s="16"/>
      <c r="R223" s="35">
        <f>Tabela3[[#This Row],[Previsão Seplag]]-Tabela3[[#This Row],[Previsão Unidade]]</f>
        <v>0</v>
      </c>
    </row>
    <row r="224" spans="1:18" x14ac:dyDescent="0.25">
      <c r="A224" s="15" t="str">
        <f>IF(Tabela3[[#This Row],[Ação]]&lt;&gt;"","SEPLAG","")</f>
        <v/>
      </c>
      <c r="C224" s="63" t="str">
        <f>IFERROR(VLOOKUP(Tabela3[[#This Row],[Ação]],Tabela1[[Ação]:[Descrição Ação]],2,0),"")</f>
        <v/>
      </c>
      <c r="E224" s="70" t="str">
        <f>IFERROR(VLOOKUP(Tabela3[[#This Row],[Natureza de Despesa]],'Planilha Interna'!C:D,2,0),"")</f>
        <v/>
      </c>
      <c r="F224" s="60"/>
      <c r="G224" s="34" t="str">
        <f>IFERROR(MID(Tabela3[[#This Row],[Natureza de Despesa]],3,1),"")</f>
        <v/>
      </c>
      <c r="H224" s="44"/>
      <c r="L224" s="60"/>
      <c r="M224" s="60"/>
      <c r="O224" s="16"/>
      <c r="R224" s="35">
        <f>Tabela3[[#This Row],[Previsão Seplag]]-Tabela3[[#This Row],[Previsão Unidade]]</f>
        <v>0</v>
      </c>
    </row>
    <row r="225" spans="1:18" x14ac:dyDescent="0.25">
      <c r="A225" s="15" t="str">
        <f>IF(Tabela3[[#This Row],[Ação]]&lt;&gt;"","SEPLAG","")</f>
        <v/>
      </c>
      <c r="C225" s="63" t="str">
        <f>IFERROR(VLOOKUP(Tabela3[[#This Row],[Ação]],Tabela1[[Ação]:[Descrição Ação]],2,0),"")</f>
        <v/>
      </c>
      <c r="E225" s="70" t="str">
        <f>IFERROR(VLOOKUP(Tabela3[[#This Row],[Natureza de Despesa]],'Planilha Interna'!C:D,2,0),"")</f>
        <v/>
      </c>
      <c r="F225" s="60"/>
      <c r="G225" s="34" t="str">
        <f>IFERROR(MID(Tabela3[[#This Row],[Natureza de Despesa]],3,1),"")</f>
        <v/>
      </c>
      <c r="H225" s="44"/>
      <c r="L225" s="60"/>
      <c r="M225" s="60"/>
      <c r="O225" s="16"/>
      <c r="R225" s="35">
        <f>Tabela3[[#This Row],[Previsão Seplag]]-Tabela3[[#This Row],[Previsão Unidade]]</f>
        <v>0</v>
      </c>
    </row>
    <row r="226" spans="1:18" x14ac:dyDescent="0.25">
      <c r="A226" s="15" t="str">
        <f>IF(Tabela3[[#This Row],[Ação]]&lt;&gt;"","SEPLAG","")</f>
        <v/>
      </c>
      <c r="C226" s="63" t="str">
        <f>IFERROR(VLOOKUP(Tabela3[[#This Row],[Ação]],Tabela1[[Ação]:[Descrição Ação]],2,0),"")</f>
        <v/>
      </c>
      <c r="E226" s="70" t="str">
        <f>IFERROR(VLOOKUP(Tabela3[[#This Row],[Natureza de Despesa]],'Planilha Interna'!C:D,2,0),"")</f>
        <v/>
      </c>
      <c r="F226" s="60"/>
      <c r="G226" s="34" t="str">
        <f>IFERROR(MID(Tabela3[[#This Row],[Natureza de Despesa]],3,1),"")</f>
        <v/>
      </c>
      <c r="H226" s="44"/>
      <c r="L226" s="60"/>
      <c r="M226" s="60"/>
      <c r="O226" s="16"/>
      <c r="R226" s="35">
        <f>Tabela3[[#This Row],[Previsão Seplag]]-Tabela3[[#This Row],[Previsão Unidade]]</f>
        <v>0</v>
      </c>
    </row>
    <row r="227" spans="1:18" x14ac:dyDescent="0.25">
      <c r="A227" s="15" t="str">
        <f>IF(Tabela3[[#This Row],[Ação]]&lt;&gt;"","SEPLAG","")</f>
        <v/>
      </c>
      <c r="C227" s="63" t="str">
        <f>IFERROR(VLOOKUP(Tabela3[[#This Row],[Ação]],Tabela1[[Ação]:[Descrição Ação]],2,0),"")</f>
        <v/>
      </c>
      <c r="E227" s="70" t="str">
        <f>IFERROR(VLOOKUP(Tabela3[[#This Row],[Natureza de Despesa]],'Planilha Interna'!C:D,2,0),"")</f>
        <v/>
      </c>
      <c r="F227" s="60"/>
      <c r="G227" s="34" t="str">
        <f>IFERROR(MID(Tabela3[[#This Row],[Natureza de Despesa]],3,1),"")</f>
        <v/>
      </c>
      <c r="H227" s="44"/>
      <c r="L227" s="60"/>
      <c r="M227" s="60"/>
      <c r="O227" s="16"/>
      <c r="R227" s="35">
        <f>Tabela3[[#This Row],[Previsão Seplag]]-Tabela3[[#This Row],[Previsão Unidade]]</f>
        <v>0</v>
      </c>
    </row>
    <row r="228" spans="1:18" x14ac:dyDescent="0.25">
      <c r="A228" s="15" t="str">
        <f>IF(Tabela3[[#This Row],[Ação]]&lt;&gt;"","SEPLAG","")</f>
        <v/>
      </c>
      <c r="C228" s="63" t="str">
        <f>IFERROR(VLOOKUP(Tabela3[[#This Row],[Ação]],Tabela1[[Ação]:[Descrição Ação]],2,0),"")</f>
        <v/>
      </c>
      <c r="E228" s="70" t="str">
        <f>IFERROR(VLOOKUP(Tabela3[[#This Row],[Natureza de Despesa]],'Planilha Interna'!C:D,2,0),"")</f>
        <v/>
      </c>
      <c r="F228" s="60"/>
      <c r="G228" s="34" t="str">
        <f>IFERROR(MID(Tabela3[[#This Row],[Natureza de Despesa]],3,1),"")</f>
        <v/>
      </c>
      <c r="H228" s="44"/>
      <c r="L228" s="60"/>
      <c r="M228" s="60"/>
      <c r="O228" s="16"/>
      <c r="R228" s="35">
        <f>Tabela3[[#This Row],[Previsão Seplag]]-Tabela3[[#This Row],[Previsão Unidade]]</f>
        <v>0</v>
      </c>
    </row>
    <row r="229" spans="1:18" x14ac:dyDescent="0.25">
      <c r="A229" s="15" t="str">
        <f>IF(Tabela3[[#This Row],[Ação]]&lt;&gt;"","SEPLAG","")</f>
        <v/>
      </c>
      <c r="C229" s="63" t="str">
        <f>IFERROR(VLOOKUP(Tabela3[[#This Row],[Ação]],Tabela1[[Ação]:[Descrição Ação]],2,0),"")</f>
        <v/>
      </c>
      <c r="E229" s="70" t="str">
        <f>IFERROR(VLOOKUP(Tabela3[[#This Row],[Natureza de Despesa]],'Planilha Interna'!C:D,2,0),"")</f>
        <v/>
      </c>
      <c r="F229" s="60"/>
      <c r="G229" s="34" t="str">
        <f>IFERROR(MID(Tabela3[[#This Row],[Natureza de Despesa]],3,1),"")</f>
        <v/>
      </c>
      <c r="H229" s="44"/>
      <c r="L229" s="60"/>
      <c r="M229" s="60"/>
      <c r="O229" s="16"/>
      <c r="R229" s="35">
        <f>Tabela3[[#This Row],[Previsão Seplag]]-Tabela3[[#This Row],[Previsão Unidade]]</f>
        <v>0</v>
      </c>
    </row>
    <row r="230" spans="1:18" x14ac:dyDescent="0.25">
      <c r="A230" s="15" t="str">
        <f>IF(Tabela3[[#This Row],[Ação]]&lt;&gt;"","SEPLAG","")</f>
        <v/>
      </c>
      <c r="C230" s="63" t="str">
        <f>IFERROR(VLOOKUP(Tabela3[[#This Row],[Ação]],Tabela1[[Ação]:[Descrição Ação]],2,0),"")</f>
        <v/>
      </c>
      <c r="E230" s="70" t="str">
        <f>IFERROR(VLOOKUP(Tabela3[[#This Row],[Natureza de Despesa]],'Planilha Interna'!C:D,2,0),"")</f>
        <v/>
      </c>
      <c r="F230" s="60"/>
      <c r="G230" s="34" t="str">
        <f>IFERROR(MID(Tabela3[[#This Row],[Natureza de Despesa]],3,1),"")</f>
        <v/>
      </c>
      <c r="H230" s="44"/>
      <c r="L230" s="60"/>
      <c r="M230" s="60"/>
      <c r="O230" s="16"/>
      <c r="R230" s="35">
        <f>Tabela3[[#This Row],[Previsão Seplag]]-Tabela3[[#This Row],[Previsão Unidade]]</f>
        <v>0</v>
      </c>
    </row>
    <row r="231" spans="1:18" x14ac:dyDescent="0.25">
      <c r="A231" s="15" t="str">
        <f>IF(Tabela3[[#This Row],[Ação]]&lt;&gt;"","SEPLAG","")</f>
        <v/>
      </c>
      <c r="C231" s="63" t="str">
        <f>IFERROR(VLOOKUP(Tabela3[[#This Row],[Ação]],Tabela1[[Ação]:[Descrição Ação]],2,0),"")</f>
        <v/>
      </c>
      <c r="E231" s="70" t="str">
        <f>IFERROR(VLOOKUP(Tabela3[[#This Row],[Natureza de Despesa]],'Planilha Interna'!C:D,2,0),"")</f>
        <v/>
      </c>
      <c r="F231" s="60"/>
      <c r="G231" s="34" t="str">
        <f>IFERROR(MID(Tabela3[[#This Row],[Natureza de Despesa]],3,1),"")</f>
        <v/>
      </c>
      <c r="H231" s="44"/>
      <c r="L231" s="60"/>
      <c r="M231" s="60"/>
      <c r="O231" s="16"/>
      <c r="R231" s="35">
        <f>Tabela3[[#This Row],[Previsão Seplag]]-Tabela3[[#This Row],[Previsão Unidade]]</f>
        <v>0</v>
      </c>
    </row>
    <row r="232" spans="1:18" x14ac:dyDescent="0.25">
      <c r="A232" s="15" t="str">
        <f>IF(Tabela3[[#This Row],[Ação]]&lt;&gt;"","SEPLAG","")</f>
        <v/>
      </c>
      <c r="C232" s="63" t="str">
        <f>IFERROR(VLOOKUP(Tabela3[[#This Row],[Ação]],Tabela1[[Ação]:[Descrição Ação]],2,0),"")</f>
        <v/>
      </c>
      <c r="E232" s="70" t="str">
        <f>IFERROR(VLOOKUP(Tabela3[[#This Row],[Natureza de Despesa]],'Planilha Interna'!C:D,2,0),"")</f>
        <v/>
      </c>
      <c r="F232" s="60"/>
      <c r="G232" s="34" t="str">
        <f>IFERROR(MID(Tabela3[[#This Row],[Natureza de Despesa]],3,1),"")</f>
        <v/>
      </c>
      <c r="H232" s="44"/>
      <c r="L232" s="60"/>
      <c r="M232" s="60"/>
      <c r="O232" s="16"/>
      <c r="R232" s="35">
        <f>Tabela3[[#This Row],[Previsão Seplag]]-Tabela3[[#This Row],[Previsão Unidade]]</f>
        <v>0</v>
      </c>
    </row>
    <row r="233" spans="1:18" x14ac:dyDescent="0.25">
      <c r="A233" s="15" t="str">
        <f>IF(Tabela3[[#This Row],[Ação]]&lt;&gt;"","SEPLAG","")</f>
        <v/>
      </c>
      <c r="C233" s="63" t="str">
        <f>IFERROR(VLOOKUP(Tabela3[[#This Row],[Ação]],Tabela1[[Ação]:[Descrição Ação]],2,0),"")</f>
        <v/>
      </c>
      <c r="E233" s="70" t="str">
        <f>IFERROR(VLOOKUP(Tabela3[[#This Row],[Natureza de Despesa]],'Planilha Interna'!C:D,2,0),"")</f>
        <v/>
      </c>
      <c r="F233" s="60"/>
      <c r="G233" s="34" t="str">
        <f>IFERROR(MID(Tabela3[[#This Row],[Natureza de Despesa]],3,1),"")</f>
        <v/>
      </c>
      <c r="H233" s="44"/>
      <c r="L233" s="60"/>
      <c r="M233" s="60"/>
      <c r="O233" s="16"/>
      <c r="R233" s="35">
        <f>Tabela3[[#This Row],[Previsão Seplag]]-Tabela3[[#This Row],[Previsão Unidade]]</f>
        <v>0</v>
      </c>
    </row>
    <row r="234" spans="1:18" x14ac:dyDescent="0.25">
      <c r="A234" s="15" t="str">
        <f>IF(Tabela3[[#This Row],[Ação]]&lt;&gt;"","SEPLAG","")</f>
        <v/>
      </c>
      <c r="C234" s="63" t="str">
        <f>IFERROR(VLOOKUP(Tabela3[[#This Row],[Ação]],Tabela1[[Ação]:[Descrição Ação]],2,0),"")</f>
        <v/>
      </c>
      <c r="E234" s="70" t="str">
        <f>IFERROR(VLOOKUP(Tabela3[[#This Row],[Natureza de Despesa]],'Planilha Interna'!C:D,2,0),"")</f>
        <v/>
      </c>
      <c r="F234" s="60"/>
      <c r="G234" s="34" t="str">
        <f>IFERROR(MID(Tabela3[[#This Row],[Natureza de Despesa]],3,1),"")</f>
        <v/>
      </c>
      <c r="H234" s="44"/>
      <c r="L234" s="60"/>
      <c r="M234" s="60"/>
      <c r="O234" s="16"/>
      <c r="R234" s="35">
        <f>Tabela3[[#This Row],[Previsão Seplag]]-Tabela3[[#This Row],[Previsão Unidade]]</f>
        <v>0</v>
      </c>
    </row>
    <row r="235" spans="1:18" x14ac:dyDescent="0.25">
      <c r="A235" s="15" t="str">
        <f>IF(Tabela3[[#This Row],[Ação]]&lt;&gt;"","SEPLAG","")</f>
        <v/>
      </c>
      <c r="C235" s="63" t="str">
        <f>IFERROR(VLOOKUP(Tabela3[[#This Row],[Ação]],Tabela1[[Ação]:[Descrição Ação]],2,0),"")</f>
        <v/>
      </c>
      <c r="E235" s="70" t="str">
        <f>IFERROR(VLOOKUP(Tabela3[[#This Row],[Natureza de Despesa]],'Planilha Interna'!C:D,2,0),"")</f>
        <v/>
      </c>
      <c r="F235" s="60"/>
      <c r="G235" s="34" t="str">
        <f>IFERROR(MID(Tabela3[[#This Row],[Natureza de Despesa]],3,1),"")</f>
        <v/>
      </c>
      <c r="H235" s="44"/>
      <c r="L235" s="60"/>
      <c r="M235" s="60"/>
      <c r="O235" s="16"/>
      <c r="R235" s="35">
        <f>Tabela3[[#This Row],[Previsão Seplag]]-Tabela3[[#This Row],[Previsão Unidade]]</f>
        <v>0</v>
      </c>
    </row>
    <row r="236" spans="1:18" x14ac:dyDescent="0.25">
      <c r="A236" s="15" t="str">
        <f>IF(Tabela3[[#This Row],[Ação]]&lt;&gt;"","SEPLAG","")</f>
        <v/>
      </c>
      <c r="C236" s="63" t="str">
        <f>IFERROR(VLOOKUP(Tabela3[[#This Row],[Ação]],Tabela1[[Ação]:[Descrição Ação]],2,0),"")</f>
        <v/>
      </c>
      <c r="E236" s="70" t="str">
        <f>IFERROR(VLOOKUP(Tabela3[[#This Row],[Natureza de Despesa]],'Planilha Interna'!C:D,2,0),"")</f>
        <v/>
      </c>
      <c r="F236" s="60"/>
      <c r="G236" s="34" t="str">
        <f>IFERROR(MID(Tabela3[[#This Row],[Natureza de Despesa]],3,1),"")</f>
        <v/>
      </c>
      <c r="H236" s="44"/>
      <c r="L236" s="60"/>
      <c r="M236" s="60"/>
      <c r="O236" s="16"/>
      <c r="R236" s="35">
        <f>Tabela3[[#This Row],[Previsão Seplag]]-Tabela3[[#This Row],[Previsão Unidade]]</f>
        <v>0</v>
      </c>
    </row>
    <row r="237" spans="1:18" x14ac:dyDescent="0.25">
      <c r="A237" s="15" t="str">
        <f>IF(Tabela3[[#This Row],[Ação]]&lt;&gt;"","SEPLAG","")</f>
        <v/>
      </c>
      <c r="C237" s="63" t="str">
        <f>IFERROR(VLOOKUP(Tabela3[[#This Row],[Ação]],Tabela1[[Ação]:[Descrição Ação]],2,0),"")</f>
        <v/>
      </c>
      <c r="E237" s="70" t="str">
        <f>IFERROR(VLOOKUP(Tabela3[[#This Row],[Natureza de Despesa]],'Planilha Interna'!C:D,2,0),"")</f>
        <v/>
      </c>
      <c r="F237" s="60"/>
      <c r="G237" s="34" t="str">
        <f>IFERROR(MID(Tabela3[[#This Row],[Natureza de Despesa]],3,1),"")</f>
        <v/>
      </c>
      <c r="H237" s="44"/>
      <c r="L237" s="60"/>
      <c r="M237" s="60"/>
      <c r="O237" s="16"/>
      <c r="R237" s="35">
        <f>Tabela3[[#This Row],[Previsão Seplag]]-Tabela3[[#This Row],[Previsão Unidade]]</f>
        <v>0</v>
      </c>
    </row>
    <row r="238" spans="1:18" x14ac:dyDescent="0.25">
      <c r="A238" s="15" t="str">
        <f>IF(Tabela3[[#This Row],[Ação]]&lt;&gt;"","SEPLAG","")</f>
        <v/>
      </c>
      <c r="C238" s="63" t="str">
        <f>IFERROR(VLOOKUP(Tabela3[[#This Row],[Ação]],Tabela1[[Ação]:[Descrição Ação]],2,0),"")</f>
        <v/>
      </c>
      <c r="E238" s="70" t="str">
        <f>IFERROR(VLOOKUP(Tabela3[[#This Row],[Natureza de Despesa]],'Planilha Interna'!C:D,2,0),"")</f>
        <v/>
      </c>
      <c r="F238" s="60"/>
      <c r="G238" s="34" t="str">
        <f>IFERROR(MID(Tabela3[[#This Row],[Natureza de Despesa]],3,1),"")</f>
        <v/>
      </c>
      <c r="H238" s="44"/>
      <c r="L238" s="60"/>
      <c r="M238" s="60"/>
      <c r="O238" s="16"/>
      <c r="R238" s="35">
        <f>Tabela3[[#This Row],[Previsão Seplag]]-Tabela3[[#This Row],[Previsão Unidade]]</f>
        <v>0</v>
      </c>
    </row>
    <row r="239" spans="1:18" x14ac:dyDescent="0.25">
      <c r="A239" s="15" t="str">
        <f>IF(Tabela3[[#This Row],[Ação]]&lt;&gt;"","SEPLAG","")</f>
        <v/>
      </c>
      <c r="C239" s="63" t="str">
        <f>IFERROR(VLOOKUP(Tabela3[[#This Row],[Ação]],Tabela1[[Ação]:[Descrição Ação]],2,0),"")</f>
        <v/>
      </c>
      <c r="E239" s="70" t="str">
        <f>IFERROR(VLOOKUP(Tabela3[[#This Row],[Natureza de Despesa]],'Planilha Interna'!C:D,2,0),"")</f>
        <v/>
      </c>
      <c r="F239" s="60"/>
      <c r="G239" s="34" t="str">
        <f>IFERROR(MID(Tabela3[[#This Row],[Natureza de Despesa]],3,1),"")</f>
        <v/>
      </c>
      <c r="H239" s="44"/>
      <c r="L239" s="60"/>
      <c r="M239" s="60"/>
      <c r="O239" s="16"/>
      <c r="R239" s="35">
        <f>Tabela3[[#This Row],[Previsão Seplag]]-Tabela3[[#This Row],[Previsão Unidade]]</f>
        <v>0</v>
      </c>
    </row>
    <row r="240" spans="1:18" x14ac:dyDescent="0.25">
      <c r="A240" s="15" t="str">
        <f>IF(Tabela3[[#This Row],[Ação]]&lt;&gt;"","SEPLAG","")</f>
        <v/>
      </c>
      <c r="C240" s="63" t="str">
        <f>IFERROR(VLOOKUP(Tabela3[[#This Row],[Ação]],Tabela1[[Ação]:[Descrição Ação]],2,0),"")</f>
        <v/>
      </c>
      <c r="E240" s="70" t="str">
        <f>IFERROR(VLOOKUP(Tabela3[[#This Row],[Natureza de Despesa]],'Planilha Interna'!C:D,2,0),"")</f>
        <v/>
      </c>
      <c r="F240" s="60"/>
      <c r="G240" s="34" t="str">
        <f>IFERROR(MID(Tabela3[[#This Row],[Natureza de Despesa]],3,1),"")</f>
        <v/>
      </c>
      <c r="H240" s="44"/>
      <c r="L240" s="60"/>
      <c r="M240" s="60"/>
      <c r="O240" s="16"/>
      <c r="R240" s="35">
        <f>Tabela3[[#This Row],[Previsão Seplag]]-Tabela3[[#This Row],[Previsão Unidade]]</f>
        <v>0</v>
      </c>
    </row>
    <row r="241" spans="1:18" x14ac:dyDescent="0.25">
      <c r="A241" s="15" t="str">
        <f>IF(Tabela3[[#This Row],[Ação]]&lt;&gt;"","SEPLAG","")</f>
        <v/>
      </c>
      <c r="C241" s="63" t="str">
        <f>IFERROR(VLOOKUP(Tabela3[[#This Row],[Ação]],Tabela1[[Ação]:[Descrição Ação]],2,0),"")</f>
        <v/>
      </c>
      <c r="E241" s="70" t="str">
        <f>IFERROR(VLOOKUP(Tabela3[[#This Row],[Natureza de Despesa]],'Planilha Interna'!C:D,2,0),"")</f>
        <v/>
      </c>
      <c r="F241" s="60"/>
      <c r="G241" s="34" t="str">
        <f>IFERROR(MID(Tabela3[[#This Row],[Natureza de Despesa]],3,1),"")</f>
        <v/>
      </c>
      <c r="H241" s="44"/>
      <c r="L241" s="60"/>
      <c r="M241" s="60"/>
      <c r="O241" s="16"/>
      <c r="R241" s="35">
        <f>Tabela3[[#This Row],[Previsão Seplag]]-Tabela3[[#This Row],[Previsão Unidade]]</f>
        <v>0</v>
      </c>
    </row>
    <row r="242" spans="1:18" x14ac:dyDescent="0.25">
      <c r="A242" s="15" t="str">
        <f>IF(Tabela3[[#This Row],[Ação]]&lt;&gt;"","SEPLAG","")</f>
        <v/>
      </c>
      <c r="C242" s="63" t="str">
        <f>IFERROR(VLOOKUP(Tabela3[[#This Row],[Ação]],Tabela1[[Ação]:[Descrição Ação]],2,0),"")</f>
        <v/>
      </c>
      <c r="E242" s="70" t="str">
        <f>IFERROR(VLOOKUP(Tabela3[[#This Row],[Natureza de Despesa]],'Planilha Interna'!C:D,2,0),"")</f>
        <v/>
      </c>
      <c r="F242" s="60"/>
      <c r="G242" s="34" t="str">
        <f>IFERROR(MID(Tabela3[[#This Row],[Natureza de Despesa]],3,1),"")</f>
        <v/>
      </c>
      <c r="H242" s="44"/>
      <c r="L242" s="60"/>
      <c r="M242" s="60"/>
      <c r="O242" s="16"/>
      <c r="R242" s="35">
        <f>Tabela3[[#This Row],[Previsão Seplag]]-Tabela3[[#This Row],[Previsão Unidade]]</f>
        <v>0</v>
      </c>
    </row>
    <row r="243" spans="1:18" x14ac:dyDescent="0.25">
      <c r="A243" s="15" t="str">
        <f>IF(Tabela3[[#This Row],[Ação]]&lt;&gt;"","SEPLAG","")</f>
        <v/>
      </c>
      <c r="C243" s="63" t="str">
        <f>IFERROR(VLOOKUP(Tabela3[[#This Row],[Ação]],Tabela1[[Ação]:[Descrição Ação]],2,0),"")</f>
        <v/>
      </c>
      <c r="E243" s="70" t="str">
        <f>IFERROR(VLOOKUP(Tabela3[[#This Row],[Natureza de Despesa]],'Planilha Interna'!C:D,2,0),"")</f>
        <v/>
      </c>
      <c r="F243" s="60"/>
      <c r="G243" s="34" t="str">
        <f>IFERROR(MID(Tabela3[[#This Row],[Natureza de Despesa]],3,1),"")</f>
        <v/>
      </c>
      <c r="H243" s="44"/>
      <c r="L243" s="60"/>
      <c r="M243" s="60"/>
      <c r="O243" s="16"/>
      <c r="R243" s="35">
        <f>Tabela3[[#This Row],[Previsão Seplag]]-Tabela3[[#This Row],[Previsão Unidade]]</f>
        <v>0</v>
      </c>
    </row>
    <row r="244" spans="1:18" x14ac:dyDescent="0.25">
      <c r="A244" s="15" t="str">
        <f>IF(Tabela3[[#This Row],[Ação]]&lt;&gt;"","SEPLAG","")</f>
        <v/>
      </c>
      <c r="C244" s="63" t="str">
        <f>IFERROR(VLOOKUP(Tabela3[[#This Row],[Ação]],Tabela1[[Ação]:[Descrição Ação]],2,0),"")</f>
        <v/>
      </c>
      <c r="E244" s="70" t="str">
        <f>IFERROR(VLOOKUP(Tabela3[[#This Row],[Natureza de Despesa]],'Planilha Interna'!C:D,2,0),"")</f>
        <v/>
      </c>
      <c r="F244" s="60"/>
      <c r="G244" s="34" t="str">
        <f>IFERROR(MID(Tabela3[[#This Row],[Natureza de Despesa]],3,1),"")</f>
        <v/>
      </c>
      <c r="H244" s="44"/>
      <c r="L244" s="60"/>
      <c r="M244" s="60"/>
      <c r="O244" s="16"/>
      <c r="R244" s="35">
        <f>Tabela3[[#This Row],[Previsão Seplag]]-Tabela3[[#This Row],[Previsão Unidade]]</f>
        <v>0</v>
      </c>
    </row>
    <row r="245" spans="1:18" x14ac:dyDescent="0.25">
      <c r="A245" s="15" t="str">
        <f>IF(Tabela3[[#This Row],[Ação]]&lt;&gt;"","SEPLAG","")</f>
        <v/>
      </c>
      <c r="C245" s="63" t="str">
        <f>IFERROR(VLOOKUP(Tabela3[[#This Row],[Ação]],Tabela1[[Ação]:[Descrição Ação]],2,0),"")</f>
        <v/>
      </c>
      <c r="E245" s="70" t="str">
        <f>IFERROR(VLOOKUP(Tabela3[[#This Row],[Natureza de Despesa]],'Planilha Interna'!C:D,2,0),"")</f>
        <v/>
      </c>
      <c r="F245" s="60"/>
      <c r="G245" s="34" t="str">
        <f>IFERROR(MID(Tabela3[[#This Row],[Natureza de Despesa]],3,1),"")</f>
        <v/>
      </c>
      <c r="H245" s="44"/>
      <c r="L245" s="60"/>
      <c r="M245" s="60"/>
      <c r="O245" s="16"/>
      <c r="R245" s="35">
        <f>Tabela3[[#This Row],[Previsão Seplag]]-Tabela3[[#This Row],[Previsão Unidade]]</f>
        <v>0</v>
      </c>
    </row>
    <row r="246" spans="1:18" x14ac:dyDescent="0.25">
      <c r="A246" s="15" t="str">
        <f>IF(Tabela3[[#This Row],[Ação]]&lt;&gt;"","SEPLAG","")</f>
        <v/>
      </c>
      <c r="C246" s="63" t="str">
        <f>IFERROR(VLOOKUP(Tabela3[[#This Row],[Ação]],Tabela1[[Ação]:[Descrição Ação]],2,0),"")</f>
        <v/>
      </c>
      <c r="E246" s="70" t="str">
        <f>IFERROR(VLOOKUP(Tabela3[[#This Row],[Natureza de Despesa]],'Planilha Interna'!C:D,2,0),"")</f>
        <v/>
      </c>
      <c r="F246" s="60"/>
      <c r="G246" s="34" t="str">
        <f>IFERROR(MID(Tabela3[[#This Row],[Natureza de Despesa]],3,1),"")</f>
        <v/>
      </c>
      <c r="H246" s="44"/>
      <c r="L246" s="60"/>
      <c r="M246" s="60"/>
      <c r="O246" s="16"/>
      <c r="R246" s="35">
        <f>Tabela3[[#This Row],[Previsão Seplag]]-Tabela3[[#This Row],[Previsão Unidade]]</f>
        <v>0</v>
      </c>
    </row>
    <row r="247" spans="1:18" x14ac:dyDescent="0.25">
      <c r="A247" s="15" t="str">
        <f>IF(Tabela3[[#This Row],[Ação]]&lt;&gt;"","SEPLAG","")</f>
        <v/>
      </c>
      <c r="C247" s="63" t="str">
        <f>IFERROR(VLOOKUP(Tabela3[[#This Row],[Ação]],Tabela1[[Ação]:[Descrição Ação]],2,0),"")</f>
        <v/>
      </c>
      <c r="E247" s="70" t="str">
        <f>IFERROR(VLOOKUP(Tabela3[[#This Row],[Natureza de Despesa]],'Planilha Interna'!C:D,2,0),"")</f>
        <v/>
      </c>
      <c r="F247" s="60"/>
      <c r="G247" s="34" t="str">
        <f>IFERROR(MID(Tabela3[[#This Row],[Natureza de Despesa]],3,1),"")</f>
        <v/>
      </c>
      <c r="H247" s="44"/>
      <c r="L247" s="60"/>
      <c r="M247" s="60"/>
      <c r="O247" s="16"/>
      <c r="R247" s="35">
        <f>Tabela3[[#This Row],[Previsão Seplag]]-Tabela3[[#This Row],[Previsão Unidade]]</f>
        <v>0</v>
      </c>
    </row>
    <row r="248" spans="1:18" x14ac:dyDescent="0.25">
      <c r="A248" s="15" t="str">
        <f>IF(Tabela3[[#This Row],[Ação]]&lt;&gt;"","SEPLAG","")</f>
        <v/>
      </c>
      <c r="C248" s="63" t="str">
        <f>IFERROR(VLOOKUP(Tabela3[[#This Row],[Ação]],Tabela1[[Ação]:[Descrição Ação]],2,0),"")</f>
        <v/>
      </c>
      <c r="E248" s="70" t="str">
        <f>IFERROR(VLOOKUP(Tabela3[[#This Row],[Natureza de Despesa]],'Planilha Interna'!C:D,2,0),"")</f>
        <v/>
      </c>
      <c r="F248" s="60"/>
      <c r="G248" s="34" t="str">
        <f>IFERROR(MID(Tabela3[[#This Row],[Natureza de Despesa]],3,1),"")</f>
        <v/>
      </c>
      <c r="H248" s="44"/>
      <c r="L248" s="60"/>
      <c r="M248" s="60"/>
      <c r="O248" s="16"/>
      <c r="R248" s="35">
        <f>Tabela3[[#This Row],[Previsão Seplag]]-Tabela3[[#This Row],[Previsão Unidade]]</f>
        <v>0</v>
      </c>
    </row>
    <row r="249" spans="1:18" x14ac:dyDescent="0.25">
      <c r="A249" s="15" t="str">
        <f>IF(Tabela3[[#This Row],[Ação]]&lt;&gt;"","SEPLAG","")</f>
        <v/>
      </c>
      <c r="C249" s="63" t="str">
        <f>IFERROR(VLOOKUP(Tabela3[[#This Row],[Ação]],Tabela1[[Ação]:[Descrição Ação]],2,0),"")</f>
        <v/>
      </c>
      <c r="E249" s="70" t="str">
        <f>IFERROR(VLOOKUP(Tabela3[[#This Row],[Natureza de Despesa]],'Planilha Interna'!C:D,2,0),"")</f>
        <v/>
      </c>
      <c r="F249" s="60"/>
      <c r="G249" s="30" t="str">
        <f>IFERROR(MID(Tabela3[[#This Row],[Natureza de Despesa]],3,1),"")</f>
        <v/>
      </c>
      <c r="H249" s="44"/>
      <c r="L249" s="60"/>
      <c r="M249" s="60"/>
      <c r="O249" s="16"/>
      <c r="R249" s="35">
        <f>Tabela3[[#This Row],[Previsão Seplag]]-Tabela3[[#This Row],[Previsão Unidade]]</f>
        <v>0</v>
      </c>
    </row>
    <row r="250" spans="1:18" x14ac:dyDescent="0.25">
      <c r="A250" s="15" t="str">
        <f>IF(Tabela3[[#This Row],[Ação]]&lt;&gt;"","SEPLAG","")</f>
        <v/>
      </c>
      <c r="C250" s="63" t="str">
        <f>IFERROR(VLOOKUP(Tabela3[[#This Row],[Ação]],Tabela1[[Ação]:[Descrição Ação]],2,0),"")</f>
        <v/>
      </c>
      <c r="E250" s="70" t="str">
        <f>IFERROR(VLOOKUP(Tabela3[[#This Row],[Natureza de Despesa]],'Planilha Interna'!C:D,2,0),"")</f>
        <v/>
      </c>
      <c r="F250" s="60"/>
      <c r="G250" s="30" t="str">
        <f>IFERROR(MID(Tabela3[[#This Row],[Natureza de Despesa]],3,1),"")</f>
        <v/>
      </c>
      <c r="H250" s="44"/>
      <c r="L250" s="60"/>
      <c r="M250" s="60"/>
      <c r="O250" s="16"/>
      <c r="R250" s="35">
        <f>Tabela3[[#This Row],[Previsão Seplag]]-Tabela3[[#This Row],[Previsão Unidade]]</f>
        <v>0</v>
      </c>
    </row>
    <row r="251" spans="1:18" x14ac:dyDescent="0.25">
      <c r="A251" s="15" t="str">
        <f>IF(Tabela3[[#This Row],[Ação]]&lt;&gt;"","SEPLAG","")</f>
        <v/>
      </c>
      <c r="C251" s="63" t="str">
        <f>IFERROR(VLOOKUP(Tabela3[[#This Row],[Ação]],Tabela1[[Ação]:[Descrição Ação]],2,0),"")</f>
        <v/>
      </c>
      <c r="E251" s="70" t="str">
        <f>IFERROR(VLOOKUP(Tabela3[[#This Row],[Natureza de Despesa]],'Planilha Interna'!C:D,2,0),"")</f>
        <v/>
      </c>
      <c r="F251" s="60"/>
      <c r="G251" s="30" t="str">
        <f>IFERROR(MID(Tabela3[[#This Row],[Natureza de Despesa]],3,1),"")</f>
        <v/>
      </c>
      <c r="H251" s="44"/>
      <c r="L251" s="60"/>
      <c r="M251" s="60"/>
      <c r="O251" s="16"/>
      <c r="R251" s="35">
        <f>Tabela3[[#This Row],[Previsão Seplag]]-Tabela3[[#This Row],[Previsão Unidade]]</f>
        <v>0</v>
      </c>
    </row>
    <row r="252" spans="1:18" x14ac:dyDescent="0.25">
      <c r="A252" s="15" t="str">
        <f>IF(Tabela3[[#This Row],[Ação]]&lt;&gt;"","SEPLAG","")</f>
        <v/>
      </c>
      <c r="C252" s="63" t="str">
        <f>IFERROR(VLOOKUP(Tabela3[[#This Row],[Ação]],Tabela1[[Ação]:[Descrição Ação]],2,0),"")</f>
        <v/>
      </c>
      <c r="E252" s="70" t="str">
        <f>IFERROR(VLOOKUP(Tabela3[[#This Row],[Natureza de Despesa]],'Planilha Interna'!C:D,2,0),"")</f>
        <v/>
      </c>
      <c r="F252" s="60"/>
      <c r="G252" s="30" t="str">
        <f>IFERROR(MID(Tabela3[[#This Row],[Natureza de Despesa]],3,1),"")</f>
        <v/>
      </c>
      <c r="H252" s="44"/>
      <c r="L252" s="60"/>
      <c r="M252" s="60"/>
      <c r="O252" s="16"/>
      <c r="R252" s="35">
        <f>Tabela3[[#This Row],[Previsão Seplag]]-Tabela3[[#This Row],[Previsão Unidade]]</f>
        <v>0</v>
      </c>
    </row>
    <row r="253" spans="1:18" x14ac:dyDescent="0.25">
      <c r="A253" s="15" t="str">
        <f>IF(Tabela3[[#This Row],[Ação]]&lt;&gt;"","SEPLAG","")</f>
        <v/>
      </c>
      <c r="C253" s="63" t="str">
        <f>IFERROR(VLOOKUP(Tabela3[[#This Row],[Ação]],Tabela1[[Ação]:[Descrição Ação]],2,0),"")</f>
        <v/>
      </c>
      <c r="E253" s="70" t="str">
        <f>IFERROR(VLOOKUP(Tabela3[[#This Row],[Natureza de Despesa]],'Planilha Interna'!C:D,2,0),"")</f>
        <v/>
      </c>
      <c r="F253" s="60"/>
      <c r="G253" s="30" t="str">
        <f>IFERROR(MID(Tabela3[[#This Row],[Natureza de Despesa]],3,1),"")</f>
        <v/>
      </c>
      <c r="H253" s="44"/>
      <c r="L253" s="60"/>
      <c r="M253" s="60"/>
      <c r="O253" s="16"/>
      <c r="R253" s="35">
        <f>Tabela3[[#This Row],[Previsão Seplag]]-Tabela3[[#This Row],[Previsão Unidade]]</f>
        <v>0</v>
      </c>
    </row>
    <row r="254" spans="1:18" x14ac:dyDescent="0.25">
      <c r="A254" s="15" t="str">
        <f>IF(Tabela3[[#This Row],[Ação]]&lt;&gt;"","SEPLAG","")</f>
        <v/>
      </c>
      <c r="C254" s="63" t="str">
        <f>IFERROR(VLOOKUP(Tabela3[[#This Row],[Ação]],Tabela1[[Ação]:[Descrição Ação]],2,0),"")</f>
        <v/>
      </c>
      <c r="E254" s="70" t="str">
        <f>IFERROR(VLOOKUP(Tabela3[[#This Row],[Natureza de Despesa]],'Planilha Interna'!C:D,2,0),"")</f>
        <v/>
      </c>
      <c r="F254" s="60"/>
      <c r="G254" s="30" t="str">
        <f>IFERROR(MID(Tabela3[[#This Row],[Natureza de Despesa]],3,1),"")</f>
        <v/>
      </c>
      <c r="H254" s="44"/>
      <c r="L254" s="60"/>
      <c r="M254" s="60"/>
      <c r="O254" s="16"/>
      <c r="R254" s="35">
        <f>Tabela3[[#This Row],[Previsão Seplag]]-Tabela3[[#This Row],[Previsão Unidade]]</f>
        <v>0</v>
      </c>
    </row>
    <row r="255" spans="1:18" x14ac:dyDescent="0.25">
      <c r="A255" s="15" t="str">
        <f>IF(Tabela3[[#This Row],[Ação]]&lt;&gt;"","SEPLAG","")</f>
        <v/>
      </c>
      <c r="C255" s="63" t="str">
        <f>IFERROR(VLOOKUP(Tabela3[[#This Row],[Ação]],Tabela1[[Ação]:[Descrição Ação]],2,0),"")</f>
        <v/>
      </c>
      <c r="E255" s="70" t="str">
        <f>IFERROR(VLOOKUP(Tabela3[[#This Row],[Natureza de Despesa]],'Planilha Interna'!C:D,2,0),"")</f>
        <v/>
      </c>
      <c r="F255" s="60"/>
      <c r="G255" s="30" t="str">
        <f>IFERROR(MID(Tabela3[[#This Row],[Natureza de Despesa]],3,1),"")</f>
        <v/>
      </c>
      <c r="H255" s="44"/>
      <c r="L255" s="60"/>
      <c r="M255" s="60"/>
      <c r="O255" s="16"/>
      <c r="R255" s="35">
        <f>Tabela3[[#This Row],[Previsão Seplag]]-Tabela3[[#This Row],[Previsão Unidade]]</f>
        <v>0</v>
      </c>
    </row>
    <row r="256" spans="1:18" x14ac:dyDescent="0.25">
      <c r="A256" s="15" t="str">
        <f>IF(Tabela3[[#This Row],[Ação]]&lt;&gt;"","SEPLAG","")</f>
        <v/>
      </c>
      <c r="C256" s="63" t="str">
        <f>IFERROR(VLOOKUP(Tabela3[[#This Row],[Ação]],Tabela1[[Ação]:[Descrição Ação]],2,0),"")</f>
        <v/>
      </c>
      <c r="E256" s="70" t="str">
        <f>IFERROR(VLOOKUP(Tabela3[[#This Row],[Natureza de Despesa]],'Planilha Interna'!C:D,2,0),"")</f>
        <v/>
      </c>
      <c r="F256" s="60"/>
      <c r="G256" s="30" t="str">
        <f>IFERROR(MID(Tabela3[[#This Row],[Natureza de Despesa]],3,1),"")</f>
        <v/>
      </c>
      <c r="H256" s="44"/>
      <c r="L256" s="60"/>
      <c r="M256" s="60"/>
      <c r="O256" s="16"/>
      <c r="R256" s="35">
        <f>Tabela3[[#This Row],[Previsão Seplag]]-Tabela3[[#This Row],[Previsão Unidade]]</f>
        <v>0</v>
      </c>
    </row>
    <row r="257" spans="1:18" x14ac:dyDescent="0.25">
      <c r="A257" s="15" t="str">
        <f>IF(Tabela3[[#This Row],[Ação]]&lt;&gt;"","SEPLAG","")</f>
        <v/>
      </c>
      <c r="C257" s="63" t="str">
        <f>IFERROR(VLOOKUP(Tabela3[[#This Row],[Ação]],Tabela1[[Ação]:[Descrição Ação]],2,0),"")</f>
        <v/>
      </c>
      <c r="E257" s="70" t="str">
        <f>IFERROR(VLOOKUP(Tabela3[[#This Row],[Natureza de Despesa]],'Planilha Interna'!C:D,2,0),"")</f>
        <v/>
      </c>
      <c r="F257" s="60"/>
      <c r="G257" s="30" t="str">
        <f>IFERROR(MID(Tabela3[[#This Row],[Natureza de Despesa]],3,1),"")</f>
        <v/>
      </c>
      <c r="H257" s="44"/>
      <c r="L257" s="60"/>
      <c r="M257" s="60"/>
      <c r="O257" s="16"/>
      <c r="R257" s="35">
        <f>Tabela3[[#This Row],[Previsão Seplag]]-Tabela3[[#This Row],[Previsão Unidade]]</f>
        <v>0</v>
      </c>
    </row>
    <row r="258" spans="1:18" x14ac:dyDescent="0.25">
      <c r="A258" s="15" t="str">
        <f>IF(Tabela3[[#This Row],[Ação]]&lt;&gt;"","SEPLAG","")</f>
        <v/>
      </c>
      <c r="C258" s="63" t="str">
        <f>IFERROR(VLOOKUP(Tabela3[[#This Row],[Ação]],Tabela1[[Ação]:[Descrição Ação]],2,0),"")</f>
        <v/>
      </c>
      <c r="E258" s="70" t="str">
        <f>IFERROR(VLOOKUP(Tabela3[[#This Row],[Natureza de Despesa]],'Planilha Interna'!C:D,2,0),"")</f>
        <v/>
      </c>
      <c r="F258" s="60"/>
      <c r="G258" s="30" t="str">
        <f>IFERROR(MID(Tabela3[[#This Row],[Natureza de Despesa]],3,1),"")</f>
        <v/>
      </c>
      <c r="H258" s="44"/>
      <c r="L258" s="60"/>
      <c r="M258" s="60"/>
      <c r="O258" s="16"/>
      <c r="R258" s="35">
        <f>Tabela3[[#This Row],[Previsão Seplag]]-Tabela3[[#This Row],[Previsão Unidade]]</f>
        <v>0</v>
      </c>
    </row>
    <row r="259" spans="1:18" x14ac:dyDescent="0.25">
      <c r="A259" s="15" t="str">
        <f>IF(Tabela3[[#This Row],[Ação]]&lt;&gt;"","SEPLAG","")</f>
        <v/>
      </c>
      <c r="C259" s="63" t="str">
        <f>IFERROR(VLOOKUP(Tabela3[[#This Row],[Ação]],Tabela1[[Ação]:[Descrição Ação]],2,0),"")</f>
        <v/>
      </c>
      <c r="E259" s="70" t="str">
        <f>IFERROR(VLOOKUP(Tabela3[[#This Row],[Natureza de Despesa]],'Planilha Interna'!C:D,2,0),"")</f>
        <v/>
      </c>
      <c r="F259" s="60"/>
      <c r="G259" s="30" t="str">
        <f>IFERROR(MID(Tabela3[[#This Row],[Natureza de Despesa]],3,1),"")</f>
        <v/>
      </c>
      <c r="H259" s="44"/>
      <c r="L259" s="60"/>
      <c r="M259" s="60"/>
      <c r="O259" s="16"/>
      <c r="R259" s="35">
        <f>Tabela3[[#This Row],[Previsão Seplag]]-Tabela3[[#This Row],[Previsão Unidade]]</f>
        <v>0</v>
      </c>
    </row>
    <row r="260" spans="1:18" x14ac:dyDescent="0.25">
      <c r="A260" s="15" t="str">
        <f>IF(Tabela3[[#This Row],[Ação]]&lt;&gt;"","SEPLAG","")</f>
        <v/>
      </c>
      <c r="C260" s="63" t="str">
        <f>IFERROR(VLOOKUP(Tabela3[[#This Row],[Ação]],Tabela1[[Ação]:[Descrição Ação]],2,0),"")</f>
        <v/>
      </c>
      <c r="E260" s="70" t="str">
        <f>IFERROR(VLOOKUP(Tabela3[[#This Row],[Natureza de Despesa]],'Planilha Interna'!C:D,2,0),"")</f>
        <v/>
      </c>
      <c r="F260" s="60"/>
      <c r="G260" s="30" t="str">
        <f>IFERROR(MID(Tabela3[[#This Row],[Natureza de Despesa]],3,1),"")</f>
        <v/>
      </c>
      <c r="H260" s="44"/>
      <c r="L260" s="60"/>
      <c r="M260" s="60"/>
      <c r="O260" s="16"/>
      <c r="R260" s="35">
        <f>Tabela3[[#This Row],[Previsão Seplag]]-Tabela3[[#This Row],[Previsão Unidade]]</f>
        <v>0</v>
      </c>
    </row>
    <row r="261" spans="1:18" x14ac:dyDescent="0.25">
      <c r="A261" s="15" t="str">
        <f>IF(Tabela3[[#This Row],[Ação]]&lt;&gt;"","SEPLAG","")</f>
        <v/>
      </c>
      <c r="C261" s="63" t="str">
        <f>IFERROR(VLOOKUP(Tabela3[[#This Row],[Ação]],Tabela1[[Ação]:[Descrição Ação]],2,0),"")</f>
        <v/>
      </c>
      <c r="E261" s="70" t="str">
        <f>IFERROR(VLOOKUP(Tabela3[[#This Row],[Natureza de Despesa]],'Planilha Interna'!C:D,2,0),"")</f>
        <v/>
      </c>
      <c r="F261" s="60"/>
      <c r="G261" s="30" t="str">
        <f>IFERROR(MID(Tabela3[[#This Row],[Natureza de Despesa]],3,1),"")</f>
        <v/>
      </c>
      <c r="H261" s="44"/>
      <c r="L261" s="60"/>
      <c r="M261" s="60"/>
      <c r="O261" s="16"/>
      <c r="R261" s="35">
        <f>Tabela3[[#This Row],[Previsão Seplag]]-Tabela3[[#This Row],[Previsão Unidade]]</f>
        <v>0</v>
      </c>
    </row>
    <row r="262" spans="1:18" x14ac:dyDescent="0.25">
      <c r="A262" s="15" t="str">
        <f>IF(Tabela3[[#This Row],[Ação]]&lt;&gt;"","SEPLAG","")</f>
        <v/>
      </c>
      <c r="C262" s="63" t="str">
        <f>IFERROR(VLOOKUP(Tabela3[[#This Row],[Ação]],Tabela1[[Ação]:[Descrição Ação]],2,0),"")</f>
        <v/>
      </c>
      <c r="E262" s="70" t="str">
        <f>IFERROR(VLOOKUP(Tabela3[[#This Row],[Natureza de Despesa]],'Planilha Interna'!C:D,2,0),"")</f>
        <v/>
      </c>
      <c r="F262" s="60"/>
      <c r="G262" s="30" t="str">
        <f>IFERROR(MID(Tabela3[[#This Row],[Natureza de Despesa]],3,1),"")</f>
        <v/>
      </c>
      <c r="H262" s="44"/>
      <c r="L262" s="60"/>
      <c r="M262" s="60"/>
      <c r="O262" s="16"/>
      <c r="R262" s="35">
        <f>Tabela3[[#This Row],[Previsão Seplag]]-Tabela3[[#This Row],[Previsão Unidade]]</f>
        <v>0</v>
      </c>
    </row>
    <row r="263" spans="1:18" x14ac:dyDescent="0.25">
      <c r="A263" s="15" t="str">
        <f>IF(Tabela3[[#This Row],[Ação]]&lt;&gt;"","SEPLAG","")</f>
        <v/>
      </c>
      <c r="C263" s="63" t="str">
        <f>IFERROR(VLOOKUP(Tabela3[[#This Row],[Ação]],Tabela1[[Ação]:[Descrição Ação]],2,0),"")</f>
        <v/>
      </c>
      <c r="E263" s="70" t="str">
        <f>IFERROR(VLOOKUP(Tabela3[[#This Row],[Natureza de Despesa]],'Planilha Interna'!C:D,2,0),"")</f>
        <v/>
      </c>
      <c r="F263" s="60"/>
      <c r="G263" s="30" t="str">
        <f>IFERROR(MID(Tabela3[[#This Row],[Natureza de Despesa]],3,1),"")</f>
        <v/>
      </c>
      <c r="H263" s="44"/>
      <c r="L263" s="60"/>
      <c r="M263" s="60"/>
      <c r="O263" s="16"/>
      <c r="R263" s="35">
        <f>Tabela3[[#This Row],[Previsão Seplag]]-Tabela3[[#This Row],[Previsão Unidade]]</f>
        <v>0</v>
      </c>
    </row>
    <row r="264" spans="1:18" x14ac:dyDescent="0.25">
      <c r="A264" s="15" t="str">
        <f>IF(Tabela3[[#This Row],[Ação]]&lt;&gt;"","SEPLAG","")</f>
        <v/>
      </c>
      <c r="C264" s="63" t="str">
        <f>IFERROR(VLOOKUP(Tabela3[[#This Row],[Ação]],Tabela1[[Ação]:[Descrição Ação]],2,0),"")</f>
        <v/>
      </c>
      <c r="E264" s="70" t="str">
        <f>IFERROR(VLOOKUP(Tabela3[[#This Row],[Natureza de Despesa]],'Planilha Interna'!C:D,2,0),"")</f>
        <v/>
      </c>
      <c r="F264" s="60"/>
      <c r="G264" s="30" t="str">
        <f>IFERROR(MID(Tabela3[[#This Row],[Natureza de Despesa]],3,1),"")</f>
        <v/>
      </c>
      <c r="H264" s="44"/>
      <c r="L264" s="60"/>
      <c r="M264" s="60"/>
      <c r="O264" s="16"/>
      <c r="R264" s="35">
        <f>Tabela3[[#This Row],[Previsão Seplag]]-Tabela3[[#This Row],[Previsão Unidade]]</f>
        <v>0</v>
      </c>
    </row>
    <row r="265" spans="1:18" x14ac:dyDescent="0.25">
      <c r="A265" s="15" t="str">
        <f>IF(Tabela3[[#This Row],[Ação]]&lt;&gt;"","SEPLAG","")</f>
        <v/>
      </c>
      <c r="C265" s="63" t="str">
        <f>IFERROR(VLOOKUP(Tabela3[[#This Row],[Ação]],Tabela1[[Ação]:[Descrição Ação]],2,0),"")</f>
        <v/>
      </c>
      <c r="E265" s="70" t="str">
        <f>IFERROR(VLOOKUP(Tabela3[[#This Row],[Natureza de Despesa]],'Planilha Interna'!C:D,2,0),"")</f>
        <v/>
      </c>
      <c r="F265" s="60"/>
      <c r="G265" s="30" t="str">
        <f>IFERROR(MID(Tabela3[[#This Row],[Natureza de Despesa]],3,1),"")</f>
        <v/>
      </c>
      <c r="H265" s="44"/>
      <c r="L265" s="60"/>
      <c r="M265" s="60"/>
      <c r="O265" s="16"/>
      <c r="R265" s="35">
        <f>Tabela3[[#This Row],[Previsão Seplag]]-Tabela3[[#This Row],[Previsão Unidade]]</f>
        <v>0</v>
      </c>
    </row>
    <row r="266" spans="1:18" x14ac:dyDescent="0.25">
      <c r="A266" s="15" t="str">
        <f>IF(Tabela3[[#This Row],[Ação]]&lt;&gt;"","SEPLAG","")</f>
        <v/>
      </c>
      <c r="C266" s="63" t="str">
        <f>IFERROR(VLOOKUP(Tabela3[[#This Row],[Ação]],Tabela1[[Ação]:[Descrição Ação]],2,0),"")</f>
        <v/>
      </c>
      <c r="E266" s="70" t="str">
        <f>IFERROR(VLOOKUP(Tabela3[[#This Row],[Natureza de Despesa]],'Planilha Interna'!C:D,2,0),"")</f>
        <v/>
      </c>
      <c r="F266" s="60"/>
      <c r="G266" s="30" t="str">
        <f>IFERROR(MID(Tabela3[[#This Row],[Natureza de Despesa]],3,1),"")</f>
        <v/>
      </c>
      <c r="H266" s="44"/>
      <c r="L266" s="60"/>
      <c r="M266" s="60"/>
      <c r="O266" s="16"/>
      <c r="R266" s="35">
        <f>Tabela3[[#This Row],[Previsão Seplag]]-Tabela3[[#This Row],[Previsão Unidade]]</f>
        <v>0</v>
      </c>
    </row>
    <row r="267" spans="1:18" x14ac:dyDescent="0.25">
      <c r="A267" s="15" t="str">
        <f>IF(Tabela3[[#This Row],[Ação]]&lt;&gt;"","SEPLAG","")</f>
        <v/>
      </c>
      <c r="C267" s="63" t="str">
        <f>IFERROR(VLOOKUP(Tabela3[[#This Row],[Ação]],Tabela1[[Ação]:[Descrição Ação]],2,0),"")</f>
        <v/>
      </c>
      <c r="E267" s="70" t="str">
        <f>IFERROR(VLOOKUP(Tabela3[[#This Row],[Natureza de Despesa]],'Planilha Interna'!C:D,2,0),"")</f>
        <v/>
      </c>
      <c r="F267" s="60"/>
      <c r="G267" s="30" t="str">
        <f>IFERROR(MID(Tabela3[[#This Row],[Natureza de Despesa]],3,1),"")</f>
        <v/>
      </c>
      <c r="H267" s="44"/>
      <c r="L267" s="60"/>
      <c r="M267" s="60"/>
      <c r="O267" s="16"/>
      <c r="R267" s="35">
        <f>Tabela3[[#This Row],[Previsão Seplag]]-Tabela3[[#This Row],[Previsão Unidade]]</f>
        <v>0</v>
      </c>
    </row>
    <row r="268" spans="1:18" x14ac:dyDescent="0.25">
      <c r="A268" s="15" t="str">
        <f>IF(Tabela3[[#This Row],[Ação]]&lt;&gt;"","SEPLAG","")</f>
        <v/>
      </c>
      <c r="C268" s="63" t="str">
        <f>IFERROR(VLOOKUP(Tabela3[[#This Row],[Ação]],Tabela1[[Ação]:[Descrição Ação]],2,0),"")</f>
        <v/>
      </c>
      <c r="E268" s="70" t="str">
        <f>IFERROR(VLOOKUP(Tabela3[[#This Row],[Natureza de Despesa]],'Planilha Interna'!C:D,2,0),"")</f>
        <v/>
      </c>
      <c r="F268" s="60"/>
      <c r="G268" s="30" t="str">
        <f>IFERROR(MID(Tabela3[[#This Row],[Natureza de Despesa]],3,1),"")</f>
        <v/>
      </c>
      <c r="H268" s="44"/>
      <c r="L268" s="60"/>
      <c r="M268" s="60"/>
      <c r="O268" s="16"/>
      <c r="R268" s="35">
        <f>Tabela3[[#This Row],[Previsão Seplag]]-Tabela3[[#This Row],[Previsão Unidade]]</f>
        <v>0</v>
      </c>
    </row>
    <row r="269" spans="1:18" x14ac:dyDescent="0.25">
      <c r="A269" s="15" t="str">
        <f>IF(Tabela3[[#This Row],[Ação]]&lt;&gt;"","SEPLAG","")</f>
        <v/>
      </c>
      <c r="C269" s="63" t="str">
        <f>IFERROR(VLOOKUP(Tabela3[[#This Row],[Ação]],Tabela1[[Ação]:[Descrição Ação]],2,0),"")</f>
        <v/>
      </c>
      <c r="E269" s="70" t="str">
        <f>IFERROR(VLOOKUP(Tabela3[[#This Row],[Natureza de Despesa]],'Planilha Interna'!C:D,2,0),"")</f>
        <v/>
      </c>
      <c r="F269" s="60"/>
      <c r="G269" s="30" t="str">
        <f>IFERROR(MID(Tabela3[[#This Row],[Natureza de Despesa]],3,1),"")</f>
        <v/>
      </c>
      <c r="H269" s="44"/>
      <c r="L269" s="60"/>
      <c r="M269" s="60"/>
      <c r="O269" s="16"/>
      <c r="R269" s="35">
        <f>Tabela3[[#This Row],[Previsão Seplag]]-Tabela3[[#This Row],[Previsão Unidade]]</f>
        <v>0</v>
      </c>
    </row>
    <row r="270" spans="1:18" x14ac:dyDescent="0.25">
      <c r="A270" s="15" t="str">
        <f>IF(Tabela3[[#This Row],[Ação]]&lt;&gt;"","SEPLAG","")</f>
        <v/>
      </c>
      <c r="C270" s="63" t="str">
        <f>IFERROR(VLOOKUP(Tabela3[[#This Row],[Ação]],Tabela1[[Ação]:[Descrição Ação]],2,0),"")</f>
        <v/>
      </c>
      <c r="E270" s="70" t="str">
        <f>IFERROR(VLOOKUP(Tabela3[[#This Row],[Natureza de Despesa]],'Planilha Interna'!C:D,2,0),"")</f>
        <v/>
      </c>
      <c r="F270" s="60"/>
      <c r="G270" s="30" t="str">
        <f>IFERROR(MID(Tabela3[[#This Row],[Natureza de Despesa]],3,1),"")</f>
        <v/>
      </c>
      <c r="H270" s="44"/>
      <c r="L270" s="60"/>
      <c r="M270" s="60"/>
      <c r="O270" s="16"/>
      <c r="R270" s="35">
        <f>Tabela3[[#This Row],[Previsão Seplag]]-Tabela3[[#This Row],[Previsão Unidade]]</f>
        <v>0</v>
      </c>
    </row>
    <row r="271" spans="1:18" x14ac:dyDescent="0.25">
      <c r="A271" s="15" t="str">
        <f>IF(Tabela3[[#This Row],[Ação]]&lt;&gt;"","SEPLAG","")</f>
        <v/>
      </c>
      <c r="C271" s="63" t="str">
        <f>IFERROR(VLOOKUP(Tabela3[[#This Row],[Ação]],Tabela1[[Ação]:[Descrição Ação]],2,0),"")</f>
        <v/>
      </c>
      <c r="E271" s="70" t="str">
        <f>IFERROR(VLOOKUP(Tabela3[[#This Row],[Natureza de Despesa]],'Planilha Interna'!C:D,2,0),"")</f>
        <v/>
      </c>
      <c r="F271" s="60"/>
      <c r="G271" s="30" t="str">
        <f>IFERROR(MID(Tabela3[[#This Row],[Natureza de Despesa]],3,1),"")</f>
        <v/>
      </c>
      <c r="H271" s="44"/>
      <c r="L271" s="60"/>
      <c r="M271" s="60"/>
      <c r="O271" s="16"/>
      <c r="R271" s="35">
        <f>Tabela3[[#This Row],[Previsão Seplag]]-Tabela3[[#This Row],[Previsão Unidade]]</f>
        <v>0</v>
      </c>
    </row>
    <row r="272" spans="1:18" x14ac:dyDescent="0.25">
      <c r="A272" s="15" t="str">
        <f>IF(Tabela3[[#This Row],[Ação]]&lt;&gt;"","SEPLAG","")</f>
        <v/>
      </c>
      <c r="C272" s="63" t="str">
        <f>IFERROR(VLOOKUP(Tabela3[[#This Row],[Ação]],Tabela1[[Ação]:[Descrição Ação]],2,0),"")</f>
        <v/>
      </c>
      <c r="E272" s="70" t="str">
        <f>IFERROR(VLOOKUP(Tabela3[[#This Row],[Natureza de Despesa]],'Planilha Interna'!C:D,2,0),"")</f>
        <v/>
      </c>
      <c r="F272" s="60"/>
      <c r="G272" s="30" t="str">
        <f>IFERROR(MID(Tabela3[[#This Row],[Natureza de Despesa]],3,1),"")</f>
        <v/>
      </c>
      <c r="H272" s="44"/>
      <c r="L272" s="60"/>
      <c r="M272" s="60"/>
      <c r="O272" s="16"/>
      <c r="R272" s="35">
        <f>Tabela3[[#This Row],[Previsão Seplag]]-Tabela3[[#This Row],[Previsão Unidade]]</f>
        <v>0</v>
      </c>
    </row>
    <row r="273" spans="1:18" x14ac:dyDescent="0.25">
      <c r="A273" s="15" t="str">
        <f>IF(Tabela3[[#This Row],[Ação]]&lt;&gt;"","SEPLAG","")</f>
        <v/>
      </c>
      <c r="C273" s="63" t="str">
        <f>IFERROR(VLOOKUP(Tabela3[[#This Row],[Ação]],Tabela1[[Ação]:[Descrição Ação]],2,0),"")</f>
        <v/>
      </c>
      <c r="E273" s="70" t="str">
        <f>IFERROR(VLOOKUP(Tabela3[[#This Row],[Natureza de Despesa]],'Planilha Interna'!C:D,2,0),"")</f>
        <v/>
      </c>
      <c r="F273" s="60"/>
      <c r="G273" s="30" t="str">
        <f>IFERROR(MID(Tabela3[[#This Row],[Natureza de Despesa]],3,1),"")</f>
        <v/>
      </c>
      <c r="H273" s="44"/>
      <c r="L273" s="60"/>
      <c r="M273" s="60"/>
      <c r="O273" s="16"/>
      <c r="R273" s="35">
        <f>Tabela3[[#This Row],[Previsão Seplag]]-Tabela3[[#This Row],[Previsão Unidade]]</f>
        <v>0</v>
      </c>
    </row>
    <row r="274" spans="1:18" x14ac:dyDescent="0.25">
      <c r="A274" s="15" t="str">
        <f>IF(Tabela3[[#This Row],[Ação]]&lt;&gt;"","SEPLAG","")</f>
        <v/>
      </c>
      <c r="C274" s="63" t="str">
        <f>IFERROR(VLOOKUP(Tabela3[[#This Row],[Ação]],Tabela1[[Ação]:[Descrição Ação]],2,0),"")</f>
        <v/>
      </c>
      <c r="E274" s="70" t="str">
        <f>IFERROR(VLOOKUP(Tabela3[[#This Row],[Natureza de Despesa]],'Planilha Interna'!C:D,2,0),"")</f>
        <v/>
      </c>
      <c r="F274" s="60"/>
      <c r="G274" s="30" t="str">
        <f>IFERROR(MID(Tabela3[[#This Row],[Natureza de Despesa]],3,1),"")</f>
        <v/>
      </c>
      <c r="H274" s="44"/>
      <c r="L274" s="60"/>
      <c r="M274" s="60"/>
      <c r="O274" s="16"/>
      <c r="R274" s="35">
        <f>Tabela3[[#This Row],[Previsão Seplag]]-Tabela3[[#This Row],[Previsão Unidade]]</f>
        <v>0</v>
      </c>
    </row>
    <row r="275" spans="1:18" x14ac:dyDescent="0.25">
      <c r="A275" s="15" t="str">
        <f>IF(Tabela3[[#This Row],[Ação]]&lt;&gt;"","SEPLAG","")</f>
        <v/>
      </c>
      <c r="C275" s="63" t="str">
        <f>IFERROR(VLOOKUP(Tabela3[[#This Row],[Ação]],Tabela1[[Ação]:[Descrição Ação]],2,0),"")</f>
        <v/>
      </c>
      <c r="E275" s="70" t="str">
        <f>IFERROR(VLOOKUP(Tabela3[[#This Row],[Natureza de Despesa]],'Planilha Interna'!C:D,2,0),"")</f>
        <v/>
      </c>
      <c r="F275" s="60"/>
      <c r="G275" s="30" t="str">
        <f>IFERROR(MID(Tabela3[[#This Row],[Natureza de Despesa]],3,1),"")</f>
        <v/>
      </c>
      <c r="H275" s="44"/>
      <c r="L275" s="60"/>
      <c r="M275" s="60"/>
      <c r="O275" s="16"/>
      <c r="R275" s="35">
        <f>Tabela3[[#This Row],[Previsão Seplag]]-Tabela3[[#This Row],[Previsão Unidade]]</f>
        <v>0</v>
      </c>
    </row>
    <row r="276" spans="1:18" x14ac:dyDescent="0.25">
      <c r="A276" s="15" t="str">
        <f>IF(Tabela3[[#This Row],[Ação]]&lt;&gt;"","SEPLAG","")</f>
        <v/>
      </c>
      <c r="C276" s="63" t="str">
        <f>IFERROR(VLOOKUP(Tabela3[[#This Row],[Ação]],Tabela1[[Ação]:[Descrição Ação]],2,0),"")</f>
        <v/>
      </c>
      <c r="E276" s="70" t="str">
        <f>IFERROR(VLOOKUP(Tabela3[[#This Row],[Natureza de Despesa]],'Planilha Interna'!C:D,2,0),"")</f>
        <v/>
      </c>
      <c r="F276" s="60"/>
      <c r="G276" s="30" t="str">
        <f>IFERROR(MID(Tabela3[[#This Row],[Natureza de Despesa]],3,1),"")</f>
        <v/>
      </c>
      <c r="H276" s="44"/>
      <c r="L276" s="60"/>
      <c r="M276" s="60"/>
      <c r="O276" s="16"/>
      <c r="R276" s="35">
        <f>Tabela3[[#This Row],[Previsão Seplag]]-Tabela3[[#This Row],[Previsão Unidade]]</f>
        <v>0</v>
      </c>
    </row>
    <row r="277" spans="1:18" x14ac:dyDescent="0.25">
      <c r="A277" s="15" t="str">
        <f>IF(Tabela3[[#This Row],[Ação]]&lt;&gt;"","SEPLAG","")</f>
        <v/>
      </c>
      <c r="C277" s="63" t="str">
        <f>IFERROR(VLOOKUP(Tabela3[[#This Row],[Ação]],Tabela1[[Ação]:[Descrição Ação]],2,0),"")</f>
        <v/>
      </c>
      <c r="E277" s="70" t="str">
        <f>IFERROR(VLOOKUP(Tabela3[[#This Row],[Natureza de Despesa]],'Planilha Interna'!C:D,2,0),"")</f>
        <v/>
      </c>
      <c r="F277" s="60"/>
      <c r="G277" s="30" t="str">
        <f>IFERROR(MID(Tabela3[[#This Row],[Natureza de Despesa]],3,1),"")</f>
        <v/>
      </c>
      <c r="H277" s="44"/>
      <c r="L277" s="60"/>
      <c r="M277" s="60"/>
      <c r="O277" s="16"/>
      <c r="R277" s="35">
        <f>Tabela3[[#This Row],[Previsão Seplag]]-Tabela3[[#This Row],[Previsão Unidade]]</f>
        <v>0</v>
      </c>
    </row>
    <row r="278" spans="1:18" x14ac:dyDescent="0.25">
      <c r="A278" s="15" t="str">
        <f>IF(Tabela3[[#This Row],[Ação]]&lt;&gt;"","SEPLAG","")</f>
        <v/>
      </c>
      <c r="C278" s="63" t="str">
        <f>IFERROR(VLOOKUP(Tabela3[[#This Row],[Ação]],Tabela1[[Ação]:[Descrição Ação]],2,0),"")</f>
        <v/>
      </c>
      <c r="E278" s="70" t="str">
        <f>IFERROR(VLOOKUP(Tabela3[[#This Row],[Natureza de Despesa]],'Planilha Interna'!C:D,2,0),"")</f>
        <v/>
      </c>
      <c r="F278" s="60"/>
      <c r="G278" s="30" t="str">
        <f>IFERROR(MID(Tabela3[[#This Row],[Natureza de Despesa]],3,1),"")</f>
        <v/>
      </c>
      <c r="H278" s="44"/>
      <c r="L278" s="60"/>
      <c r="M278" s="60"/>
      <c r="O278" s="16"/>
      <c r="R278" s="35">
        <f>Tabela3[[#This Row],[Previsão Seplag]]-Tabela3[[#This Row],[Previsão Unidade]]</f>
        <v>0</v>
      </c>
    </row>
    <row r="279" spans="1:18" x14ac:dyDescent="0.25">
      <c r="A279" s="15" t="str">
        <f>IF(Tabela3[[#This Row],[Ação]]&lt;&gt;"","SEPLAG","")</f>
        <v/>
      </c>
      <c r="C279" s="63" t="str">
        <f>IFERROR(VLOOKUP(Tabela3[[#This Row],[Ação]],Tabela1[[Ação]:[Descrição Ação]],2,0),"")</f>
        <v/>
      </c>
      <c r="E279" s="70" t="str">
        <f>IFERROR(VLOOKUP(Tabela3[[#This Row],[Natureza de Despesa]],'Planilha Interna'!C:D,2,0),"")</f>
        <v/>
      </c>
      <c r="F279" s="60"/>
      <c r="G279" s="30" t="str">
        <f>IFERROR(MID(Tabela3[[#This Row],[Natureza de Despesa]],3,1),"")</f>
        <v/>
      </c>
      <c r="H279" s="44"/>
      <c r="L279" s="60"/>
      <c r="M279" s="60"/>
      <c r="O279" s="16"/>
      <c r="R279" s="35">
        <f>Tabela3[[#This Row],[Previsão Seplag]]-Tabela3[[#This Row],[Previsão Unidade]]</f>
        <v>0</v>
      </c>
    </row>
    <row r="280" spans="1:18" x14ac:dyDescent="0.25">
      <c r="A280" s="15" t="str">
        <f>IF(Tabela3[[#This Row],[Ação]]&lt;&gt;"","SEPLAG","")</f>
        <v/>
      </c>
      <c r="C280" s="63" t="str">
        <f>IFERROR(VLOOKUP(Tabela3[[#This Row],[Ação]],Tabela1[[Ação]:[Descrição Ação]],2,0),"")</f>
        <v/>
      </c>
      <c r="E280" s="70" t="str">
        <f>IFERROR(VLOOKUP(Tabela3[[#This Row],[Natureza de Despesa]],'Planilha Interna'!C:D,2,0),"")</f>
        <v/>
      </c>
      <c r="F280" s="60"/>
      <c r="G280" s="30" t="str">
        <f>IFERROR(MID(Tabela3[[#This Row],[Natureza de Despesa]],3,1),"")</f>
        <v/>
      </c>
      <c r="H280" s="44"/>
      <c r="L280" s="60"/>
      <c r="M280" s="60"/>
      <c r="O280" s="16"/>
      <c r="R280" s="35">
        <f>Tabela3[[#This Row],[Previsão Seplag]]-Tabela3[[#This Row],[Previsão Unidade]]</f>
        <v>0</v>
      </c>
    </row>
    <row r="281" spans="1:18" x14ac:dyDescent="0.25">
      <c r="A281" s="15" t="str">
        <f>IF(Tabela3[[#This Row],[Ação]]&lt;&gt;"","SEPLAG","")</f>
        <v/>
      </c>
      <c r="C281" s="63" t="str">
        <f>IFERROR(VLOOKUP(Tabela3[[#This Row],[Ação]],Tabela1[[Ação]:[Descrição Ação]],2,0),"")</f>
        <v/>
      </c>
      <c r="E281" s="70" t="str">
        <f>IFERROR(VLOOKUP(Tabela3[[#This Row],[Natureza de Despesa]],'Planilha Interna'!C:D,2,0),"")</f>
        <v/>
      </c>
      <c r="F281" s="60"/>
      <c r="G281" s="30" t="str">
        <f>IFERROR(MID(Tabela3[[#This Row],[Natureza de Despesa]],3,1),"")</f>
        <v/>
      </c>
      <c r="H281" s="44"/>
      <c r="L281" s="60"/>
      <c r="M281" s="60"/>
      <c r="O281" s="16"/>
      <c r="R281" s="35">
        <f>Tabela3[[#This Row],[Previsão Seplag]]-Tabela3[[#This Row],[Previsão Unidade]]</f>
        <v>0</v>
      </c>
    </row>
    <row r="282" spans="1:18" x14ac:dyDescent="0.25">
      <c r="A282" s="15" t="str">
        <f>IF(Tabela3[[#This Row],[Ação]]&lt;&gt;"","SEPLAG","")</f>
        <v/>
      </c>
      <c r="C282" s="63" t="str">
        <f>IFERROR(VLOOKUP(Tabela3[[#This Row],[Ação]],Tabela1[[Ação]:[Descrição Ação]],2,0),"")</f>
        <v/>
      </c>
      <c r="E282" s="70" t="str">
        <f>IFERROR(VLOOKUP(Tabela3[[#This Row],[Natureza de Despesa]],'Planilha Interna'!C:D,2,0),"")</f>
        <v/>
      </c>
      <c r="F282" s="60"/>
      <c r="G282" s="30" t="str">
        <f>IFERROR(MID(Tabela3[[#This Row],[Natureza de Despesa]],3,1),"")</f>
        <v/>
      </c>
      <c r="H282" s="44"/>
      <c r="L282" s="60"/>
      <c r="M282" s="60"/>
      <c r="O282" s="16"/>
      <c r="R282" s="35">
        <f>Tabela3[[#This Row],[Previsão Seplag]]-Tabela3[[#This Row],[Previsão Unidade]]</f>
        <v>0</v>
      </c>
    </row>
    <row r="283" spans="1:18" x14ac:dyDescent="0.25">
      <c r="A283" s="15" t="str">
        <f>IF(Tabela3[[#This Row],[Ação]]&lt;&gt;"","SEPLAG","")</f>
        <v/>
      </c>
      <c r="C283" s="63" t="str">
        <f>IFERROR(VLOOKUP(Tabela3[[#This Row],[Ação]],Tabela1[[Ação]:[Descrição Ação]],2,0),"")</f>
        <v/>
      </c>
      <c r="E283" s="70" t="str">
        <f>IFERROR(VLOOKUP(Tabela3[[#This Row],[Natureza de Despesa]],'Planilha Interna'!C:D,2,0),"")</f>
        <v/>
      </c>
      <c r="F283" s="60"/>
      <c r="G283" s="34" t="str">
        <f>IFERROR(MID(Tabela3[[#This Row],[Natureza de Despesa]],3,1),"")</f>
        <v/>
      </c>
      <c r="H283" s="44"/>
      <c r="L283" s="60"/>
      <c r="M283" s="60"/>
      <c r="O283" s="16"/>
      <c r="R283" s="35">
        <f>Tabela3[[#This Row],[Previsão Seplag]]-Tabela3[[#This Row],[Previsão Unidade]]</f>
        <v>0</v>
      </c>
    </row>
    <row r="284" spans="1:18" x14ac:dyDescent="0.25">
      <c r="A284" s="15" t="str">
        <f>IF(Tabela3[[#This Row],[Ação]]&lt;&gt;"","SEPLAG","")</f>
        <v/>
      </c>
      <c r="C284" s="63" t="str">
        <f>IFERROR(VLOOKUP(Tabela3[[#This Row],[Ação]],Tabela1[[Ação]:[Descrição Ação]],2,0),"")</f>
        <v/>
      </c>
      <c r="E284" s="70" t="str">
        <f>IFERROR(VLOOKUP(Tabela3[[#This Row],[Natureza de Despesa]],'Planilha Interna'!C:D,2,0),"")</f>
        <v/>
      </c>
      <c r="F284" s="60"/>
      <c r="G284" s="34" t="str">
        <f>IFERROR(MID(Tabela3[[#This Row],[Natureza de Despesa]],3,1),"")</f>
        <v/>
      </c>
      <c r="H284" s="44"/>
      <c r="L284" s="60"/>
      <c r="M284" s="60"/>
      <c r="O284" s="16"/>
      <c r="R284" s="35">
        <f>Tabela3[[#This Row],[Previsão Seplag]]-Tabela3[[#This Row],[Previsão Unidade]]</f>
        <v>0</v>
      </c>
    </row>
    <row r="285" spans="1:18" x14ac:dyDescent="0.25">
      <c r="A285" s="15" t="str">
        <f>IF(Tabela3[[#This Row],[Ação]]&lt;&gt;"","SEPLAG","")</f>
        <v/>
      </c>
      <c r="C285" s="63" t="str">
        <f>IFERROR(VLOOKUP(Tabela3[[#This Row],[Ação]],Tabela1[[Ação]:[Descrição Ação]],2,0),"")</f>
        <v/>
      </c>
      <c r="E285" s="70" t="str">
        <f>IFERROR(VLOOKUP(Tabela3[[#This Row],[Natureza de Despesa]],'Planilha Interna'!C:D,2,0),"")</f>
        <v/>
      </c>
      <c r="F285" s="60"/>
      <c r="G285" s="34" t="str">
        <f>IFERROR(MID(Tabela3[[#This Row],[Natureza de Despesa]],3,1),"")</f>
        <v/>
      </c>
      <c r="H285" s="44"/>
      <c r="L285" s="60"/>
      <c r="M285" s="60"/>
      <c r="O285" s="16"/>
      <c r="R285" s="35">
        <f>Tabela3[[#This Row],[Previsão Seplag]]-Tabela3[[#This Row],[Previsão Unidade]]</f>
        <v>0</v>
      </c>
    </row>
    <row r="286" spans="1:18" x14ac:dyDescent="0.25">
      <c r="A286" s="15" t="str">
        <f>IF(Tabela3[[#This Row],[Ação]]&lt;&gt;"","SEPLAG","")</f>
        <v/>
      </c>
      <c r="C286" s="63" t="str">
        <f>IFERROR(VLOOKUP(Tabela3[[#This Row],[Ação]],Tabela1[[Ação]:[Descrição Ação]],2,0),"")</f>
        <v/>
      </c>
      <c r="E286" s="70" t="str">
        <f>IFERROR(VLOOKUP(Tabela3[[#This Row],[Natureza de Despesa]],'Planilha Interna'!C:D,2,0),"")</f>
        <v/>
      </c>
      <c r="F286" s="60"/>
      <c r="G286" s="30" t="str">
        <f>IFERROR(MID(Tabela3[[#This Row],[Natureza de Despesa]],3,1),"")</f>
        <v/>
      </c>
      <c r="H286" s="44"/>
      <c r="L286" s="60"/>
      <c r="M286" s="60"/>
      <c r="O286" s="16"/>
      <c r="R286" s="35">
        <f>Tabela3[[#This Row],[Previsão Seplag]]-Tabela3[[#This Row],[Previsão Unidade]]</f>
        <v>0</v>
      </c>
    </row>
    <row r="287" spans="1:18" x14ac:dyDescent="0.25">
      <c r="A287" s="15" t="str">
        <f>IF(Tabela3[[#This Row],[Ação]]&lt;&gt;"","SEPLAG","")</f>
        <v/>
      </c>
      <c r="C287" s="63" t="str">
        <f>IFERROR(VLOOKUP(Tabela3[[#This Row],[Ação]],Tabela1[[Ação]:[Descrição Ação]],2,0),"")</f>
        <v/>
      </c>
      <c r="E287" s="70" t="str">
        <f>IFERROR(VLOOKUP(Tabela3[[#This Row],[Natureza de Despesa]],'Planilha Interna'!C:D,2,0),"")</f>
        <v/>
      </c>
      <c r="F287" s="60"/>
      <c r="G287" s="30" t="str">
        <f>IFERROR(MID(Tabela3[[#This Row],[Natureza de Despesa]],3,1),"")</f>
        <v/>
      </c>
      <c r="H287" s="44"/>
      <c r="L287" s="60"/>
      <c r="M287" s="60"/>
      <c r="O287" s="16"/>
      <c r="R287" s="35">
        <f>Tabela3[[#This Row],[Previsão Seplag]]-Tabela3[[#This Row],[Previsão Unidade]]</f>
        <v>0</v>
      </c>
    </row>
    <row r="288" spans="1:18" x14ac:dyDescent="0.25">
      <c r="A288" s="15" t="str">
        <f>IF(Tabela3[[#This Row],[Ação]]&lt;&gt;"","SEPLAG","")</f>
        <v/>
      </c>
      <c r="C288" s="63" t="str">
        <f>IFERROR(VLOOKUP(Tabela3[[#This Row],[Ação]],Tabela1[[Ação]:[Descrição Ação]],2,0),"")</f>
        <v/>
      </c>
      <c r="E288" s="70" t="str">
        <f>IFERROR(VLOOKUP(Tabela3[[#This Row],[Natureza de Despesa]],'Planilha Interna'!C:D,2,0),"")</f>
        <v/>
      </c>
      <c r="F288" s="60"/>
      <c r="G288" s="30" t="str">
        <f>IFERROR(MID(Tabela3[[#This Row],[Natureza de Despesa]],3,1),"")</f>
        <v/>
      </c>
      <c r="H288" s="44"/>
      <c r="L288" s="60"/>
      <c r="M288" s="60"/>
      <c r="O288" s="16"/>
      <c r="R288" s="35">
        <f>Tabela3[[#This Row],[Previsão Seplag]]-Tabela3[[#This Row],[Previsão Unidade]]</f>
        <v>0</v>
      </c>
    </row>
    <row r="289" spans="1:18" x14ac:dyDescent="0.25">
      <c r="A289" s="15" t="str">
        <f>IF(Tabela3[[#This Row],[Ação]]&lt;&gt;"","SEPLAG","")</f>
        <v/>
      </c>
      <c r="C289" s="63" t="str">
        <f>IFERROR(VLOOKUP(Tabela3[[#This Row],[Ação]],Tabela1[[Ação]:[Descrição Ação]],2,0),"")</f>
        <v/>
      </c>
      <c r="E289" s="70" t="str">
        <f>IFERROR(VLOOKUP(Tabela3[[#This Row],[Natureza de Despesa]],'Planilha Interna'!C:D,2,0),"")</f>
        <v/>
      </c>
      <c r="F289" s="60"/>
      <c r="G289" s="30" t="str">
        <f>IFERROR(MID(Tabela3[[#This Row],[Natureza de Despesa]],3,1),"")</f>
        <v/>
      </c>
      <c r="H289" s="44"/>
      <c r="L289" s="60"/>
      <c r="M289" s="60"/>
      <c r="O289" s="16"/>
      <c r="R289" s="35">
        <f>Tabela3[[#This Row],[Previsão Seplag]]-Tabela3[[#This Row],[Previsão Unidade]]</f>
        <v>0</v>
      </c>
    </row>
    <row r="290" spans="1:18" x14ac:dyDescent="0.25">
      <c r="A290" s="15" t="str">
        <f>IF(Tabela3[[#This Row],[Ação]]&lt;&gt;"","SEPLAG","")</f>
        <v/>
      </c>
      <c r="C290" s="63" t="str">
        <f>IFERROR(VLOOKUP(Tabela3[[#This Row],[Ação]],Tabela1[[Ação]:[Descrição Ação]],2,0),"")</f>
        <v/>
      </c>
      <c r="E290" s="70" t="str">
        <f>IFERROR(VLOOKUP(Tabela3[[#This Row],[Natureza de Despesa]],'Planilha Interna'!C:D,2,0),"")</f>
        <v/>
      </c>
      <c r="F290" s="60"/>
      <c r="G290" s="30" t="str">
        <f>IFERROR(MID(Tabela3[[#This Row],[Natureza de Despesa]],3,1),"")</f>
        <v/>
      </c>
      <c r="H290" s="44"/>
      <c r="L290" s="60"/>
      <c r="M290" s="60"/>
      <c r="O290" s="16"/>
      <c r="R290" s="35">
        <f>Tabela3[[#This Row],[Previsão Seplag]]-Tabela3[[#This Row],[Previsão Unidade]]</f>
        <v>0</v>
      </c>
    </row>
    <row r="291" spans="1:18" x14ac:dyDescent="0.25">
      <c r="A291" s="15" t="str">
        <f>IF(Tabela3[[#This Row],[Ação]]&lt;&gt;"","SEPLAG","")</f>
        <v/>
      </c>
      <c r="C291" s="63" t="str">
        <f>IFERROR(VLOOKUP(Tabela3[[#This Row],[Ação]],Tabela1[[Ação]:[Descrição Ação]],2,0),"")</f>
        <v/>
      </c>
      <c r="E291" s="70" t="str">
        <f>IFERROR(VLOOKUP(Tabela3[[#This Row],[Natureza de Despesa]],'Planilha Interna'!C:D,2,0),"")</f>
        <v/>
      </c>
      <c r="F291" s="60"/>
      <c r="G291" s="30" t="str">
        <f>IFERROR(MID(Tabela3[[#This Row],[Natureza de Despesa]],3,1),"")</f>
        <v/>
      </c>
      <c r="H291" s="44"/>
      <c r="L291" s="60"/>
      <c r="M291" s="60"/>
      <c r="O291" s="16"/>
      <c r="R291" s="35">
        <f>Tabela3[[#This Row],[Previsão Seplag]]-Tabela3[[#This Row],[Previsão Unidade]]</f>
        <v>0</v>
      </c>
    </row>
    <row r="292" spans="1:18" x14ac:dyDescent="0.25">
      <c r="A292" s="15" t="str">
        <f>IF(Tabela3[[#This Row],[Ação]]&lt;&gt;"","SEPLAG","")</f>
        <v/>
      </c>
      <c r="C292" s="63" t="str">
        <f>IFERROR(VLOOKUP(Tabela3[[#This Row],[Ação]],Tabela1[[Ação]:[Descrição Ação]],2,0),"")</f>
        <v/>
      </c>
      <c r="E292" s="70" t="str">
        <f>IFERROR(VLOOKUP(Tabela3[[#This Row],[Natureza de Despesa]],'Planilha Interna'!C:D,2,0),"")</f>
        <v/>
      </c>
      <c r="F292" s="60"/>
      <c r="G292" s="30" t="str">
        <f>IFERROR(MID(Tabela3[[#This Row],[Natureza de Despesa]],3,1),"")</f>
        <v/>
      </c>
      <c r="H292" s="44"/>
      <c r="L292" s="60"/>
      <c r="M292" s="60"/>
      <c r="O292" s="16"/>
      <c r="R292" s="35">
        <f>Tabela3[[#This Row],[Previsão Seplag]]-Tabela3[[#This Row],[Previsão Unidade]]</f>
        <v>0</v>
      </c>
    </row>
    <row r="293" spans="1:18" x14ac:dyDescent="0.25">
      <c r="A293" s="15" t="str">
        <f>IF(Tabela3[[#This Row],[Ação]]&lt;&gt;"","SEPLAG","")</f>
        <v/>
      </c>
      <c r="C293" s="63" t="str">
        <f>IFERROR(VLOOKUP(Tabela3[[#This Row],[Ação]],Tabela1[[Ação]:[Descrição Ação]],2,0),"")</f>
        <v/>
      </c>
      <c r="E293" s="70" t="str">
        <f>IFERROR(VLOOKUP(Tabela3[[#This Row],[Natureza de Despesa]],'Planilha Interna'!C:D,2,0),"")</f>
        <v/>
      </c>
      <c r="F293" s="60"/>
      <c r="G293" s="30" t="str">
        <f>IFERROR(MID(Tabela3[[#This Row],[Natureza de Despesa]],3,1),"")</f>
        <v/>
      </c>
      <c r="H293" s="44"/>
      <c r="L293" s="60"/>
      <c r="M293" s="60"/>
      <c r="O293" s="16"/>
      <c r="R293" s="35">
        <f>Tabela3[[#This Row],[Previsão Seplag]]-Tabela3[[#This Row],[Previsão Unidade]]</f>
        <v>0</v>
      </c>
    </row>
    <row r="294" spans="1:18" x14ac:dyDescent="0.25">
      <c r="A294" s="15" t="str">
        <f>IF(Tabela3[[#This Row],[Ação]]&lt;&gt;"","SEPLAG","")</f>
        <v/>
      </c>
      <c r="C294" s="63" t="str">
        <f>IFERROR(VLOOKUP(Tabela3[[#This Row],[Ação]],Tabela1[[Ação]:[Descrição Ação]],2,0),"")</f>
        <v/>
      </c>
      <c r="E294" s="70" t="str">
        <f>IFERROR(VLOOKUP(Tabela3[[#This Row],[Natureza de Despesa]],'Planilha Interna'!C:D,2,0),"")</f>
        <v/>
      </c>
      <c r="F294" s="60"/>
      <c r="G294" s="30" t="str">
        <f>IFERROR(MID(Tabela3[[#This Row],[Natureza de Despesa]],3,1),"")</f>
        <v/>
      </c>
      <c r="H294" s="44"/>
      <c r="L294" s="60"/>
      <c r="M294" s="60"/>
      <c r="O294" s="16"/>
      <c r="R294" s="35">
        <f>Tabela3[[#This Row],[Previsão Seplag]]-Tabela3[[#This Row],[Previsão Unidade]]</f>
        <v>0</v>
      </c>
    </row>
    <row r="295" spans="1:18" x14ac:dyDescent="0.25">
      <c r="A295" s="15" t="str">
        <f>IF(Tabela3[[#This Row],[Ação]]&lt;&gt;"","SEPLAG","")</f>
        <v/>
      </c>
      <c r="C295" s="63" t="str">
        <f>IFERROR(VLOOKUP(Tabela3[[#This Row],[Ação]],Tabela1[[Ação]:[Descrição Ação]],2,0),"")</f>
        <v/>
      </c>
      <c r="E295" s="70" t="str">
        <f>IFERROR(VLOOKUP(Tabela3[[#This Row],[Natureza de Despesa]],'Planilha Interna'!C:D,2,0),"")</f>
        <v/>
      </c>
      <c r="F295" s="60"/>
      <c r="G295" s="30" t="str">
        <f>IFERROR(MID(Tabela3[[#This Row],[Natureza de Despesa]],3,1),"")</f>
        <v/>
      </c>
      <c r="H295" s="44"/>
      <c r="L295" s="60"/>
      <c r="M295" s="60"/>
      <c r="O295" s="16"/>
      <c r="R295" s="35">
        <f>Tabela3[[#This Row],[Previsão Seplag]]-Tabela3[[#This Row],[Previsão Unidade]]</f>
        <v>0</v>
      </c>
    </row>
    <row r="296" spans="1:18" x14ac:dyDescent="0.25">
      <c r="A296" s="15" t="str">
        <f>IF(Tabela3[[#This Row],[Ação]]&lt;&gt;"","SEPLAG","")</f>
        <v/>
      </c>
      <c r="C296" s="63" t="str">
        <f>IFERROR(VLOOKUP(Tabela3[[#This Row],[Ação]],Tabela1[[Ação]:[Descrição Ação]],2,0),"")</f>
        <v/>
      </c>
      <c r="E296" s="70" t="str">
        <f>IFERROR(VLOOKUP(Tabela3[[#This Row],[Natureza de Despesa]],'Planilha Interna'!C:D,2,0),"")</f>
        <v/>
      </c>
      <c r="F296" s="60"/>
      <c r="G296" s="30" t="str">
        <f>IFERROR(MID(Tabela3[[#This Row],[Natureza de Despesa]],3,1),"")</f>
        <v/>
      </c>
      <c r="H296" s="44"/>
      <c r="L296" s="60"/>
      <c r="M296" s="60"/>
      <c r="O296" s="16"/>
      <c r="R296" s="35">
        <f>Tabela3[[#This Row],[Previsão Seplag]]-Tabela3[[#This Row],[Previsão Unidade]]</f>
        <v>0</v>
      </c>
    </row>
    <row r="297" spans="1:18" x14ac:dyDescent="0.25">
      <c r="A297" s="15" t="str">
        <f>IF(Tabela3[[#This Row],[Ação]]&lt;&gt;"","SEPLAG","")</f>
        <v/>
      </c>
      <c r="C297" s="63" t="str">
        <f>IFERROR(VLOOKUP(Tabela3[[#This Row],[Ação]],Tabela1[[Ação]:[Descrição Ação]],2,0),"")</f>
        <v/>
      </c>
      <c r="E297" s="70" t="str">
        <f>IFERROR(VLOOKUP(Tabela3[[#This Row],[Natureza de Despesa]],'Planilha Interna'!C:D,2,0),"")</f>
        <v/>
      </c>
      <c r="F297" s="60"/>
      <c r="G297" s="30" t="str">
        <f>IFERROR(MID(Tabela3[[#This Row],[Natureza de Despesa]],3,1),"")</f>
        <v/>
      </c>
      <c r="H297" s="44"/>
      <c r="L297" s="60"/>
      <c r="M297" s="60"/>
      <c r="O297" s="16"/>
      <c r="R297" s="35">
        <f>Tabela3[[#This Row],[Previsão Seplag]]-Tabela3[[#This Row],[Previsão Unidade]]</f>
        <v>0</v>
      </c>
    </row>
    <row r="298" spans="1:18" x14ac:dyDescent="0.25">
      <c r="A298" s="15" t="str">
        <f>IF(Tabela3[[#This Row],[Ação]]&lt;&gt;"","SEPLAG","")</f>
        <v/>
      </c>
      <c r="C298" s="63" t="str">
        <f>IFERROR(VLOOKUP(Tabela3[[#This Row],[Ação]],Tabela1[[Ação]:[Descrição Ação]],2,0),"")</f>
        <v/>
      </c>
      <c r="E298" s="70" t="str">
        <f>IFERROR(VLOOKUP(Tabela3[[#This Row],[Natureza de Despesa]],'Planilha Interna'!C:D,2,0),"")</f>
        <v/>
      </c>
      <c r="F298" s="60"/>
      <c r="G298" s="30" t="str">
        <f>IFERROR(MID(Tabela3[[#This Row],[Natureza de Despesa]],3,1),"")</f>
        <v/>
      </c>
      <c r="H298" s="44"/>
      <c r="L298" s="60"/>
      <c r="M298" s="60"/>
      <c r="O298" s="16"/>
      <c r="R298" s="35">
        <f>Tabela3[[#This Row],[Previsão Seplag]]-Tabela3[[#This Row],[Previsão Unidade]]</f>
        <v>0</v>
      </c>
    </row>
    <row r="299" spans="1:18" x14ac:dyDescent="0.25">
      <c r="A299" s="15" t="str">
        <f>IF(Tabela3[[#This Row],[Ação]]&lt;&gt;"","SEPLAG","")</f>
        <v/>
      </c>
      <c r="C299" s="63" t="str">
        <f>IFERROR(VLOOKUP(Tabela3[[#This Row],[Ação]],Tabela1[[Ação]:[Descrição Ação]],2,0),"")</f>
        <v/>
      </c>
      <c r="E299" s="70" t="str">
        <f>IFERROR(VLOOKUP(Tabela3[[#This Row],[Natureza de Despesa]],'Planilha Interna'!C:D,2,0),"")</f>
        <v/>
      </c>
      <c r="F299" s="60"/>
      <c r="G299" s="30" t="str">
        <f>IFERROR(MID(Tabela3[[#This Row],[Natureza de Despesa]],3,1),"")</f>
        <v/>
      </c>
      <c r="H299" s="44"/>
      <c r="L299" s="60"/>
      <c r="M299" s="60"/>
      <c r="O299" s="16"/>
      <c r="R299" s="35">
        <f>Tabela3[[#This Row],[Previsão Seplag]]-Tabela3[[#This Row],[Previsão Unidade]]</f>
        <v>0</v>
      </c>
    </row>
    <row r="300" spans="1:18" x14ac:dyDescent="0.25">
      <c r="A300" s="15" t="str">
        <f>IF(Tabela3[[#This Row],[Ação]]&lt;&gt;"","SEPLAG","")</f>
        <v/>
      </c>
      <c r="C300" s="63" t="str">
        <f>IFERROR(VLOOKUP(Tabela3[[#This Row],[Ação]],Tabela1[[Ação]:[Descrição Ação]],2,0),"")</f>
        <v/>
      </c>
      <c r="E300" s="70" t="str">
        <f>IFERROR(VLOOKUP(Tabela3[[#This Row],[Natureza de Despesa]],'Planilha Interna'!C:D,2,0),"")</f>
        <v/>
      </c>
      <c r="F300" s="60"/>
      <c r="G300" s="30" t="str">
        <f>IFERROR(MID(Tabela3[[#This Row],[Natureza de Despesa]],3,1),"")</f>
        <v/>
      </c>
      <c r="H300" s="44"/>
      <c r="L300" s="60"/>
      <c r="M300" s="60"/>
      <c r="O300" s="16"/>
      <c r="R300" s="35">
        <f>Tabela3[[#This Row],[Previsão Seplag]]-Tabela3[[#This Row],[Previsão Unidade]]</f>
        <v>0</v>
      </c>
    </row>
    <row r="301" spans="1:18" x14ac:dyDescent="0.25">
      <c r="A301" s="15" t="str">
        <f>IF(Tabela3[[#This Row],[Ação]]&lt;&gt;"","SEPLAG","")</f>
        <v/>
      </c>
      <c r="C301" s="63" t="str">
        <f>IFERROR(VLOOKUP(Tabela3[[#This Row],[Ação]],Tabela1[[Ação]:[Descrição Ação]],2,0),"")</f>
        <v/>
      </c>
      <c r="E301" s="70" t="str">
        <f>IFERROR(VLOOKUP(Tabela3[[#This Row],[Natureza de Despesa]],'Planilha Interna'!C:D,2,0),"")</f>
        <v/>
      </c>
      <c r="F301" s="60"/>
      <c r="G301" s="30" t="str">
        <f>IFERROR(MID(Tabela3[[#This Row],[Natureza de Despesa]],3,1),"")</f>
        <v/>
      </c>
      <c r="H301" s="44"/>
      <c r="L301" s="60"/>
      <c r="M301" s="60"/>
      <c r="O301" s="16"/>
      <c r="R301" s="35">
        <f>Tabela3[[#This Row],[Previsão Seplag]]-Tabela3[[#This Row],[Previsão Unidade]]</f>
        <v>0</v>
      </c>
    </row>
    <row r="302" spans="1:18" x14ac:dyDescent="0.25">
      <c r="A302" s="15" t="str">
        <f>IF(Tabela3[[#This Row],[Ação]]&lt;&gt;"","SEPLAG","")</f>
        <v/>
      </c>
      <c r="C302" s="63" t="str">
        <f>IFERROR(VLOOKUP(Tabela3[[#This Row],[Ação]],Tabela1[[Ação]:[Descrição Ação]],2,0),"")</f>
        <v/>
      </c>
      <c r="E302" s="70" t="str">
        <f>IFERROR(VLOOKUP(Tabela3[[#This Row],[Natureza de Despesa]],'Planilha Interna'!C:D,2,0),"")</f>
        <v/>
      </c>
      <c r="F302" s="60"/>
      <c r="G302" s="30" t="str">
        <f>IFERROR(MID(Tabela3[[#This Row],[Natureza de Despesa]],3,1),"")</f>
        <v/>
      </c>
      <c r="H302" s="44"/>
      <c r="L302" s="60"/>
      <c r="M302" s="60"/>
      <c r="O302" s="16"/>
      <c r="R302" s="35">
        <f>Tabela3[[#This Row],[Previsão Seplag]]-Tabela3[[#This Row],[Previsão Unidade]]</f>
        <v>0</v>
      </c>
    </row>
    <row r="303" spans="1:18" x14ac:dyDescent="0.25">
      <c r="A303" s="15" t="str">
        <f>IF(Tabela3[[#This Row],[Ação]]&lt;&gt;"","SEPLAG","")</f>
        <v/>
      </c>
      <c r="C303" s="63" t="str">
        <f>IFERROR(VLOOKUP(Tabela3[[#This Row],[Ação]],Tabela1[[Ação]:[Descrição Ação]],2,0),"")</f>
        <v/>
      </c>
      <c r="E303" s="70" t="str">
        <f>IFERROR(VLOOKUP(Tabela3[[#This Row],[Natureza de Despesa]],'Planilha Interna'!C:D,2,0),"")</f>
        <v/>
      </c>
      <c r="F303" s="60"/>
      <c r="G303" s="30" t="str">
        <f>IFERROR(MID(Tabela3[[#This Row],[Natureza de Despesa]],3,1),"")</f>
        <v/>
      </c>
      <c r="H303" s="44"/>
      <c r="L303" s="60"/>
      <c r="M303" s="60"/>
      <c r="O303" s="16"/>
      <c r="R303" s="35">
        <f>Tabela3[[#This Row],[Previsão Seplag]]-Tabela3[[#This Row],[Previsão Unidade]]</f>
        <v>0</v>
      </c>
    </row>
    <row r="304" spans="1:18" x14ac:dyDescent="0.25">
      <c r="A304" s="15" t="str">
        <f>IF(Tabela3[[#This Row],[Ação]]&lt;&gt;"","SEPLAG","")</f>
        <v/>
      </c>
      <c r="C304" s="63" t="str">
        <f>IFERROR(VLOOKUP(Tabela3[[#This Row],[Ação]],Tabela1[[Ação]:[Descrição Ação]],2,0),"")</f>
        <v/>
      </c>
      <c r="E304" s="70" t="str">
        <f>IFERROR(VLOOKUP(Tabela3[[#This Row],[Natureza de Despesa]],'Planilha Interna'!C:D,2,0),"")</f>
        <v/>
      </c>
      <c r="F304" s="60"/>
      <c r="G304" s="30" t="str">
        <f>IFERROR(MID(Tabela3[[#This Row],[Natureza de Despesa]],3,1),"")</f>
        <v/>
      </c>
      <c r="H304" s="44"/>
      <c r="L304" s="60"/>
      <c r="M304" s="60"/>
      <c r="O304" s="16"/>
      <c r="R304" s="35">
        <f>Tabela3[[#This Row],[Previsão Seplag]]-Tabela3[[#This Row],[Previsão Unidade]]</f>
        <v>0</v>
      </c>
    </row>
    <row r="305" spans="1:18" x14ac:dyDescent="0.25">
      <c r="A305" s="15" t="str">
        <f>IF(Tabela3[[#This Row],[Ação]]&lt;&gt;"","SEPLAG","")</f>
        <v/>
      </c>
      <c r="C305" s="63" t="str">
        <f>IFERROR(VLOOKUP(Tabela3[[#This Row],[Ação]],Tabela1[[Ação]:[Descrição Ação]],2,0),"")</f>
        <v/>
      </c>
      <c r="E305" s="70" t="str">
        <f>IFERROR(VLOOKUP(Tabela3[[#This Row],[Natureza de Despesa]],'Planilha Interna'!C:D,2,0),"")</f>
        <v/>
      </c>
      <c r="F305" s="60"/>
      <c r="G305" s="30" t="str">
        <f>IFERROR(MID(Tabela3[[#This Row],[Natureza de Despesa]],3,1),"")</f>
        <v/>
      </c>
      <c r="H305" s="44"/>
      <c r="L305" s="60"/>
      <c r="M305" s="60"/>
      <c r="O305" s="16"/>
      <c r="R305" s="35">
        <f>Tabela3[[#This Row],[Previsão Seplag]]-Tabela3[[#This Row],[Previsão Unidade]]</f>
        <v>0</v>
      </c>
    </row>
    <row r="306" spans="1:18" x14ac:dyDescent="0.25">
      <c r="A306" s="15" t="str">
        <f>IF(Tabela3[[#This Row],[Ação]]&lt;&gt;"","SEPLAG","")</f>
        <v/>
      </c>
      <c r="C306" s="63" t="str">
        <f>IFERROR(VLOOKUP(Tabela3[[#This Row],[Ação]],Tabela1[[Ação]:[Descrição Ação]],2,0),"")</f>
        <v/>
      </c>
      <c r="E306" s="70" t="str">
        <f>IFERROR(VLOOKUP(Tabela3[[#This Row],[Natureza de Despesa]],'Planilha Interna'!C:D,2,0),"")</f>
        <v/>
      </c>
      <c r="F306" s="60"/>
      <c r="G306" s="30" t="str">
        <f>IFERROR(MID(Tabela3[[#This Row],[Natureza de Despesa]],3,1),"")</f>
        <v/>
      </c>
      <c r="H306" s="44"/>
      <c r="L306" s="60"/>
      <c r="M306" s="60"/>
      <c r="O306" s="16"/>
      <c r="R306" s="35">
        <f>Tabela3[[#This Row],[Previsão Seplag]]-Tabela3[[#This Row],[Previsão Unidade]]</f>
        <v>0</v>
      </c>
    </row>
    <row r="307" spans="1:18" x14ac:dyDescent="0.25">
      <c r="A307" s="15" t="str">
        <f>IF(Tabela3[[#This Row],[Ação]]&lt;&gt;"","SEPLAG","")</f>
        <v/>
      </c>
      <c r="C307" s="63" t="str">
        <f>IFERROR(VLOOKUP(Tabela3[[#This Row],[Ação]],Tabela1[[Ação]:[Descrição Ação]],2,0),"")</f>
        <v/>
      </c>
      <c r="E307" s="70" t="str">
        <f>IFERROR(VLOOKUP(Tabela3[[#This Row],[Natureza de Despesa]],'Planilha Interna'!C:D,2,0),"")</f>
        <v/>
      </c>
      <c r="F307" s="60"/>
      <c r="G307" s="30" t="str">
        <f>IFERROR(MID(Tabela3[[#This Row],[Natureza de Despesa]],3,1),"")</f>
        <v/>
      </c>
      <c r="H307" s="44"/>
      <c r="L307" s="60"/>
      <c r="M307" s="60"/>
      <c r="O307" s="16"/>
      <c r="R307" s="35">
        <f>Tabela3[[#This Row],[Previsão Seplag]]-Tabela3[[#This Row],[Previsão Unidade]]</f>
        <v>0</v>
      </c>
    </row>
    <row r="308" spans="1:18" x14ac:dyDescent="0.25">
      <c r="A308" s="15" t="str">
        <f>IF(Tabela3[[#This Row],[Ação]]&lt;&gt;"","SEPLAG","")</f>
        <v/>
      </c>
      <c r="C308" s="63" t="str">
        <f>IFERROR(VLOOKUP(Tabela3[[#This Row],[Ação]],Tabela1[[Ação]:[Descrição Ação]],2,0),"")</f>
        <v/>
      </c>
      <c r="E308" s="70" t="str">
        <f>IFERROR(VLOOKUP(Tabela3[[#This Row],[Natureza de Despesa]],'Planilha Interna'!C:D,2,0),"")</f>
        <v/>
      </c>
      <c r="F308" s="60"/>
      <c r="G308" s="30" t="str">
        <f>IFERROR(MID(Tabela3[[#This Row],[Natureza de Despesa]],3,1),"")</f>
        <v/>
      </c>
      <c r="H308" s="44"/>
      <c r="L308" s="60"/>
      <c r="M308" s="60"/>
      <c r="O308" s="16"/>
      <c r="R308" s="35">
        <f>Tabela3[[#This Row],[Previsão Seplag]]-Tabela3[[#This Row],[Previsão Unidade]]</f>
        <v>0</v>
      </c>
    </row>
    <row r="309" spans="1:18" x14ac:dyDescent="0.25">
      <c r="A309" s="15" t="str">
        <f>IF(Tabela3[[#This Row],[Ação]]&lt;&gt;"","SEPLAG","")</f>
        <v/>
      </c>
      <c r="C309" s="63" t="str">
        <f>IFERROR(VLOOKUP(Tabela3[[#This Row],[Ação]],Tabela1[[Ação]:[Descrição Ação]],2,0),"")</f>
        <v/>
      </c>
      <c r="E309" s="70" t="str">
        <f>IFERROR(VLOOKUP(Tabela3[[#This Row],[Natureza de Despesa]],'Planilha Interna'!C:D,2,0),"")</f>
        <v/>
      </c>
      <c r="F309" s="60"/>
      <c r="G309" s="30" t="str">
        <f>IFERROR(MID(Tabela3[[#This Row],[Natureza de Despesa]],3,1),"")</f>
        <v/>
      </c>
      <c r="H309" s="44"/>
      <c r="L309" s="60"/>
      <c r="M309" s="60"/>
      <c r="O309" s="16"/>
      <c r="R309" s="35">
        <f>Tabela3[[#This Row],[Previsão Seplag]]-Tabela3[[#This Row],[Previsão Unidade]]</f>
        <v>0</v>
      </c>
    </row>
    <row r="310" spans="1:18" x14ac:dyDescent="0.25">
      <c r="A310" s="15" t="str">
        <f>IF(Tabela3[[#This Row],[Ação]]&lt;&gt;"","SEPLAG","")</f>
        <v/>
      </c>
      <c r="C310" s="63" t="str">
        <f>IFERROR(VLOOKUP(Tabela3[[#This Row],[Ação]],Tabela1[[Ação]:[Descrição Ação]],2,0),"")</f>
        <v/>
      </c>
      <c r="E310" s="70" t="str">
        <f>IFERROR(VLOOKUP(Tabela3[[#This Row],[Natureza de Despesa]],'Planilha Interna'!C:D,2,0),"")</f>
        <v/>
      </c>
      <c r="F310" s="60"/>
      <c r="G310" s="30" t="str">
        <f>IFERROR(MID(Tabela3[[#This Row],[Natureza de Despesa]],3,1),"")</f>
        <v/>
      </c>
      <c r="H310" s="44"/>
      <c r="L310" s="60"/>
      <c r="M310" s="60"/>
      <c r="O310" s="16"/>
      <c r="R310" s="35">
        <f>Tabela3[[#This Row],[Previsão Seplag]]-Tabela3[[#This Row],[Previsão Unidade]]</f>
        <v>0</v>
      </c>
    </row>
    <row r="311" spans="1:18" x14ac:dyDescent="0.25">
      <c r="A311" s="15" t="str">
        <f>IF(Tabela3[[#This Row],[Ação]]&lt;&gt;"","SEPLAG","")</f>
        <v/>
      </c>
      <c r="C311" s="63" t="str">
        <f>IFERROR(VLOOKUP(Tabela3[[#This Row],[Ação]],Tabela1[[Ação]:[Descrição Ação]],2,0),"")</f>
        <v/>
      </c>
      <c r="E311" s="70" t="str">
        <f>IFERROR(VLOOKUP(Tabela3[[#This Row],[Natureza de Despesa]],'Planilha Interna'!C:D,2,0),"")</f>
        <v/>
      </c>
      <c r="F311" s="60"/>
      <c r="G311" s="30" t="str">
        <f>IFERROR(MID(Tabela3[[#This Row],[Natureza de Despesa]],3,1),"")</f>
        <v/>
      </c>
      <c r="H311" s="44"/>
      <c r="L311" s="60"/>
      <c r="M311" s="60"/>
      <c r="O311" s="16"/>
      <c r="R311" s="35">
        <f>Tabela3[[#This Row],[Previsão Seplag]]-Tabela3[[#This Row],[Previsão Unidade]]</f>
        <v>0</v>
      </c>
    </row>
    <row r="312" spans="1:18" x14ac:dyDescent="0.25">
      <c r="A312" s="15" t="str">
        <f>IF(Tabela3[[#This Row],[Ação]]&lt;&gt;"","SEPLAG","")</f>
        <v/>
      </c>
      <c r="C312" s="63" t="str">
        <f>IFERROR(VLOOKUP(Tabela3[[#This Row],[Ação]],Tabela1[[Ação]:[Descrição Ação]],2,0),"")</f>
        <v/>
      </c>
      <c r="E312" s="70" t="str">
        <f>IFERROR(VLOOKUP(Tabela3[[#This Row],[Natureza de Despesa]],'Planilha Interna'!C:D,2,0),"")</f>
        <v/>
      </c>
      <c r="F312" s="60"/>
      <c r="G312" s="30" t="str">
        <f>IFERROR(MID(Tabela3[[#This Row],[Natureza de Despesa]],3,1),"")</f>
        <v/>
      </c>
      <c r="H312" s="44"/>
      <c r="L312" s="60"/>
      <c r="M312" s="60"/>
      <c r="O312" s="16"/>
      <c r="R312" s="35">
        <f>Tabela3[[#This Row],[Previsão Seplag]]-Tabela3[[#This Row],[Previsão Unidade]]</f>
        <v>0</v>
      </c>
    </row>
    <row r="313" spans="1:18" x14ac:dyDescent="0.25">
      <c r="A313" s="15" t="str">
        <f>IF(Tabela3[[#This Row],[Ação]]&lt;&gt;"","SEPLAG","")</f>
        <v/>
      </c>
      <c r="C313" s="63" t="str">
        <f>IFERROR(VLOOKUP(Tabela3[[#This Row],[Ação]],Tabela1[[Ação]:[Descrição Ação]],2,0),"")</f>
        <v/>
      </c>
      <c r="E313" s="70" t="str">
        <f>IFERROR(VLOOKUP(Tabela3[[#This Row],[Natureza de Despesa]],'Planilha Interna'!C:D,2,0),"")</f>
        <v/>
      </c>
      <c r="F313" s="60"/>
      <c r="G313" s="30" t="str">
        <f>IFERROR(MID(Tabela3[[#This Row],[Natureza de Despesa]],3,1),"")</f>
        <v/>
      </c>
      <c r="H313" s="44"/>
      <c r="L313" s="60"/>
      <c r="M313" s="60"/>
      <c r="O313" s="16"/>
      <c r="R313" s="35">
        <f>Tabela3[[#This Row],[Previsão Seplag]]-Tabela3[[#This Row],[Previsão Unidade]]</f>
        <v>0</v>
      </c>
    </row>
    <row r="314" spans="1:18" x14ac:dyDescent="0.25">
      <c r="A314" s="15" t="str">
        <f>IF(Tabela3[[#This Row],[Ação]]&lt;&gt;"","SEPLAG","")</f>
        <v/>
      </c>
      <c r="C314" s="63" t="str">
        <f>IFERROR(VLOOKUP(Tabela3[[#This Row],[Ação]],Tabela1[[Ação]:[Descrição Ação]],2,0),"")</f>
        <v/>
      </c>
      <c r="E314" s="70" t="str">
        <f>IFERROR(VLOOKUP(Tabela3[[#This Row],[Natureza de Despesa]],'Planilha Interna'!C:D,2,0),"")</f>
        <v/>
      </c>
      <c r="F314" s="60"/>
      <c r="G314" s="30" t="str">
        <f>IFERROR(MID(Tabela3[[#This Row],[Natureza de Despesa]],3,1),"")</f>
        <v/>
      </c>
      <c r="H314" s="44"/>
      <c r="L314" s="60"/>
      <c r="M314" s="60"/>
      <c r="O314" s="16"/>
      <c r="R314" s="35">
        <f>Tabela3[[#This Row],[Previsão Seplag]]-Tabela3[[#This Row],[Previsão Unidade]]</f>
        <v>0</v>
      </c>
    </row>
    <row r="315" spans="1:18" x14ac:dyDescent="0.25">
      <c r="A315" s="15" t="str">
        <f>IF(Tabela3[[#This Row],[Ação]]&lt;&gt;"","SEPLAG","")</f>
        <v/>
      </c>
      <c r="C315" s="63" t="str">
        <f>IFERROR(VLOOKUP(Tabela3[[#This Row],[Ação]],Tabela1[[Ação]:[Descrição Ação]],2,0),"")</f>
        <v/>
      </c>
      <c r="E315" s="70" t="str">
        <f>IFERROR(VLOOKUP(Tabela3[[#This Row],[Natureza de Despesa]],'Planilha Interna'!C:D,2,0),"")</f>
        <v/>
      </c>
      <c r="F315" s="60"/>
      <c r="G315" s="30" t="str">
        <f>IFERROR(MID(Tabela3[[#This Row],[Natureza de Despesa]],3,1),"")</f>
        <v/>
      </c>
      <c r="H315" s="44"/>
      <c r="L315" s="60"/>
      <c r="M315" s="60"/>
      <c r="O315" s="16"/>
      <c r="R315" s="35">
        <f>Tabela3[[#This Row],[Previsão Seplag]]-Tabela3[[#This Row],[Previsão Unidade]]</f>
        <v>0</v>
      </c>
    </row>
    <row r="316" spans="1:18" x14ac:dyDescent="0.25">
      <c r="A316" s="15" t="str">
        <f>IF(Tabela3[[#This Row],[Ação]]&lt;&gt;"","SEPLAG","")</f>
        <v/>
      </c>
      <c r="C316" s="63" t="str">
        <f>IFERROR(VLOOKUP(Tabela3[[#This Row],[Ação]],Tabela1[[Ação]:[Descrição Ação]],2,0),"")</f>
        <v/>
      </c>
      <c r="E316" s="70" t="str">
        <f>IFERROR(VLOOKUP(Tabela3[[#This Row],[Natureza de Despesa]],'Planilha Interna'!C:D,2,0),"")</f>
        <v/>
      </c>
      <c r="F316" s="60"/>
      <c r="G316" s="30" t="str">
        <f>IFERROR(MID(Tabela3[[#This Row],[Natureza de Despesa]],3,1),"")</f>
        <v/>
      </c>
      <c r="H316" s="44"/>
      <c r="L316" s="60"/>
      <c r="M316" s="60"/>
      <c r="O316" s="16"/>
      <c r="R316" s="35">
        <f>Tabela3[[#This Row],[Previsão Seplag]]-Tabela3[[#This Row],[Previsão Unidade]]</f>
        <v>0</v>
      </c>
    </row>
    <row r="317" spans="1:18" x14ac:dyDescent="0.25">
      <c r="A317" s="15" t="str">
        <f>IF(Tabela3[[#This Row],[Ação]]&lt;&gt;"","SEPLAG","")</f>
        <v/>
      </c>
      <c r="C317" s="63" t="str">
        <f>IFERROR(VLOOKUP(Tabela3[[#This Row],[Ação]],Tabela1[[Ação]:[Descrição Ação]],2,0),"")</f>
        <v/>
      </c>
      <c r="E317" s="70" t="str">
        <f>IFERROR(VLOOKUP(Tabela3[[#This Row],[Natureza de Despesa]],'Planilha Interna'!C:D,2,0),"")</f>
        <v/>
      </c>
      <c r="F317" s="60"/>
      <c r="G317" s="30" t="str">
        <f>IFERROR(MID(Tabela3[[#This Row],[Natureza de Despesa]],3,1),"")</f>
        <v/>
      </c>
      <c r="H317" s="44"/>
      <c r="L317" s="60"/>
      <c r="M317" s="60"/>
      <c r="O317" s="16"/>
      <c r="R317" s="35">
        <f>Tabela3[[#This Row],[Previsão Seplag]]-Tabela3[[#This Row],[Previsão Unidade]]</f>
        <v>0</v>
      </c>
    </row>
    <row r="318" spans="1:18" x14ac:dyDescent="0.25">
      <c r="A318" s="15" t="str">
        <f>IF(Tabela3[[#This Row],[Ação]]&lt;&gt;"","SEPLAG","")</f>
        <v/>
      </c>
      <c r="C318" s="63" t="str">
        <f>IFERROR(VLOOKUP(Tabela3[[#This Row],[Ação]],Tabela1[[Ação]:[Descrição Ação]],2,0),"")</f>
        <v/>
      </c>
      <c r="E318" s="70" t="str">
        <f>IFERROR(VLOOKUP(Tabela3[[#This Row],[Natureza de Despesa]],'Planilha Interna'!C:D,2,0),"")</f>
        <v/>
      </c>
      <c r="F318" s="60"/>
      <c r="G318" s="30" t="str">
        <f>IFERROR(MID(Tabela3[[#This Row],[Natureza de Despesa]],3,1),"")</f>
        <v/>
      </c>
      <c r="H318" s="44"/>
      <c r="L318" s="60"/>
      <c r="M318" s="60"/>
      <c r="O318" s="16"/>
      <c r="R318" s="35">
        <f>Tabela3[[#This Row],[Previsão Seplag]]-Tabela3[[#This Row],[Previsão Unidade]]</f>
        <v>0</v>
      </c>
    </row>
    <row r="319" spans="1:18" x14ac:dyDescent="0.25">
      <c r="A319" s="15" t="str">
        <f>IF(Tabela3[[#This Row],[Ação]]&lt;&gt;"","SEPLAG","")</f>
        <v/>
      </c>
      <c r="C319" s="63" t="str">
        <f>IFERROR(VLOOKUP(Tabela3[[#This Row],[Ação]],Tabela1[[Ação]:[Descrição Ação]],2,0),"")</f>
        <v/>
      </c>
      <c r="E319" s="70" t="str">
        <f>IFERROR(VLOOKUP(Tabela3[[#This Row],[Natureza de Despesa]],'Planilha Interna'!C:D,2,0),"")</f>
        <v/>
      </c>
      <c r="F319" s="60"/>
      <c r="G319" s="30" t="str">
        <f>IFERROR(MID(Tabela3[[#This Row],[Natureza de Despesa]],3,1),"")</f>
        <v/>
      </c>
      <c r="H319" s="44"/>
      <c r="L319" s="60"/>
      <c r="M319" s="60"/>
      <c r="O319" s="16"/>
      <c r="R319" s="35">
        <f>Tabela3[[#This Row],[Previsão Seplag]]-Tabela3[[#This Row],[Previsão Unidade]]</f>
        <v>0</v>
      </c>
    </row>
    <row r="320" spans="1:18" x14ac:dyDescent="0.25">
      <c r="A320" s="15" t="str">
        <f>IF(Tabela3[[#This Row],[Ação]]&lt;&gt;"","SEPLAG","")</f>
        <v/>
      </c>
      <c r="C320" s="63" t="str">
        <f>IFERROR(VLOOKUP(Tabela3[[#This Row],[Ação]],Tabela1[[Ação]:[Descrição Ação]],2,0),"")</f>
        <v/>
      </c>
      <c r="E320" s="70" t="str">
        <f>IFERROR(VLOOKUP(Tabela3[[#This Row],[Natureza de Despesa]],'Planilha Interna'!C:D,2,0),"")</f>
        <v/>
      </c>
      <c r="F320" s="60"/>
      <c r="G320" s="30" t="str">
        <f>IFERROR(MID(Tabela3[[#This Row],[Natureza de Despesa]],3,1),"")</f>
        <v/>
      </c>
      <c r="H320" s="44"/>
      <c r="L320" s="60"/>
      <c r="M320" s="60"/>
      <c r="O320" s="16"/>
      <c r="R320" s="35">
        <f>Tabela3[[#This Row],[Previsão Seplag]]-Tabela3[[#This Row],[Previsão Unidade]]</f>
        <v>0</v>
      </c>
    </row>
    <row r="321" spans="1:18" x14ac:dyDescent="0.25">
      <c r="A321" s="15" t="str">
        <f>IF(Tabela3[[#This Row],[Ação]]&lt;&gt;"","SEPLAG","")</f>
        <v/>
      </c>
      <c r="C321" s="63" t="str">
        <f>IFERROR(VLOOKUP(Tabela3[[#This Row],[Ação]],Tabela1[[Ação]:[Descrição Ação]],2,0),"")</f>
        <v/>
      </c>
      <c r="E321" s="70" t="str">
        <f>IFERROR(VLOOKUP(Tabela3[[#This Row],[Natureza de Despesa]],'Planilha Interna'!C:D,2,0),"")</f>
        <v/>
      </c>
      <c r="F321" s="60"/>
      <c r="G321" s="30" t="str">
        <f>IFERROR(MID(Tabela3[[#This Row],[Natureza de Despesa]],3,1),"")</f>
        <v/>
      </c>
      <c r="H321" s="44"/>
      <c r="L321" s="60"/>
      <c r="M321" s="60"/>
      <c r="O321" s="16"/>
      <c r="R321" s="35">
        <f>Tabela3[[#This Row],[Previsão Seplag]]-Tabela3[[#This Row],[Previsão Unidade]]</f>
        <v>0</v>
      </c>
    </row>
    <row r="322" spans="1:18" x14ac:dyDescent="0.25">
      <c r="A322" s="15" t="str">
        <f>IF(Tabela3[[#This Row],[Ação]]&lt;&gt;"","SEPLAG","")</f>
        <v/>
      </c>
      <c r="C322" s="63" t="str">
        <f>IFERROR(VLOOKUP(Tabela3[[#This Row],[Ação]],Tabela1[[Ação]:[Descrição Ação]],2,0),"")</f>
        <v/>
      </c>
      <c r="E322" s="70" t="str">
        <f>IFERROR(VLOOKUP(Tabela3[[#This Row],[Natureza de Despesa]],'Planilha Interna'!C:D,2,0),"")</f>
        <v/>
      </c>
      <c r="F322" s="60"/>
      <c r="G322" s="34" t="str">
        <f>IFERROR(MID(Tabela3[[#This Row],[Natureza de Despesa]],3,1),"")</f>
        <v/>
      </c>
      <c r="H322" s="44"/>
      <c r="L322" s="60"/>
      <c r="M322" s="60"/>
      <c r="O322" s="16"/>
      <c r="R322" s="35">
        <f>Tabela3[[#This Row],[Previsão Seplag]]-Tabela3[[#This Row],[Previsão Unidade]]</f>
        <v>0</v>
      </c>
    </row>
    <row r="323" spans="1:18" x14ac:dyDescent="0.25">
      <c r="A323" s="15" t="str">
        <f>IF(Tabela3[[#This Row],[Ação]]&lt;&gt;"","SEPLAG","")</f>
        <v/>
      </c>
      <c r="C323" s="63" t="str">
        <f>IFERROR(VLOOKUP(Tabela3[[#This Row],[Ação]],Tabela1[[Ação]:[Descrição Ação]],2,0),"")</f>
        <v/>
      </c>
      <c r="E323" s="70" t="str">
        <f>IFERROR(VLOOKUP(Tabela3[[#This Row],[Natureza de Despesa]],'Planilha Interna'!C:D,2,0),"")</f>
        <v/>
      </c>
      <c r="F323" s="60"/>
      <c r="G323" s="30" t="str">
        <f>IFERROR(MID(Tabela3[[#This Row],[Natureza de Despesa]],3,1),"")</f>
        <v/>
      </c>
      <c r="H323" s="44"/>
      <c r="L323" s="60"/>
      <c r="M323" s="60"/>
      <c r="O323" s="16"/>
      <c r="R323" s="35">
        <f>Tabela3[[#This Row],[Previsão Seplag]]-Tabela3[[#This Row],[Previsão Unidade]]</f>
        <v>0</v>
      </c>
    </row>
    <row r="324" spans="1:18" x14ac:dyDescent="0.25">
      <c r="A324" s="15" t="str">
        <f>IF(Tabela3[[#This Row],[Ação]]&lt;&gt;"","SEPLAG","")</f>
        <v/>
      </c>
      <c r="C324" s="63" t="str">
        <f>IFERROR(VLOOKUP(Tabela3[[#This Row],[Ação]],Tabela1[[Ação]:[Descrição Ação]],2,0),"")</f>
        <v/>
      </c>
      <c r="E324" s="70" t="str">
        <f>IFERROR(VLOOKUP(Tabela3[[#This Row],[Natureza de Despesa]],'Planilha Interna'!C:D,2,0),"")</f>
        <v/>
      </c>
      <c r="F324" s="60"/>
      <c r="G324" s="30" t="str">
        <f>IFERROR(MID(Tabela3[[#This Row],[Natureza de Despesa]],3,1),"")</f>
        <v/>
      </c>
      <c r="H324" s="44"/>
      <c r="L324" s="60"/>
      <c r="M324" s="60"/>
      <c r="O324" s="16"/>
      <c r="R324" s="35">
        <f>Tabela3[[#This Row],[Previsão Seplag]]-Tabela3[[#This Row],[Previsão Unidade]]</f>
        <v>0</v>
      </c>
    </row>
    <row r="325" spans="1:18" x14ac:dyDescent="0.25">
      <c r="A325" s="15" t="str">
        <f>IF(Tabela3[[#This Row],[Ação]]&lt;&gt;"","SEPLAG","")</f>
        <v/>
      </c>
      <c r="C325" s="63" t="str">
        <f>IFERROR(VLOOKUP(Tabela3[[#This Row],[Ação]],Tabela1[[Ação]:[Descrição Ação]],2,0),"")</f>
        <v/>
      </c>
      <c r="E325" s="70" t="str">
        <f>IFERROR(VLOOKUP(Tabela3[[#This Row],[Natureza de Despesa]],'Planilha Interna'!C:D,2,0),"")</f>
        <v/>
      </c>
      <c r="F325" s="60"/>
      <c r="G325" s="30" t="str">
        <f>IFERROR(MID(Tabela3[[#This Row],[Natureza de Despesa]],3,1),"")</f>
        <v/>
      </c>
      <c r="H325" s="44"/>
      <c r="L325" s="60"/>
      <c r="M325" s="60"/>
      <c r="O325" s="16"/>
      <c r="R325" s="35">
        <f>Tabela3[[#This Row],[Previsão Seplag]]-Tabela3[[#This Row],[Previsão Unidade]]</f>
        <v>0</v>
      </c>
    </row>
    <row r="326" spans="1:18" x14ac:dyDescent="0.25">
      <c r="A326" s="15" t="str">
        <f>IF(Tabela3[[#This Row],[Ação]]&lt;&gt;"","SEPLAG","")</f>
        <v/>
      </c>
      <c r="C326" s="63" t="str">
        <f>IFERROR(VLOOKUP(Tabela3[[#This Row],[Ação]],Tabela1[[Ação]:[Descrição Ação]],2,0),"")</f>
        <v/>
      </c>
      <c r="E326" s="70" t="str">
        <f>IFERROR(VLOOKUP(Tabela3[[#This Row],[Natureza de Despesa]],'Planilha Interna'!C:D,2,0),"")</f>
        <v/>
      </c>
      <c r="F326" s="60"/>
      <c r="G326" s="30" t="str">
        <f>IFERROR(MID(Tabela3[[#This Row],[Natureza de Despesa]],3,1),"")</f>
        <v/>
      </c>
      <c r="H326" s="44"/>
      <c r="L326" s="60"/>
      <c r="M326" s="60"/>
      <c r="O326" s="16"/>
      <c r="R326" s="35">
        <f>Tabela3[[#This Row],[Previsão Seplag]]-Tabela3[[#This Row],[Previsão Unidade]]</f>
        <v>0</v>
      </c>
    </row>
    <row r="327" spans="1:18" x14ac:dyDescent="0.25">
      <c r="A327" s="15" t="str">
        <f>IF(Tabela3[[#This Row],[Ação]]&lt;&gt;"","SEPLAG","")</f>
        <v/>
      </c>
      <c r="C327" s="63" t="str">
        <f>IFERROR(VLOOKUP(Tabela3[[#This Row],[Ação]],Tabela1[[Ação]:[Descrição Ação]],2,0),"")</f>
        <v/>
      </c>
      <c r="E327" s="70" t="str">
        <f>IFERROR(VLOOKUP(Tabela3[[#This Row],[Natureza de Despesa]],'Planilha Interna'!C:D,2,0),"")</f>
        <v/>
      </c>
      <c r="F327" s="60"/>
      <c r="G327" s="30" t="str">
        <f>IFERROR(MID(Tabela3[[#This Row],[Natureza de Despesa]],3,1),"")</f>
        <v/>
      </c>
      <c r="H327" s="44"/>
      <c r="L327" s="60"/>
      <c r="M327" s="60"/>
      <c r="O327" s="16"/>
      <c r="R327" s="35">
        <f>Tabela3[[#This Row],[Previsão Seplag]]-Tabela3[[#This Row],[Previsão Unidade]]</f>
        <v>0</v>
      </c>
    </row>
    <row r="328" spans="1:18" x14ac:dyDescent="0.25">
      <c r="A328" s="15" t="str">
        <f>IF(Tabela3[[#This Row],[Ação]]&lt;&gt;"","SEPLAG","")</f>
        <v/>
      </c>
      <c r="C328" s="63" t="str">
        <f>IFERROR(VLOOKUP(Tabela3[[#This Row],[Ação]],Tabela1[[Ação]:[Descrição Ação]],2,0),"")</f>
        <v/>
      </c>
      <c r="E328" s="70" t="str">
        <f>IFERROR(VLOOKUP(Tabela3[[#This Row],[Natureza de Despesa]],'Planilha Interna'!C:D,2,0),"")</f>
        <v/>
      </c>
      <c r="F328" s="60"/>
      <c r="G328" s="30" t="str">
        <f>IFERROR(MID(Tabela3[[#This Row],[Natureza de Despesa]],3,1),"")</f>
        <v/>
      </c>
      <c r="H328" s="44"/>
      <c r="L328" s="60"/>
      <c r="M328" s="60"/>
      <c r="O328" s="16"/>
      <c r="R328" s="35">
        <f>Tabela3[[#This Row],[Previsão Seplag]]-Tabela3[[#This Row],[Previsão Unidade]]</f>
        <v>0</v>
      </c>
    </row>
    <row r="329" spans="1:18" x14ac:dyDescent="0.25">
      <c r="A329" s="15" t="str">
        <f>IF(Tabela3[[#This Row],[Ação]]&lt;&gt;"","SEPLAG","")</f>
        <v/>
      </c>
      <c r="C329" s="63" t="str">
        <f>IFERROR(VLOOKUP(Tabela3[[#This Row],[Ação]],Tabela1[[Ação]:[Descrição Ação]],2,0),"")</f>
        <v/>
      </c>
      <c r="E329" s="70" t="str">
        <f>IFERROR(VLOOKUP(Tabela3[[#This Row],[Natureza de Despesa]],'Planilha Interna'!C:D,2,0),"")</f>
        <v/>
      </c>
      <c r="F329" s="60"/>
      <c r="G329" s="30" t="str">
        <f>IFERROR(MID(Tabela3[[#This Row],[Natureza de Despesa]],3,1),"")</f>
        <v/>
      </c>
      <c r="H329" s="44"/>
      <c r="L329" s="60"/>
      <c r="M329" s="60"/>
      <c r="O329" s="16"/>
      <c r="R329" s="35">
        <f>Tabela3[[#This Row],[Previsão Seplag]]-Tabela3[[#This Row],[Previsão Unidade]]</f>
        <v>0</v>
      </c>
    </row>
    <row r="330" spans="1:18" x14ac:dyDescent="0.25">
      <c r="A330" s="15" t="str">
        <f>IF(Tabela3[[#This Row],[Ação]]&lt;&gt;"","SEPLAG","")</f>
        <v/>
      </c>
      <c r="C330" s="63" t="str">
        <f>IFERROR(VLOOKUP(Tabela3[[#This Row],[Ação]],Tabela1[[Ação]:[Descrição Ação]],2,0),"")</f>
        <v/>
      </c>
      <c r="E330" s="70" t="str">
        <f>IFERROR(VLOOKUP(Tabela3[[#This Row],[Natureza de Despesa]],'Planilha Interna'!C:D,2,0),"")</f>
        <v/>
      </c>
      <c r="F330" s="60"/>
      <c r="G330" s="30" t="str">
        <f>IFERROR(MID(Tabela3[[#This Row],[Natureza de Despesa]],3,1),"")</f>
        <v/>
      </c>
      <c r="H330" s="44"/>
      <c r="L330" s="60"/>
      <c r="M330" s="60"/>
      <c r="O330" s="16"/>
      <c r="R330" s="35">
        <f>Tabela3[[#This Row],[Previsão Seplag]]-Tabela3[[#This Row],[Previsão Unidade]]</f>
        <v>0</v>
      </c>
    </row>
    <row r="331" spans="1:18" x14ac:dyDescent="0.25">
      <c r="A331" s="15" t="str">
        <f>IF(Tabela3[[#This Row],[Ação]]&lt;&gt;"","SEPLAG","")</f>
        <v/>
      </c>
      <c r="C331" s="63" t="str">
        <f>IFERROR(VLOOKUP(Tabela3[[#This Row],[Ação]],Tabela1[[Ação]:[Descrição Ação]],2,0),"")</f>
        <v/>
      </c>
      <c r="E331" s="70" t="str">
        <f>IFERROR(VLOOKUP(Tabela3[[#This Row],[Natureza de Despesa]],'Planilha Interna'!C:D,2,0),"")</f>
        <v/>
      </c>
      <c r="F331" s="60"/>
      <c r="G331" s="30" t="str">
        <f>IFERROR(MID(Tabela3[[#This Row],[Natureza de Despesa]],3,1),"")</f>
        <v/>
      </c>
      <c r="H331" s="44"/>
      <c r="L331" s="60"/>
      <c r="M331" s="60"/>
      <c r="O331" s="16"/>
      <c r="R331" s="35">
        <f>Tabela3[[#This Row],[Previsão Seplag]]-Tabela3[[#This Row],[Previsão Unidade]]</f>
        <v>0</v>
      </c>
    </row>
    <row r="332" spans="1:18" x14ac:dyDescent="0.25">
      <c r="A332" s="15" t="str">
        <f>IF(Tabela3[[#This Row],[Ação]]&lt;&gt;"","SEPLAG","")</f>
        <v/>
      </c>
      <c r="C332" s="63" t="str">
        <f>IFERROR(VLOOKUP(Tabela3[[#This Row],[Ação]],Tabela1[[Ação]:[Descrição Ação]],2,0),"")</f>
        <v/>
      </c>
      <c r="E332" s="70" t="str">
        <f>IFERROR(VLOOKUP(Tabela3[[#This Row],[Natureza de Despesa]],'Planilha Interna'!C:D,2,0),"")</f>
        <v/>
      </c>
      <c r="F332" s="60"/>
      <c r="G332" s="30" t="str">
        <f>IFERROR(MID(Tabela3[[#This Row],[Natureza de Despesa]],3,1),"")</f>
        <v/>
      </c>
      <c r="H332" s="44"/>
      <c r="L332" s="60"/>
      <c r="M332" s="60"/>
      <c r="O332" s="16"/>
      <c r="R332" s="35">
        <f>Tabela3[[#This Row],[Previsão Seplag]]-Tabela3[[#This Row],[Previsão Unidade]]</f>
        <v>0</v>
      </c>
    </row>
    <row r="333" spans="1:18" x14ac:dyDescent="0.25">
      <c r="A333" s="15" t="str">
        <f>IF(Tabela3[[#This Row],[Ação]]&lt;&gt;"","SEPLAG","")</f>
        <v/>
      </c>
      <c r="C333" s="63" t="str">
        <f>IFERROR(VLOOKUP(Tabela3[[#This Row],[Ação]],Tabela1[[Ação]:[Descrição Ação]],2,0),"")</f>
        <v/>
      </c>
      <c r="E333" s="70" t="str">
        <f>IFERROR(VLOOKUP(Tabela3[[#This Row],[Natureza de Despesa]],'Planilha Interna'!C:D,2,0),"")</f>
        <v/>
      </c>
      <c r="F333" s="60"/>
      <c r="G333" s="30" t="str">
        <f>IFERROR(MID(Tabela3[[#This Row],[Natureza de Despesa]],3,1),"")</f>
        <v/>
      </c>
      <c r="H333" s="44"/>
      <c r="L333" s="60"/>
      <c r="M333" s="60"/>
      <c r="O333" s="16"/>
      <c r="R333" s="35">
        <f>Tabela3[[#This Row],[Previsão Seplag]]-Tabela3[[#This Row],[Previsão Unidade]]</f>
        <v>0</v>
      </c>
    </row>
    <row r="334" spans="1:18" x14ac:dyDescent="0.25">
      <c r="A334" s="15" t="str">
        <f>IF(Tabela3[[#This Row],[Ação]]&lt;&gt;"","SEPLAG","")</f>
        <v/>
      </c>
      <c r="C334" s="63" t="str">
        <f>IFERROR(VLOOKUP(Tabela3[[#This Row],[Ação]],Tabela1[[Ação]:[Descrição Ação]],2,0),"")</f>
        <v/>
      </c>
      <c r="E334" s="70" t="str">
        <f>IFERROR(VLOOKUP(Tabela3[[#This Row],[Natureza de Despesa]],'Planilha Interna'!C:D,2,0),"")</f>
        <v/>
      </c>
      <c r="F334" s="60"/>
      <c r="G334" s="30" t="str">
        <f>IFERROR(MID(Tabela3[[#This Row],[Natureza de Despesa]],3,1),"")</f>
        <v/>
      </c>
      <c r="H334" s="44"/>
      <c r="L334" s="60"/>
      <c r="M334" s="60"/>
      <c r="O334" s="16"/>
      <c r="R334" s="35">
        <f>Tabela3[[#This Row],[Previsão Seplag]]-Tabela3[[#This Row],[Previsão Unidade]]</f>
        <v>0</v>
      </c>
    </row>
    <row r="335" spans="1:18" x14ac:dyDescent="0.25">
      <c r="A335" s="15" t="str">
        <f>IF(Tabela3[[#This Row],[Ação]]&lt;&gt;"","SEPLAG","")</f>
        <v/>
      </c>
      <c r="C335" s="63" t="str">
        <f>IFERROR(VLOOKUP(Tabela3[[#This Row],[Ação]],Tabela1[[Ação]:[Descrição Ação]],2,0),"")</f>
        <v/>
      </c>
      <c r="E335" s="70" t="str">
        <f>IFERROR(VLOOKUP(Tabela3[[#This Row],[Natureza de Despesa]],'Planilha Interna'!C:D,2,0),"")</f>
        <v/>
      </c>
      <c r="F335" s="60"/>
      <c r="G335" s="30" t="str">
        <f>IFERROR(MID(Tabela3[[#This Row],[Natureza de Despesa]],3,1),"")</f>
        <v/>
      </c>
      <c r="H335" s="44"/>
      <c r="L335" s="60"/>
      <c r="M335" s="60"/>
      <c r="O335" s="16"/>
      <c r="R335" s="35">
        <f>Tabela3[[#This Row],[Previsão Seplag]]-Tabela3[[#This Row],[Previsão Unidade]]</f>
        <v>0</v>
      </c>
    </row>
    <row r="336" spans="1:18" x14ac:dyDescent="0.25">
      <c r="A336" s="15" t="str">
        <f>IF(Tabela3[[#This Row],[Ação]]&lt;&gt;"","SEPLAG","")</f>
        <v/>
      </c>
      <c r="C336" s="63" t="str">
        <f>IFERROR(VLOOKUP(Tabela3[[#This Row],[Ação]],Tabela1[[Ação]:[Descrição Ação]],2,0),"")</f>
        <v/>
      </c>
      <c r="E336" s="70" t="str">
        <f>IFERROR(VLOOKUP(Tabela3[[#This Row],[Natureza de Despesa]],'Planilha Interna'!C:D,2,0),"")</f>
        <v/>
      </c>
      <c r="F336" s="60"/>
      <c r="G336" s="30" t="str">
        <f>IFERROR(MID(Tabela3[[#This Row],[Natureza de Despesa]],3,1),"")</f>
        <v/>
      </c>
      <c r="H336" s="44"/>
      <c r="L336" s="60"/>
      <c r="M336" s="60"/>
      <c r="O336" s="16"/>
      <c r="R336" s="35">
        <f>Tabela3[[#This Row],[Previsão Seplag]]-Tabela3[[#This Row],[Previsão Unidade]]</f>
        <v>0</v>
      </c>
    </row>
    <row r="337" spans="1:18" x14ac:dyDescent="0.25">
      <c r="A337" s="15" t="str">
        <f>IF(Tabela3[[#This Row],[Ação]]&lt;&gt;"","SEPLAG","")</f>
        <v/>
      </c>
      <c r="C337" s="63" t="str">
        <f>IFERROR(VLOOKUP(Tabela3[[#This Row],[Ação]],Tabela1[[Ação]:[Descrição Ação]],2,0),"")</f>
        <v/>
      </c>
      <c r="E337" s="70" t="str">
        <f>IFERROR(VLOOKUP(Tabela3[[#This Row],[Natureza de Despesa]],'Planilha Interna'!C:D,2,0),"")</f>
        <v/>
      </c>
      <c r="F337" s="60"/>
      <c r="G337" s="30" t="str">
        <f>IFERROR(MID(Tabela3[[#This Row],[Natureza de Despesa]],3,1),"")</f>
        <v/>
      </c>
      <c r="H337" s="44"/>
      <c r="L337" s="60"/>
      <c r="M337" s="60"/>
      <c r="O337" s="16"/>
      <c r="R337" s="35">
        <f>Tabela3[[#This Row],[Previsão Seplag]]-Tabela3[[#This Row],[Previsão Unidade]]</f>
        <v>0</v>
      </c>
    </row>
    <row r="338" spans="1:18" x14ac:dyDescent="0.25">
      <c r="A338" s="15" t="str">
        <f>IF(Tabela3[[#This Row],[Ação]]&lt;&gt;"","SEPLAG","")</f>
        <v/>
      </c>
      <c r="C338" s="63" t="str">
        <f>IFERROR(VLOOKUP(Tabela3[[#This Row],[Ação]],Tabela1[[Ação]:[Descrição Ação]],2,0),"")</f>
        <v/>
      </c>
      <c r="E338" s="70" t="str">
        <f>IFERROR(VLOOKUP(Tabela3[[#This Row],[Natureza de Despesa]],'Planilha Interna'!C:D,2,0),"")</f>
        <v/>
      </c>
      <c r="F338" s="60"/>
      <c r="G338" s="30" t="str">
        <f>IFERROR(MID(Tabela3[[#This Row],[Natureza de Despesa]],3,1),"")</f>
        <v/>
      </c>
      <c r="H338" s="44"/>
      <c r="L338" s="60"/>
      <c r="M338" s="60"/>
      <c r="O338" s="16"/>
      <c r="R338" s="35">
        <f>Tabela3[[#This Row],[Previsão Seplag]]-Tabela3[[#This Row],[Previsão Unidade]]</f>
        <v>0</v>
      </c>
    </row>
    <row r="339" spans="1:18" x14ac:dyDescent="0.25">
      <c r="A339" s="15" t="str">
        <f>IF(Tabela3[[#This Row],[Ação]]&lt;&gt;"","SEPLAG","")</f>
        <v/>
      </c>
      <c r="C339" s="63" t="str">
        <f>IFERROR(VLOOKUP(Tabela3[[#This Row],[Ação]],Tabela1[[Ação]:[Descrição Ação]],2,0),"")</f>
        <v/>
      </c>
      <c r="E339" s="70" t="str">
        <f>IFERROR(VLOOKUP(Tabela3[[#This Row],[Natureza de Despesa]],'Planilha Interna'!C:D,2,0),"")</f>
        <v/>
      </c>
      <c r="F339" s="60"/>
      <c r="G339" s="30" t="str">
        <f>IFERROR(MID(Tabela3[[#This Row],[Natureza de Despesa]],3,1),"")</f>
        <v/>
      </c>
      <c r="H339" s="44"/>
      <c r="L339" s="60"/>
      <c r="M339" s="60"/>
      <c r="O339" s="16"/>
      <c r="R339" s="35">
        <f>Tabela3[[#This Row],[Previsão Seplag]]-Tabela3[[#This Row],[Previsão Unidade]]</f>
        <v>0</v>
      </c>
    </row>
    <row r="340" spans="1:18" x14ac:dyDescent="0.25">
      <c r="A340" s="15" t="str">
        <f>IF(Tabela3[[#This Row],[Ação]]&lt;&gt;"","SEPLAG","")</f>
        <v/>
      </c>
      <c r="C340" s="63" t="str">
        <f>IFERROR(VLOOKUP(Tabela3[[#This Row],[Ação]],Tabela1[[Ação]:[Descrição Ação]],2,0),"")</f>
        <v/>
      </c>
      <c r="E340" s="70" t="str">
        <f>IFERROR(VLOOKUP(Tabela3[[#This Row],[Natureza de Despesa]],'Planilha Interna'!C:D,2,0),"")</f>
        <v/>
      </c>
      <c r="F340" s="60"/>
      <c r="G340" s="30" t="str">
        <f>IFERROR(MID(Tabela3[[#This Row],[Natureza de Despesa]],3,1),"")</f>
        <v/>
      </c>
      <c r="H340" s="44"/>
      <c r="L340" s="60"/>
      <c r="M340" s="60"/>
      <c r="O340" s="16"/>
      <c r="R340" s="35">
        <f>Tabela3[[#This Row],[Previsão Seplag]]-Tabela3[[#This Row],[Previsão Unidade]]</f>
        <v>0</v>
      </c>
    </row>
    <row r="341" spans="1:18" x14ac:dyDescent="0.25">
      <c r="A341" s="15" t="str">
        <f>IF(Tabela3[[#This Row],[Ação]]&lt;&gt;"","SEPLAG","")</f>
        <v/>
      </c>
      <c r="C341" s="63" t="str">
        <f>IFERROR(VLOOKUP(Tabela3[[#This Row],[Ação]],Tabela1[[Ação]:[Descrição Ação]],2,0),"")</f>
        <v/>
      </c>
      <c r="E341" s="70" t="str">
        <f>IFERROR(VLOOKUP(Tabela3[[#This Row],[Natureza de Despesa]],'Planilha Interna'!C:D,2,0),"")</f>
        <v/>
      </c>
      <c r="F341" s="60"/>
      <c r="G341" s="30" t="str">
        <f>IFERROR(MID(Tabela3[[#This Row],[Natureza de Despesa]],3,1),"")</f>
        <v/>
      </c>
      <c r="H341" s="44"/>
      <c r="L341" s="60"/>
      <c r="M341" s="60"/>
      <c r="O341" s="16"/>
      <c r="R341" s="35">
        <f>Tabela3[[#This Row],[Previsão Seplag]]-Tabela3[[#This Row],[Previsão Unidade]]</f>
        <v>0</v>
      </c>
    </row>
    <row r="342" spans="1:18" x14ac:dyDescent="0.25">
      <c r="A342" s="15" t="str">
        <f>IF(Tabela3[[#This Row],[Ação]]&lt;&gt;"","SEPLAG","")</f>
        <v/>
      </c>
      <c r="C342" s="63" t="str">
        <f>IFERROR(VLOOKUP(Tabela3[[#This Row],[Ação]],Tabela1[[Ação]:[Descrição Ação]],2,0),"")</f>
        <v/>
      </c>
      <c r="E342" s="70" t="str">
        <f>IFERROR(VLOOKUP(Tabela3[[#This Row],[Natureza de Despesa]],'Planilha Interna'!C:D,2,0),"")</f>
        <v/>
      </c>
      <c r="F342" s="60"/>
      <c r="G342" s="30" t="str">
        <f>IFERROR(MID(Tabela3[[#This Row],[Natureza de Despesa]],3,1),"")</f>
        <v/>
      </c>
      <c r="H342" s="44"/>
      <c r="L342" s="60"/>
      <c r="M342" s="60"/>
      <c r="O342" s="16"/>
      <c r="R342" s="35">
        <f>Tabela3[[#This Row],[Previsão Seplag]]-Tabela3[[#This Row],[Previsão Unidade]]</f>
        <v>0</v>
      </c>
    </row>
    <row r="343" spans="1:18" x14ac:dyDescent="0.25">
      <c r="A343" s="15" t="str">
        <f>IF(Tabela3[[#This Row],[Ação]]&lt;&gt;"","SEPLAG","")</f>
        <v/>
      </c>
      <c r="C343" s="63" t="str">
        <f>IFERROR(VLOOKUP(Tabela3[[#This Row],[Ação]],Tabela1[[Ação]:[Descrição Ação]],2,0),"")</f>
        <v/>
      </c>
      <c r="E343" s="70" t="str">
        <f>IFERROR(VLOOKUP(Tabela3[[#This Row],[Natureza de Despesa]],'Planilha Interna'!C:D,2,0),"")</f>
        <v/>
      </c>
      <c r="F343" s="60"/>
      <c r="G343" s="34" t="str">
        <f>IFERROR(MID(Tabela3[[#This Row],[Natureza de Despesa]],3,1),"")</f>
        <v/>
      </c>
      <c r="H343" s="44"/>
      <c r="L343" s="60"/>
      <c r="M343" s="60"/>
      <c r="R343" s="35">
        <f>Tabela3[[#This Row],[Previsão Seplag]]-Tabela3[[#This Row],[Previsão Unidade]]</f>
        <v>0</v>
      </c>
    </row>
    <row r="344" spans="1:18" x14ac:dyDescent="0.25">
      <c r="A344" s="15" t="str">
        <f>IF(Tabela3[[#This Row],[Ação]]&lt;&gt;"","SEPLAG","")</f>
        <v/>
      </c>
      <c r="C344" s="63" t="str">
        <f>IFERROR(VLOOKUP(Tabela3[[#This Row],[Ação]],Tabela1[[Ação]:[Descrição Ação]],2,0),"")</f>
        <v/>
      </c>
      <c r="E344" s="70" t="str">
        <f>IFERROR(VLOOKUP(Tabela3[[#This Row],[Natureza de Despesa]],'Planilha Interna'!C:D,2,0),"")</f>
        <v/>
      </c>
      <c r="F344" s="60"/>
      <c r="G344" s="34" t="str">
        <f>IFERROR(MID(Tabela3[[#This Row],[Natureza de Despesa]],3,1),"")</f>
        <v/>
      </c>
      <c r="H344" s="44"/>
      <c r="L344" s="60"/>
      <c r="M344" s="60"/>
      <c r="R344" s="35">
        <f>Tabela3[[#This Row],[Previsão Seplag]]-Tabela3[[#This Row],[Previsão Unidade]]</f>
        <v>0</v>
      </c>
    </row>
    <row r="345" spans="1:18" x14ac:dyDescent="0.25">
      <c r="A345" s="15" t="str">
        <f>IF(Tabela3[[#This Row],[Ação]]&lt;&gt;"","SEPLAG","")</f>
        <v/>
      </c>
      <c r="C345" s="63" t="str">
        <f>IFERROR(VLOOKUP(Tabela3[[#This Row],[Ação]],Tabela1[[Ação]:[Descrição Ação]],2,0),"")</f>
        <v/>
      </c>
      <c r="E345" s="70" t="str">
        <f>IFERROR(VLOOKUP(Tabela3[[#This Row],[Natureza de Despesa]],'Planilha Interna'!C:D,2,0),"")</f>
        <v/>
      </c>
      <c r="F345" s="60"/>
      <c r="G345" s="34" t="str">
        <f>IFERROR(MID(Tabela3[[#This Row],[Natureza de Despesa]],3,1),"")</f>
        <v/>
      </c>
      <c r="H345" s="44"/>
      <c r="L345" s="60"/>
      <c r="M345" s="60"/>
      <c r="R345" s="35">
        <f>Tabela3[[#This Row],[Previsão Seplag]]-Tabela3[[#This Row],[Previsão Unidade]]</f>
        <v>0</v>
      </c>
    </row>
    <row r="346" spans="1:18" x14ac:dyDescent="0.25">
      <c r="A346" s="15" t="str">
        <f>IF(Tabela3[[#This Row],[Ação]]&lt;&gt;"","SEPLAG","")</f>
        <v/>
      </c>
      <c r="C346" s="63" t="str">
        <f>IFERROR(VLOOKUP(Tabela3[[#This Row],[Ação]],Tabela1[[Ação]:[Descrição Ação]],2,0),"")</f>
        <v/>
      </c>
      <c r="E346" s="70" t="str">
        <f>IFERROR(VLOOKUP(Tabela3[[#This Row],[Natureza de Despesa]],'Planilha Interna'!C:D,2,0),"")</f>
        <v/>
      </c>
      <c r="F346" s="60"/>
      <c r="G346" s="34" t="str">
        <f>IFERROR(MID(Tabela3[[#This Row],[Natureza de Despesa]],3,1),"")</f>
        <v/>
      </c>
      <c r="H346" s="44"/>
      <c r="L346" s="60"/>
      <c r="M346" s="60"/>
      <c r="R346" s="35">
        <f>Tabela3[[#This Row],[Previsão Seplag]]-Tabela3[[#This Row],[Previsão Unidade]]</f>
        <v>0</v>
      </c>
    </row>
    <row r="347" spans="1:18" x14ac:dyDescent="0.25">
      <c r="A347" s="15" t="str">
        <f>IF(Tabela3[[#This Row],[Ação]]&lt;&gt;"","SEPLAG","")</f>
        <v/>
      </c>
      <c r="C347" s="63" t="str">
        <f>IFERROR(VLOOKUP(Tabela3[[#This Row],[Ação]],Tabela1[[Ação]:[Descrição Ação]],2,0),"")</f>
        <v/>
      </c>
      <c r="E347" s="70" t="str">
        <f>IFERROR(VLOOKUP(Tabela3[[#This Row],[Natureza de Despesa]],'Planilha Interna'!C:D,2,0),"")</f>
        <v/>
      </c>
      <c r="F347" s="60"/>
      <c r="G347" s="34" t="str">
        <f>IFERROR(MID(Tabela3[[#This Row],[Natureza de Despesa]],3,1),"")</f>
        <v/>
      </c>
      <c r="H347" s="44"/>
      <c r="L347" s="60"/>
      <c r="M347" s="60"/>
      <c r="R347" s="35">
        <f>Tabela3[[#This Row],[Previsão Seplag]]-Tabela3[[#This Row],[Previsão Unidade]]</f>
        <v>0</v>
      </c>
    </row>
    <row r="348" spans="1:18" x14ac:dyDescent="0.25">
      <c r="A348" s="15" t="str">
        <f>IF(Tabela3[[#This Row],[Ação]]&lt;&gt;"","SEPLAG","")</f>
        <v/>
      </c>
      <c r="C348" s="63" t="str">
        <f>IFERROR(VLOOKUP(Tabela3[[#This Row],[Ação]],Tabela1[[Ação]:[Descrição Ação]],2,0),"")</f>
        <v/>
      </c>
      <c r="E348" s="70" t="str">
        <f>IFERROR(VLOOKUP(Tabela3[[#This Row],[Natureza de Despesa]],'Planilha Interna'!C:D,2,0),"")</f>
        <v/>
      </c>
      <c r="F348" s="60"/>
      <c r="G348" s="34" t="str">
        <f>IFERROR(MID(Tabela3[[#This Row],[Natureza de Despesa]],3,1),"")</f>
        <v/>
      </c>
      <c r="H348" s="44"/>
      <c r="L348" s="60"/>
      <c r="M348" s="60"/>
      <c r="R348" s="35">
        <f>Tabela3[[#This Row],[Previsão Seplag]]-Tabela3[[#This Row],[Previsão Unidade]]</f>
        <v>0</v>
      </c>
    </row>
    <row r="349" spans="1:18" x14ac:dyDescent="0.25">
      <c r="A349" s="15" t="str">
        <f>IF(Tabela3[[#This Row],[Ação]]&lt;&gt;"","SEPLAG","")</f>
        <v/>
      </c>
      <c r="C349" s="63" t="str">
        <f>IFERROR(VLOOKUP(Tabela3[[#This Row],[Ação]],Tabela1[[Ação]:[Descrição Ação]],2,0),"")</f>
        <v/>
      </c>
      <c r="E349" s="70" t="str">
        <f>IFERROR(VLOOKUP(Tabela3[[#This Row],[Natureza de Despesa]],'Planilha Interna'!C:D,2,0),"")</f>
        <v/>
      </c>
      <c r="F349" s="60"/>
      <c r="G349" s="34" t="str">
        <f>IFERROR(MID(Tabela3[[#This Row],[Natureza de Despesa]],3,1),"")</f>
        <v/>
      </c>
      <c r="H349" s="44"/>
      <c r="L349" s="60"/>
      <c r="M349" s="60"/>
      <c r="R349" s="35">
        <f>Tabela3[[#This Row],[Previsão Seplag]]-Tabela3[[#This Row],[Previsão Unidade]]</f>
        <v>0</v>
      </c>
    </row>
    <row r="350" spans="1:18" x14ac:dyDescent="0.25">
      <c r="A350" s="15" t="str">
        <f>IF(Tabela3[[#This Row],[Ação]]&lt;&gt;"","SEPLAG","")</f>
        <v/>
      </c>
      <c r="C350" s="63" t="str">
        <f>IFERROR(VLOOKUP(Tabela3[[#This Row],[Ação]],Tabela1[[Ação]:[Descrição Ação]],2,0),"")</f>
        <v/>
      </c>
      <c r="E350" s="70" t="str">
        <f>IFERROR(VLOOKUP(Tabela3[[#This Row],[Natureza de Despesa]],'Planilha Interna'!C:D,2,0),"")</f>
        <v/>
      </c>
      <c r="F350" s="60"/>
      <c r="G350" s="34" t="str">
        <f>IFERROR(MID(Tabela3[[#This Row],[Natureza de Despesa]],3,1),"")</f>
        <v/>
      </c>
      <c r="H350" s="44"/>
      <c r="L350" s="60"/>
      <c r="M350" s="60"/>
      <c r="R350" s="35">
        <f>Tabela3[[#This Row],[Previsão Seplag]]-Tabela3[[#This Row],[Previsão Unidade]]</f>
        <v>0</v>
      </c>
    </row>
    <row r="351" spans="1:18" x14ac:dyDescent="0.25">
      <c r="A351" s="15" t="str">
        <f>IF(Tabela3[[#This Row],[Ação]]&lt;&gt;"","SEPLAG","")</f>
        <v/>
      </c>
      <c r="C351" s="63" t="str">
        <f>IFERROR(VLOOKUP(Tabela3[[#This Row],[Ação]],Tabela1[[Ação]:[Descrição Ação]],2,0),"")</f>
        <v/>
      </c>
      <c r="E351" s="70" t="str">
        <f>IFERROR(VLOOKUP(Tabela3[[#This Row],[Natureza de Despesa]],'Planilha Interna'!C:D,2,0),"")</f>
        <v/>
      </c>
      <c r="F351" s="60"/>
      <c r="G351" s="34" t="str">
        <f>IFERROR(MID(Tabela3[[#This Row],[Natureza de Despesa]],3,1),"")</f>
        <v/>
      </c>
      <c r="H351" s="44"/>
      <c r="L351" s="60"/>
      <c r="M351" s="60"/>
      <c r="R351" s="35">
        <f>Tabela3[[#This Row],[Previsão Seplag]]-Tabela3[[#This Row],[Previsão Unidade]]</f>
        <v>0</v>
      </c>
    </row>
    <row r="352" spans="1:18" x14ac:dyDescent="0.25">
      <c r="A352" s="15" t="str">
        <f>IF(Tabela3[[#This Row],[Ação]]&lt;&gt;"","SEPLAG","")</f>
        <v/>
      </c>
      <c r="C352" s="63" t="str">
        <f>IFERROR(VLOOKUP(Tabela3[[#This Row],[Ação]],Tabela1[[Ação]:[Descrição Ação]],2,0),"")</f>
        <v/>
      </c>
      <c r="E352" s="70" t="str">
        <f>IFERROR(VLOOKUP(Tabela3[[#This Row],[Natureza de Despesa]],'Planilha Interna'!C:D,2,0),"")</f>
        <v/>
      </c>
      <c r="F352" s="60"/>
      <c r="G352" s="34" t="str">
        <f>IFERROR(MID(Tabela3[[#This Row],[Natureza de Despesa]],3,1),"")</f>
        <v/>
      </c>
      <c r="H352" s="44"/>
      <c r="L352" s="60"/>
      <c r="M352" s="60"/>
      <c r="R352" s="35">
        <f>Tabela3[[#This Row],[Previsão Seplag]]-Tabela3[[#This Row],[Previsão Unidade]]</f>
        <v>0</v>
      </c>
    </row>
    <row r="353" spans="1:18" x14ac:dyDescent="0.25">
      <c r="A353" s="15" t="str">
        <f>IF(Tabela3[[#This Row],[Ação]]&lt;&gt;"","SEPLAG","")</f>
        <v/>
      </c>
      <c r="C353" s="63" t="str">
        <f>IFERROR(VLOOKUP(Tabela3[[#This Row],[Ação]],Tabela1[[Ação]:[Descrição Ação]],2,0),"")</f>
        <v/>
      </c>
      <c r="E353" s="70" t="str">
        <f>IFERROR(VLOOKUP(Tabela3[[#This Row],[Natureza de Despesa]],'Planilha Interna'!C:D,2,0),"")</f>
        <v/>
      </c>
      <c r="F353" s="60"/>
      <c r="G353" s="34" t="str">
        <f>IFERROR(MID(Tabela3[[#This Row],[Natureza de Despesa]],3,1),"")</f>
        <v/>
      </c>
      <c r="H353" s="44"/>
      <c r="L353" s="60"/>
      <c r="M353" s="60"/>
      <c r="R353" s="35">
        <f>Tabela3[[#This Row],[Previsão Seplag]]-Tabela3[[#This Row],[Previsão Unidade]]</f>
        <v>0</v>
      </c>
    </row>
    <row r="354" spans="1:18" x14ac:dyDescent="0.25">
      <c r="A354" s="15" t="str">
        <f>IF(Tabela3[[#This Row],[Ação]]&lt;&gt;"","SEPLAG","")</f>
        <v/>
      </c>
      <c r="C354" s="63" t="str">
        <f>IFERROR(VLOOKUP(Tabela3[[#This Row],[Ação]],Tabela1[[Ação]:[Descrição Ação]],2,0),"")</f>
        <v/>
      </c>
      <c r="E354" s="70" t="str">
        <f>IFERROR(VLOOKUP(Tabela3[[#This Row],[Natureza de Despesa]],'Planilha Interna'!C:D,2,0),"")</f>
        <v/>
      </c>
      <c r="F354" s="60"/>
      <c r="G354" s="34" t="str">
        <f>IFERROR(MID(Tabela3[[#This Row],[Natureza de Despesa]],3,1),"")</f>
        <v/>
      </c>
      <c r="H354" s="44"/>
      <c r="L354" s="60"/>
      <c r="M354" s="60"/>
      <c r="R354" s="35">
        <f>Tabela3[[#This Row],[Previsão Seplag]]-Tabela3[[#This Row],[Previsão Unidade]]</f>
        <v>0</v>
      </c>
    </row>
    <row r="355" spans="1:18" x14ac:dyDescent="0.25">
      <c r="A355" s="15" t="str">
        <f>IF(Tabela3[[#This Row],[Ação]]&lt;&gt;"","SEPLAG","")</f>
        <v/>
      </c>
      <c r="C355" s="63" t="str">
        <f>IFERROR(VLOOKUP(Tabela3[[#This Row],[Ação]],Tabela1[[Ação]:[Descrição Ação]],2,0),"")</f>
        <v/>
      </c>
      <c r="E355" s="70" t="str">
        <f>IFERROR(VLOOKUP(Tabela3[[#This Row],[Natureza de Despesa]],'Planilha Interna'!C:D,2,0),"")</f>
        <v/>
      </c>
      <c r="F355" s="60"/>
      <c r="G355" s="34" t="str">
        <f>IFERROR(MID(Tabela3[[#This Row],[Natureza de Despesa]],3,1),"")</f>
        <v/>
      </c>
      <c r="H355" s="44"/>
      <c r="L355" s="60"/>
      <c r="M355" s="60"/>
      <c r="R355" s="35">
        <f>Tabela3[[#This Row],[Previsão Seplag]]-Tabela3[[#This Row],[Previsão Unidade]]</f>
        <v>0</v>
      </c>
    </row>
    <row r="356" spans="1:18" x14ac:dyDescent="0.25">
      <c r="A356" s="15" t="str">
        <f>IF(Tabela3[[#This Row],[Ação]]&lt;&gt;"","SEPLAG","")</f>
        <v/>
      </c>
      <c r="C356" s="63" t="str">
        <f>IFERROR(VLOOKUP(Tabela3[[#This Row],[Ação]],Tabela1[[Ação]:[Descrição Ação]],2,0),"")</f>
        <v/>
      </c>
      <c r="E356" s="70" t="str">
        <f>IFERROR(VLOOKUP(Tabela3[[#This Row],[Natureza de Despesa]],'Planilha Interna'!C:D,2,0),"")</f>
        <v/>
      </c>
      <c r="F356" s="60"/>
      <c r="G356" s="34" t="str">
        <f>IFERROR(MID(Tabela3[[#This Row],[Natureza de Despesa]],3,1),"")</f>
        <v/>
      </c>
      <c r="H356" s="44"/>
      <c r="L356" s="60"/>
      <c r="M356" s="60"/>
      <c r="R356" s="35">
        <f>Tabela3[[#This Row],[Previsão Seplag]]-Tabela3[[#This Row],[Previsão Unidade]]</f>
        <v>0</v>
      </c>
    </row>
    <row r="357" spans="1:18" x14ac:dyDescent="0.25">
      <c r="A357" s="15" t="str">
        <f>IF(Tabela3[[#This Row],[Ação]]&lt;&gt;"","SEPLAG","")</f>
        <v/>
      </c>
      <c r="C357" s="63" t="str">
        <f>IFERROR(VLOOKUP(Tabela3[[#This Row],[Ação]],Tabela1[[Ação]:[Descrição Ação]],2,0),"")</f>
        <v/>
      </c>
      <c r="E357" s="70" t="str">
        <f>IFERROR(VLOOKUP(Tabela3[[#This Row],[Natureza de Despesa]],'Planilha Interna'!C:D,2,0),"")</f>
        <v/>
      </c>
      <c r="F357" s="60"/>
      <c r="G357" s="34" t="str">
        <f>IFERROR(MID(Tabela3[[#This Row],[Natureza de Despesa]],3,1),"")</f>
        <v/>
      </c>
      <c r="H357" s="44"/>
      <c r="L357" s="60"/>
      <c r="M357" s="60"/>
      <c r="R357" s="35">
        <f>Tabela3[[#This Row],[Previsão Seplag]]-Tabela3[[#This Row],[Previsão Unidade]]</f>
        <v>0</v>
      </c>
    </row>
    <row r="358" spans="1:18" x14ac:dyDescent="0.25">
      <c r="A358" s="15" t="str">
        <f>IF(Tabela3[[#This Row],[Ação]]&lt;&gt;"","SEPLAG","")</f>
        <v/>
      </c>
      <c r="C358" s="63" t="str">
        <f>IFERROR(VLOOKUP(Tabela3[[#This Row],[Ação]],Tabela1[[Ação]:[Descrição Ação]],2,0),"")</f>
        <v/>
      </c>
      <c r="E358" s="70" t="str">
        <f>IFERROR(VLOOKUP(Tabela3[[#This Row],[Natureza de Despesa]],'Planilha Interna'!C:D,2,0),"")</f>
        <v/>
      </c>
      <c r="F358" s="60"/>
      <c r="G358" s="34" t="str">
        <f>IFERROR(MID(Tabela3[[#This Row],[Natureza de Despesa]],3,1),"")</f>
        <v/>
      </c>
      <c r="H358" s="44"/>
      <c r="L358" s="60"/>
      <c r="M358" s="60"/>
      <c r="R358" s="35">
        <f>Tabela3[[#This Row],[Previsão Seplag]]-Tabela3[[#This Row],[Previsão Unidade]]</f>
        <v>0</v>
      </c>
    </row>
    <row r="359" spans="1:18" x14ac:dyDescent="0.25">
      <c r="A359" s="15" t="str">
        <f>IF(Tabela3[[#This Row],[Ação]]&lt;&gt;"","SEPLAG","")</f>
        <v/>
      </c>
      <c r="C359" s="63" t="str">
        <f>IFERROR(VLOOKUP(Tabela3[[#This Row],[Ação]],Tabela1[[Ação]:[Descrição Ação]],2,0),"")</f>
        <v/>
      </c>
      <c r="E359" s="70" t="str">
        <f>IFERROR(VLOOKUP(Tabela3[[#This Row],[Natureza de Despesa]],'Planilha Interna'!C:D,2,0),"")</f>
        <v/>
      </c>
      <c r="F359" s="60"/>
      <c r="G359" s="34" t="str">
        <f>IFERROR(MID(Tabela3[[#This Row],[Natureza de Despesa]],3,1),"")</f>
        <v/>
      </c>
      <c r="H359" s="44"/>
      <c r="L359" s="60"/>
      <c r="M359" s="60"/>
      <c r="R359" s="35">
        <f>Tabela3[[#This Row],[Previsão Seplag]]-Tabela3[[#This Row],[Previsão Unidade]]</f>
        <v>0</v>
      </c>
    </row>
    <row r="360" spans="1:18" x14ac:dyDescent="0.25">
      <c r="A360" s="15" t="str">
        <f>IF(Tabela3[[#This Row],[Ação]]&lt;&gt;"","SEPLAG","")</f>
        <v/>
      </c>
      <c r="C360" s="63" t="str">
        <f>IFERROR(VLOOKUP(Tabela3[[#This Row],[Ação]],Tabela1[[Ação]:[Descrição Ação]],2,0),"")</f>
        <v/>
      </c>
      <c r="E360" s="70" t="str">
        <f>IFERROR(VLOOKUP(Tabela3[[#This Row],[Natureza de Despesa]],'Planilha Interna'!C:D,2,0),"")</f>
        <v/>
      </c>
      <c r="F360" s="60"/>
      <c r="G360" s="34" t="str">
        <f>IFERROR(MID(Tabela3[[#This Row],[Natureza de Despesa]],3,1),"")</f>
        <v/>
      </c>
      <c r="H360" s="44"/>
      <c r="L360" s="60"/>
      <c r="M360" s="60"/>
      <c r="R360" s="35">
        <f>Tabela3[[#This Row],[Previsão Seplag]]-Tabela3[[#This Row],[Previsão Unidade]]</f>
        <v>0</v>
      </c>
    </row>
    <row r="361" spans="1:18" x14ac:dyDescent="0.25">
      <c r="A361" s="15" t="str">
        <f>IF(Tabela3[[#This Row],[Ação]]&lt;&gt;"","SEPLAG","")</f>
        <v/>
      </c>
      <c r="C361" s="63" t="str">
        <f>IFERROR(VLOOKUP(Tabela3[[#This Row],[Ação]],Tabela1[[Ação]:[Descrição Ação]],2,0),"")</f>
        <v/>
      </c>
      <c r="E361" s="70" t="str">
        <f>IFERROR(VLOOKUP(Tabela3[[#This Row],[Natureza de Despesa]],'Planilha Interna'!C:D,2,0),"")</f>
        <v/>
      </c>
      <c r="F361" s="60"/>
      <c r="G361" s="34" t="str">
        <f>IFERROR(MID(Tabela3[[#This Row],[Natureza de Despesa]],3,1),"")</f>
        <v/>
      </c>
      <c r="H361" s="44"/>
      <c r="L361" s="60"/>
      <c r="M361" s="60"/>
      <c r="R361" s="35">
        <f>Tabela3[[#This Row],[Previsão Seplag]]-Tabela3[[#This Row],[Previsão Unidade]]</f>
        <v>0</v>
      </c>
    </row>
    <row r="362" spans="1:18" x14ac:dyDescent="0.25">
      <c r="A362" s="15" t="str">
        <f>IF(Tabela3[[#This Row],[Ação]]&lt;&gt;"","SEPLAG","")</f>
        <v/>
      </c>
      <c r="C362" s="63" t="str">
        <f>IFERROR(VLOOKUP(Tabela3[[#This Row],[Ação]],Tabela1[[Ação]:[Descrição Ação]],2,0),"")</f>
        <v/>
      </c>
      <c r="E362" s="70" t="str">
        <f>IFERROR(VLOOKUP(Tabela3[[#This Row],[Natureza de Despesa]],'Planilha Interna'!C:D,2,0),"")</f>
        <v/>
      </c>
      <c r="F362" s="60"/>
      <c r="G362" s="34" t="str">
        <f>IFERROR(MID(Tabela3[[#This Row],[Natureza de Despesa]],3,1),"")</f>
        <v/>
      </c>
      <c r="H362" s="44"/>
      <c r="L362" s="60"/>
      <c r="M362" s="60"/>
      <c r="R362" s="35">
        <f>Tabela3[[#This Row],[Previsão Seplag]]-Tabela3[[#This Row],[Previsão Unidade]]</f>
        <v>0</v>
      </c>
    </row>
    <row r="363" spans="1:18" x14ac:dyDescent="0.25">
      <c r="A363" s="15" t="str">
        <f>IF(Tabela3[[#This Row],[Ação]]&lt;&gt;"","SEPLAG","")</f>
        <v/>
      </c>
      <c r="C363" s="63" t="str">
        <f>IFERROR(VLOOKUP(Tabela3[[#This Row],[Ação]],Tabela1[[Ação]:[Descrição Ação]],2,0),"")</f>
        <v/>
      </c>
      <c r="E363" s="70" t="str">
        <f>IFERROR(VLOOKUP(Tabela3[[#This Row],[Natureza de Despesa]],'Planilha Interna'!C:D,2,0),"")</f>
        <v/>
      </c>
      <c r="F363" s="60"/>
      <c r="G363" s="34" t="str">
        <f>IFERROR(MID(Tabela3[[#This Row],[Natureza de Despesa]],3,1),"")</f>
        <v/>
      </c>
      <c r="H363" s="44"/>
      <c r="L363" s="60"/>
      <c r="M363" s="60"/>
      <c r="R363" s="35">
        <f>Tabela3[[#This Row],[Previsão Seplag]]-Tabela3[[#This Row],[Previsão Unidade]]</f>
        <v>0</v>
      </c>
    </row>
    <row r="364" spans="1:18" x14ac:dyDescent="0.25">
      <c r="A364" s="15" t="str">
        <f>IF(Tabela3[[#This Row],[Ação]]&lt;&gt;"","SEPLAG","")</f>
        <v/>
      </c>
      <c r="C364" s="63" t="str">
        <f>IFERROR(VLOOKUP(Tabela3[[#This Row],[Ação]],Tabela1[[Ação]:[Descrição Ação]],2,0),"")</f>
        <v/>
      </c>
      <c r="E364" s="70" t="str">
        <f>IFERROR(VLOOKUP(Tabela3[[#This Row],[Natureza de Despesa]],'Planilha Interna'!C:D,2,0),"")</f>
        <v/>
      </c>
      <c r="F364" s="60"/>
      <c r="G364" s="34" t="str">
        <f>IFERROR(MID(Tabela3[[#This Row],[Natureza de Despesa]],3,1),"")</f>
        <v/>
      </c>
      <c r="H364" s="44"/>
      <c r="L364" s="60"/>
      <c r="M364" s="60"/>
      <c r="R364" s="35">
        <f>Tabela3[[#This Row],[Previsão Seplag]]-Tabela3[[#This Row],[Previsão Unidade]]</f>
        <v>0</v>
      </c>
    </row>
    <row r="365" spans="1:18" x14ac:dyDescent="0.25">
      <c r="A365" s="15" t="str">
        <f>IF(Tabela3[[#This Row],[Ação]]&lt;&gt;"","SEPLAG","")</f>
        <v/>
      </c>
      <c r="C365" s="63" t="str">
        <f>IFERROR(VLOOKUP(Tabela3[[#This Row],[Ação]],Tabela1[[Ação]:[Descrição Ação]],2,0),"")</f>
        <v/>
      </c>
      <c r="E365" s="70" t="str">
        <f>IFERROR(VLOOKUP(Tabela3[[#This Row],[Natureza de Despesa]],'Planilha Interna'!C:D,2,0),"")</f>
        <v/>
      </c>
      <c r="F365" s="60"/>
      <c r="G365" s="34" t="str">
        <f>IFERROR(MID(Tabela3[[#This Row],[Natureza de Despesa]],3,1),"")</f>
        <v/>
      </c>
      <c r="H365" s="44"/>
      <c r="L365" s="60"/>
      <c r="M365" s="60"/>
      <c r="R365" s="35">
        <f>Tabela3[[#This Row],[Previsão Seplag]]-Tabela3[[#This Row],[Previsão Unidade]]</f>
        <v>0</v>
      </c>
    </row>
    <row r="366" spans="1:18" x14ac:dyDescent="0.25">
      <c r="A366" s="15" t="str">
        <f>IF(Tabela3[[#This Row],[Ação]]&lt;&gt;"","SEPLAG","")</f>
        <v/>
      </c>
      <c r="C366" s="63" t="str">
        <f>IFERROR(VLOOKUP(Tabela3[[#This Row],[Ação]],Tabela1[[Ação]:[Descrição Ação]],2,0),"")</f>
        <v/>
      </c>
      <c r="E366" s="70" t="str">
        <f>IFERROR(VLOOKUP(Tabela3[[#This Row],[Natureza de Despesa]],'Planilha Interna'!C:D,2,0),"")</f>
        <v/>
      </c>
      <c r="F366" s="60"/>
      <c r="G366" s="34" t="str">
        <f>IFERROR(MID(Tabela3[[#This Row],[Natureza de Despesa]],3,1),"")</f>
        <v/>
      </c>
      <c r="H366" s="44"/>
      <c r="L366" s="60"/>
      <c r="M366" s="60"/>
      <c r="R366" s="35">
        <f>Tabela3[[#This Row],[Previsão Seplag]]-Tabela3[[#This Row],[Previsão Unidade]]</f>
        <v>0</v>
      </c>
    </row>
    <row r="367" spans="1:18" x14ac:dyDescent="0.25">
      <c r="A367" s="15" t="str">
        <f>IF(Tabela3[[#This Row],[Ação]]&lt;&gt;"","SEPLAG","")</f>
        <v/>
      </c>
      <c r="C367" s="63" t="str">
        <f>IFERROR(VLOOKUP(Tabela3[[#This Row],[Ação]],Tabela1[[Ação]:[Descrição Ação]],2,0),"")</f>
        <v/>
      </c>
      <c r="E367" s="70" t="str">
        <f>IFERROR(VLOOKUP(Tabela3[[#This Row],[Natureza de Despesa]],'Planilha Interna'!C:D,2,0),"")</f>
        <v/>
      </c>
      <c r="F367" s="60"/>
      <c r="G367" s="34" t="str">
        <f>IFERROR(MID(Tabela3[[#This Row],[Natureza de Despesa]],3,1),"")</f>
        <v/>
      </c>
      <c r="H367" s="44"/>
      <c r="L367" s="60"/>
      <c r="M367" s="60"/>
      <c r="R367" s="35">
        <f>Tabela3[[#This Row],[Previsão Seplag]]-Tabela3[[#This Row],[Previsão Unidade]]</f>
        <v>0</v>
      </c>
    </row>
    <row r="368" spans="1:18" x14ac:dyDescent="0.25">
      <c r="A368" s="15" t="str">
        <f>IF(Tabela3[[#This Row],[Ação]]&lt;&gt;"","SEPLAG","")</f>
        <v/>
      </c>
      <c r="C368" s="63" t="str">
        <f>IFERROR(VLOOKUP(Tabela3[[#This Row],[Ação]],Tabela1[[Ação]:[Descrição Ação]],2,0),"")</f>
        <v/>
      </c>
      <c r="E368" s="70" t="str">
        <f>IFERROR(VLOOKUP(Tabela3[[#This Row],[Natureza de Despesa]],'Planilha Interna'!C:D,2,0),"")</f>
        <v/>
      </c>
      <c r="F368" s="60"/>
      <c r="G368" s="34" t="str">
        <f>IFERROR(MID(Tabela3[[#This Row],[Natureza de Despesa]],3,1),"")</f>
        <v/>
      </c>
      <c r="H368" s="44"/>
      <c r="L368" s="60"/>
      <c r="M368" s="60"/>
      <c r="R368" s="35">
        <f>Tabela3[[#This Row],[Previsão Seplag]]-Tabela3[[#This Row],[Previsão Unidade]]</f>
        <v>0</v>
      </c>
    </row>
    <row r="369" spans="1:18" x14ac:dyDescent="0.25">
      <c r="A369" s="15" t="str">
        <f>IF(Tabela3[[#This Row],[Ação]]&lt;&gt;"","SEPLAG","")</f>
        <v/>
      </c>
      <c r="C369" s="63" t="str">
        <f>IFERROR(VLOOKUP(Tabela3[[#This Row],[Ação]],Tabela1[[Ação]:[Descrição Ação]],2,0),"")</f>
        <v/>
      </c>
      <c r="E369" s="70" t="str">
        <f>IFERROR(VLOOKUP(Tabela3[[#This Row],[Natureza de Despesa]],'Planilha Interna'!C:D,2,0),"")</f>
        <v/>
      </c>
      <c r="F369" s="60"/>
      <c r="G369" s="34" t="str">
        <f>IFERROR(MID(Tabela3[[#This Row],[Natureza de Despesa]],3,1),"")</f>
        <v/>
      </c>
      <c r="H369" s="44"/>
      <c r="L369" s="60"/>
      <c r="M369" s="60"/>
      <c r="R369" s="35">
        <f>Tabela3[[#This Row],[Previsão Seplag]]-Tabela3[[#This Row],[Previsão Unidade]]</f>
        <v>0</v>
      </c>
    </row>
    <row r="370" spans="1:18" x14ac:dyDescent="0.25">
      <c r="A370" s="15" t="str">
        <f>IF(Tabela3[[#This Row],[Ação]]&lt;&gt;"","SEPLAG","")</f>
        <v/>
      </c>
      <c r="C370" s="63" t="str">
        <f>IFERROR(VLOOKUP(Tabela3[[#This Row],[Ação]],Tabela1[[Ação]:[Descrição Ação]],2,0),"")</f>
        <v/>
      </c>
      <c r="E370" s="70" t="str">
        <f>IFERROR(VLOOKUP(Tabela3[[#This Row],[Natureza de Despesa]],'Planilha Interna'!C:D,2,0),"")</f>
        <v/>
      </c>
      <c r="F370" s="60"/>
      <c r="G370" s="34" t="str">
        <f>IFERROR(MID(Tabela3[[#This Row],[Natureza de Despesa]],3,1),"")</f>
        <v/>
      </c>
      <c r="H370" s="44"/>
      <c r="L370" s="60"/>
      <c r="M370" s="60"/>
      <c r="R370" s="35">
        <f>Tabela3[[#This Row],[Previsão Seplag]]-Tabela3[[#This Row],[Previsão Unidade]]</f>
        <v>0</v>
      </c>
    </row>
    <row r="371" spans="1:18" x14ac:dyDescent="0.25">
      <c r="A371" s="15" t="str">
        <f>IF(Tabela3[[#This Row],[Ação]]&lt;&gt;"","SEPLAG","")</f>
        <v/>
      </c>
      <c r="C371" s="63" t="str">
        <f>IFERROR(VLOOKUP(Tabela3[[#This Row],[Ação]],Tabela1[[Ação]:[Descrição Ação]],2,0),"")</f>
        <v/>
      </c>
      <c r="E371" s="70" t="str">
        <f>IFERROR(VLOOKUP(Tabela3[[#This Row],[Natureza de Despesa]],'Planilha Interna'!C:D,2,0),"")</f>
        <v/>
      </c>
      <c r="F371" s="60"/>
      <c r="G371" s="34" t="str">
        <f>IFERROR(MID(Tabela3[[#This Row],[Natureza de Despesa]],3,1),"")</f>
        <v/>
      </c>
      <c r="H371" s="44"/>
      <c r="L371" s="60"/>
      <c r="M371" s="60"/>
      <c r="R371" s="35">
        <f>Tabela3[[#This Row],[Previsão Seplag]]-Tabela3[[#This Row],[Previsão Unidade]]</f>
        <v>0</v>
      </c>
    </row>
    <row r="372" spans="1:18" x14ac:dyDescent="0.25">
      <c r="A372" s="15" t="str">
        <f>IF(Tabela3[[#This Row],[Ação]]&lt;&gt;"","SEPLAG","")</f>
        <v/>
      </c>
      <c r="C372" s="63" t="str">
        <f>IFERROR(VLOOKUP(Tabela3[[#This Row],[Ação]],Tabela1[[Ação]:[Descrição Ação]],2,0),"")</f>
        <v/>
      </c>
      <c r="E372" s="70" t="str">
        <f>IFERROR(VLOOKUP(Tabela3[[#This Row],[Natureza de Despesa]],'Planilha Interna'!C:D,2,0),"")</f>
        <v/>
      </c>
      <c r="F372" s="60"/>
      <c r="G372" s="34" t="str">
        <f>IFERROR(MID(Tabela3[[#This Row],[Natureza de Despesa]],3,1),"")</f>
        <v/>
      </c>
      <c r="H372" s="44"/>
      <c r="L372" s="60"/>
      <c r="M372" s="60"/>
      <c r="R372" s="35">
        <f>Tabela3[[#This Row],[Previsão Seplag]]-Tabela3[[#This Row],[Previsão Unidade]]</f>
        <v>0</v>
      </c>
    </row>
    <row r="373" spans="1:18" x14ac:dyDescent="0.25">
      <c r="A373" s="15" t="str">
        <f>IF(Tabela3[[#This Row],[Ação]]&lt;&gt;"","SEPLAG","")</f>
        <v/>
      </c>
      <c r="C373" s="63" t="str">
        <f>IFERROR(VLOOKUP(Tabela3[[#This Row],[Ação]],Tabela1[[Ação]:[Descrição Ação]],2,0),"")</f>
        <v/>
      </c>
      <c r="E373" s="70" t="str">
        <f>IFERROR(VLOOKUP(Tabela3[[#This Row],[Natureza de Despesa]],'Planilha Interna'!C:D,2,0),"")</f>
        <v/>
      </c>
      <c r="F373" s="60"/>
      <c r="G373" s="34" t="str">
        <f>IFERROR(MID(Tabela3[[#This Row],[Natureza de Despesa]],3,1),"")</f>
        <v/>
      </c>
      <c r="H373" s="44"/>
      <c r="L373" s="60"/>
      <c r="M373" s="60"/>
      <c r="R373" s="35">
        <f>Tabela3[[#This Row],[Previsão Seplag]]-Tabela3[[#This Row],[Previsão Unidade]]</f>
        <v>0</v>
      </c>
    </row>
    <row r="374" spans="1:18" x14ac:dyDescent="0.25">
      <c r="A374" s="15" t="str">
        <f>IF(Tabela3[[#This Row],[Ação]]&lt;&gt;"","SEPLAG","")</f>
        <v/>
      </c>
      <c r="C374" s="63" t="str">
        <f>IFERROR(VLOOKUP(Tabela3[[#This Row],[Ação]],Tabela1[[Ação]:[Descrição Ação]],2,0),"")</f>
        <v/>
      </c>
      <c r="E374" s="70" t="str">
        <f>IFERROR(VLOOKUP(Tabela3[[#This Row],[Natureza de Despesa]],'Planilha Interna'!C:D,2,0),"")</f>
        <v/>
      </c>
      <c r="F374" s="60"/>
      <c r="G374" s="34" t="str">
        <f>IFERROR(MID(Tabela3[[#This Row],[Natureza de Despesa]],3,1),"")</f>
        <v/>
      </c>
      <c r="H374" s="44"/>
      <c r="L374" s="60"/>
      <c r="M374" s="60"/>
      <c r="R374" s="35">
        <f>Tabela3[[#This Row],[Previsão Seplag]]-Tabela3[[#This Row],[Previsão Unidade]]</f>
        <v>0</v>
      </c>
    </row>
    <row r="375" spans="1:18" x14ac:dyDescent="0.25">
      <c r="A375" s="15" t="str">
        <f>IF(Tabela3[[#This Row],[Ação]]&lt;&gt;"","SEPLAG","")</f>
        <v/>
      </c>
      <c r="C375" s="63" t="str">
        <f>IFERROR(VLOOKUP(Tabela3[[#This Row],[Ação]],Tabela1[[Ação]:[Descrição Ação]],2,0),"")</f>
        <v/>
      </c>
      <c r="E375" s="70" t="str">
        <f>IFERROR(VLOOKUP(Tabela3[[#This Row],[Natureza de Despesa]],'Planilha Interna'!C:D,2,0),"")</f>
        <v/>
      </c>
      <c r="F375" s="60"/>
      <c r="G375" s="34" t="str">
        <f>IFERROR(MID(Tabela3[[#This Row],[Natureza de Despesa]],3,1),"")</f>
        <v/>
      </c>
      <c r="H375" s="44"/>
      <c r="L375" s="60"/>
      <c r="M375" s="60"/>
      <c r="R375" s="35">
        <f>Tabela3[[#This Row],[Previsão Seplag]]-Tabela3[[#This Row],[Previsão Unidade]]</f>
        <v>0</v>
      </c>
    </row>
    <row r="376" spans="1:18" x14ac:dyDescent="0.25">
      <c r="A376" s="15" t="str">
        <f>IF(Tabela3[[#This Row],[Ação]]&lt;&gt;"","SEPLAG","")</f>
        <v/>
      </c>
      <c r="C376" s="63" t="str">
        <f>IFERROR(VLOOKUP(Tabela3[[#This Row],[Ação]],Tabela1[[Ação]:[Descrição Ação]],2,0),"")</f>
        <v/>
      </c>
      <c r="E376" s="70" t="str">
        <f>IFERROR(VLOOKUP(Tabela3[[#This Row],[Natureza de Despesa]],'Planilha Interna'!C:D,2,0),"")</f>
        <v/>
      </c>
      <c r="F376" s="60"/>
      <c r="G376" s="34" t="str">
        <f>IFERROR(MID(Tabela3[[#This Row],[Natureza de Despesa]],3,1),"")</f>
        <v/>
      </c>
      <c r="H376" s="44"/>
      <c r="L376" s="60"/>
      <c r="M376" s="60"/>
      <c r="R376" s="35">
        <f>Tabela3[[#This Row],[Previsão Seplag]]-Tabela3[[#This Row],[Previsão Unidade]]</f>
        <v>0</v>
      </c>
    </row>
    <row r="377" spans="1:18" x14ac:dyDescent="0.25">
      <c r="A377" s="15" t="str">
        <f>IF(Tabela3[[#This Row],[Ação]]&lt;&gt;"","SEPLAG","")</f>
        <v/>
      </c>
      <c r="C377" s="63" t="str">
        <f>IFERROR(VLOOKUP(Tabela3[[#This Row],[Ação]],Tabela1[[Ação]:[Descrição Ação]],2,0),"")</f>
        <v/>
      </c>
      <c r="E377" s="70" t="str">
        <f>IFERROR(VLOOKUP(Tabela3[[#This Row],[Natureza de Despesa]],'Planilha Interna'!C:D,2,0),"")</f>
        <v/>
      </c>
      <c r="F377" s="60"/>
      <c r="G377" s="34" t="str">
        <f>IFERROR(MID(Tabela3[[#This Row],[Natureza de Despesa]],3,1),"")</f>
        <v/>
      </c>
      <c r="H377" s="44"/>
      <c r="L377" s="60"/>
      <c r="M377" s="60"/>
      <c r="R377" s="35">
        <f>Tabela3[[#This Row],[Previsão Seplag]]-Tabela3[[#This Row],[Previsão Unidade]]</f>
        <v>0</v>
      </c>
    </row>
    <row r="378" spans="1:18" x14ac:dyDescent="0.25">
      <c r="A378" s="15" t="str">
        <f>IF(Tabela3[[#This Row],[Ação]]&lt;&gt;"","SEPLAG","")</f>
        <v/>
      </c>
      <c r="C378" s="63" t="str">
        <f>IFERROR(VLOOKUP(Tabela3[[#This Row],[Ação]],Tabela1[[Ação]:[Descrição Ação]],2,0),"")</f>
        <v/>
      </c>
      <c r="E378" s="70" t="str">
        <f>IFERROR(VLOOKUP(Tabela3[[#This Row],[Natureza de Despesa]],'Planilha Interna'!C:D,2,0),"")</f>
        <v/>
      </c>
      <c r="F378" s="60"/>
      <c r="G378" s="34" t="str">
        <f>IFERROR(MID(Tabela3[[#This Row],[Natureza de Despesa]],3,1),"")</f>
        <v/>
      </c>
      <c r="H378" s="44"/>
      <c r="L378" s="60"/>
      <c r="M378" s="60"/>
      <c r="R378" s="35">
        <f>Tabela3[[#This Row],[Previsão Seplag]]-Tabela3[[#This Row],[Previsão Unidade]]</f>
        <v>0</v>
      </c>
    </row>
    <row r="379" spans="1:18" x14ac:dyDescent="0.25">
      <c r="A379" s="15" t="str">
        <f>IF(Tabela3[[#This Row],[Ação]]&lt;&gt;"","SEPLAG","")</f>
        <v/>
      </c>
      <c r="C379" s="63" t="str">
        <f>IFERROR(VLOOKUP(Tabela3[[#This Row],[Ação]],Tabela1[[Ação]:[Descrição Ação]],2,0),"")</f>
        <v/>
      </c>
      <c r="E379" s="70" t="str">
        <f>IFERROR(VLOOKUP(Tabela3[[#This Row],[Natureza de Despesa]],'Planilha Interna'!C:D,2,0),"")</f>
        <v/>
      </c>
      <c r="F379" s="60"/>
      <c r="G379" s="34" t="str">
        <f>IFERROR(MID(Tabela3[[#This Row],[Natureza de Despesa]],3,1),"")</f>
        <v/>
      </c>
      <c r="H379" s="44"/>
      <c r="L379" s="60"/>
      <c r="M379" s="60"/>
      <c r="R379" s="35">
        <f>Tabela3[[#This Row],[Previsão Seplag]]-Tabela3[[#This Row],[Previsão Unidade]]</f>
        <v>0</v>
      </c>
    </row>
    <row r="380" spans="1:18" x14ac:dyDescent="0.25">
      <c r="A380" s="15" t="str">
        <f>IF(Tabela3[[#This Row],[Ação]]&lt;&gt;"","SEPLAG","")</f>
        <v/>
      </c>
      <c r="C380" s="63" t="str">
        <f>IFERROR(VLOOKUP(Tabela3[[#This Row],[Ação]],Tabela1[[Ação]:[Descrição Ação]],2,0),"")</f>
        <v/>
      </c>
      <c r="E380" s="70" t="str">
        <f>IFERROR(VLOOKUP(Tabela3[[#This Row],[Natureza de Despesa]],'Planilha Interna'!C:D,2,0),"")</f>
        <v/>
      </c>
      <c r="F380" s="60"/>
      <c r="G380" s="34" t="str">
        <f>IFERROR(MID(Tabela3[[#This Row],[Natureza de Despesa]],3,1),"")</f>
        <v/>
      </c>
      <c r="H380" s="44"/>
      <c r="L380" s="60"/>
      <c r="M380" s="60"/>
      <c r="R380" s="35">
        <f>Tabela3[[#This Row],[Previsão Seplag]]-Tabela3[[#This Row],[Previsão Unidade]]</f>
        <v>0</v>
      </c>
    </row>
    <row r="381" spans="1:18" x14ac:dyDescent="0.25">
      <c r="A381" s="15" t="str">
        <f>IF(Tabela3[[#This Row],[Ação]]&lt;&gt;"","SEPLAG","")</f>
        <v/>
      </c>
      <c r="C381" s="63" t="str">
        <f>IFERROR(VLOOKUP(Tabela3[[#This Row],[Ação]],Tabela1[[Ação]:[Descrição Ação]],2,0),"")</f>
        <v/>
      </c>
      <c r="E381" s="70" t="str">
        <f>IFERROR(VLOOKUP(Tabela3[[#This Row],[Natureza de Despesa]],'Planilha Interna'!C:D,2,0),"")</f>
        <v/>
      </c>
      <c r="F381" s="60"/>
      <c r="G381" s="34" t="str">
        <f>IFERROR(MID(Tabela3[[#This Row],[Natureza de Despesa]],3,1),"")</f>
        <v/>
      </c>
      <c r="H381" s="44"/>
      <c r="L381" s="60"/>
      <c r="M381" s="60"/>
      <c r="R381" s="35">
        <f>Tabela3[[#This Row],[Previsão Seplag]]-Tabela3[[#This Row],[Previsão Unidade]]</f>
        <v>0</v>
      </c>
    </row>
    <row r="382" spans="1:18" x14ac:dyDescent="0.25">
      <c r="A382" s="15" t="str">
        <f>IF(Tabela3[[#This Row],[Ação]]&lt;&gt;"","SEPLAG","")</f>
        <v/>
      </c>
      <c r="C382" s="63" t="str">
        <f>IFERROR(VLOOKUP(Tabela3[[#This Row],[Ação]],Tabela1[[Ação]:[Descrição Ação]],2,0),"")</f>
        <v/>
      </c>
      <c r="E382" s="70" t="str">
        <f>IFERROR(VLOOKUP(Tabela3[[#This Row],[Natureza de Despesa]],'Planilha Interna'!C:D,2,0),"")</f>
        <v/>
      </c>
      <c r="F382" s="60"/>
      <c r="G382" s="34" t="str">
        <f>IFERROR(MID(Tabela3[[#This Row],[Natureza de Despesa]],3,1),"")</f>
        <v/>
      </c>
      <c r="H382" s="44"/>
      <c r="L382" s="60"/>
      <c r="M382" s="60"/>
      <c r="R382" s="35">
        <f>Tabela3[[#This Row],[Previsão Seplag]]-Tabela3[[#This Row],[Previsão Unidade]]</f>
        <v>0</v>
      </c>
    </row>
    <row r="383" spans="1:18" x14ac:dyDescent="0.25">
      <c r="A383" s="15" t="str">
        <f>IF(Tabela3[[#This Row],[Ação]]&lt;&gt;"","SEPLAG","")</f>
        <v/>
      </c>
      <c r="C383" s="63" t="str">
        <f>IFERROR(VLOOKUP(Tabela3[[#This Row],[Ação]],Tabela1[[Ação]:[Descrição Ação]],2,0),"")</f>
        <v/>
      </c>
      <c r="E383" s="70" t="str">
        <f>IFERROR(VLOOKUP(Tabela3[[#This Row],[Natureza de Despesa]],'Planilha Interna'!C:D,2,0),"")</f>
        <v/>
      </c>
      <c r="F383" s="60"/>
      <c r="G383" s="34" t="str">
        <f>IFERROR(MID(Tabela3[[#This Row],[Natureza de Despesa]],3,1),"")</f>
        <v/>
      </c>
      <c r="H383" s="44"/>
      <c r="L383" s="60"/>
      <c r="M383" s="60"/>
      <c r="R383" s="35">
        <f>Tabela3[[#This Row],[Previsão Seplag]]-Tabela3[[#This Row],[Previsão Unidade]]</f>
        <v>0</v>
      </c>
    </row>
    <row r="384" spans="1:18" x14ac:dyDescent="0.25">
      <c r="A384" s="15" t="str">
        <f>IF(Tabela3[[#This Row],[Ação]]&lt;&gt;"","SEPLAG","")</f>
        <v/>
      </c>
      <c r="C384" s="63" t="str">
        <f>IFERROR(VLOOKUP(Tabela3[[#This Row],[Ação]],Tabela1[[Ação]:[Descrição Ação]],2,0),"")</f>
        <v/>
      </c>
      <c r="E384" s="70" t="str">
        <f>IFERROR(VLOOKUP(Tabela3[[#This Row],[Natureza de Despesa]],'Planilha Interna'!C:D,2,0),"")</f>
        <v/>
      </c>
      <c r="F384" s="60"/>
      <c r="G384" s="34" t="str">
        <f>IFERROR(MID(Tabela3[[#This Row],[Natureza de Despesa]],3,1),"")</f>
        <v/>
      </c>
      <c r="H384" s="44"/>
      <c r="L384" s="60"/>
      <c r="M384" s="60"/>
      <c r="R384" s="35">
        <f>Tabela3[[#This Row],[Previsão Seplag]]-Tabela3[[#This Row],[Previsão Unidade]]</f>
        <v>0</v>
      </c>
    </row>
    <row r="385" spans="1:18" x14ac:dyDescent="0.25">
      <c r="A385" s="15" t="str">
        <f>IF(Tabela3[[#This Row],[Ação]]&lt;&gt;"","SEPLAG","")</f>
        <v/>
      </c>
      <c r="C385" s="63" t="str">
        <f>IFERROR(VLOOKUP(Tabela3[[#This Row],[Ação]],Tabela1[[Ação]:[Descrição Ação]],2,0),"")</f>
        <v/>
      </c>
      <c r="E385" s="70" t="str">
        <f>IFERROR(VLOOKUP(Tabela3[[#This Row],[Natureza de Despesa]],'Planilha Interna'!C:D,2,0),"")</f>
        <v/>
      </c>
      <c r="F385" s="60"/>
      <c r="G385" s="34" t="str">
        <f>IFERROR(MID(Tabela3[[#This Row],[Natureza de Despesa]],3,1),"")</f>
        <v/>
      </c>
      <c r="H385" s="44"/>
      <c r="L385" s="60"/>
      <c r="M385" s="60"/>
      <c r="R385" s="35">
        <f>Tabela3[[#This Row],[Previsão Seplag]]-Tabela3[[#This Row],[Previsão Unidade]]</f>
        <v>0</v>
      </c>
    </row>
    <row r="386" spans="1:18" x14ac:dyDescent="0.25">
      <c r="A386" s="15" t="str">
        <f>IF(Tabela3[[#This Row],[Ação]]&lt;&gt;"","SEPLAG","")</f>
        <v/>
      </c>
      <c r="C386" s="63" t="str">
        <f>IFERROR(VLOOKUP(Tabela3[[#This Row],[Ação]],Tabela1[[Ação]:[Descrição Ação]],2,0),"")</f>
        <v/>
      </c>
      <c r="E386" s="70" t="str">
        <f>IFERROR(VLOOKUP(Tabela3[[#This Row],[Natureza de Despesa]],'Planilha Interna'!C:D,2,0),"")</f>
        <v/>
      </c>
      <c r="F386" s="60"/>
      <c r="G386" s="34" t="str">
        <f>IFERROR(MID(Tabela3[[#This Row],[Natureza de Despesa]],3,1),"")</f>
        <v/>
      </c>
      <c r="H386" s="44"/>
      <c r="L386" s="60"/>
      <c r="M386" s="60"/>
      <c r="R386" s="35">
        <f>Tabela3[[#This Row],[Previsão Seplag]]-Tabela3[[#This Row],[Previsão Unidade]]</f>
        <v>0</v>
      </c>
    </row>
    <row r="387" spans="1:18" x14ac:dyDescent="0.25">
      <c r="A387" s="15" t="str">
        <f>IF(Tabela3[[#This Row],[Ação]]&lt;&gt;"","SEPLAG","")</f>
        <v/>
      </c>
      <c r="C387" s="63" t="str">
        <f>IFERROR(VLOOKUP(Tabela3[[#This Row],[Ação]],Tabela1[[Ação]:[Descrição Ação]],2,0),"")</f>
        <v/>
      </c>
      <c r="E387" s="70" t="str">
        <f>IFERROR(VLOOKUP(Tabela3[[#This Row],[Natureza de Despesa]],'Planilha Interna'!C:D,2,0),"")</f>
        <v/>
      </c>
      <c r="F387" s="60"/>
      <c r="G387" s="34" t="str">
        <f>IFERROR(MID(Tabela3[[#This Row],[Natureza de Despesa]],3,1),"")</f>
        <v/>
      </c>
      <c r="H387" s="44"/>
      <c r="L387" s="60"/>
      <c r="M387" s="60"/>
      <c r="R387" s="35">
        <f>Tabela3[[#This Row],[Previsão Seplag]]-Tabela3[[#This Row],[Previsão Unidade]]</f>
        <v>0</v>
      </c>
    </row>
    <row r="388" spans="1:18" x14ac:dyDescent="0.25">
      <c r="A388" s="15" t="str">
        <f>IF(Tabela3[[#This Row],[Ação]]&lt;&gt;"","SEPLAG","")</f>
        <v/>
      </c>
      <c r="C388" s="63" t="str">
        <f>IFERROR(VLOOKUP(Tabela3[[#This Row],[Ação]],Tabela1[[Ação]:[Descrição Ação]],2,0),"")</f>
        <v/>
      </c>
      <c r="E388" s="70" t="str">
        <f>IFERROR(VLOOKUP(Tabela3[[#This Row],[Natureza de Despesa]],'Planilha Interna'!C:D,2,0),"")</f>
        <v/>
      </c>
      <c r="F388" s="60"/>
      <c r="G388" s="34" t="str">
        <f>IFERROR(MID(Tabela3[[#This Row],[Natureza de Despesa]],3,1),"")</f>
        <v/>
      </c>
      <c r="H388" s="44"/>
      <c r="L388" s="60"/>
      <c r="M388" s="60"/>
      <c r="R388" s="35">
        <f>Tabela3[[#This Row],[Previsão Seplag]]-Tabela3[[#This Row],[Previsão Unidade]]</f>
        <v>0</v>
      </c>
    </row>
    <row r="389" spans="1:18" x14ac:dyDescent="0.25">
      <c r="A389" s="15" t="str">
        <f>IF(Tabela3[[#This Row],[Ação]]&lt;&gt;"","SEPLAG","")</f>
        <v/>
      </c>
      <c r="C389" s="63" t="str">
        <f>IFERROR(VLOOKUP(Tabela3[[#This Row],[Ação]],Tabela1[[Ação]:[Descrição Ação]],2,0),"")</f>
        <v/>
      </c>
      <c r="E389" s="70" t="str">
        <f>IFERROR(VLOOKUP(Tabela3[[#This Row],[Natureza de Despesa]],'Planilha Interna'!C:D,2,0),"")</f>
        <v/>
      </c>
      <c r="F389" s="60"/>
      <c r="G389" s="34" t="str">
        <f>IFERROR(MID(Tabela3[[#This Row],[Natureza de Despesa]],3,1),"")</f>
        <v/>
      </c>
      <c r="H389" s="44"/>
      <c r="L389" s="60"/>
      <c r="M389" s="60"/>
      <c r="R389" s="35">
        <f>Tabela3[[#This Row],[Previsão Seplag]]-Tabela3[[#This Row],[Previsão Unidade]]</f>
        <v>0</v>
      </c>
    </row>
    <row r="390" spans="1:18" x14ac:dyDescent="0.25">
      <c r="A390" s="15" t="str">
        <f>IF(Tabela3[[#This Row],[Ação]]&lt;&gt;"","SEPLAG","")</f>
        <v/>
      </c>
      <c r="C390" s="63" t="str">
        <f>IFERROR(VLOOKUP(Tabela3[[#This Row],[Ação]],Tabela1[[Ação]:[Descrição Ação]],2,0),"")</f>
        <v/>
      </c>
      <c r="E390" s="70" t="str">
        <f>IFERROR(VLOOKUP(Tabela3[[#This Row],[Natureza de Despesa]],'Planilha Interna'!C:D,2,0),"")</f>
        <v/>
      </c>
      <c r="F390" s="60"/>
      <c r="G390" s="34" t="str">
        <f>IFERROR(MID(Tabela3[[#This Row],[Natureza de Despesa]],3,1),"")</f>
        <v/>
      </c>
      <c r="H390" s="44"/>
      <c r="L390" s="60"/>
      <c r="M390" s="60"/>
      <c r="R390" s="35">
        <f>Tabela3[[#This Row],[Previsão Seplag]]-Tabela3[[#This Row],[Previsão Unidade]]</f>
        <v>0</v>
      </c>
    </row>
    <row r="391" spans="1:18" x14ac:dyDescent="0.25">
      <c r="A391" s="15" t="str">
        <f>IF(Tabela3[[#This Row],[Ação]]&lt;&gt;"","SEPLAG","")</f>
        <v/>
      </c>
      <c r="C391" s="63" t="str">
        <f>IFERROR(VLOOKUP(Tabela3[[#This Row],[Ação]],Tabela1[[Ação]:[Descrição Ação]],2,0),"")</f>
        <v/>
      </c>
      <c r="E391" s="70" t="str">
        <f>IFERROR(VLOOKUP(Tabela3[[#This Row],[Natureza de Despesa]],'Planilha Interna'!C:D,2,0),"")</f>
        <v/>
      </c>
      <c r="F391" s="60"/>
      <c r="G391" s="34" t="str">
        <f>IFERROR(MID(Tabela3[[#This Row],[Natureza de Despesa]],3,1),"")</f>
        <v/>
      </c>
      <c r="H391" s="44"/>
      <c r="L391" s="60"/>
      <c r="M391" s="60"/>
      <c r="R391" s="35">
        <f>Tabela3[[#This Row],[Previsão Seplag]]-Tabela3[[#This Row],[Previsão Unidade]]</f>
        <v>0</v>
      </c>
    </row>
    <row r="392" spans="1:18" x14ac:dyDescent="0.25">
      <c r="A392" s="15" t="str">
        <f>IF(Tabela3[[#This Row],[Ação]]&lt;&gt;"","SEPLAG","")</f>
        <v/>
      </c>
      <c r="C392" s="63" t="str">
        <f>IFERROR(VLOOKUP(Tabela3[[#This Row],[Ação]],Tabela1[[Ação]:[Descrição Ação]],2,0),"")</f>
        <v/>
      </c>
      <c r="E392" s="70" t="str">
        <f>IFERROR(VLOOKUP(Tabela3[[#This Row],[Natureza de Despesa]],'Planilha Interna'!C:D,2,0),"")</f>
        <v/>
      </c>
      <c r="F392" s="60"/>
      <c r="G392" s="34" t="str">
        <f>IFERROR(MID(Tabela3[[#This Row],[Natureza de Despesa]],3,1),"")</f>
        <v/>
      </c>
      <c r="H392" s="44"/>
      <c r="L392" s="60"/>
      <c r="M392" s="60"/>
      <c r="R392" s="35">
        <f>Tabela3[[#This Row],[Previsão Seplag]]-Tabela3[[#This Row],[Previsão Unidade]]</f>
        <v>0</v>
      </c>
    </row>
    <row r="393" spans="1:18" x14ac:dyDescent="0.25">
      <c r="A393" s="15" t="str">
        <f>IF(Tabela3[[#This Row],[Ação]]&lt;&gt;"","SEPLAG","")</f>
        <v/>
      </c>
      <c r="C393" s="63" t="str">
        <f>IFERROR(VLOOKUP(Tabela3[[#This Row],[Ação]],Tabela1[[Ação]:[Descrição Ação]],2,0),"")</f>
        <v/>
      </c>
      <c r="E393" s="70" t="str">
        <f>IFERROR(VLOOKUP(Tabela3[[#This Row],[Natureza de Despesa]],'Planilha Interna'!C:D,2,0),"")</f>
        <v/>
      </c>
      <c r="F393" s="60"/>
      <c r="G393" s="34" t="str">
        <f>IFERROR(MID(Tabela3[[#This Row],[Natureza de Despesa]],3,1),"")</f>
        <v/>
      </c>
      <c r="H393" s="44"/>
      <c r="L393" s="60"/>
      <c r="M393" s="60"/>
      <c r="R393" s="35">
        <f>Tabela3[[#This Row],[Previsão Seplag]]-Tabela3[[#This Row],[Previsão Unidade]]</f>
        <v>0</v>
      </c>
    </row>
    <row r="394" spans="1:18" x14ac:dyDescent="0.25">
      <c r="A394" s="15" t="str">
        <f>IF(Tabela3[[#This Row],[Ação]]&lt;&gt;"","SEPLAG","")</f>
        <v/>
      </c>
      <c r="C394" s="63" t="str">
        <f>IFERROR(VLOOKUP(Tabela3[[#This Row],[Ação]],Tabela1[[Ação]:[Descrição Ação]],2,0),"")</f>
        <v/>
      </c>
      <c r="E394" s="70" t="str">
        <f>IFERROR(VLOOKUP(Tabela3[[#This Row],[Natureza de Despesa]],'Planilha Interna'!C:D,2,0),"")</f>
        <v/>
      </c>
      <c r="F394" s="60"/>
      <c r="G394" s="34" t="str">
        <f>IFERROR(MID(Tabela3[[#This Row],[Natureza de Despesa]],3,1),"")</f>
        <v/>
      </c>
      <c r="H394" s="44"/>
      <c r="L394" s="60"/>
      <c r="M394" s="60"/>
      <c r="R394" s="35">
        <f>Tabela3[[#This Row],[Previsão Seplag]]-Tabela3[[#This Row],[Previsão Unidade]]</f>
        <v>0</v>
      </c>
    </row>
    <row r="395" spans="1:18" x14ac:dyDescent="0.25">
      <c r="A395" s="15" t="str">
        <f>IF(Tabela3[[#This Row],[Ação]]&lt;&gt;"","SEPLAG","")</f>
        <v/>
      </c>
      <c r="C395" s="63" t="str">
        <f>IFERROR(VLOOKUP(Tabela3[[#This Row],[Ação]],Tabela1[[Ação]:[Descrição Ação]],2,0),"")</f>
        <v/>
      </c>
      <c r="E395" s="70" t="str">
        <f>IFERROR(VLOOKUP(Tabela3[[#This Row],[Natureza de Despesa]],'Planilha Interna'!C:D,2,0),"")</f>
        <v/>
      </c>
      <c r="F395" s="60"/>
      <c r="G395" s="34" t="str">
        <f>IFERROR(MID(Tabela3[[#This Row],[Natureza de Despesa]],3,1),"")</f>
        <v/>
      </c>
      <c r="H395" s="44"/>
      <c r="L395" s="60"/>
      <c r="M395" s="60"/>
      <c r="R395" s="35">
        <f>Tabela3[[#This Row],[Previsão Seplag]]-Tabela3[[#This Row],[Previsão Unidade]]</f>
        <v>0</v>
      </c>
    </row>
    <row r="396" spans="1:18" x14ac:dyDescent="0.25">
      <c r="A396" s="15" t="str">
        <f>IF(Tabela3[[#This Row],[Ação]]&lt;&gt;"","SEPLAG","")</f>
        <v/>
      </c>
      <c r="C396" s="63" t="str">
        <f>IFERROR(VLOOKUP(Tabela3[[#This Row],[Ação]],Tabela1[[Ação]:[Descrição Ação]],2,0),"")</f>
        <v/>
      </c>
      <c r="E396" s="70" t="str">
        <f>IFERROR(VLOOKUP(Tabela3[[#This Row],[Natureza de Despesa]],'Planilha Interna'!C:D,2,0),"")</f>
        <v/>
      </c>
      <c r="F396" s="60"/>
      <c r="G396" s="34" t="str">
        <f>IFERROR(MID(Tabela3[[#This Row],[Natureza de Despesa]],3,1),"")</f>
        <v/>
      </c>
      <c r="H396" s="44"/>
      <c r="L396" s="60"/>
      <c r="M396" s="60"/>
      <c r="R396" s="35">
        <f>Tabela3[[#This Row],[Previsão Seplag]]-Tabela3[[#This Row],[Previsão Unidade]]</f>
        <v>0</v>
      </c>
    </row>
    <row r="397" spans="1:18" x14ac:dyDescent="0.25">
      <c r="A397" s="15" t="str">
        <f>IF(Tabela3[[#This Row],[Ação]]&lt;&gt;"","SEPLAG","")</f>
        <v/>
      </c>
      <c r="C397" s="63" t="str">
        <f>IFERROR(VLOOKUP(Tabela3[[#This Row],[Ação]],Tabela1[[Ação]:[Descrição Ação]],2,0),"")</f>
        <v/>
      </c>
      <c r="E397" s="70" t="str">
        <f>IFERROR(VLOOKUP(Tabela3[[#This Row],[Natureza de Despesa]],'Planilha Interna'!C:D,2,0),"")</f>
        <v/>
      </c>
      <c r="F397" s="60"/>
      <c r="G397" s="34" t="str">
        <f>IFERROR(MID(Tabela3[[#This Row],[Natureza de Despesa]],3,1),"")</f>
        <v/>
      </c>
      <c r="H397" s="44"/>
      <c r="L397" s="60"/>
      <c r="M397" s="60"/>
      <c r="R397" s="35">
        <f>Tabela3[[#This Row],[Previsão Seplag]]-Tabela3[[#This Row],[Previsão Unidade]]</f>
        <v>0</v>
      </c>
    </row>
    <row r="398" spans="1:18" x14ac:dyDescent="0.25">
      <c r="A398" s="15" t="str">
        <f>IF(Tabela3[[#This Row],[Ação]]&lt;&gt;"","SEPLAG","")</f>
        <v/>
      </c>
      <c r="C398" s="63" t="str">
        <f>IFERROR(VLOOKUP(Tabela3[[#This Row],[Ação]],Tabela1[[Ação]:[Descrição Ação]],2,0),"")</f>
        <v/>
      </c>
      <c r="E398" s="70" t="str">
        <f>IFERROR(VLOOKUP(Tabela3[[#This Row],[Natureza de Despesa]],'Planilha Interna'!C:D,2,0),"")</f>
        <v/>
      </c>
      <c r="F398" s="60"/>
      <c r="G398" s="34" t="str">
        <f>IFERROR(MID(Tabela3[[#This Row],[Natureza de Despesa]],3,1),"")</f>
        <v/>
      </c>
      <c r="H398" s="44"/>
      <c r="L398" s="60"/>
      <c r="M398" s="60"/>
      <c r="R398" s="35">
        <f>Tabela3[[#This Row],[Previsão Seplag]]-Tabela3[[#This Row],[Previsão Unidade]]</f>
        <v>0</v>
      </c>
    </row>
    <row r="399" spans="1:18" x14ac:dyDescent="0.25">
      <c r="A399" s="15" t="str">
        <f>IF(Tabela3[[#This Row],[Ação]]&lt;&gt;"","SEPLAG","")</f>
        <v/>
      </c>
      <c r="C399" s="63" t="str">
        <f>IFERROR(VLOOKUP(Tabela3[[#This Row],[Ação]],Tabela1[[Ação]:[Descrição Ação]],2,0),"")</f>
        <v/>
      </c>
      <c r="E399" s="70" t="str">
        <f>IFERROR(VLOOKUP(Tabela3[[#This Row],[Natureza de Despesa]],'Planilha Interna'!C:D,2,0),"")</f>
        <v/>
      </c>
      <c r="F399" s="60"/>
      <c r="G399" s="34" t="str">
        <f>IFERROR(MID(Tabela3[[#This Row],[Natureza de Despesa]],3,1),"")</f>
        <v/>
      </c>
      <c r="H399" s="44"/>
      <c r="L399" s="60"/>
      <c r="M399" s="60"/>
      <c r="R399" s="35">
        <f>Tabela3[[#This Row],[Previsão Seplag]]-Tabela3[[#This Row],[Previsão Unidade]]</f>
        <v>0</v>
      </c>
    </row>
    <row r="400" spans="1:18" x14ac:dyDescent="0.25">
      <c r="A400" s="15" t="str">
        <f>IF(Tabela3[[#This Row],[Ação]]&lt;&gt;"","SEPLAG","")</f>
        <v/>
      </c>
      <c r="C400" s="63" t="str">
        <f>IFERROR(VLOOKUP(Tabela3[[#This Row],[Ação]],Tabela1[[Ação]:[Descrição Ação]],2,0),"")</f>
        <v/>
      </c>
      <c r="E400" s="70" t="str">
        <f>IFERROR(VLOOKUP(Tabela3[[#This Row],[Natureza de Despesa]],'Planilha Interna'!C:D,2,0),"")</f>
        <v/>
      </c>
      <c r="F400" s="60"/>
      <c r="G400" s="34" t="str">
        <f>IFERROR(MID(Tabela3[[#This Row],[Natureza de Despesa]],3,1),"")</f>
        <v/>
      </c>
      <c r="H400" s="44"/>
      <c r="L400" s="60"/>
      <c r="M400" s="60"/>
      <c r="R400" s="35">
        <f>Tabela3[[#This Row],[Previsão Seplag]]-Tabela3[[#This Row],[Previsão Unidade]]</f>
        <v>0</v>
      </c>
    </row>
    <row r="401" spans="1:18" x14ac:dyDescent="0.25">
      <c r="A401" s="15" t="str">
        <f>IF(Tabela3[[#This Row],[Ação]]&lt;&gt;"","SEPLAG","")</f>
        <v/>
      </c>
      <c r="C401" s="63" t="str">
        <f>IFERROR(VLOOKUP(Tabela3[[#This Row],[Ação]],Tabela1[[Ação]:[Descrição Ação]],2,0),"")</f>
        <v/>
      </c>
      <c r="E401" s="70" t="str">
        <f>IFERROR(VLOOKUP(Tabela3[[#This Row],[Natureza de Despesa]],'Planilha Interna'!C:D,2,0),"")</f>
        <v/>
      </c>
      <c r="F401" s="60"/>
      <c r="G401" s="34" t="str">
        <f>IFERROR(MID(Tabela3[[#This Row],[Natureza de Despesa]],3,1),"")</f>
        <v/>
      </c>
      <c r="H401" s="44"/>
      <c r="L401" s="60"/>
      <c r="M401" s="60"/>
      <c r="R401" s="35">
        <f>Tabela3[[#This Row],[Previsão Seplag]]-Tabela3[[#This Row],[Previsão Unidade]]</f>
        <v>0</v>
      </c>
    </row>
    <row r="402" spans="1:18" x14ac:dyDescent="0.25">
      <c r="A402" s="15" t="str">
        <f>IF(Tabela3[[#This Row],[Ação]]&lt;&gt;"","SEPLAG","")</f>
        <v/>
      </c>
      <c r="C402" s="63" t="str">
        <f>IFERROR(VLOOKUP(Tabela3[[#This Row],[Ação]],Tabela1[[Ação]:[Descrição Ação]],2,0),"")</f>
        <v/>
      </c>
      <c r="E402" s="70" t="str">
        <f>IFERROR(VLOOKUP(Tabela3[[#This Row],[Natureza de Despesa]],'Planilha Interna'!C:D,2,0),"")</f>
        <v/>
      </c>
      <c r="F402" s="60"/>
      <c r="G402" s="34" t="str">
        <f>IFERROR(MID(Tabela3[[#This Row],[Natureza de Despesa]],3,1),"")</f>
        <v/>
      </c>
      <c r="H402" s="44"/>
      <c r="L402" s="60"/>
      <c r="M402" s="60"/>
      <c r="R402" s="35">
        <f>Tabela3[[#This Row],[Previsão Seplag]]-Tabela3[[#This Row],[Previsão Unidade]]</f>
        <v>0</v>
      </c>
    </row>
    <row r="403" spans="1:18" x14ac:dyDescent="0.25">
      <c r="A403" s="15" t="str">
        <f>IF(Tabela3[[#This Row],[Ação]]&lt;&gt;"","SEPLAG","")</f>
        <v/>
      </c>
      <c r="C403" s="63" t="str">
        <f>IFERROR(VLOOKUP(Tabela3[[#This Row],[Ação]],Tabela1[[Ação]:[Descrição Ação]],2,0),"")</f>
        <v/>
      </c>
      <c r="E403" s="70" t="str">
        <f>IFERROR(VLOOKUP(Tabela3[[#This Row],[Natureza de Despesa]],'Planilha Interna'!C:D,2,0),"")</f>
        <v/>
      </c>
      <c r="F403" s="60"/>
      <c r="G403" s="34" t="str">
        <f>IFERROR(MID(Tabela3[[#This Row],[Natureza de Despesa]],3,1),"")</f>
        <v/>
      </c>
      <c r="H403" s="44"/>
      <c r="L403" s="60"/>
      <c r="M403" s="60"/>
      <c r="R403" s="35">
        <f>Tabela3[[#This Row],[Previsão Seplag]]-Tabela3[[#This Row],[Previsão Unidade]]</f>
        <v>0</v>
      </c>
    </row>
    <row r="404" spans="1:18" x14ac:dyDescent="0.25">
      <c r="A404" s="15" t="str">
        <f>IF(Tabela3[[#This Row],[Ação]]&lt;&gt;"","SEPLAG","")</f>
        <v/>
      </c>
      <c r="C404" s="63" t="str">
        <f>IFERROR(VLOOKUP(Tabela3[[#This Row],[Ação]],Tabela1[[Ação]:[Descrição Ação]],2,0),"")</f>
        <v/>
      </c>
      <c r="E404" s="70" t="str">
        <f>IFERROR(VLOOKUP(Tabela3[[#This Row],[Natureza de Despesa]],'Planilha Interna'!C:D,2,0),"")</f>
        <v/>
      </c>
      <c r="F404" s="60"/>
      <c r="G404" s="34" t="str">
        <f>IFERROR(MID(Tabela3[[#This Row],[Natureza de Despesa]],3,1),"")</f>
        <v/>
      </c>
      <c r="H404" s="44"/>
      <c r="L404" s="60"/>
      <c r="M404" s="60"/>
      <c r="R404" s="35">
        <f>Tabela3[[#This Row],[Previsão Seplag]]-Tabela3[[#This Row],[Previsão Unidade]]</f>
        <v>0</v>
      </c>
    </row>
    <row r="405" spans="1:18" x14ac:dyDescent="0.25">
      <c r="A405" s="15" t="str">
        <f>IF(Tabela3[[#This Row],[Ação]]&lt;&gt;"","SEPLAG","")</f>
        <v/>
      </c>
      <c r="C405" s="63" t="str">
        <f>IFERROR(VLOOKUP(Tabela3[[#This Row],[Ação]],Tabela1[[Ação]:[Descrição Ação]],2,0),"")</f>
        <v/>
      </c>
      <c r="E405" s="70" t="str">
        <f>IFERROR(VLOOKUP(Tabela3[[#This Row],[Natureza de Despesa]],'Planilha Interna'!C:D,2,0),"")</f>
        <v/>
      </c>
      <c r="F405" s="60"/>
      <c r="G405" s="34" t="str">
        <f>IFERROR(MID(Tabela3[[#This Row],[Natureza de Despesa]],3,1),"")</f>
        <v/>
      </c>
      <c r="H405" s="44"/>
      <c r="L405" s="60"/>
      <c r="M405" s="60"/>
      <c r="R405" s="35">
        <f>Tabela3[[#This Row],[Previsão Seplag]]-Tabela3[[#This Row],[Previsão Unidade]]</f>
        <v>0</v>
      </c>
    </row>
    <row r="406" spans="1:18" x14ac:dyDescent="0.25">
      <c r="A406" s="15" t="str">
        <f>IF(Tabela3[[#This Row],[Ação]]&lt;&gt;"","SEPLAG","")</f>
        <v/>
      </c>
      <c r="C406" s="63" t="str">
        <f>IFERROR(VLOOKUP(Tabela3[[#This Row],[Ação]],Tabela1[[Ação]:[Descrição Ação]],2,0),"")</f>
        <v/>
      </c>
      <c r="E406" s="70" t="str">
        <f>IFERROR(VLOOKUP(Tabela3[[#This Row],[Natureza de Despesa]],'Planilha Interna'!C:D,2,0),"")</f>
        <v/>
      </c>
      <c r="F406" s="60"/>
      <c r="G406" s="34" t="str">
        <f>IFERROR(MID(Tabela3[[#This Row],[Natureza de Despesa]],3,1),"")</f>
        <v/>
      </c>
      <c r="H406" s="44"/>
      <c r="L406" s="60"/>
      <c r="M406" s="60"/>
      <c r="R406" s="35">
        <f>Tabela3[[#This Row],[Previsão Seplag]]-Tabela3[[#This Row],[Previsão Unidade]]</f>
        <v>0</v>
      </c>
    </row>
    <row r="407" spans="1:18" x14ac:dyDescent="0.25">
      <c r="A407" s="15" t="str">
        <f>IF(Tabela3[[#This Row],[Ação]]&lt;&gt;"","SEPLAG","")</f>
        <v/>
      </c>
      <c r="C407" s="63" t="str">
        <f>IFERROR(VLOOKUP(Tabela3[[#This Row],[Ação]],Tabela1[[Ação]:[Descrição Ação]],2,0),"")</f>
        <v/>
      </c>
      <c r="E407" s="70" t="str">
        <f>IFERROR(VLOOKUP(Tabela3[[#This Row],[Natureza de Despesa]],'Planilha Interna'!C:D,2,0),"")</f>
        <v/>
      </c>
      <c r="F407" s="60"/>
      <c r="G407" s="34" t="str">
        <f>IFERROR(MID(Tabela3[[#This Row],[Natureza de Despesa]],3,1),"")</f>
        <v/>
      </c>
      <c r="H407" s="44"/>
      <c r="L407" s="60"/>
      <c r="M407" s="60"/>
      <c r="R407" s="35">
        <f>Tabela3[[#This Row],[Previsão Seplag]]-Tabela3[[#This Row],[Previsão Unidade]]</f>
        <v>0</v>
      </c>
    </row>
    <row r="408" spans="1:18" x14ac:dyDescent="0.25">
      <c r="A408" s="15" t="str">
        <f>IF(Tabela3[[#This Row],[Ação]]&lt;&gt;"","SEPLAG","")</f>
        <v/>
      </c>
      <c r="C408" s="63" t="str">
        <f>IFERROR(VLOOKUP(Tabela3[[#This Row],[Ação]],Tabela1[[Ação]:[Descrição Ação]],2,0),"")</f>
        <v/>
      </c>
      <c r="E408" s="70" t="str">
        <f>IFERROR(VLOOKUP(Tabela3[[#This Row],[Natureza de Despesa]],'Planilha Interna'!C:D,2,0),"")</f>
        <v/>
      </c>
      <c r="F408" s="60"/>
      <c r="G408" s="34" t="str">
        <f>IFERROR(MID(Tabela3[[#This Row],[Natureza de Despesa]],3,1),"")</f>
        <v/>
      </c>
      <c r="H408" s="44"/>
      <c r="L408" s="60"/>
      <c r="M408" s="60"/>
      <c r="R408" s="35">
        <f>Tabela3[[#This Row],[Previsão Seplag]]-Tabela3[[#This Row],[Previsão Unidade]]</f>
        <v>0</v>
      </c>
    </row>
    <row r="409" spans="1:18" x14ac:dyDescent="0.25">
      <c r="A409" s="15" t="str">
        <f>IF(Tabela3[[#This Row],[Ação]]&lt;&gt;"","SEPLAG","")</f>
        <v/>
      </c>
      <c r="C409" s="63" t="str">
        <f>IFERROR(VLOOKUP(Tabela3[[#This Row],[Ação]],Tabela1[[Ação]:[Descrição Ação]],2,0),"")</f>
        <v/>
      </c>
      <c r="E409" s="70" t="str">
        <f>IFERROR(VLOOKUP(Tabela3[[#This Row],[Natureza de Despesa]],'Planilha Interna'!C:D,2,0),"")</f>
        <v/>
      </c>
      <c r="F409" s="60"/>
      <c r="G409" s="34" t="str">
        <f>IFERROR(MID(Tabela3[[#This Row],[Natureza de Despesa]],3,1),"")</f>
        <v/>
      </c>
      <c r="H409" s="44"/>
      <c r="L409" s="60"/>
      <c r="M409" s="60"/>
      <c r="R409" s="35">
        <f>Tabela3[[#This Row],[Previsão Seplag]]-Tabela3[[#This Row],[Previsão Unidade]]</f>
        <v>0</v>
      </c>
    </row>
    <row r="410" spans="1:18" x14ac:dyDescent="0.25">
      <c r="A410" s="15" t="str">
        <f>IF(Tabela3[[#This Row],[Ação]]&lt;&gt;"","SEPLAG","")</f>
        <v/>
      </c>
      <c r="C410" s="63" t="str">
        <f>IFERROR(VLOOKUP(Tabela3[[#This Row],[Ação]],Tabela1[[Ação]:[Descrição Ação]],2,0),"")</f>
        <v/>
      </c>
      <c r="E410" s="70" t="str">
        <f>IFERROR(VLOOKUP(Tabela3[[#This Row],[Natureza de Despesa]],'Planilha Interna'!C:D,2,0),"")</f>
        <v/>
      </c>
      <c r="F410" s="60"/>
      <c r="G410" s="34" t="str">
        <f>IFERROR(MID(Tabela3[[#This Row],[Natureza de Despesa]],3,1),"")</f>
        <v/>
      </c>
      <c r="H410" s="44"/>
      <c r="L410" s="60"/>
      <c r="M410" s="60"/>
      <c r="R410" s="35">
        <f>Tabela3[[#This Row],[Previsão Seplag]]-Tabela3[[#This Row],[Previsão Unidade]]</f>
        <v>0</v>
      </c>
    </row>
    <row r="411" spans="1:18" x14ac:dyDescent="0.25">
      <c r="A411" s="15" t="str">
        <f>IF(Tabela3[[#This Row],[Ação]]&lt;&gt;"","SEPLAG","")</f>
        <v/>
      </c>
      <c r="C411" s="63" t="str">
        <f>IFERROR(VLOOKUP(Tabela3[[#This Row],[Ação]],Tabela1[[Ação]:[Descrição Ação]],2,0),"")</f>
        <v/>
      </c>
      <c r="E411" s="70" t="str">
        <f>IFERROR(VLOOKUP(Tabela3[[#This Row],[Natureza de Despesa]],'Planilha Interna'!C:D,2,0),"")</f>
        <v/>
      </c>
      <c r="F411" s="60"/>
      <c r="G411" s="34" t="str">
        <f>IFERROR(MID(Tabela3[[#This Row],[Natureza de Despesa]],3,1),"")</f>
        <v/>
      </c>
      <c r="H411" s="44"/>
      <c r="L411" s="60"/>
      <c r="M411" s="60"/>
      <c r="R411" s="35">
        <f>Tabela3[[#This Row],[Previsão Seplag]]-Tabela3[[#This Row],[Previsão Unidade]]</f>
        <v>0</v>
      </c>
    </row>
    <row r="412" spans="1:18" x14ac:dyDescent="0.25">
      <c r="A412" s="15" t="str">
        <f>IF(Tabela3[[#This Row],[Ação]]&lt;&gt;"","SEPLAG","")</f>
        <v/>
      </c>
      <c r="C412" s="63" t="str">
        <f>IFERROR(VLOOKUP(Tabela3[[#This Row],[Ação]],Tabela1[[Ação]:[Descrição Ação]],2,0),"")</f>
        <v/>
      </c>
      <c r="E412" s="70" t="str">
        <f>IFERROR(VLOOKUP(Tabela3[[#This Row],[Natureza de Despesa]],'Planilha Interna'!C:D,2,0),"")</f>
        <v/>
      </c>
      <c r="F412" s="60"/>
      <c r="G412" s="34" t="str">
        <f>IFERROR(MID(Tabela3[[#This Row],[Natureza de Despesa]],3,1),"")</f>
        <v/>
      </c>
      <c r="H412" s="44"/>
      <c r="L412" s="60"/>
      <c r="M412" s="60"/>
      <c r="R412" s="35">
        <f>Tabela3[[#This Row],[Previsão Seplag]]-Tabela3[[#This Row],[Previsão Unidade]]</f>
        <v>0</v>
      </c>
    </row>
    <row r="413" spans="1:18" x14ac:dyDescent="0.25">
      <c r="A413" s="15" t="str">
        <f>IF(Tabela3[[#This Row],[Ação]]&lt;&gt;"","SEPLAG","")</f>
        <v/>
      </c>
      <c r="C413" s="63" t="str">
        <f>IFERROR(VLOOKUP(Tabela3[[#This Row],[Ação]],Tabela1[[Ação]:[Descrição Ação]],2,0),"")</f>
        <v/>
      </c>
      <c r="E413" s="70" t="str">
        <f>IFERROR(VLOOKUP(Tabela3[[#This Row],[Natureza de Despesa]],'Planilha Interna'!C:D,2,0),"")</f>
        <v/>
      </c>
      <c r="F413" s="60"/>
      <c r="G413" s="34" t="str">
        <f>IFERROR(MID(Tabela3[[#This Row],[Natureza de Despesa]],3,1),"")</f>
        <v/>
      </c>
      <c r="H413" s="44"/>
      <c r="L413" s="60"/>
      <c r="M413" s="60"/>
      <c r="R413" s="35">
        <f>Tabela3[[#This Row],[Previsão Seplag]]-Tabela3[[#This Row],[Previsão Unidade]]</f>
        <v>0</v>
      </c>
    </row>
    <row r="414" spans="1:18" x14ac:dyDescent="0.25">
      <c r="A414" s="15" t="str">
        <f>IF(Tabela3[[#This Row],[Ação]]&lt;&gt;"","SEPLAG","")</f>
        <v/>
      </c>
      <c r="C414" s="63" t="str">
        <f>IFERROR(VLOOKUP(Tabela3[[#This Row],[Ação]],Tabela1[[Ação]:[Descrição Ação]],2,0),"")</f>
        <v/>
      </c>
      <c r="E414" s="70" t="str">
        <f>IFERROR(VLOOKUP(Tabela3[[#This Row],[Natureza de Despesa]],'Planilha Interna'!C:D,2,0),"")</f>
        <v/>
      </c>
      <c r="F414" s="60"/>
      <c r="G414" s="34" t="str">
        <f>IFERROR(MID(Tabela3[[#This Row],[Natureza de Despesa]],3,1),"")</f>
        <v/>
      </c>
      <c r="H414" s="44"/>
      <c r="L414" s="60"/>
      <c r="M414" s="60"/>
      <c r="R414" s="35">
        <f>Tabela3[[#This Row],[Previsão Seplag]]-Tabela3[[#This Row],[Previsão Unidade]]</f>
        <v>0</v>
      </c>
    </row>
    <row r="415" spans="1:18" x14ac:dyDescent="0.25">
      <c r="A415" s="15" t="str">
        <f>IF(Tabela3[[#This Row],[Ação]]&lt;&gt;"","SEPLAG","")</f>
        <v/>
      </c>
      <c r="C415" s="63" t="str">
        <f>IFERROR(VLOOKUP(Tabela3[[#This Row],[Ação]],Tabela1[[Ação]:[Descrição Ação]],2,0),"")</f>
        <v/>
      </c>
      <c r="E415" s="70" t="str">
        <f>IFERROR(VLOOKUP(Tabela3[[#This Row],[Natureza de Despesa]],'Planilha Interna'!C:D,2,0),"")</f>
        <v/>
      </c>
      <c r="F415" s="60"/>
      <c r="G415" s="34" t="str">
        <f>IFERROR(MID(Tabela3[[#This Row],[Natureza de Despesa]],3,1),"")</f>
        <v/>
      </c>
      <c r="H415" s="44"/>
      <c r="L415" s="60"/>
      <c r="M415" s="60"/>
      <c r="R415" s="35">
        <f>Tabela3[[#This Row],[Previsão Seplag]]-Tabela3[[#This Row],[Previsão Unidade]]</f>
        <v>0</v>
      </c>
    </row>
    <row r="416" spans="1:18" x14ac:dyDescent="0.25">
      <c r="A416" s="15" t="str">
        <f>IF(Tabela3[[#This Row],[Ação]]&lt;&gt;"","SEPLAG","")</f>
        <v/>
      </c>
      <c r="C416" s="63" t="str">
        <f>IFERROR(VLOOKUP(Tabela3[[#This Row],[Ação]],Tabela1[[Ação]:[Descrição Ação]],2,0),"")</f>
        <v/>
      </c>
      <c r="E416" s="70" t="str">
        <f>IFERROR(VLOOKUP(Tabela3[[#This Row],[Natureza de Despesa]],'Planilha Interna'!C:D,2,0),"")</f>
        <v/>
      </c>
      <c r="F416" s="60"/>
      <c r="G416" s="34" t="str">
        <f>IFERROR(MID(Tabela3[[#This Row],[Natureza de Despesa]],3,1),"")</f>
        <v/>
      </c>
      <c r="H416" s="44"/>
      <c r="L416" s="60"/>
      <c r="M416" s="60"/>
      <c r="R416" s="35">
        <f>Tabela3[[#This Row],[Previsão Seplag]]-Tabela3[[#This Row],[Previsão Unidade]]</f>
        <v>0</v>
      </c>
    </row>
    <row r="417" spans="1:18" x14ac:dyDescent="0.25">
      <c r="A417" s="15" t="str">
        <f>IF(Tabela3[[#This Row],[Ação]]&lt;&gt;"","SEPLAG","")</f>
        <v/>
      </c>
      <c r="C417" s="63" t="str">
        <f>IFERROR(VLOOKUP(Tabela3[[#This Row],[Ação]],Tabela1[[Ação]:[Descrição Ação]],2,0),"")</f>
        <v/>
      </c>
      <c r="E417" s="70" t="str">
        <f>IFERROR(VLOOKUP(Tabela3[[#This Row],[Natureza de Despesa]],'Planilha Interna'!C:D,2,0),"")</f>
        <v/>
      </c>
      <c r="F417" s="60"/>
      <c r="G417" s="34" t="str">
        <f>IFERROR(MID(Tabela3[[#This Row],[Natureza de Despesa]],3,1),"")</f>
        <v/>
      </c>
      <c r="H417" s="44"/>
      <c r="L417" s="60"/>
      <c r="M417" s="60"/>
      <c r="R417" s="35">
        <f>Tabela3[[#This Row],[Previsão Seplag]]-Tabela3[[#This Row],[Previsão Unidade]]</f>
        <v>0</v>
      </c>
    </row>
    <row r="418" spans="1:18" x14ac:dyDescent="0.25">
      <c r="A418" s="15" t="str">
        <f>IF(Tabela3[[#This Row],[Ação]]&lt;&gt;"","SEPLAG","")</f>
        <v/>
      </c>
      <c r="C418" s="63" t="str">
        <f>IFERROR(VLOOKUP(Tabela3[[#This Row],[Ação]],Tabela1[[Ação]:[Descrição Ação]],2,0),"")</f>
        <v/>
      </c>
      <c r="E418" s="70" t="str">
        <f>IFERROR(VLOOKUP(Tabela3[[#This Row],[Natureza de Despesa]],'Planilha Interna'!C:D,2,0),"")</f>
        <v/>
      </c>
      <c r="F418" s="60"/>
      <c r="G418" s="34" t="str">
        <f>IFERROR(MID(Tabela3[[#This Row],[Natureza de Despesa]],3,1),"")</f>
        <v/>
      </c>
      <c r="H418" s="44"/>
      <c r="L418" s="60"/>
      <c r="M418" s="60"/>
      <c r="R418" s="35">
        <f>Tabela3[[#This Row],[Previsão Seplag]]-Tabela3[[#This Row],[Previsão Unidade]]</f>
        <v>0</v>
      </c>
    </row>
    <row r="419" spans="1:18" x14ac:dyDescent="0.25">
      <c r="A419" s="15" t="str">
        <f>IF(Tabela3[[#This Row],[Ação]]&lt;&gt;"","SEPLAG","")</f>
        <v/>
      </c>
      <c r="C419" s="63" t="str">
        <f>IFERROR(VLOOKUP(Tabela3[[#This Row],[Ação]],Tabela1[[Ação]:[Descrição Ação]],2,0),"")</f>
        <v/>
      </c>
      <c r="E419" s="70" t="str">
        <f>IFERROR(VLOOKUP(Tabela3[[#This Row],[Natureza de Despesa]],'Planilha Interna'!C:D,2,0),"")</f>
        <v/>
      </c>
      <c r="F419" s="60"/>
      <c r="G419" s="34" t="str">
        <f>IFERROR(MID(Tabela3[[#This Row],[Natureza de Despesa]],3,1),"")</f>
        <v/>
      </c>
      <c r="H419" s="44"/>
      <c r="L419" s="60"/>
      <c r="M419" s="60"/>
      <c r="R419" s="35">
        <f>Tabela3[[#This Row],[Previsão Seplag]]-Tabela3[[#This Row],[Previsão Unidade]]</f>
        <v>0</v>
      </c>
    </row>
    <row r="420" spans="1:18" x14ac:dyDescent="0.25">
      <c r="A420" s="15" t="str">
        <f>IF(Tabela3[[#This Row],[Ação]]&lt;&gt;"","SEPLAG","")</f>
        <v/>
      </c>
      <c r="C420" s="63" t="str">
        <f>IFERROR(VLOOKUP(Tabela3[[#This Row],[Ação]],Tabela1[[Ação]:[Descrição Ação]],2,0),"")</f>
        <v/>
      </c>
      <c r="E420" s="70" t="str">
        <f>IFERROR(VLOOKUP(Tabela3[[#This Row],[Natureza de Despesa]],'Planilha Interna'!C:D,2,0),"")</f>
        <v/>
      </c>
      <c r="F420" s="60"/>
      <c r="G420" s="34" t="str">
        <f>IFERROR(MID(Tabela3[[#This Row],[Natureza de Despesa]],3,1),"")</f>
        <v/>
      </c>
      <c r="H420" s="44"/>
      <c r="L420" s="60"/>
      <c r="M420" s="60"/>
      <c r="R420" s="35">
        <f>Tabela3[[#This Row],[Previsão Seplag]]-Tabela3[[#This Row],[Previsão Unidade]]</f>
        <v>0</v>
      </c>
    </row>
    <row r="421" spans="1:18" x14ac:dyDescent="0.25">
      <c r="A421" s="15" t="str">
        <f>IF(Tabela3[[#This Row],[Ação]]&lt;&gt;"","SEPLAG","")</f>
        <v/>
      </c>
      <c r="C421" s="63" t="str">
        <f>IFERROR(VLOOKUP(Tabela3[[#This Row],[Ação]],Tabela1[[Ação]:[Descrição Ação]],2,0),"")</f>
        <v/>
      </c>
      <c r="E421" s="70" t="str">
        <f>IFERROR(VLOOKUP(Tabela3[[#This Row],[Natureza de Despesa]],'Planilha Interna'!C:D,2,0),"")</f>
        <v/>
      </c>
      <c r="F421" s="60"/>
      <c r="G421" s="34" t="str">
        <f>IFERROR(MID(Tabela3[[#This Row],[Natureza de Despesa]],3,1),"")</f>
        <v/>
      </c>
      <c r="H421" s="44"/>
      <c r="L421" s="60"/>
      <c r="M421" s="60"/>
      <c r="R421" s="35">
        <f>Tabela3[[#This Row],[Previsão Seplag]]-Tabela3[[#This Row],[Previsão Unidade]]</f>
        <v>0</v>
      </c>
    </row>
    <row r="422" spans="1:18" x14ac:dyDescent="0.25">
      <c r="A422" s="15" t="str">
        <f>IF(Tabela3[[#This Row],[Ação]]&lt;&gt;"","SEPLAG","")</f>
        <v/>
      </c>
      <c r="C422" s="63" t="str">
        <f>IFERROR(VLOOKUP(Tabela3[[#This Row],[Ação]],Tabela1[[Ação]:[Descrição Ação]],2,0),"")</f>
        <v/>
      </c>
      <c r="E422" s="70" t="str">
        <f>IFERROR(VLOOKUP(Tabela3[[#This Row],[Natureza de Despesa]],'Planilha Interna'!C:D,2,0),"")</f>
        <v/>
      </c>
      <c r="F422" s="60"/>
      <c r="G422" s="34" t="str">
        <f>IFERROR(MID(Tabela3[[#This Row],[Natureza de Despesa]],3,1),"")</f>
        <v/>
      </c>
      <c r="H422" s="44"/>
      <c r="L422" s="60"/>
      <c r="M422" s="60"/>
      <c r="R422" s="35">
        <f>Tabela3[[#This Row],[Previsão Seplag]]-Tabela3[[#This Row],[Previsão Unidade]]</f>
        <v>0</v>
      </c>
    </row>
    <row r="423" spans="1:18" x14ac:dyDescent="0.25">
      <c r="A423" s="15" t="str">
        <f>IF(Tabela3[[#This Row],[Ação]]&lt;&gt;"","SEPLAG","")</f>
        <v/>
      </c>
      <c r="C423" s="63" t="str">
        <f>IFERROR(VLOOKUP(Tabela3[[#This Row],[Ação]],Tabela1[[Ação]:[Descrição Ação]],2,0),"")</f>
        <v/>
      </c>
      <c r="E423" s="70" t="str">
        <f>IFERROR(VLOOKUP(Tabela3[[#This Row],[Natureza de Despesa]],'Planilha Interna'!C:D,2,0),"")</f>
        <v/>
      </c>
      <c r="F423" s="60"/>
      <c r="G423" s="34" t="str">
        <f>IFERROR(MID(Tabela3[[#This Row],[Natureza de Despesa]],3,1),"")</f>
        <v/>
      </c>
      <c r="H423" s="44"/>
      <c r="L423" s="60"/>
      <c r="M423" s="60"/>
      <c r="R423" s="35">
        <f>Tabela3[[#This Row],[Previsão Seplag]]-Tabela3[[#This Row],[Previsão Unidade]]</f>
        <v>0</v>
      </c>
    </row>
    <row r="424" spans="1:18" x14ac:dyDescent="0.25">
      <c r="A424" s="15" t="str">
        <f>IF(Tabela3[[#This Row],[Ação]]&lt;&gt;"","SEPLAG","")</f>
        <v/>
      </c>
      <c r="C424" s="63" t="str">
        <f>IFERROR(VLOOKUP(Tabela3[[#This Row],[Ação]],Tabela1[[Ação]:[Descrição Ação]],2,0),"")</f>
        <v/>
      </c>
      <c r="E424" s="70" t="str">
        <f>IFERROR(VLOOKUP(Tabela3[[#This Row],[Natureza de Despesa]],'Planilha Interna'!C:D,2,0),"")</f>
        <v/>
      </c>
      <c r="F424" s="60"/>
      <c r="G424" s="34" t="str">
        <f>IFERROR(MID(Tabela3[[#This Row],[Natureza de Despesa]],3,1),"")</f>
        <v/>
      </c>
      <c r="H424" s="44"/>
      <c r="L424" s="60"/>
      <c r="M424" s="60"/>
      <c r="R424" s="35">
        <f>Tabela3[[#This Row],[Previsão Seplag]]-Tabela3[[#This Row],[Previsão Unidade]]</f>
        <v>0</v>
      </c>
    </row>
    <row r="425" spans="1:18" x14ac:dyDescent="0.25">
      <c r="A425" s="15" t="str">
        <f>IF(Tabela3[[#This Row],[Ação]]&lt;&gt;"","SEPLAG","")</f>
        <v/>
      </c>
      <c r="C425" s="63" t="str">
        <f>IFERROR(VLOOKUP(Tabela3[[#This Row],[Ação]],Tabela1[[Ação]:[Descrição Ação]],2,0),"")</f>
        <v/>
      </c>
      <c r="E425" s="70" t="str">
        <f>IFERROR(VLOOKUP(Tabela3[[#This Row],[Natureza de Despesa]],'Planilha Interna'!C:D,2,0),"")</f>
        <v/>
      </c>
      <c r="F425" s="60"/>
      <c r="G425" s="34" t="str">
        <f>IFERROR(MID(Tabela3[[#This Row],[Natureza de Despesa]],3,1),"")</f>
        <v/>
      </c>
      <c r="H425" s="44"/>
      <c r="L425" s="60"/>
      <c r="M425" s="60"/>
      <c r="R425" s="35">
        <f>Tabela3[[#This Row],[Previsão Seplag]]-Tabela3[[#This Row],[Previsão Unidade]]</f>
        <v>0</v>
      </c>
    </row>
    <row r="426" spans="1:18" x14ac:dyDescent="0.25">
      <c r="A426" s="15" t="str">
        <f>IF(Tabela3[[#This Row],[Ação]]&lt;&gt;"","SEPLAG","")</f>
        <v/>
      </c>
      <c r="C426" s="63" t="str">
        <f>IFERROR(VLOOKUP(Tabela3[[#This Row],[Ação]],Tabela1[[Ação]:[Descrição Ação]],2,0),"")</f>
        <v/>
      </c>
      <c r="E426" s="70" t="str">
        <f>IFERROR(VLOOKUP(Tabela3[[#This Row],[Natureza de Despesa]],'Planilha Interna'!C:D,2,0),"")</f>
        <v/>
      </c>
      <c r="F426" s="60"/>
      <c r="G426" s="34" t="str">
        <f>IFERROR(MID(Tabela3[[#This Row],[Natureza de Despesa]],3,1),"")</f>
        <v/>
      </c>
      <c r="H426" s="44"/>
      <c r="L426" s="60"/>
      <c r="M426" s="60"/>
      <c r="R426" s="35">
        <f>Tabela3[[#This Row],[Previsão Seplag]]-Tabela3[[#This Row],[Previsão Unidade]]</f>
        <v>0</v>
      </c>
    </row>
    <row r="427" spans="1:18" x14ac:dyDescent="0.25">
      <c r="A427" s="15" t="str">
        <f>IF(Tabela3[[#This Row],[Ação]]&lt;&gt;"","SEPLAG","")</f>
        <v/>
      </c>
      <c r="C427" s="63" t="str">
        <f>IFERROR(VLOOKUP(Tabela3[[#This Row],[Ação]],Tabela1[[Ação]:[Descrição Ação]],2,0),"")</f>
        <v/>
      </c>
      <c r="E427" s="70" t="str">
        <f>IFERROR(VLOOKUP(Tabela3[[#This Row],[Natureza de Despesa]],'Planilha Interna'!C:D,2,0),"")</f>
        <v/>
      </c>
      <c r="F427" s="60"/>
      <c r="G427" s="34" t="str">
        <f>IFERROR(MID(Tabela3[[#This Row],[Natureza de Despesa]],3,1),"")</f>
        <v/>
      </c>
      <c r="H427" s="44"/>
      <c r="L427" s="60"/>
      <c r="M427" s="60"/>
      <c r="R427" s="35">
        <f>Tabela3[[#This Row],[Previsão Seplag]]-Tabela3[[#This Row],[Previsão Unidade]]</f>
        <v>0</v>
      </c>
    </row>
    <row r="428" spans="1:18" x14ac:dyDescent="0.25">
      <c r="A428" s="15" t="str">
        <f>IF(Tabela3[[#This Row],[Ação]]&lt;&gt;"","SEPLAG","")</f>
        <v/>
      </c>
      <c r="C428" s="63" t="str">
        <f>IFERROR(VLOOKUP(Tabela3[[#This Row],[Ação]],Tabela1[[Ação]:[Descrição Ação]],2,0),"")</f>
        <v/>
      </c>
      <c r="E428" s="70" t="str">
        <f>IFERROR(VLOOKUP(Tabela3[[#This Row],[Natureza de Despesa]],'Planilha Interna'!C:D,2,0),"")</f>
        <v/>
      </c>
      <c r="F428" s="60"/>
      <c r="G428" s="34" t="str">
        <f>IFERROR(MID(Tabela3[[#This Row],[Natureza de Despesa]],3,1),"")</f>
        <v/>
      </c>
      <c r="H428" s="44"/>
      <c r="L428" s="60"/>
      <c r="M428" s="60"/>
      <c r="R428" s="35">
        <f>Tabela3[[#This Row],[Previsão Seplag]]-Tabela3[[#This Row],[Previsão Unidade]]</f>
        <v>0</v>
      </c>
    </row>
    <row r="429" spans="1:18" x14ac:dyDescent="0.25">
      <c r="A429" s="15" t="str">
        <f>IF(Tabela3[[#This Row],[Ação]]&lt;&gt;"","SEPLAG","")</f>
        <v/>
      </c>
      <c r="C429" s="63" t="str">
        <f>IFERROR(VLOOKUP(Tabela3[[#This Row],[Ação]],Tabela1[[Ação]:[Descrição Ação]],2,0),"")</f>
        <v/>
      </c>
      <c r="E429" s="70" t="str">
        <f>IFERROR(VLOOKUP(Tabela3[[#This Row],[Natureza de Despesa]],'Planilha Interna'!C:D,2,0),"")</f>
        <v/>
      </c>
      <c r="F429" s="60"/>
      <c r="G429" s="34" t="str">
        <f>IFERROR(MID(Tabela3[[#This Row],[Natureza de Despesa]],3,1),"")</f>
        <v/>
      </c>
      <c r="H429" s="44"/>
      <c r="L429" s="60"/>
      <c r="M429" s="60"/>
      <c r="R429" s="35">
        <f>Tabela3[[#This Row],[Previsão Seplag]]-Tabela3[[#This Row],[Previsão Unidade]]</f>
        <v>0</v>
      </c>
    </row>
    <row r="430" spans="1:18" x14ac:dyDescent="0.25">
      <c r="A430" s="15" t="str">
        <f>IF(Tabela3[[#This Row],[Ação]]&lt;&gt;"","SEPLAG","")</f>
        <v/>
      </c>
      <c r="C430" s="63" t="str">
        <f>IFERROR(VLOOKUP(Tabela3[[#This Row],[Ação]],Tabela1[[Ação]:[Descrição Ação]],2,0),"")</f>
        <v/>
      </c>
      <c r="E430" s="70" t="str">
        <f>IFERROR(VLOOKUP(Tabela3[[#This Row],[Natureza de Despesa]],'Planilha Interna'!C:D,2,0),"")</f>
        <v/>
      </c>
      <c r="F430" s="60"/>
      <c r="G430" s="34" t="str">
        <f>IFERROR(MID(Tabela3[[#This Row],[Natureza de Despesa]],3,1),"")</f>
        <v/>
      </c>
      <c r="H430" s="44"/>
      <c r="L430" s="60"/>
      <c r="M430" s="60"/>
      <c r="R430" s="35">
        <f>Tabela3[[#This Row],[Previsão Seplag]]-Tabela3[[#This Row],[Previsão Unidade]]</f>
        <v>0</v>
      </c>
    </row>
    <row r="431" spans="1:18" x14ac:dyDescent="0.25">
      <c r="A431" s="15" t="str">
        <f>IF(Tabela3[[#This Row],[Ação]]&lt;&gt;"","SEPLAG","")</f>
        <v/>
      </c>
      <c r="C431" s="63" t="str">
        <f>IFERROR(VLOOKUP(Tabela3[[#This Row],[Ação]],Tabela1[[Ação]:[Descrição Ação]],2,0),"")</f>
        <v/>
      </c>
      <c r="E431" s="70" t="str">
        <f>IFERROR(VLOOKUP(Tabela3[[#This Row],[Natureza de Despesa]],'Planilha Interna'!C:D,2,0),"")</f>
        <v/>
      </c>
      <c r="F431" s="60"/>
      <c r="G431" s="34" t="str">
        <f>IFERROR(MID(Tabela3[[#This Row],[Natureza de Despesa]],3,1),"")</f>
        <v/>
      </c>
      <c r="H431" s="44"/>
      <c r="L431" s="60"/>
      <c r="M431" s="60"/>
      <c r="R431" s="35">
        <f>Tabela3[[#This Row],[Previsão Seplag]]-Tabela3[[#This Row],[Previsão Unidade]]</f>
        <v>0</v>
      </c>
    </row>
    <row r="432" spans="1:18" x14ac:dyDescent="0.25">
      <c r="A432" s="15" t="str">
        <f>IF(Tabela3[[#This Row],[Ação]]&lt;&gt;"","SEPLAG","")</f>
        <v/>
      </c>
      <c r="C432" s="63" t="str">
        <f>IFERROR(VLOOKUP(Tabela3[[#This Row],[Ação]],Tabela1[[Ação]:[Descrição Ação]],2,0),"")</f>
        <v/>
      </c>
      <c r="E432" s="70" t="str">
        <f>IFERROR(VLOOKUP(Tabela3[[#This Row],[Natureza de Despesa]],'Planilha Interna'!C:D,2,0),"")</f>
        <v/>
      </c>
      <c r="F432" s="60"/>
      <c r="G432" s="34" t="str">
        <f>IFERROR(MID(Tabela3[[#This Row],[Natureza de Despesa]],3,1),"")</f>
        <v/>
      </c>
      <c r="H432" s="44"/>
      <c r="L432" s="60"/>
      <c r="M432" s="60"/>
      <c r="R432" s="35">
        <f>Tabela3[[#This Row],[Previsão Seplag]]-Tabela3[[#This Row],[Previsão Unidade]]</f>
        <v>0</v>
      </c>
    </row>
    <row r="433" spans="1:18" x14ac:dyDescent="0.25">
      <c r="A433" s="15" t="str">
        <f>IF(Tabela3[[#This Row],[Ação]]&lt;&gt;"","SEPLAG","")</f>
        <v/>
      </c>
      <c r="C433" s="63" t="str">
        <f>IFERROR(VLOOKUP(Tabela3[[#This Row],[Ação]],Tabela1[[Ação]:[Descrição Ação]],2,0),"")</f>
        <v/>
      </c>
      <c r="E433" s="70" t="str">
        <f>IFERROR(VLOOKUP(Tabela3[[#This Row],[Natureza de Despesa]],'Planilha Interna'!C:D,2,0),"")</f>
        <v/>
      </c>
      <c r="F433" s="60"/>
      <c r="G433" s="34" t="str">
        <f>IFERROR(MID(Tabela3[[#This Row],[Natureza de Despesa]],3,1),"")</f>
        <v/>
      </c>
      <c r="H433" s="44"/>
      <c r="L433" s="60"/>
      <c r="M433" s="60"/>
      <c r="R433" s="35">
        <f>Tabela3[[#This Row],[Previsão Seplag]]-Tabela3[[#This Row],[Previsão Unidade]]</f>
        <v>0</v>
      </c>
    </row>
    <row r="434" spans="1:18" x14ac:dyDescent="0.25">
      <c r="A434" s="15" t="str">
        <f>IF(Tabela3[[#This Row],[Ação]]&lt;&gt;"","SEPLAG","")</f>
        <v/>
      </c>
      <c r="C434" s="63" t="str">
        <f>IFERROR(VLOOKUP(Tabela3[[#This Row],[Ação]],Tabela1[[Ação]:[Descrição Ação]],2,0),"")</f>
        <v/>
      </c>
      <c r="E434" s="70" t="str">
        <f>IFERROR(VLOOKUP(Tabela3[[#This Row],[Natureza de Despesa]],'Planilha Interna'!C:D,2,0),"")</f>
        <v/>
      </c>
      <c r="F434" s="60"/>
      <c r="G434" s="34" t="str">
        <f>IFERROR(MID(Tabela3[[#This Row],[Natureza de Despesa]],3,1),"")</f>
        <v/>
      </c>
      <c r="H434" s="44"/>
      <c r="L434" s="60"/>
      <c r="M434" s="60"/>
      <c r="R434" s="35">
        <f>Tabela3[[#This Row],[Previsão Seplag]]-Tabela3[[#This Row],[Previsão Unidade]]</f>
        <v>0</v>
      </c>
    </row>
    <row r="435" spans="1:18" x14ac:dyDescent="0.25">
      <c r="A435" s="15" t="str">
        <f>IF(Tabela3[[#This Row],[Ação]]&lt;&gt;"","SEPLAG","")</f>
        <v/>
      </c>
      <c r="C435" s="63" t="str">
        <f>IFERROR(VLOOKUP(Tabela3[[#This Row],[Ação]],Tabela1[[Ação]:[Descrição Ação]],2,0),"")</f>
        <v/>
      </c>
      <c r="E435" s="70" t="str">
        <f>IFERROR(VLOOKUP(Tabela3[[#This Row],[Natureza de Despesa]],'Planilha Interna'!C:D,2,0),"")</f>
        <v/>
      </c>
      <c r="F435" s="60"/>
      <c r="G435" s="34" t="str">
        <f>IFERROR(MID(Tabela3[[#This Row],[Natureza de Despesa]],3,1),"")</f>
        <v/>
      </c>
      <c r="H435" s="44"/>
      <c r="L435" s="60"/>
      <c r="M435" s="60"/>
      <c r="R435" s="35">
        <f>Tabela3[[#This Row],[Previsão Seplag]]-Tabela3[[#This Row],[Previsão Unidade]]</f>
        <v>0</v>
      </c>
    </row>
    <row r="436" spans="1:18" x14ac:dyDescent="0.25">
      <c r="A436" s="15" t="str">
        <f>IF(Tabela3[[#This Row],[Ação]]&lt;&gt;"","SEPLAG","")</f>
        <v/>
      </c>
      <c r="C436" s="63" t="str">
        <f>IFERROR(VLOOKUP(Tabela3[[#This Row],[Ação]],Tabela1[[Ação]:[Descrição Ação]],2,0),"")</f>
        <v/>
      </c>
      <c r="E436" s="70" t="str">
        <f>IFERROR(VLOOKUP(Tabela3[[#This Row],[Natureza de Despesa]],'Planilha Interna'!C:D,2,0),"")</f>
        <v/>
      </c>
      <c r="F436" s="60"/>
      <c r="G436" s="34" t="str">
        <f>IFERROR(MID(Tabela3[[#This Row],[Natureza de Despesa]],3,1),"")</f>
        <v/>
      </c>
      <c r="H436" s="44"/>
      <c r="L436" s="60"/>
      <c r="M436" s="60"/>
      <c r="R436" s="35">
        <f>Tabela3[[#This Row],[Previsão Seplag]]-Tabela3[[#This Row],[Previsão Unidade]]</f>
        <v>0</v>
      </c>
    </row>
    <row r="437" spans="1:18" x14ac:dyDescent="0.25">
      <c r="A437" s="15" t="str">
        <f>IF(Tabela3[[#This Row],[Ação]]&lt;&gt;"","SEPLAG","")</f>
        <v/>
      </c>
      <c r="C437" s="63" t="str">
        <f>IFERROR(VLOOKUP(Tabela3[[#This Row],[Ação]],Tabela1[[Ação]:[Descrição Ação]],2,0),"")</f>
        <v/>
      </c>
      <c r="E437" s="70" t="str">
        <f>IFERROR(VLOOKUP(Tabela3[[#This Row],[Natureza de Despesa]],'Planilha Interna'!C:D,2,0),"")</f>
        <v/>
      </c>
      <c r="F437" s="60"/>
      <c r="G437" s="34" t="str">
        <f>IFERROR(MID(Tabela3[[#This Row],[Natureza de Despesa]],3,1),"")</f>
        <v/>
      </c>
      <c r="H437" s="44"/>
      <c r="L437" s="60"/>
      <c r="M437" s="60"/>
      <c r="R437" s="35">
        <f>Tabela3[[#This Row],[Previsão Seplag]]-Tabela3[[#This Row],[Previsão Unidade]]</f>
        <v>0</v>
      </c>
    </row>
    <row r="438" spans="1:18" x14ac:dyDescent="0.25">
      <c r="A438" s="15" t="str">
        <f>IF(Tabela3[[#This Row],[Ação]]&lt;&gt;"","SEPLAG","")</f>
        <v/>
      </c>
      <c r="C438" s="63" t="str">
        <f>IFERROR(VLOOKUP(Tabela3[[#This Row],[Ação]],Tabela1[[Ação]:[Descrição Ação]],2,0),"")</f>
        <v/>
      </c>
      <c r="E438" s="70" t="str">
        <f>IFERROR(VLOOKUP(Tabela3[[#This Row],[Natureza de Despesa]],'Planilha Interna'!C:D,2,0),"")</f>
        <v/>
      </c>
      <c r="F438" s="60"/>
      <c r="G438" s="34" t="str">
        <f>IFERROR(MID(Tabela3[[#This Row],[Natureza de Despesa]],3,1),"")</f>
        <v/>
      </c>
      <c r="H438" s="44"/>
      <c r="L438" s="60"/>
      <c r="M438" s="60"/>
      <c r="R438" s="35">
        <f>Tabela3[[#This Row],[Previsão Seplag]]-Tabela3[[#This Row],[Previsão Unidade]]</f>
        <v>0</v>
      </c>
    </row>
    <row r="439" spans="1:18" x14ac:dyDescent="0.25">
      <c r="A439" s="15" t="str">
        <f>IF(Tabela3[[#This Row],[Ação]]&lt;&gt;"","SEPLAG","")</f>
        <v/>
      </c>
      <c r="C439" s="63" t="str">
        <f>IFERROR(VLOOKUP(Tabela3[[#This Row],[Ação]],Tabela1[[Ação]:[Descrição Ação]],2,0),"")</f>
        <v/>
      </c>
      <c r="E439" s="70" t="str">
        <f>IFERROR(VLOOKUP(Tabela3[[#This Row],[Natureza de Despesa]],'Planilha Interna'!C:D,2,0),"")</f>
        <v/>
      </c>
      <c r="F439" s="60"/>
      <c r="G439" s="34" t="str">
        <f>IFERROR(MID(Tabela3[[#This Row],[Natureza de Despesa]],3,1),"")</f>
        <v/>
      </c>
      <c r="H439" s="44"/>
      <c r="L439" s="60"/>
      <c r="M439" s="60"/>
      <c r="R439" s="35">
        <f>Tabela3[[#This Row],[Previsão Seplag]]-Tabela3[[#This Row],[Previsão Unidade]]</f>
        <v>0</v>
      </c>
    </row>
    <row r="440" spans="1:18" x14ac:dyDescent="0.25">
      <c r="A440" s="15" t="str">
        <f>IF(Tabela3[[#This Row],[Ação]]&lt;&gt;"","SEPLAG","")</f>
        <v/>
      </c>
      <c r="C440" s="63" t="str">
        <f>IFERROR(VLOOKUP(Tabela3[[#This Row],[Ação]],Tabela1[[Ação]:[Descrição Ação]],2,0),"")</f>
        <v/>
      </c>
      <c r="E440" s="70" t="str">
        <f>IFERROR(VLOOKUP(Tabela3[[#This Row],[Natureza de Despesa]],'Planilha Interna'!C:D,2,0),"")</f>
        <v/>
      </c>
      <c r="F440" s="60"/>
      <c r="G440" s="34" t="str">
        <f>IFERROR(MID(Tabela3[[#This Row],[Natureza de Despesa]],3,1),"")</f>
        <v/>
      </c>
      <c r="H440" s="44"/>
      <c r="L440" s="60"/>
      <c r="M440" s="60"/>
      <c r="R440" s="35">
        <f>Tabela3[[#This Row],[Previsão Seplag]]-Tabela3[[#This Row],[Previsão Unidade]]</f>
        <v>0</v>
      </c>
    </row>
    <row r="441" spans="1:18" x14ac:dyDescent="0.25">
      <c r="A441" s="15" t="str">
        <f>IF(Tabela3[[#This Row],[Ação]]&lt;&gt;"","SEPLAG","")</f>
        <v/>
      </c>
      <c r="C441" s="63" t="str">
        <f>IFERROR(VLOOKUP(Tabela3[[#This Row],[Ação]],Tabela1[[Ação]:[Descrição Ação]],2,0),"")</f>
        <v/>
      </c>
      <c r="E441" s="70" t="str">
        <f>IFERROR(VLOOKUP(Tabela3[[#This Row],[Natureza de Despesa]],'Planilha Interna'!C:D,2,0),"")</f>
        <v/>
      </c>
      <c r="F441" s="60"/>
      <c r="G441" s="34" t="str">
        <f>IFERROR(MID(Tabela3[[#This Row],[Natureza de Despesa]],3,1),"")</f>
        <v/>
      </c>
      <c r="H441" s="44"/>
      <c r="L441" s="60"/>
      <c r="M441" s="60"/>
      <c r="R441" s="35">
        <f>Tabela3[[#This Row],[Previsão Seplag]]-Tabela3[[#This Row],[Previsão Unidade]]</f>
        <v>0</v>
      </c>
    </row>
    <row r="442" spans="1:18" x14ac:dyDescent="0.25">
      <c r="A442" s="15" t="str">
        <f>IF(Tabela3[[#This Row],[Ação]]&lt;&gt;"","SEPLAG","")</f>
        <v/>
      </c>
      <c r="C442" s="63" t="str">
        <f>IFERROR(VLOOKUP(Tabela3[[#This Row],[Ação]],Tabela1[[Ação]:[Descrição Ação]],2,0),"")</f>
        <v/>
      </c>
      <c r="E442" s="70" t="str">
        <f>IFERROR(VLOOKUP(Tabela3[[#This Row],[Natureza de Despesa]],'Planilha Interna'!C:D,2,0),"")</f>
        <v/>
      </c>
      <c r="F442" s="60"/>
      <c r="G442" s="34" t="str">
        <f>IFERROR(MID(Tabela3[[#This Row],[Natureza de Despesa]],3,1),"")</f>
        <v/>
      </c>
      <c r="H442" s="44"/>
      <c r="L442" s="60"/>
      <c r="M442" s="60"/>
      <c r="R442" s="35">
        <f>Tabela3[[#This Row],[Previsão Seplag]]-Tabela3[[#This Row],[Previsão Unidade]]</f>
        <v>0</v>
      </c>
    </row>
    <row r="443" spans="1:18" x14ac:dyDescent="0.25">
      <c r="A443" s="15" t="str">
        <f>IF(Tabela3[[#This Row],[Ação]]&lt;&gt;"","SEPLAG","")</f>
        <v/>
      </c>
      <c r="C443" s="63" t="str">
        <f>IFERROR(VLOOKUP(Tabela3[[#This Row],[Ação]],Tabela1[[Ação]:[Descrição Ação]],2,0),"")</f>
        <v/>
      </c>
      <c r="E443" s="70" t="str">
        <f>IFERROR(VLOOKUP(Tabela3[[#This Row],[Natureza de Despesa]],'Planilha Interna'!C:D,2,0),"")</f>
        <v/>
      </c>
      <c r="F443" s="60"/>
      <c r="G443" s="34" t="str">
        <f>IFERROR(MID(Tabela3[[#This Row],[Natureza de Despesa]],3,1),"")</f>
        <v/>
      </c>
      <c r="H443" s="44"/>
      <c r="L443" s="60"/>
      <c r="M443" s="60"/>
      <c r="R443" s="35">
        <f>Tabela3[[#This Row],[Previsão Seplag]]-Tabela3[[#This Row],[Previsão Unidade]]</f>
        <v>0</v>
      </c>
    </row>
    <row r="444" spans="1:18" x14ac:dyDescent="0.25">
      <c r="A444" s="15" t="str">
        <f>IF(Tabela3[[#This Row],[Ação]]&lt;&gt;"","SEPLAG","")</f>
        <v/>
      </c>
      <c r="C444" s="63" t="str">
        <f>IFERROR(VLOOKUP(Tabela3[[#This Row],[Ação]],Tabela1[[Ação]:[Descrição Ação]],2,0),"")</f>
        <v/>
      </c>
      <c r="E444" s="70" t="str">
        <f>IFERROR(VLOOKUP(Tabela3[[#This Row],[Natureza de Despesa]],'Planilha Interna'!C:D,2,0),"")</f>
        <v/>
      </c>
      <c r="F444" s="60"/>
      <c r="G444" s="34" t="str">
        <f>IFERROR(MID(Tabela3[[#This Row],[Natureza de Despesa]],3,1),"")</f>
        <v/>
      </c>
      <c r="H444" s="44"/>
      <c r="L444" s="60"/>
      <c r="M444" s="60"/>
      <c r="R444" s="35">
        <f>Tabela3[[#This Row],[Previsão Seplag]]-Tabela3[[#This Row],[Previsão Unidade]]</f>
        <v>0</v>
      </c>
    </row>
    <row r="445" spans="1:18" x14ac:dyDescent="0.25">
      <c r="A445" s="15" t="str">
        <f>IF(Tabela3[[#This Row],[Ação]]&lt;&gt;"","SEPLAG","")</f>
        <v/>
      </c>
      <c r="C445" s="63" t="str">
        <f>IFERROR(VLOOKUP(Tabela3[[#This Row],[Ação]],Tabela1[[Ação]:[Descrição Ação]],2,0),"")</f>
        <v/>
      </c>
      <c r="E445" s="70" t="str">
        <f>IFERROR(VLOOKUP(Tabela3[[#This Row],[Natureza de Despesa]],'Planilha Interna'!C:D,2,0),"")</f>
        <v/>
      </c>
      <c r="F445" s="60"/>
      <c r="G445" s="34" t="str">
        <f>IFERROR(MID(Tabela3[[#This Row],[Natureza de Despesa]],3,1),"")</f>
        <v/>
      </c>
      <c r="H445" s="44"/>
      <c r="L445" s="60"/>
      <c r="M445" s="60"/>
      <c r="R445" s="35">
        <f>Tabela3[[#This Row],[Previsão Seplag]]-Tabela3[[#This Row],[Previsão Unidade]]</f>
        <v>0</v>
      </c>
    </row>
    <row r="446" spans="1:18" x14ac:dyDescent="0.25">
      <c r="A446" s="15" t="str">
        <f>IF(Tabela3[[#This Row],[Ação]]&lt;&gt;"","SEPLAG","")</f>
        <v/>
      </c>
      <c r="C446" s="63" t="str">
        <f>IFERROR(VLOOKUP(Tabela3[[#This Row],[Ação]],Tabela1[[Ação]:[Descrição Ação]],2,0),"")</f>
        <v/>
      </c>
      <c r="E446" s="70" t="str">
        <f>IFERROR(VLOOKUP(Tabela3[[#This Row],[Natureza de Despesa]],'Planilha Interna'!C:D,2,0),"")</f>
        <v/>
      </c>
      <c r="F446" s="60"/>
      <c r="G446" s="34" t="str">
        <f>IFERROR(MID(Tabela3[[#This Row],[Natureza de Despesa]],3,1),"")</f>
        <v/>
      </c>
      <c r="H446" s="44"/>
      <c r="L446" s="60"/>
      <c r="M446" s="60"/>
      <c r="R446" s="35">
        <f>Tabela3[[#This Row],[Previsão Seplag]]-Tabela3[[#This Row],[Previsão Unidade]]</f>
        <v>0</v>
      </c>
    </row>
    <row r="447" spans="1:18" x14ac:dyDescent="0.25">
      <c r="A447" s="15" t="str">
        <f>IF(Tabela3[[#This Row],[Ação]]&lt;&gt;"","SEPLAG","")</f>
        <v/>
      </c>
      <c r="C447" s="63" t="str">
        <f>IFERROR(VLOOKUP(Tabela3[[#This Row],[Ação]],Tabela1[[Ação]:[Descrição Ação]],2,0),"")</f>
        <v/>
      </c>
      <c r="E447" s="70" t="str">
        <f>IFERROR(VLOOKUP(Tabela3[[#This Row],[Natureza de Despesa]],'Planilha Interna'!C:D,2,0),"")</f>
        <v/>
      </c>
      <c r="F447" s="60"/>
      <c r="G447" s="34" t="str">
        <f>IFERROR(MID(Tabela3[[#This Row],[Natureza de Despesa]],3,1),"")</f>
        <v/>
      </c>
      <c r="H447" s="44"/>
      <c r="L447" s="60"/>
      <c r="M447" s="60"/>
      <c r="R447" s="35">
        <f>Tabela3[[#This Row],[Previsão Seplag]]-Tabela3[[#This Row],[Previsão Unidade]]</f>
        <v>0</v>
      </c>
    </row>
    <row r="448" spans="1:18" x14ac:dyDescent="0.25">
      <c r="A448" s="15" t="str">
        <f>IF(Tabela3[[#This Row],[Ação]]&lt;&gt;"","SEPLAG","")</f>
        <v/>
      </c>
      <c r="C448" s="63" t="str">
        <f>IFERROR(VLOOKUP(Tabela3[[#This Row],[Ação]],Tabela1[[Ação]:[Descrição Ação]],2,0),"")</f>
        <v/>
      </c>
      <c r="E448" s="70" t="str">
        <f>IFERROR(VLOOKUP(Tabela3[[#This Row],[Natureza de Despesa]],'Planilha Interna'!C:D,2,0),"")</f>
        <v/>
      </c>
      <c r="F448" s="60"/>
      <c r="G448" s="34" t="str">
        <f>IFERROR(MID(Tabela3[[#This Row],[Natureza de Despesa]],3,1),"")</f>
        <v/>
      </c>
      <c r="H448" s="44"/>
      <c r="L448" s="60"/>
      <c r="M448" s="60"/>
      <c r="R448" s="35">
        <f>Tabela3[[#This Row],[Previsão Seplag]]-Tabela3[[#This Row],[Previsão Unidade]]</f>
        <v>0</v>
      </c>
    </row>
    <row r="449" spans="1:18" x14ac:dyDescent="0.25">
      <c r="A449" s="15" t="str">
        <f>IF(Tabela3[[#This Row],[Ação]]&lt;&gt;"","SEPLAG","")</f>
        <v/>
      </c>
      <c r="C449" s="63" t="str">
        <f>IFERROR(VLOOKUP(Tabela3[[#This Row],[Ação]],Tabela1[[Ação]:[Descrição Ação]],2,0),"")</f>
        <v/>
      </c>
      <c r="E449" s="70" t="str">
        <f>IFERROR(VLOOKUP(Tabela3[[#This Row],[Natureza de Despesa]],'Planilha Interna'!C:D,2,0),"")</f>
        <v/>
      </c>
      <c r="G449" s="34" t="str">
        <f>IFERROR(MID(Tabela3[[#This Row],[Natureza de Despesa]],3,1),"")</f>
        <v/>
      </c>
      <c r="H449" s="44"/>
      <c r="L449" s="60"/>
      <c r="M449" s="60"/>
      <c r="R449" s="35">
        <f>Tabela3[[#This Row],[Previsão Seplag]]-Tabela3[[#This Row],[Previsão Unidade]]</f>
        <v>0</v>
      </c>
    </row>
    <row r="450" spans="1:18" x14ac:dyDescent="0.25">
      <c r="C450" s="73" t="str">
        <f>IFERROR(VLOOKUP(Tabela3[[#This Row],[Ação]],Tabela1[[Ação]:[Descrição Ação]],2,0),"")</f>
        <v/>
      </c>
      <c r="E450" s="70" t="str">
        <f>IFERROR(VLOOKUP(Tabela3[[#This Row],[Natureza de Despesa]],'Planilha Interna'!C:D,2,0),"")</f>
        <v/>
      </c>
      <c r="G450" s="34" t="str">
        <f>IFERROR(MID(Tabela3[[#This Row],[Natureza de Despesa]],3,1),"")</f>
        <v/>
      </c>
      <c r="H450" s="44"/>
      <c r="L450" s="60"/>
      <c r="M450" s="60"/>
      <c r="R450" s="35">
        <f>Tabela3[[#This Row],[Previsão Seplag]]-Tabela3[[#This Row],[Previsão Unidade]]</f>
        <v>0</v>
      </c>
    </row>
  </sheetData>
  <dataConsolidate/>
  <phoneticPr fontId="13" type="noConversion"/>
  <conditionalFormatting sqref="I36">
    <cfRule type="expression" dxfId="16442" priority="30">
      <formula>#REF!&lt;&gt;""</formula>
    </cfRule>
  </conditionalFormatting>
  <conditionalFormatting sqref="I37">
    <cfRule type="expression" dxfId="16441" priority="41">
      <formula>#REF!&lt;&gt;""</formula>
    </cfRule>
  </conditionalFormatting>
  <conditionalFormatting sqref="I38">
    <cfRule type="expression" dxfId="16440" priority="40">
      <formula>#REF!&lt;&gt;""</formula>
    </cfRule>
  </conditionalFormatting>
  <conditionalFormatting sqref="I39">
    <cfRule type="expression" dxfId="16439" priority="39">
      <formula>#REF!&lt;&gt;""</formula>
    </cfRule>
  </conditionalFormatting>
  <conditionalFormatting sqref="I40">
    <cfRule type="expression" dxfId="16438" priority="38">
      <formula>#REF!&lt;&gt;""</formula>
    </cfRule>
  </conditionalFormatting>
  <conditionalFormatting sqref="I42">
    <cfRule type="expression" dxfId="16437" priority="37">
      <formula>#REF!&lt;&gt;""</formula>
    </cfRule>
  </conditionalFormatting>
  <conditionalFormatting sqref="I43">
    <cfRule type="expression" dxfId="16436" priority="36">
      <formula>#REF!&lt;&gt;""</formula>
    </cfRule>
  </conditionalFormatting>
  <conditionalFormatting sqref="I25">
    <cfRule type="expression" dxfId="16435" priority="35">
      <formula>#REF!&lt;&gt;""</formula>
    </cfRule>
  </conditionalFormatting>
  <conditionalFormatting sqref="I28">
    <cfRule type="expression" dxfId="16434" priority="34">
      <formula>#REF!&lt;&gt;""</formula>
    </cfRule>
  </conditionalFormatting>
  <conditionalFormatting sqref="I16">
    <cfRule type="expression" dxfId="16433" priority="33">
      <formula>#REF!&lt;&gt;""</formula>
    </cfRule>
  </conditionalFormatting>
  <conditionalFormatting sqref="I33:I34">
    <cfRule type="expression" dxfId="16432" priority="31">
      <formula>#REF!&lt;&gt;""</formula>
    </cfRule>
  </conditionalFormatting>
  <conditionalFormatting sqref="I20">
    <cfRule type="expression" dxfId="16431" priority="18">
      <formula>#REF!&lt;&gt;""</formula>
    </cfRule>
  </conditionalFormatting>
  <conditionalFormatting sqref="I41">
    <cfRule type="expression" dxfId="16430" priority="29">
      <formula>#REF!&lt;&gt;""</formula>
    </cfRule>
  </conditionalFormatting>
  <conditionalFormatting sqref="I27">
    <cfRule type="expression" dxfId="16429" priority="16">
      <formula>#REF!&lt;&gt;""</formula>
    </cfRule>
  </conditionalFormatting>
  <conditionalFormatting sqref="I29">
    <cfRule type="expression" dxfId="16428" priority="15">
      <formula>#REF!&lt;&gt;""</formula>
    </cfRule>
  </conditionalFormatting>
  <conditionalFormatting sqref="I32">
    <cfRule type="expression" dxfId="16427" priority="26">
      <formula>#REF!&lt;&gt;""</formula>
    </cfRule>
  </conditionalFormatting>
  <conditionalFormatting sqref="I30">
    <cfRule type="expression" dxfId="16426" priority="14">
      <formula>#REF!&lt;&gt;""</formula>
    </cfRule>
  </conditionalFormatting>
  <conditionalFormatting sqref="I12">
    <cfRule type="expression" dxfId="16425" priority="24">
      <formula>#REF!&lt;&gt;""</formula>
    </cfRule>
  </conditionalFormatting>
  <conditionalFormatting sqref="I17">
    <cfRule type="expression" dxfId="16424" priority="23">
      <formula>#REF!&lt;&gt;""</formula>
    </cfRule>
  </conditionalFormatting>
  <conditionalFormatting sqref="I24">
    <cfRule type="expression" dxfId="16423" priority="13">
      <formula>#REF!&lt;&gt;""</formula>
    </cfRule>
  </conditionalFormatting>
  <conditionalFormatting sqref="I18">
    <cfRule type="expression" dxfId="16422" priority="21">
      <formula>#REF!&lt;&gt;""</formula>
    </cfRule>
  </conditionalFormatting>
  <conditionalFormatting sqref="I22">
    <cfRule type="expression" dxfId="16421" priority="12">
      <formula>#REF!&lt;&gt;""</formula>
    </cfRule>
  </conditionalFormatting>
  <conditionalFormatting sqref="I31">
    <cfRule type="expression" dxfId="16420" priority="10">
      <formula>#REF!&lt;&gt;""</formula>
    </cfRule>
  </conditionalFormatting>
  <conditionalFormatting sqref="I11">
    <cfRule type="expression" dxfId="16419" priority="9">
      <formula>#REF!&lt;&gt;""</formula>
    </cfRule>
  </conditionalFormatting>
  <conditionalFormatting sqref="I14">
    <cfRule type="expression" dxfId="16418" priority="8">
      <formula>#REF!&lt;&gt;""</formula>
    </cfRule>
  </conditionalFormatting>
  <conditionalFormatting sqref="I19">
    <cfRule type="expression" dxfId="16417" priority="7">
      <formula>#REF!&lt;&gt;""</formula>
    </cfRule>
  </conditionalFormatting>
  <conditionalFormatting sqref="I21">
    <cfRule type="expression" dxfId="16416" priority="4">
      <formula>#REF!&lt;&gt;""</formula>
    </cfRule>
  </conditionalFormatting>
  <conditionalFormatting sqref="I10">
    <cfRule type="expression" dxfId="16415" priority="2">
      <formula>#REF!&lt;&gt;""</formula>
    </cfRule>
  </conditionalFormatting>
  <conditionalFormatting sqref="I23">
    <cfRule type="expression" dxfId="16414" priority="1">
      <formula>#REF!&lt;&gt;""</formula>
    </cfRule>
  </conditionalFormatting>
  <dataValidations count="14">
    <dataValidation type="whole" allowBlank="1" showInputMessage="1" showErrorMessage="1" errorTitle="Valor incorreto" error="Favor, digitar o número do ID do Pacto Fiscal 2021 onde se encontra a despesa." promptTitle="Digite o ID do Pacto Fiscal" prompt="Favor, digitar o ID do Pacto Fiscal 2021 onde a despesa se encontra." sqref="U451:U1048576 V5:V450" xr:uid="{00000000-0002-0000-0000-000000000000}">
      <formula1>1</formula1>
      <formula2>1000</formula2>
    </dataValidation>
    <dataValidation allowBlank="1" showInputMessage="1" showErrorMessage="1" promptTitle="Classificação Despesa" prompt="Classificar se a despesa se refere à Folha, Terceirizadas, Concessionárias, Investimentos ou Outros" sqref="N4" xr:uid="{00000000-0002-0000-0000-000001000000}"/>
    <dataValidation allowBlank="1" showInputMessage="1" showErrorMessage="1" prompt="Classificar se a despesa é decorrente do COVID ou não" sqref="O4" xr:uid="{00000000-0002-0000-0000-000002000000}"/>
    <dataValidation allowBlank="1" showInputMessage="1" showErrorMessage="1" prompt="Classificar se a despesa em questão é de caráter continuado ou não" sqref="J4" xr:uid="{00000000-0002-0000-0000-000003000000}"/>
    <dataValidation allowBlank="1" showInputMessage="1" showErrorMessage="1" prompt="Fonte de Recursos sugerida para o custeio de determinada despesa." sqref="H4" xr:uid="{00000000-0002-0000-0000-000004000000}"/>
    <dataValidation allowBlank="1" showInputMessage="1" showErrorMessage="1" promptTitle="Pacto 2021" prompt="As despesas já previstas em 2021 constam no Pacto Fiscal?" sqref="U4" xr:uid="{00000000-0002-0000-0000-000005000000}"/>
    <dataValidation allowBlank="1" showInputMessage="1" showErrorMessage="1" prompt="Se a despesa já estiver atualmente no Pacto 2021, inserir em qual linha se encontra." sqref="V4" xr:uid="{00000000-0002-0000-0000-000006000000}"/>
    <dataValidation type="whole" allowBlank="1" showInputMessage="1" showErrorMessage="1" errorTitle="Insira Somentes Números" error="Favor, inserir somente valores numéricos." sqref="O451:O1048576" xr:uid="{00000000-0002-0000-0000-000007000000}">
      <formula1>0</formula1>
      <formula2>1000000000</formula2>
    </dataValidation>
    <dataValidation type="textLength" operator="greaterThan" allowBlank="1" showInputMessage="1" showErrorMessage="1" errorTitle="Número de Caracteres Inválido" error="Detalhamento insuficiente. Favor, detalhar mais." sqref="S45:S1048576 S27:S30 S11:S17 S35:S36 S5:S9 S32" xr:uid="{00000000-0002-0000-0000-000008000000}">
      <formula1>300</formula1>
    </dataValidation>
    <dataValidation type="list" allowBlank="1" showInputMessage="1" showErrorMessage="1" sqref="T451:T1048576" xr:uid="{00000000-0002-0000-0000-000009000000}">
      <formula1>#REF!</formula1>
    </dataValidation>
    <dataValidation type="list" allowBlank="1" showInputMessage="1" showErrorMessage="1" errorTitle="Entrada Inválida" error="Preencher somente com F (Folha), T (Terceirizadas), C (Concessionárias) e O (Outros)" promptTitle="Classificação Despesa" prompt="Classificar se a despesa se refere à Folha, Terceirizadas, Concessionárias, Outros" sqref="M343:M1048576" xr:uid="{00000000-0002-0000-0000-00000A000000}">
      <formula1>#REF!</formula1>
    </dataValidation>
    <dataValidation allowBlank="1" showInputMessage="1" showErrorMessage="1" prompt="Classificar se a despesa em questão refere-se à Desenvolvimento Tecnológico/Tecnologia da Informação" sqref="K4" xr:uid="{00000000-0002-0000-0000-00000B000000}"/>
    <dataValidation allowBlank="1" showInputMessage="1" showErrorMessage="1" prompt="Inserir Nº do Contrato, se houver" sqref="L4" xr:uid="{00000000-0002-0000-0000-00000C000000}"/>
    <dataValidation type="whole" allowBlank="1" showInputMessage="1" showErrorMessage="1" errorTitle="Valor incompatível" error="Favor, revisar o valor inserido." promptTitle="Valores permitidos" prompt="Insira somente valores numéricos" sqref="P5:P11 P14:P16 P18:P1048576" xr:uid="{00000000-0002-0000-0000-00000D000000}">
      <formula1>0</formula1>
      <formula2>1000000000</formula2>
    </dataValidation>
  </dataValidations>
  <pageMargins left="0.25" right="0.25" top="0.75" bottom="0.75" header="0.3" footer="0.3"/>
  <pageSetup paperSize="9" scale="52" fitToHeight="0" orientation="landscape" r:id="rId1"/>
  <ignoredErrors>
    <ignoredError sqref="B5:B9 D5:D9 D48:D450 B45:B450 B30 B36 B32" calculatedColumn="1"/>
  </ignoredErrors>
  <legacyDrawing r:id="rId2"/>
  <tableParts count="1">
    <tablePart r:id="rId3"/>
  </tableParts>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000-00000E000000}">
          <x14:formula1>
            <xm:f>'Planilha Interna'!$C$4:$C$67</xm:f>
          </x14:formula1>
          <xm:sqref>D44:D1048576</xm:sqref>
        </x14:dataValidation>
        <x14:dataValidation type="list" allowBlank="1" showInputMessage="1" showErrorMessage="1" xr:uid="{00000000-0002-0000-0000-00000F000000}">
          <x14:formula1>
            <xm:f>'Planilha Interna'!#REF!</xm:f>
          </x14:formula1>
          <xm:sqref>F451:F1048576</xm:sqref>
        </x14:dataValidation>
        <x14:dataValidation type="list" allowBlank="1" showInputMessage="1" showErrorMessage="1" xr:uid="{00000000-0002-0000-0000-000010000000}">
          <x14:formula1>
            <xm:f>'Catálogo de POs'!$I$2:$I$718</xm:f>
          </x14:formula1>
          <xm:sqref>I36:I1048576 I1:I34</xm:sqref>
        </x14:dataValidation>
        <x14:dataValidation type="list" allowBlank="1" showInputMessage="1" showErrorMessage="1" xr:uid="{00000000-0002-0000-0000-000011000000}">
          <x14:formula1>
            <xm:f>'Planilha Interna'!$A$3:$A$29</xm:f>
          </x14:formula1>
          <xm:sqref>H5:H450</xm:sqref>
        </x14:dataValidation>
        <x14:dataValidation type="list" allowBlank="1" showInputMessage="1" showErrorMessage="1" errorTitle="Valor inválido" error="Favor, classificar se a despesa se refere à Folha (F), Concessionárias (C), Terceirizadas (T), Investimentos (I) ou Outros (O)" promptTitle="Classificação Despesa" prompt="Classificar se a despesa se refere à Folha, Concessionárias, Terceirizadas, Investimentos ou Outros" xr:uid="{00000000-0002-0000-0000-000012000000}">
          <x14:formula1>
            <xm:f>'Planilha Interna'!$J$3:$J$7</xm:f>
          </x14:formula1>
          <xm:sqref>N5:N1048576</xm:sqref>
        </x14:dataValidation>
        <x14:dataValidation type="list" allowBlank="1" showDropDown="1" showInputMessage="1" showErrorMessage="1" errorTitle="Ação Não Cadastrada" error="Favor, cadastrar previamente a nova ação na aba &quot;Planilha Auxiliar&quot;." xr:uid="{00000000-0002-0000-0000-000013000000}">
          <x14:formula1>
            <xm:f>'Planilha Auxiliar'!$B$3:$B$500</xm:f>
          </x14:formula1>
          <xm:sqref>B5:B1048576</xm:sqref>
        </x14:dataValidation>
        <x14:dataValidation type="list" allowBlank="1" showInputMessage="1" showErrorMessage="1" xr:uid="{00000000-0002-0000-0000-000014000000}">
          <x14:formula1>
            <xm:f>'Planilha Interna'!$C$3:$C$67</xm:f>
          </x14:formula1>
          <xm:sqref>D5:D43</xm:sqref>
        </x14:dataValidation>
        <x14:dataValidation type="list" allowBlank="1" showInputMessage="1" showErrorMessage="1" errorTitle="Entrada Inválida" error="Preencher somente com &quot;Sim&quot; ou &quot;Não&quot;" xr:uid="{00000000-0002-0000-0000-000015000000}">
          <x14:formula1>
            <xm:f>'Planilha Interna'!$I$3:$I$4</xm:f>
          </x14:formula1>
          <xm:sqref>J5:K450</xm:sqref>
        </x14:dataValidation>
        <x14:dataValidation type="list" allowBlank="1" showInputMessage="1" showErrorMessage="1" xr:uid="{00000000-0002-0000-0000-000016000000}">
          <x14:formula1>
            <xm:f>'Planilha Interna'!$I$3:$I$4</xm:f>
          </x14:formula1>
          <xm:sqref>O5:O450 T5:U450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J663"/>
  <sheetViews>
    <sheetView topLeftCell="B54" zoomScale="183" zoomScaleNormal="183" workbookViewId="0">
      <selection activeCell="B58" sqref="B58"/>
    </sheetView>
  </sheetViews>
  <sheetFormatPr defaultColWidth="9.140625" defaultRowHeight="15" x14ac:dyDescent="0.25"/>
  <cols>
    <col min="1" max="1" width="17" style="16" hidden="1" customWidth="1"/>
    <col min="2" max="2" width="21.28515625" style="15" customWidth="1"/>
    <col min="3" max="3" width="97.42578125" style="16" bestFit="1" customWidth="1"/>
    <col min="4" max="4" width="15.42578125" style="16" customWidth="1"/>
    <col min="5" max="5" width="58.42578125" style="31" bestFit="1" customWidth="1"/>
    <col min="6" max="6" width="11.42578125" style="16" bestFit="1" customWidth="1"/>
    <col min="7" max="7" width="81" style="16" bestFit="1" customWidth="1"/>
    <col min="8" max="8" width="50.42578125" style="16" bestFit="1" customWidth="1"/>
    <col min="9" max="9" width="9.140625" style="16"/>
    <col min="10" max="10" width="8.28515625" style="15" customWidth="1"/>
    <col min="11" max="22" width="9.140625" style="16"/>
    <col min="23" max="23" width="11.140625" style="16" bestFit="1" customWidth="1"/>
    <col min="24" max="16384" width="9.140625" style="16"/>
  </cols>
  <sheetData>
    <row r="2" spans="1:8" s="32" customFormat="1" ht="30" x14ac:dyDescent="0.25">
      <c r="A2" s="32" t="s">
        <v>48</v>
      </c>
      <c r="B2" s="32" t="s">
        <v>1</v>
      </c>
      <c r="C2" s="32" t="s">
        <v>49</v>
      </c>
      <c r="D2" s="33" t="s">
        <v>25</v>
      </c>
      <c r="E2" s="33" t="s">
        <v>50</v>
      </c>
      <c r="F2" s="32" t="s">
        <v>51</v>
      </c>
      <c r="G2" s="32" t="s">
        <v>52</v>
      </c>
      <c r="H2" s="32" t="s">
        <v>3</v>
      </c>
    </row>
    <row r="3" spans="1:8" s="29" customFormat="1" x14ac:dyDescent="0.25">
      <c r="A3" s="30"/>
      <c r="B3" s="30">
        <v>955</v>
      </c>
      <c r="C3" s="29" t="str">
        <f>IFERROR(VLOOKUP(Tabela1[[#This Row],[Ação]],'Planilha Interna'!E:F,2,0),"")</f>
        <v>Remuneração De Pessoal Ativo</v>
      </c>
      <c r="D3" s="30">
        <v>3319011</v>
      </c>
      <c r="E3" s="29" t="str">
        <f>IFERROR(VLOOKUP(Tabela1[[#This Row],[Natureza de Despesa]],'Planilha Interna'!C:D,2,0),"")</f>
        <v>VENCIMENTOS E VANTAGENS FIXAS - PESSOAL CIVIL</v>
      </c>
      <c r="F3" s="34">
        <v>100</v>
      </c>
      <c r="G3" s="30" t="str">
        <f>IFERROR(VLOOKUP(Tabela1[[#This Row],[Fonte]],'Planilha Interna'!A:B,2,0),"")</f>
        <v>ORDINÁRIOS PROVENIENTES DE IMPOSTOS</v>
      </c>
      <c r="H3" s="29" t="s">
        <v>47</v>
      </c>
    </row>
    <row r="4" spans="1:8" s="29" customFormat="1" x14ac:dyDescent="0.25">
      <c r="A4" s="30"/>
      <c r="B4" s="30">
        <v>955</v>
      </c>
      <c r="C4" s="29" t="str">
        <f>IFERROR(VLOOKUP(Tabela1[[#This Row],[Ação]],'Planilha Interna'!E:F,2,0),"")</f>
        <v>Remuneração De Pessoal Ativo</v>
      </c>
      <c r="D4" s="30">
        <v>3319013</v>
      </c>
      <c r="E4" s="29" t="str">
        <f>IFERROR(VLOOKUP(Tabela1[[#This Row],[Natureza de Despesa]],'Planilha Interna'!C:D,2,0),"")</f>
        <v>OBRIGACOES PATRONAIS</v>
      </c>
      <c r="F4" s="34">
        <v>100</v>
      </c>
      <c r="G4" s="30" t="str">
        <f>IFERROR(VLOOKUP(Tabela1[[#This Row],[Fonte]],'Planilha Interna'!A:B,2,0),"")</f>
        <v>ORDINÁRIOS PROVENIENTES DE IMPOSTOS</v>
      </c>
      <c r="H4" s="29" t="s">
        <v>47</v>
      </c>
    </row>
    <row r="5" spans="1:8" s="29" customFormat="1" x14ac:dyDescent="0.25">
      <c r="A5" s="30"/>
      <c r="B5" s="30">
        <v>955</v>
      </c>
      <c r="C5" s="29" t="str">
        <f>IFERROR(VLOOKUP(Tabela1[[#This Row],[Ação]],'Planilha Interna'!E:F,2,0),"")</f>
        <v>Remuneração De Pessoal Ativo</v>
      </c>
      <c r="D5" s="30">
        <v>3319011</v>
      </c>
      <c r="E5" s="29" t="str">
        <f>IFERROR(VLOOKUP(Tabela1[[#This Row],[Natureza de Despesa]],'Planilha Interna'!C:D,2,0),"")</f>
        <v>VENCIMENTOS E VANTAGENS FIXAS - PESSOAL CIVIL</v>
      </c>
      <c r="F5" s="34">
        <v>114</v>
      </c>
      <c r="G5" s="30" t="str">
        <f>IFERROR(VLOOKUP(Tabela1[[#This Row],[Fonte]],'Planilha Interna'!A:B,2,0),"")</f>
        <v>TRANSFERÊNCIAS CONSTITUCIONAIS PROVENIENTES DE IMPOSTOS</v>
      </c>
      <c r="H5" s="29" t="s">
        <v>47</v>
      </c>
    </row>
    <row r="6" spans="1:8" s="29" customFormat="1" x14ac:dyDescent="0.25">
      <c r="A6" s="30"/>
      <c r="B6" s="30">
        <v>955</v>
      </c>
      <c r="C6" s="29" t="str">
        <f>IFERROR(VLOOKUP(Tabela1[[#This Row],[Ação]],'Planilha Interna'!E:F,2,0),"")</f>
        <v>Remuneração De Pessoal Ativo</v>
      </c>
      <c r="D6" s="30">
        <v>3319011</v>
      </c>
      <c r="E6" s="29" t="str">
        <f>IFERROR(VLOOKUP(Tabela1[[#This Row],[Natureza de Despesa]],'Planilha Interna'!C:D,2,0),"")</f>
        <v>VENCIMENTOS E VANTAGENS FIXAS - PESSOAL CIVIL</v>
      </c>
      <c r="F6" s="34">
        <v>114</v>
      </c>
      <c r="G6" s="30" t="str">
        <f>IFERROR(VLOOKUP(Tabela1[[#This Row],[Fonte]],'Planilha Interna'!A:B,2,0),"")</f>
        <v>TRANSFERÊNCIAS CONSTITUCIONAIS PROVENIENTES DE IMPOSTOS</v>
      </c>
      <c r="H6" s="29" t="s">
        <v>2916</v>
      </c>
    </row>
    <row r="7" spans="1:8" s="29" customFormat="1" x14ac:dyDescent="0.25">
      <c r="A7" s="30"/>
      <c r="B7" s="30">
        <v>955</v>
      </c>
      <c r="C7" s="29" t="str">
        <f>IFERROR(VLOOKUP(Tabela1[[#This Row],[Ação]],'Planilha Interna'!E:F,2,0),"")</f>
        <v>Remuneração De Pessoal Ativo</v>
      </c>
      <c r="D7" s="30">
        <v>3319011</v>
      </c>
      <c r="E7" s="29" t="str">
        <f>IFERROR(VLOOKUP(Tabela1[[#This Row],[Natureza de Despesa]],'Planilha Interna'!C:D,2,0),"")</f>
        <v>VENCIMENTOS E VANTAGENS FIXAS - PESSOAL CIVIL</v>
      </c>
      <c r="F7" s="34">
        <v>100</v>
      </c>
      <c r="G7" s="30" t="str">
        <f>IFERROR(VLOOKUP(Tabela1[[#This Row],[Fonte]],'Planilha Interna'!A:B,2,0),"")</f>
        <v>ORDINÁRIOS PROVENIENTES DE IMPOSTOS</v>
      </c>
      <c r="H7" s="29" t="s">
        <v>2916</v>
      </c>
    </row>
    <row r="8" spans="1:8" s="29" customFormat="1" x14ac:dyDescent="0.25">
      <c r="A8" s="34"/>
      <c r="B8" s="30">
        <v>960</v>
      </c>
      <c r="C8" s="29" t="str">
        <f>IFERROR(VLOOKUP(Tabela1[[#This Row],[Ação]],'Planilha Interna'!E:F,2,0),"")</f>
        <v>Operacionalização De Financiamentos Nacionais E Internacionais</v>
      </c>
      <c r="D8" s="30">
        <v>3449035</v>
      </c>
      <c r="E8" s="29" t="str">
        <f>IFERROR(VLOOKUP(Tabela1[[#This Row],[Natureza de Despesa]],'Planilha Interna'!C:D,2,0),"")</f>
        <v>SERVICOS DE CONSULTORIA</v>
      </c>
      <c r="F8" s="34">
        <v>138</v>
      </c>
      <c r="G8" s="34" t="str">
        <f>IFERROR(VLOOKUP(Tabela1[[#This Row],[Fonte]],'Planilha Interna'!A:B,2,0),"")</f>
        <v>COMPENSAÇÃO FINANCEIRA PELA EXPLORAÇÃO E PRODUÇÃO DO PETRÓLEO</v>
      </c>
      <c r="H8" s="29" t="s">
        <v>47</v>
      </c>
    </row>
    <row r="9" spans="1:8" s="29" customFormat="1" x14ac:dyDescent="0.25">
      <c r="A9" s="30"/>
      <c r="B9" s="30">
        <v>960</v>
      </c>
      <c r="C9" s="29" t="str">
        <f>IFERROR(VLOOKUP(Tabela1[[#This Row],[Ação]],'Planilha Interna'!E:F,2,0),"")</f>
        <v>Operacionalização De Financiamentos Nacionais E Internacionais</v>
      </c>
      <c r="D9" s="30">
        <v>3339035</v>
      </c>
      <c r="E9" s="29" t="str">
        <f>IFERROR(VLOOKUP(Tabela1[[#This Row],[Natureza de Despesa]],'Planilha Interna'!C:D,2,0),"")</f>
        <v>SERVICOS DE CONSULTORIA</v>
      </c>
      <c r="F9" s="34">
        <v>101</v>
      </c>
      <c r="G9" s="30" t="str">
        <f>IFERROR(VLOOKUP(Tabela1[[#This Row],[Fonte]],'Planilha Interna'!A:B,2,0),"")</f>
        <v>OPERAÇÕES DE CRÉDITO</v>
      </c>
      <c r="H9" s="29" t="s">
        <v>47</v>
      </c>
    </row>
    <row r="10" spans="1:8" s="29" customFormat="1" x14ac:dyDescent="0.25">
      <c r="A10" s="30"/>
      <c r="B10" s="30">
        <v>960</v>
      </c>
      <c r="C10" s="29" t="str">
        <f>IFERROR(VLOOKUP(Tabela1[[#This Row],[Ação]],'Planilha Interna'!E:F,2,0),"")</f>
        <v>Operacionalização De Financiamentos Nacionais E Internacionais</v>
      </c>
      <c r="D10" s="30">
        <v>3449051</v>
      </c>
      <c r="E10" s="29" t="str">
        <f>IFERROR(VLOOKUP(Tabela1[[#This Row],[Natureza de Despesa]],'Planilha Interna'!C:D,2,0),"")</f>
        <v>OBRAS E INSTALACOES</v>
      </c>
      <c r="F10" s="34">
        <v>101</v>
      </c>
      <c r="G10" s="30" t="str">
        <f>IFERROR(VLOOKUP(Tabela1[[#This Row],[Fonte]],'Planilha Interna'!A:B,2,0),"")</f>
        <v>OPERAÇÕES DE CRÉDITO</v>
      </c>
      <c r="H10" s="29" t="s">
        <v>47</v>
      </c>
    </row>
    <row r="11" spans="1:8" s="29" customFormat="1" x14ac:dyDescent="0.25">
      <c r="A11" s="30"/>
      <c r="B11" s="30">
        <v>960</v>
      </c>
      <c r="C11" s="29" t="str">
        <f>IFERROR(VLOOKUP(Tabela1[[#This Row],[Ação]],'Planilha Interna'!E:F,2,0),"")</f>
        <v>Operacionalização De Financiamentos Nacionais E Internacionais</v>
      </c>
      <c r="D11" s="30">
        <v>3339039</v>
      </c>
      <c r="E11" s="29" t="str">
        <f>IFERROR(VLOOKUP(Tabela1[[#This Row],[Natureza de Despesa]],'Planilha Interna'!C:D,2,0),"")</f>
        <v>OUTROS SERVICOS DE TERCEIROS-PESSOA JURIDICA</v>
      </c>
      <c r="F11" s="34">
        <v>101</v>
      </c>
      <c r="G11" s="30" t="str">
        <f>IFERROR(VLOOKUP(Tabela1[[#This Row],[Fonte]],'Planilha Interna'!A:B,2,0),"")</f>
        <v>OPERAÇÕES DE CRÉDITO</v>
      </c>
      <c r="H11" s="29" t="s">
        <v>47</v>
      </c>
    </row>
    <row r="12" spans="1:8" s="29" customFormat="1" x14ac:dyDescent="0.25">
      <c r="A12" s="30"/>
      <c r="B12" s="30">
        <v>960</v>
      </c>
      <c r="C12" s="29" t="str">
        <f>IFERROR(VLOOKUP(Tabela1[[#This Row],[Ação]],'Planilha Interna'!E:F,2,0),"")</f>
        <v>Operacionalização De Financiamentos Nacionais E Internacionais</v>
      </c>
      <c r="D12" s="30">
        <v>3339035</v>
      </c>
      <c r="E12" s="29" t="str">
        <f>IFERROR(VLOOKUP(Tabela1[[#This Row],[Natureza de Despesa]],'Planilha Interna'!C:D,2,0),"")</f>
        <v>SERVICOS DE CONSULTORIA</v>
      </c>
      <c r="F12" s="34">
        <v>138</v>
      </c>
      <c r="G12" s="30" t="str">
        <f>IFERROR(VLOOKUP(Tabela1[[#This Row],[Fonte]],'Planilha Interna'!A:B,2,0),"")</f>
        <v>COMPENSAÇÃO FINANCEIRA PELA EXPLORAÇÃO E PRODUÇÃO DO PETRÓLEO</v>
      </c>
      <c r="H12" s="29" t="s">
        <v>47</v>
      </c>
    </row>
    <row r="13" spans="1:8" s="29" customFormat="1" x14ac:dyDescent="0.25">
      <c r="A13" s="30"/>
      <c r="B13" s="30">
        <v>960</v>
      </c>
      <c r="C13" s="29" t="str">
        <f>IFERROR(VLOOKUP(Tabela1[[#This Row],[Ação]],'Planilha Interna'!E:F,2,0),"")</f>
        <v>Operacionalização De Financiamentos Nacionais E Internacionais</v>
      </c>
      <c r="D13" s="30">
        <v>3339047</v>
      </c>
      <c r="E13" s="29" t="str">
        <f>IFERROR(VLOOKUP(Tabela1[[#This Row],[Natureza de Despesa]],'Planilha Interna'!C:D,2,0),"")</f>
        <v>OBRIGACOES TRIBUTARIAS E CONTRIBUTIVAS</v>
      </c>
      <c r="F13" s="34">
        <v>138</v>
      </c>
      <c r="G13" s="30" t="str">
        <f>IFERROR(VLOOKUP(Tabela1[[#This Row],[Fonte]],'Planilha Interna'!A:B,2,0),"")</f>
        <v>COMPENSAÇÃO FINANCEIRA PELA EXPLORAÇÃO E PRODUÇÃO DO PETRÓLEO</v>
      </c>
      <c r="H13" s="29" t="s">
        <v>47</v>
      </c>
    </row>
    <row r="14" spans="1:8" s="29" customFormat="1" x14ac:dyDescent="0.25">
      <c r="A14" s="34"/>
      <c r="B14" s="30">
        <v>960</v>
      </c>
      <c r="C14" s="29" t="str">
        <f>IFERROR(VLOOKUP(Tabela1[[#This Row],[Ação]],'Planilha Interna'!E:F,2,0),"")</f>
        <v>Operacionalização De Financiamentos Nacionais E Internacionais</v>
      </c>
      <c r="D14" s="30">
        <v>3449051</v>
      </c>
      <c r="E14" s="29" t="str">
        <f>IFERROR(VLOOKUP(Tabela1[[#This Row],[Natureza de Despesa]],'Planilha Interna'!C:D,2,0),"")</f>
        <v>OBRAS E INSTALACOES</v>
      </c>
      <c r="F14" s="34">
        <v>138</v>
      </c>
      <c r="G14" s="34" t="str">
        <f>IFERROR(VLOOKUP(Tabela1[[#This Row],[Fonte]],'Planilha Interna'!A:B,2,0),"")</f>
        <v>COMPENSAÇÃO FINANCEIRA PELA EXPLORAÇÃO E PRODUÇÃO DO PETRÓLEO</v>
      </c>
      <c r="H14" s="29" t="s">
        <v>47</v>
      </c>
    </row>
    <row r="15" spans="1:8" s="29" customFormat="1" x14ac:dyDescent="0.25">
      <c r="A15" s="30"/>
      <c r="B15" s="30">
        <v>1402</v>
      </c>
      <c r="C15" s="29" t="str">
        <f>IFERROR(VLOOKUP(Tabela1[[#This Row],[Ação]],'Planilha Interna'!E:F,2,0),"")</f>
        <v>Disponibilizar os dados abertos para app. que monitore o serviço de transporte público do município.</v>
      </c>
      <c r="D15" s="30">
        <v>3339039</v>
      </c>
      <c r="E15" s="29" t="str">
        <f>IFERROR(VLOOKUP(Tabela1[[#This Row],[Natureza de Despesa]],'Planilha Interna'!C:D,2,0),"")</f>
        <v>OUTROS SERVICOS DE TERCEIROS-PESSOA JURIDICA</v>
      </c>
      <c r="F15" s="34">
        <v>102</v>
      </c>
      <c r="G15" s="30" t="str">
        <f>IFERROR(VLOOKUP(Tabela1[[#This Row],[Fonte]],'Planilha Interna'!A:B,2,0),"")</f>
        <v>RECURSOS DE CONVÊNIOS</v>
      </c>
      <c r="H15" s="29" t="s">
        <v>47</v>
      </c>
    </row>
    <row r="16" spans="1:8" s="29" customFormat="1" x14ac:dyDescent="0.25">
      <c r="A16" s="30"/>
      <c r="B16" s="30">
        <v>2539</v>
      </c>
      <c r="C16" s="29" t="str">
        <f>IFERROR(VLOOKUP(Tabela1[[#This Row],[Ação]],'Planilha Interna'!E:F,2,0),"")</f>
        <v>Georreferenciar Platio De Mudas Provenientes De Medidas Compensatórias</v>
      </c>
      <c r="D16" s="30">
        <v>3449039</v>
      </c>
      <c r="E16" s="29" t="str">
        <f>IFERROR(VLOOKUP(Tabela1[[#This Row],[Natureza de Despesa]],'Planilha Interna'!C:D,2,0),"")</f>
        <v>OUTROS SERVICOS DE TERCEIROS- PESSOA JURIDICA</v>
      </c>
      <c r="F16" s="34">
        <v>138</v>
      </c>
      <c r="G16" s="30" t="str">
        <f>IFERROR(VLOOKUP(Tabela1[[#This Row],[Fonte]],'Planilha Interna'!A:B,2,0),"")</f>
        <v>COMPENSAÇÃO FINANCEIRA PELA EXPLORAÇÃO E PRODUÇÃO DO PETRÓLEO</v>
      </c>
      <c r="H16" s="29" t="s">
        <v>47</v>
      </c>
    </row>
    <row r="17" spans="1:10" s="29" customFormat="1" x14ac:dyDescent="0.25">
      <c r="A17" s="30"/>
      <c r="B17" s="30">
        <v>3072</v>
      </c>
      <c r="C17" s="29" t="str">
        <f>IFERROR(VLOOKUP(Tabela1[[#This Row],[Ação]],'Planilha Interna'!E:F,2,0),"")</f>
        <v>Implementaçao Do Pro Sustentável Urbanização</v>
      </c>
      <c r="D17" s="30">
        <v>3339039</v>
      </c>
      <c r="E17" s="29" t="str">
        <f>IFERROR(VLOOKUP(Tabela1[[#This Row],[Natureza de Despesa]],'Planilha Interna'!C:D,2,0),"")</f>
        <v>OUTROS SERVICOS DE TERCEIROS-PESSOA JURIDICA</v>
      </c>
      <c r="F17" s="34">
        <v>101</v>
      </c>
      <c r="G17" s="30" t="str">
        <f>IFERROR(VLOOKUP(Tabela1[[#This Row],[Fonte]],'Planilha Interna'!A:B,2,0),"")</f>
        <v>OPERAÇÕES DE CRÉDITO</v>
      </c>
      <c r="H17" s="29" t="s">
        <v>47</v>
      </c>
    </row>
    <row r="18" spans="1:10" s="29" customFormat="1" x14ac:dyDescent="0.25">
      <c r="A18" s="34"/>
      <c r="B18" s="30">
        <v>3072</v>
      </c>
      <c r="C18" s="29" t="str">
        <f>IFERROR(VLOOKUP(Tabela1[[#This Row],[Ação]],'Planilha Interna'!E:F,2,0),"")</f>
        <v>Implementaçao Do Pro Sustentável Urbanização</v>
      </c>
      <c r="D18" s="30">
        <v>3449051</v>
      </c>
      <c r="E18" s="29" t="str">
        <f>IFERROR(VLOOKUP(Tabela1[[#This Row],[Natureza de Despesa]],'Planilha Interna'!C:D,2,0),"")</f>
        <v>OBRAS E INSTALACOES</v>
      </c>
      <c r="F18" s="34">
        <v>101</v>
      </c>
      <c r="G18" s="34" t="str">
        <f>IFERROR(VLOOKUP(Tabela1[[#This Row],[Fonte]],'Planilha Interna'!A:B,2,0),"")</f>
        <v>OPERAÇÕES DE CRÉDITO</v>
      </c>
      <c r="H18" s="29" t="s">
        <v>47</v>
      </c>
    </row>
    <row r="19" spans="1:10" s="29" customFormat="1" x14ac:dyDescent="0.25">
      <c r="A19" s="30"/>
      <c r="B19" s="30">
        <v>3072</v>
      </c>
      <c r="C19" s="29" t="str">
        <f>IFERROR(VLOOKUP(Tabela1[[#This Row],[Ação]],'Planilha Interna'!E:F,2,0),"")</f>
        <v>Implementaçao Do Pro Sustentável Urbanização</v>
      </c>
      <c r="D19" s="30">
        <v>3449051</v>
      </c>
      <c r="E19" s="29" t="str">
        <f>IFERROR(VLOOKUP(Tabela1[[#This Row],[Natureza de Despesa]],'Planilha Interna'!C:D,2,0),"")</f>
        <v>OBRAS E INSTALACOES</v>
      </c>
      <c r="F19" s="34">
        <v>102</v>
      </c>
      <c r="G19" s="30" t="str">
        <f>IFERROR(VLOOKUP(Tabela1[[#This Row],[Fonte]],'Planilha Interna'!A:B,2,0),"")</f>
        <v>RECURSOS DE CONVÊNIOS</v>
      </c>
      <c r="H19" s="29" t="s">
        <v>47</v>
      </c>
      <c r="J19" s="30"/>
    </row>
    <row r="20" spans="1:10" s="29" customFormat="1" x14ac:dyDescent="0.25">
      <c r="A20" s="30"/>
      <c r="B20" s="30">
        <v>3072</v>
      </c>
      <c r="C20" s="29" t="str">
        <f>IFERROR(VLOOKUP(Tabela1[[#This Row],[Ação]],'Planilha Interna'!E:F,2,0),"")</f>
        <v>Implementaçao Do Pro Sustentável Urbanização</v>
      </c>
      <c r="D20" s="30">
        <v>3339047</v>
      </c>
      <c r="E20" s="29" t="str">
        <f>IFERROR(VLOOKUP(Tabela1[[#This Row],[Natureza de Despesa]],'Planilha Interna'!C:D,2,0),"")</f>
        <v>OBRIGACOES TRIBUTARIAS E CONTRIBUTIVAS</v>
      </c>
      <c r="F20" s="34">
        <v>138</v>
      </c>
      <c r="G20" s="30" t="str">
        <f>IFERROR(VLOOKUP(Tabela1[[#This Row],[Fonte]],'Planilha Interna'!A:B,2,0),"")</f>
        <v>COMPENSAÇÃO FINANCEIRA PELA EXPLORAÇÃO E PRODUÇÃO DO PETRÓLEO</v>
      </c>
      <c r="H20" s="29" t="s">
        <v>47</v>
      </c>
      <c r="J20" s="30"/>
    </row>
    <row r="21" spans="1:10" s="29" customFormat="1" x14ac:dyDescent="0.25">
      <c r="A21" s="34"/>
      <c r="B21" s="30">
        <v>3073</v>
      </c>
      <c r="C21" s="29" t="str">
        <f>IFERROR(VLOOKUP(Tabela1[[#This Row],[Ação]],'Planilha Interna'!E:F,2,0),"")</f>
        <v>Implementaçao Do Pro Sustentável Sustentabilidade</v>
      </c>
      <c r="D21" s="30">
        <v>3339039</v>
      </c>
      <c r="E21" s="29" t="str">
        <f>IFERROR(VLOOKUP(Tabela1[[#This Row],[Natureza de Despesa]],'Planilha Interna'!C:D,2,0),"")</f>
        <v>OUTROS SERVICOS DE TERCEIROS-PESSOA JURIDICA</v>
      </c>
      <c r="F21" s="34">
        <v>101</v>
      </c>
      <c r="G21" s="34" t="str">
        <f>IFERROR(VLOOKUP(Tabela1[[#This Row],[Fonte]],'Planilha Interna'!A:B,2,0),"")</f>
        <v>OPERAÇÕES DE CRÉDITO</v>
      </c>
      <c r="H21" s="29" t="s">
        <v>47</v>
      </c>
      <c r="J21" s="30"/>
    </row>
    <row r="22" spans="1:10" s="29" customFormat="1" x14ac:dyDescent="0.25">
      <c r="A22" s="30"/>
      <c r="B22" s="30">
        <v>3073</v>
      </c>
      <c r="C22" s="29" t="str">
        <f>IFERROR(VLOOKUP(Tabela1[[#This Row],[Ação]],'Planilha Interna'!E:F,2,0),"")</f>
        <v>Implementaçao Do Pro Sustentável Sustentabilidade</v>
      </c>
      <c r="D22" s="30">
        <v>3339047</v>
      </c>
      <c r="E22" s="29" t="str">
        <f>IFERROR(VLOOKUP(Tabela1[[#This Row],[Natureza de Despesa]],'Planilha Interna'!C:D,2,0),"")</f>
        <v>OBRIGACOES TRIBUTARIAS E CONTRIBUTIVAS</v>
      </c>
      <c r="F22" s="34">
        <v>138</v>
      </c>
      <c r="G22" s="30" t="str">
        <f>IFERROR(VLOOKUP(Tabela1[[#This Row],[Fonte]],'Planilha Interna'!A:B,2,0),"")</f>
        <v>COMPENSAÇÃO FINANCEIRA PELA EXPLORAÇÃO E PRODUÇÃO DO PETRÓLEO</v>
      </c>
      <c r="H22" s="29" t="s">
        <v>47</v>
      </c>
      <c r="J22" s="30"/>
    </row>
    <row r="23" spans="1:10" s="29" customFormat="1" x14ac:dyDescent="0.25">
      <c r="A23" s="30"/>
      <c r="B23" s="30">
        <v>3073</v>
      </c>
      <c r="C23" s="29" t="str">
        <f>IFERROR(VLOOKUP(Tabela1[[#This Row],[Ação]],'Planilha Interna'!E:F,2,0),"")</f>
        <v>Implementaçao Do Pro Sustentável Sustentabilidade</v>
      </c>
      <c r="D23" s="30">
        <v>3449051</v>
      </c>
      <c r="E23" s="29" t="str">
        <f>IFERROR(VLOOKUP(Tabela1[[#This Row],[Natureza de Despesa]],'Planilha Interna'!C:D,2,0),"")</f>
        <v>OBRAS E INSTALACOES</v>
      </c>
      <c r="F23" s="34">
        <v>101</v>
      </c>
      <c r="G23" s="30" t="str">
        <f>IFERROR(VLOOKUP(Tabela1[[#This Row],[Fonte]],'Planilha Interna'!A:B,2,0),"")</f>
        <v>OPERAÇÕES DE CRÉDITO</v>
      </c>
      <c r="H23" s="29" t="s">
        <v>47</v>
      </c>
      <c r="J23" s="30"/>
    </row>
    <row r="24" spans="1:10" s="29" customFormat="1" x14ac:dyDescent="0.25">
      <c r="A24" s="30">
        <v>10651</v>
      </c>
      <c r="B24" s="30">
        <v>3114</v>
      </c>
      <c r="C24" s="29" t="str">
        <f>IFERROR(VLOOKUP(Tabela1[[#This Row],[Ação]],'Planilha Interna'!E:F,2,0),"")</f>
        <v>Implantar Serviços Inteligentes Para Cidadania</v>
      </c>
      <c r="D24" s="30">
        <v>3339040</v>
      </c>
      <c r="E24" s="29" t="str">
        <f>IFERROR(VLOOKUP(Tabela1[[#This Row],[Natureza de Despesa]],'Planilha Interna'!C:D,2,0),"")</f>
        <v>SERVIÇOS DE TEC DA INFORMAÇÃO E COMUNICAÇÃO-PJ</v>
      </c>
      <c r="F24" s="34">
        <v>138</v>
      </c>
      <c r="G24" s="30" t="str">
        <f>IFERROR(VLOOKUP(Tabela1[[#This Row],[Fonte]],'Planilha Interna'!A:B,2,0),"")</f>
        <v>COMPENSAÇÃO FINANCEIRA PELA EXPLORAÇÃO E PRODUÇÃO DO PETRÓLEO</v>
      </c>
      <c r="H24" s="29" t="s">
        <v>47</v>
      </c>
      <c r="J24" s="30"/>
    </row>
    <row r="25" spans="1:10" s="29" customFormat="1" x14ac:dyDescent="0.25">
      <c r="A25" s="30"/>
      <c r="B25" s="30">
        <v>3114</v>
      </c>
      <c r="C25" s="29" t="str">
        <f>IFERROR(VLOOKUP(Tabela1[[#This Row],[Ação]],'Planilha Interna'!E:F,2,0),"")</f>
        <v>Implantar Serviços Inteligentes Para Cidadania</v>
      </c>
      <c r="D25" s="30">
        <v>3339040</v>
      </c>
      <c r="E25" s="29" t="str">
        <f>IFERROR(VLOOKUP(Tabela1[[#This Row],[Natureza de Despesa]],'Planilha Interna'!C:D,2,0),"")</f>
        <v>SERVIÇOS DE TEC DA INFORMAÇÃO E COMUNICAÇÃO-PJ</v>
      </c>
      <c r="F25" s="34">
        <v>138</v>
      </c>
      <c r="G25" s="30" t="str">
        <f>IFERROR(VLOOKUP(Tabela1[[#This Row],[Fonte]],'Planilha Interna'!A:B,2,0),"")</f>
        <v>COMPENSAÇÃO FINANCEIRA PELA EXPLORAÇÃO E PRODUÇÃO DO PETRÓLEO</v>
      </c>
      <c r="H25" s="29" t="s">
        <v>2922</v>
      </c>
      <c r="J25" s="30"/>
    </row>
    <row r="26" spans="1:10" s="29" customFormat="1" x14ac:dyDescent="0.25">
      <c r="A26" s="30"/>
      <c r="B26" s="30">
        <v>3118</v>
      </c>
      <c r="C26" s="29" t="str">
        <f>IFERROR(VLOOKUP(Tabela1[[#This Row],[Ação]],'Planilha Interna'!E:F,2,0),"")</f>
        <v>Implementar Sensores No Espaço Urbano</v>
      </c>
      <c r="D26" s="30">
        <v>3339039</v>
      </c>
      <c r="E26" s="29" t="str">
        <f>IFERROR(VLOOKUP(Tabela1[[#This Row],[Natureza de Despesa]],'Planilha Interna'!C:D,2,0),"")</f>
        <v>OUTROS SERVICOS DE TERCEIROS-PESSOA JURIDICA</v>
      </c>
      <c r="F26" s="34">
        <v>138</v>
      </c>
      <c r="G26" s="30" t="str">
        <f>IFERROR(VLOOKUP(Tabela1[[#This Row],[Fonte]],'Planilha Interna'!A:B,2,0),"")</f>
        <v>COMPENSAÇÃO FINANCEIRA PELA EXPLORAÇÃO E PRODUÇÃO DO PETRÓLEO</v>
      </c>
      <c r="H26" s="29" t="s">
        <v>47</v>
      </c>
      <c r="J26" s="30"/>
    </row>
    <row r="27" spans="1:10" s="29" customFormat="1" x14ac:dyDescent="0.25">
      <c r="A27" s="30"/>
      <c r="B27" s="30">
        <v>3121</v>
      </c>
      <c r="C27" s="29" t="str">
        <f>IFERROR(VLOOKUP(Tabela1[[#This Row],[Ação]],'Planilha Interna'!E:F,2,0),"")</f>
        <v>Aprimorar O Portal Da Transparência</v>
      </c>
      <c r="D27" s="30">
        <v>3449039</v>
      </c>
      <c r="E27" s="29" t="str">
        <f>IFERROR(VLOOKUP(Tabela1[[#This Row],[Natureza de Despesa]],'Planilha Interna'!C:D,2,0),"")</f>
        <v>OUTROS SERVICOS DE TERCEIROS- PESSOA JURIDICA</v>
      </c>
      <c r="F27" s="34">
        <v>138</v>
      </c>
      <c r="G27" s="30" t="str">
        <f>IFERROR(VLOOKUP(Tabela1[[#This Row],[Fonte]],'Planilha Interna'!A:B,2,0),"")</f>
        <v>COMPENSAÇÃO FINANCEIRA PELA EXPLORAÇÃO E PRODUÇÃO DO PETRÓLEO</v>
      </c>
      <c r="H27" s="29" t="s">
        <v>47</v>
      </c>
      <c r="J27" s="30"/>
    </row>
    <row r="28" spans="1:10" s="29" customFormat="1" x14ac:dyDescent="0.25">
      <c r="A28" s="30"/>
      <c r="B28" s="30">
        <v>3307</v>
      </c>
      <c r="C28" s="29" t="str">
        <f>IFERROR(VLOOKUP(Tabela1[[#This Row],[Ação]],'Planilha Interna'!E:F,2,0),"")</f>
        <v>Operacionalizar EcoSocial</v>
      </c>
      <c r="D28" s="30">
        <v>3339039</v>
      </c>
      <c r="E28" s="29" t="str">
        <f>IFERROR(VLOOKUP(Tabela1[[#This Row],[Natureza de Despesa]],'Planilha Interna'!C:D,2,0),"")</f>
        <v>OUTROS SERVICOS DE TERCEIROS-PESSOA JURIDICA</v>
      </c>
      <c r="F28" s="34">
        <v>138</v>
      </c>
      <c r="G28" s="30" t="str">
        <f>IFERROR(VLOOKUP(Tabela1[[#This Row],[Fonte]],'Planilha Interna'!A:B,2,0),"")</f>
        <v>COMPENSAÇÃO FINANCEIRA PELA EXPLORAÇÃO E PRODUÇÃO DO PETRÓLEO</v>
      </c>
      <c r="H28" s="29" t="s">
        <v>47</v>
      </c>
      <c r="J28" s="30"/>
    </row>
    <row r="29" spans="1:10" s="29" customFormat="1" x14ac:dyDescent="0.25">
      <c r="A29" s="34"/>
      <c r="B29" s="30">
        <v>3420</v>
      </c>
      <c r="C29" s="29" t="str">
        <f>IFERROR(VLOOKUP(Tabela1[[#This Row],[Ação]],'Planilha Interna'!E:F,2,0),"")</f>
        <v>PDPA – Programa de Desenvolvimento de Projetos Aplicados</v>
      </c>
      <c r="D29" s="30">
        <v>3332041</v>
      </c>
      <c r="E29" s="29" t="str">
        <f>IFERROR(VLOOKUP(Tabela1[[#This Row],[Natureza de Despesa]],'Planilha Interna'!C:D,2,0),"")</f>
        <v>CONTRIBUICOES</v>
      </c>
      <c r="F29" s="34">
        <v>138</v>
      </c>
      <c r="G29" s="34" t="str">
        <f>IFERROR(VLOOKUP(Tabela1[[#This Row],[Fonte]],'Planilha Interna'!A:B,2,0),"")</f>
        <v>COMPENSAÇÃO FINANCEIRA PELA EXPLORAÇÃO E PRODUÇÃO DO PETRÓLEO</v>
      </c>
      <c r="H29" s="29" t="s">
        <v>47</v>
      </c>
      <c r="J29" s="30"/>
    </row>
    <row r="30" spans="1:10" s="29" customFormat="1" x14ac:dyDescent="0.25">
      <c r="A30" s="30"/>
      <c r="B30" s="30">
        <v>4186</v>
      </c>
      <c r="C30" s="29" t="str">
        <f>IFERROR(VLOOKUP(Tabela1[[#This Row],[Ação]],'Planilha Interna'!E:F,2,0),"")</f>
        <v>Operacionalização Da Escola De Governo E Gestão</v>
      </c>
      <c r="D30" s="30">
        <v>3449039</v>
      </c>
      <c r="E30" s="29" t="str">
        <f>IFERROR(VLOOKUP(Tabela1[[#This Row],[Natureza de Despesa]],'Planilha Interna'!C:D,2,0),"")</f>
        <v>OUTROS SERVICOS DE TERCEIROS- PESSOA JURIDICA</v>
      </c>
      <c r="F30" s="34">
        <v>138</v>
      </c>
      <c r="G30" s="30" t="str">
        <f>IFERROR(VLOOKUP(Tabela1[[#This Row],[Fonte]],'Planilha Interna'!A:B,2,0),"")</f>
        <v>COMPENSAÇÃO FINANCEIRA PELA EXPLORAÇÃO E PRODUÇÃO DO PETRÓLEO</v>
      </c>
      <c r="H30" s="29" t="s">
        <v>47</v>
      </c>
      <c r="J30" s="30"/>
    </row>
    <row r="31" spans="1:10" s="29" customFormat="1" x14ac:dyDescent="0.25">
      <c r="A31" s="30"/>
      <c r="B31" s="30">
        <v>4187</v>
      </c>
      <c r="C31" s="29" t="str">
        <f>IFERROR(VLOOKUP(Tabela1[[#This Row],[Ação]],'Planilha Interna'!E:F,2,0),"")</f>
        <v>Realização De Atividades E Eventos</v>
      </c>
      <c r="D31" s="30">
        <v>3339039</v>
      </c>
      <c r="E31" s="29" t="str">
        <f>IFERROR(VLOOKUP(Tabela1[[#This Row],[Natureza de Despesa]],'Planilha Interna'!C:D,2,0),"")</f>
        <v>OUTROS SERVICOS DE TERCEIROS-PESSOA JURIDICA</v>
      </c>
      <c r="F31" s="34">
        <v>138</v>
      </c>
      <c r="G31" s="30" t="str">
        <f>IFERROR(VLOOKUP(Tabela1[[#This Row],[Fonte]],'Planilha Interna'!A:B,2,0),"")</f>
        <v>COMPENSAÇÃO FINANCEIRA PELA EXPLORAÇÃO E PRODUÇÃO DO PETRÓLEO</v>
      </c>
      <c r="H31" s="29" t="s">
        <v>47</v>
      </c>
      <c r="J31" s="30"/>
    </row>
    <row r="32" spans="1:10" s="29" customFormat="1" x14ac:dyDescent="0.25">
      <c r="A32" s="30"/>
      <c r="B32" s="30">
        <v>4191</v>
      </c>
      <c r="C32" s="29" t="str">
        <f>IFERROR(VLOOKUP(Tabela1[[#This Row],[Ação]],'Planilha Interna'!E:F,2,0),"")</f>
        <v>Administração Da Unidade</v>
      </c>
      <c r="D32" s="30">
        <v>3339040</v>
      </c>
      <c r="E32" s="29" t="str">
        <f>IFERROR(VLOOKUP(Tabela1[[#This Row],[Natureza de Despesa]],'Planilha Interna'!C:D,2,0),"")</f>
        <v>SERVIÇOS DE TEC DA INFORMAÇÃO E COMUNICAÇÃO-PJ</v>
      </c>
      <c r="F32" s="34">
        <v>138</v>
      </c>
      <c r="G32" s="30" t="str">
        <f>IFERROR(VLOOKUP(Tabela1[[#This Row],[Fonte]],'Planilha Interna'!A:B,2,0),"")</f>
        <v>COMPENSAÇÃO FINANCEIRA PELA EXPLORAÇÃO E PRODUÇÃO DO PETRÓLEO</v>
      </c>
      <c r="H32" s="29" t="s">
        <v>47</v>
      </c>
      <c r="J32" s="30"/>
    </row>
    <row r="33" spans="1:10" s="29" customFormat="1" x14ac:dyDescent="0.25">
      <c r="A33" s="34"/>
      <c r="B33" s="30">
        <v>4191</v>
      </c>
      <c r="C33" s="29" t="str">
        <f>IFERROR(VLOOKUP(Tabela1[[#This Row],[Ação]],'Planilha Interna'!E:F,2,0),"")</f>
        <v>Administração Da Unidade</v>
      </c>
      <c r="D33" s="30">
        <v>3339033</v>
      </c>
      <c r="E33" s="29" t="str">
        <f>IFERROR(VLOOKUP(Tabela1[[#This Row],[Natureza de Despesa]],'Planilha Interna'!C:D,2,0),"")</f>
        <v>PASSAGENS E DESPESAS COM LOCOMOCAO</v>
      </c>
      <c r="F33" s="34">
        <v>100</v>
      </c>
      <c r="G33" s="34" t="str">
        <f>IFERROR(VLOOKUP(Tabela1[[#This Row],[Fonte]],'Planilha Interna'!A:B,2,0),"")</f>
        <v>ORDINÁRIOS PROVENIENTES DE IMPOSTOS</v>
      </c>
      <c r="H33" s="29" t="s">
        <v>47</v>
      </c>
      <c r="J33" s="30"/>
    </row>
    <row r="34" spans="1:10" s="29" customFormat="1" x14ac:dyDescent="0.25">
      <c r="A34" s="30"/>
      <c r="B34" s="30">
        <v>4191</v>
      </c>
      <c r="C34" s="29" t="str">
        <f>IFERROR(VLOOKUP(Tabela1[[#This Row],[Ação]],'Planilha Interna'!E:F,2,0),"")</f>
        <v>Administração Da Unidade</v>
      </c>
      <c r="D34" s="30">
        <v>3339030</v>
      </c>
      <c r="E34" s="29" t="str">
        <f>IFERROR(VLOOKUP(Tabela1[[#This Row],[Natureza de Despesa]],'Planilha Interna'!C:D,2,0),"")</f>
        <v>MATERIAL DE CONSUMO</v>
      </c>
      <c r="F34" s="34">
        <v>100</v>
      </c>
      <c r="G34" s="30" t="str">
        <f>IFERROR(VLOOKUP(Tabela1[[#This Row],[Fonte]],'Planilha Interna'!A:B,2,0),"")</f>
        <v>ORDINÁRIOS PROVENIENTES DE IMPOSTOS</v>
      </c>
      <c r="H34" s="29" t="s">
        <v>47</v>
      </c>
      <c r="J34" s="30"/>
    </row>
    <row r="35" spans="1:10" s="29" customFormat="1" x14ac:dyDescent="0.25">
      <c r="A35" s="30"/>
      <c r="B35" s="30">
        <v>4191</v>
      </c>
      <c r="C35" s="29" t="str">
        <f>IFERROR(VLOOKUP(Tabela1[[#This Row],[Ação]],'Planilha Interna'!E:F,2,0),"")</f>
        <v>Administração Da Unidade</v>
      </c>
      <c r="D35" s="30">
        <v>3339014</v>
      </c>
      <c r="E35" s="29" t="str">
        <f>IFERROR(VLOOKUP(Tabela1[[#This Row],[Natureza de Despesa]],'Planilha Interna'!C:D,2,0),"")</f>
        <v>DIARIAS - PESSOAL CIVIL</v>
      </c>
      <c r="F35" s="34">
        <v>100</v>
      </c>
      <c r="G35" s="30" t="str">
        <f>IFERROR(VLOOKUP(Tabela1[[#This Row],[Fonte]],'Planilha Interna'!A:B,2,0),"")</f>
        <v>ORDINÁRIOS PROVENIENTES DE IMPOSTOS</v>
      </c>
      <c r="H35" s="29" t="s">
        <v>47</v>
      </c>
      <c r="J35" s="30"/>
    </row>
    <row r="36" spans="1:10" s="29" customFormat="1" x14ac:dyDescent="0.25">
      <c r="A36" s="34"/>
      <c r="B36" s="30">
        <v>4191</v>
      </c>
      <c r="C36" s="29" t="str">
        <f>IFERROR(VLOOKUP(Tabela1[[#This Row],[Ação]],'Planilha Interna'!E:F,2,0),"")</f>
        <v>Administração Da Unidade</v>
      </c>
      <c r="D36" s="30">
        <v>3339093</v>
      </c>
      <c r="E36" s="29" t="str">
        <f>IFERROR(VLOOKUP(Tabela1[[#This Row],[Natureza de Despesa]],'Planilha Interna'!C:D,2,0),"")</f>
        <v>INDENIZACOES E RESTITUICOES</v>
      </c>
      <c r="F36" s="34">
        <v>138</v>
      </c>
      <c r="G36" s="34" t="str">
        <f>IFERROR(VLOOKUP(Tabela1[[#This Row],[Fonte]],'Planilha Interna'!A:B,2,0),"")</f>
        <v>COMPENSAÇÃO FINANCEIRA PELA EXPLORAÇÃO E PRODUÇÃO DO PETRÓLEO</v>
      </c>
      <c r="H36" s="29" t="s">
        <v>47</v>
      </c>
      <c r="J36" s="30"/>
    </row>
    <row r="37" spans="1:10" s="29" customFormat="1" x14ac:dyDescent="0.25">
      <c r="A37" s="34"/>
      <c r="B37" s="30">
        <v>4191</v>
      </c>
      <c r="C37" s="29" t="str">
        <f>IFERROR(VLOOKUP(Tabela1[[#This Row],[Ação]],'Planilha Interna'!E:F,2,0),"")</f>
        <v>Administração Da Unidade</v>
      </c>
      <c r="D37" s="30">
        <v>3339039</v>
      </c>
      <c r="E37" s="29" t="str">
        <f>IFERROR(VLOOKUP(Tabela1[[#This Row],[Natureza de Despesa]],'Planilha Interna'!C:D,2,0),"")</f>
        <v>OUTROS SERVICOS DE TERCEIROS-PESSOA JURIDICA</v>
      </c>
      <c r="F37" s="34">
        <v>138</v>
      </c>
      <c r="G37" s="34" t="str">
        <f>IFERROR(VLOOKUP(Tabela1[[#This Row],[Fonte]],'Planilha Interna'!A:B,2,0),"")</f>
        <v>COMPENSAÇÃO FINANCEIRA PELA EXPLORAÇÃO E PRODUÇÃO DO PETRÓLEO</v>
      </c>
      <c r="H37" s="29" t="s">
        <v>47</v>
      </c>
      <c r="J37" s="30"/>
    </row>
    <row r="38" spans="1:10" s="29" customFormat="1" x14ac:dyDescent="0.25">
      <c r="A38" s="34"/>
      <c r="B38" s="30">
        <v>4191</v>
      </c>
      <c r="C38" s="29" t="str">
        <f>IFERROR(VLOOKUP(Tabela1[[#This Row],[Ação]],'Planilha Interna'!E:F,2,0),"")</f>
        <v>Administração Da Unidade</v>
      </c>
      <c r="D38" s="30">
        <v>3339039</v>
      </c>
      <c r="E38" s="29" t="str">
        <f>IFERROR(VLOOKUP(Tabela1[[#This Row],[Natureza de Despesa]],'Planilha Interna'!C:D,2,0),"")</f>
        <v>OUTROS SERVICOS DE TERCEIROS-PESSOA JURIDICA</v>
      </c>
      <c r="F38" s="34">
        <v>100</v>
      </c>
      <c r="G38" s="34" t="str">
        <f>IFERROR(VLOOKUP(Tabela1[[#This Row],[Fonte]],'Planilha Interna'!A:B,2,0),"")</f>
        <v>ORDINÁRIOS PROVENIENTES DE IMPOSTOS</v>
      </c>
      <c r="H38" s="29" t="s">
        <v>47</v>
      </c>
      <c r="J38" s="30"/>
    </row>
    <row r="39" spans="1:10" s="29" customFormat="1" x14ac:dyDescent="0.25">
      <c r="A39" s="30"/>
      <c r="B39" s="30">
        <v>4191</v>
      </c>
      <c r="C39" s="29" t="str">
        <f>IFERROR(VLOOKUP(Tabela1[[#This Row],[Ação]],'Planilha Interna'!E:F,2,0),"")</f>
        <v>Administração Da Unidade</v>
      </c>
      <c r="D39" s="30">
        <v>3339039</v>
      </c>
      <c r="E39" s="29" t="str">
        <f>IFERROR(VLOOKUP(Tabela1[[#This Row],[Natureza de Despesa]],'Planilha Interna'!C:D,2,0),"")</f>
        <v>OUTROS SERVICOS DE TERCEIROS-PESSOA JURIDICA</v>
      </c>
      <c r="F39" s="34">
        <v>138</v>
      </c>
      <c r="G39" s="30" t="str">
        <f>IFERROR(VLOOKUP(Tabela1[[#This Row],[Fonte]],'Planilha Interna'!A:B,2,0),"")</f>
        <v>COMPENSAÇÃO FINANCEIRA PELA EXPLORAÇÃO E PRODUÇÃO DO PETRÓLEO</v>
      </c>
      <c r="H39" s="29" t="s">
        <v>2917</v>
      </c>
      <c r="J39" s="30"/>
    </row>
    <row r="40" spans="1:10" s="29" customFormat="1" x14ac:dyDescent="0.25">
      <c r="A40" s="30"/>
      <c r="B40" s="30">
        <v>4191</v>
      </c>
      <c r="C40" s="29" t="str">
        <f>IFERROR(VLOOKUP(Tabela1[[#This Row],[Ação]],'Planilha Interna'!E:F,2,0),"")</f>
        <v>Administração Da Unidade</v>
      </c>
      <c r="D40" s="30">
        <v>3339039</v>
      </c>
      <c r="E40" s="29" t="str">
        <f>IFERROR(VLOOKUP(Tabela1[[#This Row],[Natureza de Despesa]],'Planilha Interna'!C:D,2,0),"")</f>
        <v>OUTROS SERVICOS DE TERCEIROS-PESSOA JURIDICA</v>
      </c>
      <c r="F40" s="34">
        <v>138</v>
      </c>
      <c r="G40" s="30" t="str">
        <f>IFERROR(VLOOKUP(Tabela1[[#This Row],[Fonte]],'Planilha Interna'!A:B,2,0),"")</f>
        <v>COMPENSAÇÃO FINANCEIRA PELA EXPLORAÇÃO E PRODUÇÃO DO PETRÓLEO</v>
      </c>
      <c r="H40" s="29" t="s">
        <v>2918</v>
      </c>
      <c r="J40" s="30"/>
    </row>
    <row r="41" spans="1:10" s="29" customFormat="1" x14ac:dyDescent="0.25">
      <c r="A41" s="30"/>
      <c r="B41" s="30">
        <v>4191</v>
      </c>
      <c r="C41" s="29" t="str">
        <f>IFERROR(VLOOKUP(Tabela1[[#This Row],[Ação]],'Planilha Interna'!E:F,2,0),"")</f>
        <v>Administração Da Unidade</v>
      </c>
      <c r="D41" s="30">
        <v>3339039</v>
      </c>
      <c r="E41" s="29" t="str">
        <f>IFERROR(VLOOKUP(Tabela1[[#This Row],[Natureza de Despesa]],'Planilha Interna'!C:D,2,0),"")</f>
        <v>OUTROS SERVICOS DE TERCEIROS-PESSOA JURIDICA</v>
      </c>
      <c r="F41" s="34">
        <v>100</v>
      </c>
      <c r="G41" s="30" t="str">
        <f>IFERROR(VLOOKUP(Tabela1[[#This Row],[Fonte]],'Planilha Interna'!A:B,2,0),"")</f>
        <v>ORDINÁRIOS PROVENIENTES DE IMPOSTOS</v>
      </c>
      <c r="H41" s="29" t="s">
        <v>2919</v>
      </c>
      <c r="J41" s="30"/>
    </row>
    <row r="42" spans="1:10" s="29" customFormat="1" x14ac:dyDescent="0.25">
      <c r="A42" s="30"/>
      <c r="B42" s="30">
        <v>4191</v>
      </c>
      <c r="C42" s="29" t="str">
        <f>IFERROR(VLOOKUP(Tabela1[[#This Row],[Ação]],'Planilha Interna'!E:F,2,0),"")</f>
        <v>Administração Da Unidade</v>
      </c>
      <c r="D42" s="30">
        <v>3339030</v>
      </c>
      <c r="E42" s="29" t="str">
        <f>IFERROR(VLOOKUP(Tabela1[[#This Row],[Natureza de Despesa]],'Planilha Interna'!C:D,2,0),"")</f>
        <v>MATERIAL DE CONSUMO</v>
      </c>
      <c r="F42" s="34">
        <v>100</v>
      </c>
      <c r="G42" s="30" t="str">
        <f>IFERROR(VLOOKUP(Tabela1[[#This Row],[Fonte]],'Planilha Interna'!A:B,2,0),"")</f>
        <v>ORDINÁRIOS PROVENIENTES DE IMPOSTOS</v>
      </c>
      <c r="H42" s="29" t="s">
        <v>2919</v>
      </c>
      <c r="J42" s="30"/>
    </row>
    <row r="43" spans="1:10" s="29" customFormat="1" x14ac:dyDescent="0.25">
      <c r="A43" s="30"/>
      <c r="B43" s="30">
        <v>4191</v>
      </c>
      <c r="C43" s="29" t="str">
        <f>IFERROR(VLOOKUP(Tabela1[[#This Row],[Ação]],'Planilha Interna'!E:F,2,0),"")</f>
        <v>Administração Da Unidade</v>
      </c>
      <c r="D43" s="30">
        <v>3339039</v>
      </c>
      <c r="E43" s="29" t="str">
        <f>IFERROR(VLOOKUP(Tabela1[[#This Row],[Natureza de Despesa]],'Planilha Interna'!C:D,2,0),"")</f>
        <v>OUTROS SERVICOS DE TERCEIROS-PESSOA JURIDICA</v>
      </c>
      <c r="F43" s="34">
        <v>138</v>
      </c>
      <c r="G43" s="30" t="str">
        <f>IFERROR(VLOOKUP(Tabela1[[#This Row],[Fonte]],'Planilha Interna'!A:B,2,0),"")</f>
        <v>COMPENSAÇÃO FINANCEIRA PELA EXPLORAÇÃO E PRODUÇÃO DO PETRÓLEO</v>
      </c>
      <c r="H43" s="29" t="s">
        <v>2920</v>
      </c>
      <c r="J43" s="30"/>
    </row>
    <row r="44" spans="1:10" s="29" customFormat="1" x14ac:dyDescent="0.25">
      <c r="A44" s="30"/>
      <c r="B44" s="30">
        <v>4191</v>
      </c>
      <c r="C44" s="29" t="str">
        <f>IFERROR(VLOOKUP(Tabela1[[#This Row],[Ação]],'Planilha Interna'!E:F,2,0),"")</f>
        <v>Administração Da Unidade</v>
      </c>
      <c r="D44" s="30">
        <v>3339040</v>
      </c>
      <c r="E44" s="29" t="str">
        <f>IFERROR(VLOOKUP(Tabela1[[#This Row],[Natureza de Despesa]],'Planilha Interna'!C:D,2,0),"")</f>
        <v>SERVIÇOS DE TEC DA INFORMAÇÃO E COMUNICAÇÃO-PJ</v>
      </c>
      <c r="F44" s="34">
        <v>138</v>
      </c>
      <c r="G44" s="30" t="str">
        <f>IFERROR(VLOOKUP(Tabela1[[#This Row],[Fonte]],'Planilha Interna'!A:B,2,0),"")</f>
        <v>COMPENSAÇÃO FINANCEIRA PELA EXPLORAÇÃO E PRODUÇÃO DO PETRÓLEO</v>
      </c>
      <c r="H44" s="29" t="s">
        <v>2921</v>
      </c>
      <c r="J44" s="30"/>
    </row>
    <row r="45" spans="1:10" s="29" customFormat="1" x14ac:dyDescent="0.25">
      <c r="A45" s="30"/>
      <c r="B45" s="30">
        <v>4191</v>
      </c>
      <c r="C45" s="29" t="str">
        <f>IFERROR(VLOOKUP(Tabela1[[#This Row],[Ação]],'Planilha Interna'!E:F,2,0),"")</f>
        <v>Administração Da Unidade</v>
      </c>
      <c r="D45" s="30">
        <v>3339040</v>
      </c>
      <c r="E45" s="29" t="str">
        <f>IFERROR(VLOOKUP(Tabela1[[#This Row],[Natureza de Despesa]],'Planilha Interna'!C:D,2,0),"")</f>
        <v>SERVIÇOS DE TEC DA INFORMAÇÃO E COMUNICAÇÃO-PJ</v>
      </c>
      <c r="F45" s="34">
        <v>138</v>
      </c>
      <c r="G45" s="30" t="str">
        <f>IFERROR(VLOOKUP(Tabela1[[#This Row],[Fonte]],'Planilha Interna'!A:B,2,0),"")</f>
        <v>COMPENSAÇÃO FINANCEIRA PELA EXPLORAÇÃO E PRODUÇÃO DO PETRÓLEO</v>
      </c>
      <c r="H45" s="29" t="s">
        <v>2923</v>
      </c>
      <c r="J45" s="30"/>
    </row>
    <row r="46" spans="1:10" s="29" customFormat="1" x14ac:dyDescent="0.25">
      <c r="A46" s="30"/>
      <c r="B46" s="30">
        <v>4191</v>
      </c>
      <c r="C46" s="29" t="str">
        <f>IFERROR(VLOOKUP(Tabela1[[#This Row],[Ação]],'Planilha Interna'!E:F,2,0),"")</f>
        <v>Administração Da Unidade</v>
      </c>
      <c r="D46" s="30">
        <v>3339040</v>
      </c>
      <c r="E46" s="29" t="str">
        <f>IFERROR(VLOOKUP(Tabela1[[#This Row],[Natureza de Despesa]],'Planilha Interna'!C:D,2,0),"")</f>
        <v>SERVIÇOS DE TEC DA INFORMAÇÃO E COMUNICAÇÃO-PJ</v>
      </c>
      <c r="F46" s="34">
        <v>138</v>
      </c>
      <c r="G46" s="30" t="str">
        <f>IFERROR(VLOOKUP(Tabela1[[#This Row],[Fonte]],'Planilha Interna'!A:B,2,0),"")</f>
        <v>COMPENSAÇÃO FINANCEIRA PELA EXPLORAÇÃO E PRODUÇÃO DO PETRÓLEO</v>
      </c>
      <c r="H46" s="29" t="s">
        <v>2924</v>
      </c>
      <c r="J46" s="30"/>
    </row>
    <row r="47" spans="1:10" s="29" customFormat="1" x14ac:dyDescent="0.25">
      <c r="A47" s="30"/>
      <c r="B47" s="30">
        <v>4191</v>
      </c>
      <c r="C47" s="29" t="str">
        <f>IFERROR(VLOOKUP(Tabela1[[#This Row],[Ação]],'Planilha Interna'!E:F,2,0),"")</f>
        <v>Administração Da Unidade</v>
      </c>
      <c r="D47" s="30">
        <v>3339040</v>
      </c>
      <c r="E47" s="29" t="str">
        <f>IFERROR(VLOOKUP(Tabela1[[#This Row],[Natureza de Despesa]],'Planilha Interna'!C:D,2,0),"")</f>
        <v>SERVIÇOS DE TEC DA INFORMAÇÃO E COMUNICAÇÃO-PJ</v>
      </c>
      <c r="F47" s="34">
        <v>138</v>
      </c>
      <c r="G47" s="30" t="str">
        <f>IFERROR(VLOOKUP(Tabela1[[#This Row],[Fonte]],'Planilha Interna'!A:B,2,0),"")</f>
        <v>COMPENSAÇÃO FINANCEIRA PELA EXPLORAÇÃO E PRODUÇÃO DO PETRÓLEO</v>
      </c>
      <c r="H47" s="29" t="s">
        <v>2925</v>
      </c>
      <c r="J47" s="30"/>
    </row>
    <row r="48" spans="1:10" s="29" customFormat="1" x14ac:dyDescent="0.25">
      <c r="A48" s="34"/>
      <c r="B48" s="30">
        <v>4191</v>
      </c>
      <c r="C48" s="29" t="str">
        <f>IFERROR(VLOOKUP(Tabela1[[#This Row],[Ação]],'Planilha Interna'!E:F,2,0),"")</f>
        <v>Administração Da Unidade</v>
      </c>
      <c r="D48" s="30">
        <v>3339040</v>
      </c>
      <c r="E48" s="29" t="str">
        <f>IFERROR(VLOOKUP(Tabela1[[#This Row],[Natureza de Despesa]],'Planilha Interna'!C:D,2,0),"")</f>
        <v>SERVIÇOS DE TEC DA INFORMAÇÃO E COMUNICAÇÃO-PJ</v>
      </c>
      <c r="F48" s="34">
        <v>138</v>
      </c>
      <c r="G48" s="34" t="str">
        <f>IFERROR(VLOOKUP(Tabela1[[#This Row],[Fonte]],'Planilha Interna'!A:B,2,0),"")</f>
        <v>COMPENSAÇÃO FINANCEIRA PELA EXPLORAÇÃO E PRODUÇÃO DO PETRÓLEO</v>
      </c>
      <c r="H48" s="29" t="s">
        <v>2928</v>
      </c>
      <c r="J48" s="30"/>
    </row>
    <row r="49" spans="1:10" s="29" customFormat="1" x14ac:dyDescent="0.25">
      <c r="A49" s="34"/>
      <c r="B49" s="30">
        <v>4193</v>
      </c>
      <c r="C49" s="29" t="str">
        <f>IFERROR(VLOOKUP(Tabela1[[#This Row],[Ação]],'Planilha Interna'!E:F,2,0),"")</f>
        <v>Capacitação De Recursos Humanos</v>
      </c>
      <c r="D49" s="30">
        <v>3339039</v>
      </c>
      <c r="E49" s="29" t="str">
        <f>IFERROR(VLOOKUP(Tabela1[[#This Row],[Natureza de Despesa]],'Planilha Interna'!C:D,2,0),"")</f>
        <v>OUTROS SERVICOS DE TERCEIROS-PESSOA JURIDICA</v>
      </c>
      <c r="F49" s="34">
        <v>138</v>
      </c>
      <c r="G49" s="34" t="str">
        <f>IFERROR(VLOOKUP(Tabela1[[#This Row],[Fonte]],'Planilha Interna'!A:B,2,0),"")</f>
        <v>COMPENSAÇÃO FINANCEIRA PELA EXPLORAÇÃO E PRODUÇÃO DO PETRÓLEO</v>
      </c>
      <c r="H49" s="29" t="s">
        <v>47</v>
      </c>
      <c r="J49" s="30"/>
    </row>
    <row r="50" spans="1:10" s="29" customFormat="1" x14ac:dyDescent="0.25">
      <c r="A50" s="30"/>
      <c r="B50" s="30">
        <v>4204</v>
      </c>
      <c r="C50" s="29" t="str">
        <f>IFERROR(VLOOKUP(Tabela1[[#This Row],[Ação]],'Planilha Interna'!E:F,2,0),"")</f>
        <v>Promoção Do Planejamento Estratégico Do Município</v>
      </c>
      <c r="D50" s="30">
        <v>3339039</v>
      </c>
      <c r="E50" s="29" t="str">
        <f>IFERROR(VLOOKUP(Tabela1[[#This Row],[Natureza de Despesa]],'Planilha Interna'!C:D,2,0),"")</f>
        <v>OUTROS SERVICOS DE TERCEIROS-PESSOA JURIDICA</v>
      </c>
      <c r="F50" s="34">
        <v>138</v>
      </c>
      <c r="G50" s="30" t="str">
        <f>IFERROR(VLOOKUP(Tabela1[[#This Row],[Fonte]],'Planilha Interna'!A:B,2,0),"")</f>
        <v>COMPENSAÇÃO FINANCEIRA PELA EXPLORAÇÃO E PRODUÇÃO DO PETRÓLEO</v>
      </c>
      <c r="H50" s="29" t="s">
        <v>47</v>
      </c>
      <c r="J50" s="30"/>
    </row>
    <row r="51" spans="1:10" s="29" customFormat="1" x14ac:dyDescent="0.25">
      <c r="A51" s="30"/>
      <c r="B51" s="30">
        <v>4204</v>
      </c>
      <c r="C51" s="29" t="str">
        <f>IFERROR(VLOOKUP(Tabela1[[#This Row],[Ação]],'Planilha Interna'!E:F,2,0),"")</f>
        <v>Promoção Do Planejamento Estratégico Do Município</v>
      </c>
      <c r="D51" s="30">
        <v>3339035</v>
      </c>
      <c r="E51" s="29" t="str">
        <f>IFERROR(VLOOKUP(Tabela1[[#This Row],[Natureza de Despesa]],'Planilha Interna'!C:D,2,0),"")</f>
        <v>SERVICOS DE CONSULTORIA</v>
      </c>
      <c r="F51" s="34">
        <v>138</v>
      </c>
      <c r="G51" s="30" t="str">
        <f>IFERROR(VLOOKUP(Tabela1[[#This Row],[Fonte]],'Planilha Interna'!A:B,2,0),"")</f>
        <v>COMPENSAÇÃO FINANCEIRA PELA EXPLORAÇÃO E PRODUÇÃO DO PETRÓLEO</v>
      </c>
      <c r="H51" s="29" t="s">
        <v>47</v>
      </c>
      <c r="J51" s="30"/>
    </row>
    <row r="52" spans="1:10" s="29" customFormat="1" x14ac:dyDescent="0.25">
      <c r="A52" s="30"/>
      <c r="B52" s="30">
        <v>4204</v>
      </c>
      <c r="C52" s="29" t="str">
        <f>IFERROR(VLOOKUP(Tabela1[[#This Row],[Ação]],'Planilha Interna'!E:F,2,0),"")</f>
        <v>Promoção Do Planejamento Estratégico Do Município</v>
      </c>
      <c r="D52" s="30">
        <v>3339035</v>
      </c>
      <c r="E52" s="29" t="str">
        <f>IFERROR(VLOOKUP(Tabela1[[#This Row],[Natureza de Despesa]],'Planilha Interna'!C:D,2,0),"")</f>
        <v>SERVICOS DE CONSULTORIA</v>
      </c>
      <c r="F52" s="34">
        <v>138</v>
      </c>
      <c r="G52" s="30" t="str">
        <f>IFERROR(VLOOKUP(Tabela1[[#This Row],[Fonte]],'Planilha Interna'!A:B,2,0),"")</f>
        <v>COMPENSAÇÃO FINANCEIRA PELA EXPLORAÇÃO E PRODUÇÃO DO PETRÓLEO</v>
      </c>
      <c r="H52" s="29" t="s">
        <v>2926</v>
      </c>
      <c r="J52" s="30"/>
    </row>
    <row r="53" spans="1:10" s="29" customFormat="1" x14ac:dyDescent="0.25">
      <c r="A53" s="30"/>
      <c r="B53" s="30">
        <v>4204</v>
      </c>
      <c r="C53" s="29" t="str">
        <f>IFERROR(VLOOKUP(Tabela1[[#This Row],[Ação]],'Planilha Interna'!E:F,2,0),"")</f>
        <v>Promoção Do Planejamento Estratégico Do Município</v>
      </c>
      <c r="D53" s="30">
        <v>3339035</v>
      </c>
      <c r="E53" s="29" t="str">
        <f>IFERROR(VLOOKUP(Tabela1[[#This Row],[Natureza de Despesa]],'Planilha Interna'!C:D,2,0),"")</f>
        <v>SERVICOS DE CONSULTORIA</v>
      </c>
      <c r="F53" s="34">
        <v>138</v>
      </c>
      <c r="G53" s="30" t="str">
        <f>IFERROR(VLOOKUP(Tabela1[[#This Row],[Fonte]],'Planilha Interna'!A:B,2,0),"")</f>
        <v>COMPENSAÇÃO FINANCEIRA PELA EXPLORAÇÃO E PRODUÇÃO DO PETRÓLEO</v>
      </c>
      <c r="H53" s="29" t="s">
        <v>2927</v>
      </c>
      <c r="J53" s="30"/>
    </row>
    <row r="54" spans="1:10" s="29" customFormat="1" x14ac:dyDescent="0.25">
      <c r="A54" s="30">
        <v>14254</v>
      </c>
      <c r="B54" s="30">
        <v>4464</v>
      </c>
      <c r="C54" s="29" t="str">
        <f>IFERROR(VLOOKUP(Tabela1[[#This Row],[Ação]],'Planilha Interna'!E:F,2,0),"")</f>
        <v>Implantação de sistemas de serviços web e informatização e digitalização dos processos</v>
      </c>
      <c r="D54" s="30">
        <v>3339039</v>
      </c>
      <c r="E54" s="29" t="str">
        <f>IFERROR(VLOOKUP(Tabela1[[#This Row],[Natureza de Despesa]],'Planilha Interna'!C:D,2,0),"")</f>
        <v>OUTROS SERVICOS DE TERCEIROS-PESSOA JURIDICA</v>
      </c>
      <c r="F54" s="34">
        <v>138</v>
      </c>
      <c r="G54" s="30" t="str">
        <f>IFERROR(VLOOKUP(Tabela1[[#This Row],[Fonte]],'Planilha Interna'!A:B,2,0),"")</f>
        <v>COMPENSAÇÃO FINANCEIRA PELA EXPLORAÇÃO E PRODUÇÃO DO PETRÓLEO</v>
      </c>
      <c r="H54" s="29" t="s">
        <v>47</v>
      </c>
      <c r="J54" s="30"/>
    </row>
    <row r="55" spans="1:10" x14ac:dyDescent="0.25">
      <c r="A55" s="44"/>
      <c r="B55" s="15">
        <v>1000</v>
      </c>
      <c r="C55" s="16" t="s">
        <v>3011</v>
      </c>
      <c r="D55" s="15">
        <v>3339040</v>
      </c>
      <c r="E55" s="16" t="str">
        <f>IFERROR(VLOOKUP(Tabela1[[#This Row],[Natureza de Despesa]],'Planilha Interna'!C:D,2,0),"")</f>
        <v>SERVIÇOS DE TEC DA INFORMAÇÃO E COMUNICAÇÃO-PJ</v>
      </c>
      <c r="F55" s="44">
        <v>138</v>
      </c>
      <c r="G55" s="44" t="str">
        <f>IFERROR(VLOOKUP(Tabela1[[#This Row],[Fonte]],'Planilha Interna'!A:B,2,0),"")</f>
        <v>COMPENSAÇÃO FINANCEIRA PELA EXPLORAÇÃO E PRODUÇÃO DO PETRÓLEO</v>
      </c>
    </row>
    <row r="56" spans="1:10" x14ac:dyDescent="0.25">
      <c r="A56" s="44"/>
      <c r="B56" s="15">
        <v>1001</v>
      </c>
      <c r="C56" s="16" t="s">
        <v>3026</v>
      </c>
      <c r="D56" s="15">
        <v>3339040</v>
      </c>
      <c r="E56" s="16" t="str">
        <f>IFERROR(VLOOKUP(Tabela1[[#This Row],[Natureza de Despesa]],'Planilha Interna'!C:D,2,0),"")</f>
        <v>SERVIÇOS DE TEC DA INFORMAÇÃO E COMUNICAÇÃO-PJ</v>
      </c>
      <c r="F56" s="44">
        <v>138</v>
      </c>
      <c r="G56" s="44" t="str">
        <f>IFERROR(VLOOKUP(Tabela1[[#This Row],[Fonte]],'Planilha Interna'!A:B,2,0),"")</f>
        <v>COMPENSAÇÃO FINANCEIRA PELA EXPLORAÇÃO E PRODUÇÃO DO PETRÓLEO</v>
      </c>
    </row>
    <row r="57" spans="1:10" x14ac:dyDescent="0.25">
      <c r="A57" s="44"/>
      <c r="B57" s="15">
        <v>1002</v>
      </c>
      <c r="C57" s="16" t="s">
        <v>3012</v>
      </c>
      <c r="D57" s="15">
        <v>3339035</v>
      </c>
      <c r="E57" s="16" t="str">
        <f>IFERROR(VLOOKUP(Tabela1[[#This Row],[Natureza de Despesa]],'Planilha Interna'!C:D,2,0),"")</f>
        <v>SERVICOS DE CONSULTORIA</v>
      </c>
      <c r="F57" s="44">
        <v>138</v>
      </c>
      <c r="G57" s="44" t="str">
        <f>IFERROR(VLOOKUP(Tabela1[[#This Row],[Fonte]],'Planilha Interna'!A:B,2,0),"")</f>
        <v>COMPENSAÇÃO FINANCEIRA PELA EXPLORAÇÃO E PRODUÇÃO DO PETRÓLEO</v>
      </c>
    </row>
    <row r="58" spans="1:10" x14ac:dyDescent="0.25">
      <c r="A58" s="15"/>
      <c r="B58" s="15">
        <v>1003</v>
      </c>
      <c r="C58" s="16" t="s">
        <v>3027</v>
      </c>
      <c r="D58" s="15">
        <v>3339040</v>
      </c>
      <c r="E58" s="16" t="str">
        <f>IFERROR(VLOOKUP(Tabela1[[#This Row],[Natureza de Despesa]],'Planilha Interna'!C:D,2,0),"")</f>
        <v>SERVIÇOS DE TEC DA INFORMAÇÃO E COMUNICAÇÃO-PJ</v>
      </c>
      <c r="F58" s="44">
        <v>138</v>
      </c>
      <c r="G58" s="15" t="str">
        <f>IFERROR(VLOOKUP(Tabela1[[#This Row],[Fonte]],'Planilha Interna'!A:B,2,0),"")</f>
        <v>COMPENSAÇÃO FINANCEIRA PELA EXPLORAÇÃO E PRODUÇÃO DO PETRÓLEO</v>
      </c>
    </row>
    <row r="59" spans="1:10" x14ac:dyDescent="0.25">
      <c r="A59" s="15"/>
      <c r="B59" s="15">
        <v>1004</v>
      </c>
      <c r="C59" s="16" t="s">
        <v>3013</v>
      </c>
      <c r="D59" s="15">
        <v>3339040</v>
      </c>
      <c r="E59" s="16" t="str">
        <f>IFERROR(VLOOKUP(Tabela1[[#This Row],[Natureza de Despesa]],'Planilha Interna'!C:D,2,0),"")</f>
        <v>SERVIÇOS DE TEC DA INFORMAÇÃO E COMUNICAÇÃO-PJ</v>
      </c>
      <c r="F59" s="44">
        <v>138</v>
      </c>
      <c r="G59" s="15" t="str">
        <f>IFERROR(VLOOKUP(Tabela1[[#This Row],[Fonte]],'Planilha Interna'!A:B,2,0),"")</f>
        <v>COMPENSAÇÃO FINANCEIRA PELA EXPLORAÇÃO E PRODUÇÃO DO PETRÓLEO</v>
      </c>
    </row>
    <row r="60" spans="1:10" x14ac:dyDescent="0.25">
      <c r="A60" s="15"/>
      <c r="B60" s="15">
        <v>1005</v>
      </c>
      <c r="C60" s="16" t="s">
        <v>3014</v>
      </c>
      <c r="D60" s="15">
        <v>3339040</v>
      </c>
      <c r="E60" s="16" t="str">
        <f>IFERROR(VLOOKUP(Tabela1[[#This Row],[Natureza de Despesa]],'Planilha Interna'!C:D,2,0),"")</f>
        <v>SERVIÇOS DE TEC DA INFORMAÇÃO E COMUNICAÇÃO-PJ</v>
      </c>
      <c r="F60" s="44">
        <v>138</v>
      </c>
      <c r="G60" s="15" t="str">
        <f>IFERROR(VLOOKUP(Tabela1[[#This Row],[Fonte]],'Planilha Interna'!A:B,2,0),"")</f>
        <v>COMPENSAÇÃO FINANCEIRA PELA EXPLORAÇÃO E PRODUÇÃO DO PETRÓLEO</v>
      </c>
    </row>
    <row r="61" spans="1:10" x14ac:dyDescent="0.25">
      <c r="A61" s="15"/>
      <c r="B61" s="15">
        <v>1006</v>
      </c>
      <c r="C61" s="16" t="s">
        <v>3015</v>
      </c>
      <c r="D61" s="15">
        <v>3339039</v>
      </c>
      <c r="E61" s="16" t="str">
        <f>IFERROR(VLOOKUP(Tabela1[[#This Row],[Natureza de Despesa]],'Planilha Interna'!C:D,2,0),"")</f>
        <v>OUTROS SERVICOS DE TERCEIROS-PESSOA JURIDICA</v>
      </c>
      <c r="F61" s="44">
        <v>138</v>
      </c>
      <c r="G61" s="15" t="str">
        <f>IFERROR(VLOOKUP(Tabela1[[#This Row],[Fonte]],'Planilha Interna'!A:B,2,0),"")</f>
        <v>COMPENSAÇÃO FINANCEIRA PELA EXPLORAÇÃO E PRODUÇÃO DO PETRÓLEO</v>
      </c>
    </row>
    <row r="62" spans="1:10" x14ac:dyDescent="0.25">
      <c r="A62" s="15"/>
      <c r="D62" s="15"/>
      <c r="E62" s="16" t="str">
        <f>IFERROR(VLOOKUP(Tabela1[[#This Row],[Natureza de Despesa]],'Planilha Interna'!C:D,2,0),"")</f>
        <v/>
      </c>
      <c r="F62" s="44"/>
      <c r="G62" s="15" t="str">
        <f>IFERROR(VLOOKUP(Tabela1[[#This Row],[Fonte]],'Planilha Interna'!A:B,2,0),"")</f>
        <v/>
      </c>
    </row>
    <row r="63" spans="1:10" x14ac:dyDescent="0.25">
      <c r="A63" s="15"/>
      <c r="D63" s="15"/>
      <c r="E63" s="16" t="str">
        <f>IFERROR(VLOOKUP(Tabela1[[#This Row],[Natureza de Despesa]],'Planilha Interna'!C:D,2,0),"")</f>
        <v/>
      </c>
      <c r="F63" s="44"/>
      <c r="G63" s="15" t="str">
        <f>IFERROR(VLOOKUP(Tabela1[[#This Row],[Fonte]],'Planilha Interna'!A:B,2,0),"")</f>
        <v/>
      </c>
    </row>
    <row r="64" spans="1:10" x14ac:dyDescent="0.25">
      <c r="A64" s="44"/>
      <c r="D64" s="15"/>
      <c r="E64" s="16" t="str">
        <f>IFERROR(VLOOKUP(Tabela1[[#This Row],[Natureza de Despesa]],'Planilha Interna'!C:D,2,0),"")</f>
        <v/>
      </c>
      <c r="F64" s="44"/>
      <c r="G64" s="44" t="str">
        <f>IFERROR(VLOOKUP(Tabela1[[#This Row],[Fonte]],'Planilha Interna'!A:B,2,0),"")</f>
        <v/>
      </c>
    </row>
    <row r="65" spans="1:7" x14ac:dyDescent="0.25">
      <c r="A65" s="44"/>
      <c r="D65" s="15"/>
      <c r="E65" s="16" t="str">
        <f>IFERROR(VLOOKUP(Tabela1[[#This Row],[Natureza de Despesa]],'Planilha Interna'!C:D,2,0),"")</f>
        <v/>
      </c>
      <c r="F65" s="44"/>
      <c r="G65" s="44" t="str">
        <f>IFERROR(VLOOKUP(Tabela1[[#This Row],[Fonte]],'Planilha Interna'!A:B,2,0),"")</f>
        <v/>
      </c>
    </row>
    <row r="66" spans="1:7" x14ac:dyDescent="0.25">
      <c r="A66" s="15"/>
      <c r="D66" s="15"/>
      <c r="E66" s="16" t="str">
        <f>IFERROR(VLOOKUP(Tabela1[[#This Row],[Natureza de Despesa]],'Planilha Interna'!C:D,2,0),"")</f>
        <v/>
      </c>
      <c r="F66" s="44"/>
      <c r="G66" s="15" t="str">
        <f>IFERROR(VLOOKUP(Tabela1[[#This Row],[Fonte]],'Planilha Interna'!A:B,2,0),"")</f>
        <v/>
      </c>
    </row>
    <row r="67" spans="1:7" x14ac:dyDescent="0.25">
      <c r="A67" s="15"/>
      <c r="D67" s="15"/>
      <c r="E67" s="16" t="str">
        <f>IFERROR(VLOOKUP(Tabela1[[#This Row],[Natureza de Despesa]],'Planilha Interna'!C:D,2,0),"")</f>
        <v/>
      </c>
      <c r="F67" s="44"/>
      <c r="G67" s="15" t="str">
        <f>IFERROR(VLOOKUP(Tabela1[[#This Row],[Fonte]],'Planilha Interna'!A:B,2,0),"")</f>
        <v/>
      </c>
    </row>
    <row r="68" spans="1:7" x14ac:dyDescent="0.25">
      <c r="A68" s="15"/>
      <c r="D68" s="15"/>
      <c r="E68" s="16" t="str">
        <f>IFERROR(VLOOKUP(Tabela1[[#This Row],[Natureza de Despesa]],'Planilha Interna'!C:D,2,0),"")</f>
        <v/>
      </c>
      <c r="F68" s="44"/>
      <c r="G68" s="15" t="str">
        <f>IFERROR(VLOOKUP(Tabela1[[#This Row],[Fonte]],'Planilha Interna'!A:B,2,0),"")</f>
        <v/>
      </c>
    </row>
    <row r="69" spans="1:7" x14ac:dyDescent="0.25">
      <c r="A69" s="15"/>
      <c r="D69" s="15"/>
      <c r="E69" s="16" t="str">
        <f>IFERROR(VLOOKUP(Tabela1[[#This Row],[Natureza de Despesa]],'Planilha Interna'!C:D,2,0),"")</f>
        <v/>
      </c>
      <c r="F69" s="44"/>
      <c r="G69" s="15" t="str">
        <f>IFERROR(VLOOKUP(Tabela1[[#This Row],[Fonte]],'Planilha Interna'!A:B,2,0),"")</f>
        <v/>
      </c>
    </row>
    <row r="70" spans="1:7" x14ac:dyDescent="0.25">
      <c r="A70" s="15">
        <v>13389</v>
      </c>
      <c r="D70" s="15"/>
      <c r="E70" s="16" t="str">
        <f>IFERROR(VLOOKUP(Tabela1[[#This Row],[Natureza de Despesa]],'Planilha Interna'!C:D,2,0),"")</f>
        <v/>
      </c>
      <c r="F70" s="44"/>
      <c r="G70" s="15" t="str">
        <f>IFERROR(VLOOKUP(Tabela1[[#This Row],[Fonte]],'Planilha Interna'!A:B,2,0),"")</f>
        <v/>
      </c>
    </row>
    <row r="71" spans="1:7" x14ac:dyDescent="0.25">
      <c r="A71" s="15"/>
      <c r="D71" s="15"/>
      <c r="E71" s="16" t="str">
        <f>IFERROR(VLOOKUP(Tabela1[[#This Row],[Natureza de Despesa]],'Planilha Interna'!C:D,2,0),"")</f>
        <v/>
      </c>
      <c r="F71" s="44"/>
      <c r="G71" s="15" t="str">
        <f>IFERROR(VLOOKUP(Tabela1[[#This Row],[Fonte]],'Planilha Interna'!A:B,2,0),"")</f>
        <v/>
      </c>
    </row>
    <row r="72" spans="1:7" x14ac:dyDescent="0.25">
      <c r="A72" s="15"/>
      <c r="D72" s="15"/>
      <c r="E72" s="16" t="str">
        <f>IFERROR(VLOOKUP(Tabela1[[#This Row],[Natureza de Despesa]],'Planilha Interna'!C:D,2,0),"")</f>
        <v/>
      </c>
      <c r="F72" s="44"/>
      <c r="G72" s="15" t="str">
        <f>IFERROR(VLOOKUP(Tabela1[[#This Row],[Fonte]],'Planilha Interna'!A:B,2,0),"")</f>
        <v/>
      </c>
    </row>
    <row r="73" spans="1:7" x14ac:dyDescent="0.25">
      <c r="A73" s="15"/>
      <c r="D73" s="15"/>
      <c r="E73" s="16" t="str">
        <f>IFERROR(VLOOKUP(Tabela1[[#This Row],[Natureza de Despesa]],'Planilha Interna'!C:D,2,0),"")</f>
        <v/>
      </c>
      <c r="F73" s="44"/>
      <c r="G73" s="15" t="str">
        <f>IFERROR(VLOOKUP(Tabela1[[#This Row],[Fonte]],'Planilha Interna'!A:B,2,0),"")</f>
        <v/>
      </c>
    </row>
    <row r="74" spans="1:7" x14ac:dyDescent="0.25">
      <c r="A74" s="15"/>
      <c r="D74" s="15"/>
      <c r="E74" s="16" t="str">
        <f>IFERROR(VLOOKUP(Tabela1[[#This Row],[Natureza de Despesa]],'Planilha Interna'!C:D,2,0),"")</f>
        <v/>
      </c>
      <c r="F74" s="44"/>
      <c r="G74" s="15" t="str">
        <f>IFERROR(VLOOKUP(Tabela1[[#This Row],[Fonte]],'Planilha Interna'!A:B,2,0),"")</f>
        <v/>
      </c>
    </row>
    <row r="75" spans="1:7" x14ac:dyDescent="0.25">
      <c r="A75" s="15"/>
      <c r="D75" s="15"/>
      <c r="E75" s="16" t="str">
        <f>IFERROR(VLOOKUP(Tabela1[[#This Row],[Natureza de Despesa]],'Planilha Interna'!C:D,2,0),"")</f>
        <v/>
      </c>
      <c r="F75" s="44"/>
      <c r="G75" s="15" t="str">
        <f>IFERROR(VLOOKUP(Tabela1[[#This Row],[Fonte]],'Planilha Interna'!A:B,2,0),"")</f>
        <v/>
      </c>
    </row>
    <row r="76" spans="1:7" x14ac:dyDescent="0.25">
      <c r="A76" s="15">
        <v>12864</v>
      </c>
      <c r="D76" s="15"/>
      <c r="E76" s="16" t="str">
        <f>IFERROR(VLOOKUP(Tabela1[[#This Row],[Natureza de Despesa]],'Planilha Interna'!C:D,2,0),"")</f>
        <v/>
      </c>
      <c r="F76" s="44"/>
      <c r="G76" s="15" t="str">
        <f>IFERROR(VLOOKUP(Tabela1[[#This Row],[Fonte]],'Planilha Interna'!A:B,2,0),"")</f>
        <v/>
      </c>
    </row>
    <row r="77" spans="1:7" x14ac:dyDescent="0.25">
      <c r="A77" s="44"/>
      <c r="D77" s="15"/>
      <c r="E77" s="16" t="str">
        <f>IFERROR(VLOOKUP(Tabela1[[#This Row],[Natureza de Despesa]],'Planilha Interna'!C:D,2,0),"")</f>
        <v/>
      </c>
      <c r="F77" s="44"/>
      <c r="G77" s="44" t="str">
        <f>IFERROR(VLOOKUP(Tabela1[[#This Row],[Fonte]],'Planilha Interna'!A:B,2,0),"")</f>
        <v/>
      </c>
    </row>
    <row r="78" spans="1:7" x14ac:dyDescent="0.25">
      <c r="A78" s="15">
        <v>11883</v>
      </c>
      <c r="D78" s="15"/>
      <c r="E78" s="16" t="str">
        <f>IFERROR(VLOOKUP(Tabela1[[#This Row],[Natureza de Despesa]],'Planilha Interna'!C:D,2,0),"")</f>
        <v/>
      </c>
      <c r="F78" s="44"/>
      <c r="G78" s="15" t="str">
        <f>IFERROR(VLOOKUP(Tabela1[[#This Row],[Fonte]],'Planilha Interna'!A:B,2,0),"")</f>
        <v/>
      </c>
    </row>
    <row r="79" spans="1:7" x14ac:dyDescent="0.25">
      <c r="A79" s="15">
        <v>10814</v>
      </c>
      <c r="D79" s="15"/>
      <c r="E79" s="16" t="str">
        <f>IFERROR(VLOOKUP(Tabela1[[#This Row],[Natureza de Despesa]],'Planilha Interna'!C:D,2,0),"")</f>
        <v/>
      </c>
      <c r="F79" s="44"/>
      <c r="G79" s="15" t="str">
        <f>IFERROR(VLOOKUP(Tabela1[[#This Row],[Fonte]],'Planilha Interna'!A:B,2,0),"")</f>
        <v/>
      </c>
    </row>
    <row r="80" spans="1:7" x14ac:dyDescent="0.25">
      <c r="A80" s="44"/>
      <c r="D80" s="15"/>
      <c r="E80" s="16" t="str">
        <f>IFERROR(VLOOKUP(Tabela1[[#This Row],[Natureza de Despesa]],'Planilha Interna'!C:D,2,0),"")</f>
        <v/>
      </c>
      <c r="F80" s="44"/>
      <c r="G80" s="44" t="str">
        <f>IFERROR(VLOOKUP(Tabela1[[#This Row],[Fonte]],'Planilha Interna'!A:B,2,0),"")</f>
        <v/>
      </c>
    </row>
    <row r="81" spans="1:7" x14ac:dyDescent="0.25">
      <c r="A81" s="15"/>
      <c r="D81" s="15"/>
      <c r="E81" s="16" t="str">
        <f>IFERROR(VLOOKUP(Tabela1[[#This Row],[Natureza de Despesa]],'Planilha Interna'!C:D,2,0),"")</f>
        <v/>
      </c>
      <c r="F81" s="44"/>
      <c r="G81" s="15" t="str">
        <f>IFERROR(VLOOKUP(Tabela1[[#This Row],[Fonte]],'Planilha Interna'!A:B,2,0),"")</f>
        <v/>
      </c>
    </row>
    <row r="82" spans="1:7" x14ac:dyDescent="0.25">
      <c r="A82" s="15">
        <v>11871</v>
      </c>
      <c r="D82" s="15"/>
      <c r="E82" s="16" t="str">
        <f>IFERROR(VLOOKUP(Tabela1[[#This Row],[Natureza de Despesa]],'Planilha Interna'!C:D,2,0),"")</f>
        <v/>
      </c>
      <c r="F82" s="44"/>
      <c r="G82" s="15" t="str">
        <f>IFERROR(VLOOKUP(Tabela1[[#This Row],[Fonte]],'Planilha Interna'!A:B,2,0),"")</f>
        <v/>
      </c>
    </row>
    <row r="83" spans="1:7" x14ac:dyDescent="0.25">
      <c r="A83" s="15"/>
      <c r="D83" s="15"/>
      <c r="E83" s="16" t="str">
        <f>IFERROR(VLOOKUP(Tabela1[[#This Row],[Natureza de Despesa]],'Planilha Interna'!C:D,2,0),"")</f>
        <v/>
      </c>
      <c r="F83" s="44"/>
      <c r="G83" s="15" t="str">
        <f>IFERROR(VLOOKUP(Tabela1[[#This Row],[Fonte]],'Planilha Interna'!A:B,2,0),"")</f>
        <v/>
      </c>
    </row>
    <row r="84" spans="1:7" x14ac:dyDescent="0.25">
      <c r="A84" s="44"/>
      <c r="D84" s="15"/>
      <c r="E84" s="16" t="str">
        <f>IFERROR(VLOOKUP(Tabela1[[#This Row],[Natureza de Despesa]],'Planilha Interna'!C:D,2,0),"")</f>
        <v/>
      </c>
      <c r="F84" s="44"/>
      <c r="G84" s="44" t="str">
        <f>IFERROR(VLOOKUP(Tabela1[[#This Row],[Fonte]],'Planilha Interna'!A:B,2,0),"")</f>
        <v/>
      </c>
    </row>
    <row r="85" spans="1:7" x14ac:dyDescent="0.25">
      <c r="A85" s="44"/>
      <c r="D85" s="15"/>
      <c r="E85" s="16" t="str">
        <f>IFERROR(VLOOKUP(Tabela1[[#This Row],[Natureza de Despesa]],'Planilha Interna'!C:D,2,0),"")</f>
        <v/>
      </c>
      <c r="F85" s="44"/>
      <c r="G85" s="44" t="str">
        <f>IFERROR(VLOOKUP(Tabela1[[#This Row],[Fonte]],'Planilha Interna'!A:B,2,0),"")</f>
        <v/>
      </c>
    </row>
    <row r="86" spans="1:7" x14ac:dyDescent="0.25">
      <c r="A86" s="44"/>
      <c r="D86" s="15"/>
      <c r="E86" s="16" t="str">
        <f>IFERROR(VLOOKUP(Tabela1[[#This Row],[Natureza de Despesa]],'Planilha Interna'!C:D,2,0),"")</f>
        <v/>
      </c>
      <c r="F86" s="44"/>
      <c r="G86" s="44" t="str">
        <f>IFERROR(VLOOKUP(Tabela1[[#This Row],[Fonte]],'Planilha Interna'!A:B,2,0),"")</f>
        <v/>
      </c>
    </row>
    <row r="87" spans="1:7" x14ac:dyDescent="0.25">
      <c r="A87" s="44"/>
      <c r="D87" s="15"/>
      <c r="E87" s="16" t="str">
        <f>IFERROR(VLOOKUP(Tabela1[[#This Row],[Natureza de Despesa]],'Planilha Interna'!C:D,2,0),"")</f>
        <v/>
      </c>
      <c r="F87" s="44"/>
      <c r="G87" s="44" t="str">
        <f>IFERROR(VLOOKUP(Tabela1[[#This Row],[Fonte]],'Planilha Interna'!A:B,2,0),"")</f>
        <v/>
      </c>
    </row>
    <row r="88" spans="1:7" x14ac:dyDescent="0.25">
      <c r="A88" s="44"/>
      <c r="D88" s="15"/>
      <c r="E88" s="16" t="str">
        <f>IFERROR(VLOOKUP(Tabela1[[#This Row],[Natureza de Despesa]],'Planilha Interna'!C:D,2,0),"")</f>
        <v/>
      </c>
      <c r="F88" s="44"/>
      <c r="G88" s="44" t="str">
        <f>IFERROR(VLOOKUP(Tabela1[[#This Row],[Fonte]],'Planilha Interna'!A:B,2,0),"")</f>
        <v/>
      </c>
    </row>
    <row r="89" spans="1:7" x14ac:dyDescent="0.25">
      <c r="A89" s="44"/>
      <c r="D89" s="15"/>
      <c r="E89" s="16" t="str">
        <f>IFERROR(VLOOKUP(Tabela1[[#This Row],[Natureza de Despesa]],'Planilha Interna'!C:D,2,0),"")</f>
        <v/>
      </c>
      <c r="F89" s="44"/>
      <c r="G89" s="44" t="str">
        <f>IFERROR(VLOOKUP(Tabela1[[#This Row],[Fonte]],'Planilha Interna'!A:B,2,0),"")</f>
        <v/>
      </c>
    </row>
    <row r="90" spans="1:7" x14ac:dyDescent="0.25">
      <c r="A90" s="15"/>
      <c r="D90" s="15"/>
      <c r="E90" s="16" t="str">
        <f>IFERROR(VLOOKUP(Tabela1[[#This Row],[Natureza de Despesa]],'Planilha Interna'!C:D,2,0),"")</f>
        <v/>
      </c>
      <c r="F90" s="44"/>
      <c r="G90" s="15" t="str">
        <f>IFERROR(VLOOKUP(Tabela1[[#This Row],[Fonte]],'Planilha Interna'!A:B,2,0),"")</f>
        <v/>
      </c>
    </row>
    <row r="91" spans="1:7" x14ac:dyDescent="0.25">
      <c r="A91" s="15"/>
      <c r="D91" s="15"/>
      <c r="E91" s="16" t="str">
        <f>IFERROR(VLOOKUP(Tabela1[[#This Row],[Natureza de Despesa]],'Planilha Interna'!C:D,2,0),"")</f>
        <v/>
      </c>
      <c r="F91" s="44"/>
      <c r="G91" s="15" t="str">
        <f>IFERROR(VLOOKUP(Tabela1[[#This Row],[Fonte]],'Planilha Interna'!A:B,2,0),"")</f>
        <v/>
      </c>
    </row>
    <row r="92" spans="1:7" x14ac:dyDescent="0.25">
      <c r="A92" s="15">
        <v>11880</v>
      </c>
      <c r="D92" s="15"/>
      <c r="E92" s="16" t="str">
        <f>IFERROR(VLOOKUP(Tabela1[[#This Row],[Natureza de Despesa]],'Planilha Interna'!C:D,2,0),"")</f>
        <v/>
      </c>
      <c r="F92" s="44"/>
      <c r="G92" s="15" t="str">
        <f>IFERROR(VLOOKUP(Tabela1[[#This Row],[Fonte]],'Planilha Interna'!A:B,2,0),"")</f>
        <v/>
      </c>
    </row>
    <row r="93" spans="1:7" x14ac:dyDescent="0.25">
      <c r="A93" s="15"/>
      <c r="D93" s="15"/>
      <c r="E93" s="16" t="str">
        <f>IFERROR(VLOOKUP(Tabela1[[#This Row],[Natureza de Despesa]],'Planilha Interna'!C:D,2,0),"")</f>
        <v/>
      </c>
      <c r="F93" s="44"/>
      <c r="G93" s="15" t="str">
        <f>IFERROR(VLOOKUP(Tabela1[[#This Row],[Fonte]],'Planilha Interna'!A:B,2,0),"")</f>
        <v/>
      </c>
    </row>
    <row r="94" spans="1:7" x14ac:dyDescent="0.25">
      <c r="A94" s="15"/>
      <c r="D94" s="15"/>
      <c r="E94" s="16" t="str">
        <f>IFERROR(VLOOKUP(Tabela1[[#This Row],[Natureza de Despesa]],'Planilha Interna'!C:D,2,0),"")</f>
        <v/>
      </c>
      <c r="F94" s="44"/>
      <c r="G94" s="15" t="str">
        <f>IFERROR(VLOOKUP(Tabela1[[#This Row],[Fonte]],'Planilha Interna'!A:B,2,0),"")</f>
        <v/>
      </c>
    </row>
    <row r="95" spans="1:7" x14ac:dyDescent="0.25">
      <c r="A95" s="44"/>
      <c r="D95" s="15"/>
      <c r="E95" s="16" t="str">
        <f>IFERROR(VLOOKUP(Tabela1[[#This Row],[Natureza de Despesa]],'Planilha Interna'!C:D,2,0),"")</f>
        <v/>
      </c>
      <c r="F95" s="44"/>
      <c r="G95" s="44" t="str">
        <f>IFERROR(VLOOKUP(Tabela1[[#This Row],[Fonte]],'Planilha Interna'!A:B,2,0),"")</f>
        <v/>
      </c>
    </row>
    <row r="96" spans="1:7" x14ac:dyDescent="0.25">
      <c r="A96" s="15"/>
      <c r="D96" s="15"/>
      <c r="E96" s="16" t="str">
        <f>IFERROR(VLOOKUP(Tabela1[[#This Row],[Natureza de Despesa]],'Planilha Interna'!C:D,2,0),"")</f>
        <v/>
      </c>
      <c r="F96" s="44"/>
      <c r="G96" s="15" t="str">
        <f>IFERROR(VLOOKUP(Tabela1[[#This Row],[Fonte]],'Planilha Interna'!A:B,2,0),"")</f>
        <v/>
      </c>
    </row>
    <row r="97" spans="1:7" x14ac:dyDescent="0.25">
      <c r="A97" s="15"/>
      <c r="D97" s="15"/>
      <c r="E97" s="16" t="str">
        <f>IFERROR(VLOOKUP(Tabela1[[#This Row],[Natureza de Despesa]],'Planilha Interna'!C:D,2,0),"")</f>
        <v/>
      </c>
      <c r="F97" s="44"/>
      <c r="G97" s="15" t="str">
        <f>IFERROR(VLOOKUP(Tabela1[[#This Row],[Fonte]],'Planilha Interna'!A:B,2,0),"")</f>
        <v/>
      </c>
    </row>
    <row r="98" spans="1:7" x14ac:dyDescent="0.25">
      <c r="A98" s="44"/>
      <c r="D98" s="15"/>
      <c r="E98" s="16" t="str">
        <f>IFERROR(VLOOKUP(Tabela1[[#This Row],[Natureza de Despesa]],'Planilha Interna'!C:D,2,0),"")</f>
        <v/>
      </c>
      <c r="F98" s="44"/>
      <c r="G98" s="44" t="str">
        <f>IFERROR(VLOOKUP(Tabela1[[#This Row],[Fonte]],'Planilha Interna'!A:B,2,0),"")</f>
        <v/>
      </c>
    </row>
    <row r="99" spans="1:7" x14ac:dyDescent="0.25">
      <c r="A99" s="44"/>
      <c r="D99" s="15"/>
      <c r="E99" s="16" t="str">
        <f>IFERROR(VLOOKUP(Tabela1[[#This Row],[Natureza de Despesa]],'Planilha Interna'!C:D,2,0),"")</f>
        <v/>
      </c>
      <c r="F99" s="44"/>
      <c r="G99" s="44" t="str">
        <f>IFERROR(VLOOKUP(Tabela1[[#This Row],[Fonte]],'Planilha Interna'!A:B,2,0),"")</f>
        <v/>
      </c>
    </row>
    <row r="100" spans="1:7" x14ac:dyDescent="0.25">
      <c r="A100" s="15"/>
      <c r="D100" s="15"/>
      <c r="E100" s="16" t="str">
        <f>IFERROR(VLOOKUP(Tabela1[[#This Row],[Natureza de Despesa]],'Planilha Interna'!C:D,2,0),"")</f>
        <v/>
      </c>
      <c r="F100" s="44"/>
      <c r="G100" s="15" t="str">
        <f>IFERROR(VLOOKUP(Tabela1[[#This Row],[Fonte]],'Planilha Interna'!A:B,2,0),"")</f>
        <v/>
      </c>
    </row>
    <row r="101" spans="1:7" x14ac:dyDescent="0.25">
      <c r="A101" s="15"/>
      <c r="D101" s="15"/>
      <c r="E101" s="16" t="str">
        <f>IFERROR(VLOOKUP(Tabela1[[#This Row],[Natureza de Despesa]],'Planilha Interna'!C:D,2,0),"")</f>
        <v/>
      </c>
      <c r="F101" s="44"/>
      <c r="G101" s="15" t="str">
        <f>IFERROR(VLOOKUP(Tabela1[[#This Row],[Fonte]],'Planilha Interna'!A:B,2,0),"")</f>
        <v/>
      </c>
    </row>
    <row r="102" spans="1:7" x14ac:dyDescent="0.25">
      <c r="A102" s="15"/>
      <c r="D102" s="15"/>
      <c r="E102" s="16" t="str">
        <f>IFERROR(VLOOKUP(Tabela1[[#This Row],[Natureza de Despesa]],'Planilha Interna'!C:D,2,0),"")</f>
        <v/>
      </c>
      <c r="F102" s="44"/>
      <c r="G102" s="15" t="str">
        <f>IFERROR(VLOOKUP(Tabela1[[#This Row],[Fonte]],'Planilha Interna'!A:B,2,0),"")</f>
        <v/>
      </c>
    </row>
    <row r="103" spans="1:7" x14ac:dyDescent="0.25">
      <c r="A103" s="15"/>
      <c r="D103" s="15"/>
      <c r="E103" s="16" t="str">
        <f>IFERROR(VLOOKUP(Tabela1[[#This Row],[Natureza de Despesa]],'Planilha Interna'!C:D,2,0),"")</f>
        <v/>
      </c>
      <c r="F103" s="44"/>
      <c r="G103" s="15" t="str">
        <f>IFERROR(VLOOKUP(Tabela1[[#This Row],[Fonte]],'Planilha Interna'!A:B,2,0),"")</f>
        <v/>
      </c>
    </row>
    <row r="104" spans="1:7" x14ac:dyDescent="0.25">
      <c r="A104" s="15">
        <v>12861</v>
      </c>
      <c r="D104" s="15"/>
      <c r="E104" s="16" t="str">
        <f>IFERROR(VLOOKUP(Tabela1[[#This Row],[Natureza de Despesa]],'Planilha Interna'!C:D,2,0),"")</f>
        <v/>
      </c>
      <c r="F104" s="44"/>
      <c r="G104" s="15" t="str">
        <f>IFERROR(VLOOKUP(Tabela1[[#This Row],[Fonte]],'Planilha Interna'!A:B,2,0),"")</f>
        <v/>
      </c>
    </row>
    <row r="105" spans="1:7" x14ac:dyDescent="0.25">
      <c r="A105" s="15">
        <v>11370</v>
      </c>
      <c r="D105" s="15"/>
      <c r="E105" s="16" t="str">
        <f>IFERROR(VLOOKUP(Tabela1[[#This Row],[Natureza de Despesa]],'Planilha Interna'!C:D,2,0),"")</f>
        <v/>
      </c>
      <c r="F105" s="44"/>
      <c r="G105" s="15" t="str">
        <f>IFERROR(VLOOKUP(Tabela1[[#This Row],[Fonte]],'Planilha Interna'!A:B,2,0),"")</f>
        <v/>
      </c>
    </row>
    <row r="106" spans="1:7" x14ac:dyDescent="0.25">
      <c r="A106" s="15"/>
      <c r="D106" s="15"/>
      <c r="E106" s="16" t="str">
        <f>IFERROR(VLOOKUP(Tabela1[[#This Row],[Natureza de Despesa]],'Planilha Interna'!C:D,2,0),"")</f>
        <v/>
      </c>
      <c r="F106" s="44"/>
      <c r="G106" s="15" t="str">
        <f>IFERROR(VLOOKUP(Tabela1[[#This Row],[Fonte]],'Planilha Interna'!A:B,2,0),"")</f>
        <v/>
      </c>
    </row>
    <row r="107" spans="1:7" x14ac:dyDescent="0.25">
      <c r="A107" s="15"/>
      <c r="D107" s="15"/>
      <c r="E107" s="16" t="str">
        <f>IFERROR(VLOOKUP(Tabela1[[#This Row],[Natureza de Despesa]],'Planilha Interna'!C:D,2,0),"")</f>
        <v/>
      </c>
      <c r="F107" s="44"/>
      <c r="G107" s="15" t="str">
        <f>IFERROR(VLOOKUP(Tabela1[[#This Row],[Fonte]],'Planilha Interna'!A:B,2,0),"")</f>
        <v/>
      </c>
    </row>
    <row r="108" spans="1:7" x14ac:dyDescent="0.25">
      <c r="A108" s="44"/>
      <c r="D108" s="15"/>
      <c r="E108" s="16" t="str">
        <f>IFERROR(VLOOKUP(Tabela1[[#This Row],[Natureza de Despesa]],'Planilha Interna'!C:D,2,0),"")</f>
        <v/>
      </c>
      <c r="F108" s="44"/>
      <c r="G108" s="44" t="str">
        <f>IFERROR(VLOOKUP(Tabela1[[#This Row],[Fonte]],'Planilha Interna'!A:B,2,0),"")</f>
        <v/>
      </c>
    </row>
    <row r="109" spans="1:7" x14ac:dyDescent="0.25">
      <c r="A109" s="15"/>
      <c r="D109" s="15"/>
      <c r="E109" s="16" t="str">
        <f>IFERROR(VLOOKUP(Tabela1[[#This Row],[Natureza de Despesa]],'Planilha Interna'!C:D,2,0),"")</f>
        <v/>
      </c>
      <c r="F109" s="44"/>
      <c r="G109" s="15" t="str">
        <f>IFERROR(VLOOKUP(Tabela1[[#This Row],[Fonte]],'Planilha Interna'!A:B,2,0),"")</f>
        <v/>
      </c>
    </row>
    <row r="110" spans="1:7" x14ac:dyDescent="0.25">
      <c r="A110" s="15"/>
      <c r="D110" s="15"/>
      <c r="E110" s="16" t="str">
        <f>IFERROR(VLOOKUP(Tabela1[[#This Row],[Natureza de Despesa]],'Planilha Interna'!C:D,2,0),"")</f>
        <v/>
      </c>
      <c r="F110" s="44"/>
      <c r="G110" s="15" t="str">
        <f>IFERROR(VLOOKUP(Tabela1[[#This Row],[Fonte]],'Planilha Interna'!A:B,2,0),"")</f>
        <v/>
      </c>
    </row>
    <row r="111" spans="1:7" x14ac:dyDescent="0.25">
      <c r="A111" s="15"/>
      <c r="D111" s="15"/>
      <c r="E111" s="16" t="str">
        <f>IFERROR(VLOOKUP(Tabela1[[#This Row],[Natureza de Despesa]],'Planilha Interna'!C:D,2,0),"")</f>
        <v/>
      </c>
      <c r="F111" s="44"/>
      <c r="G111" s="15" t="str">
        <f>IFERROR(VLOOKUP(Tabela1[[#This Row],[Fonte]],'Planilha Interna'!A:B,2,0),"")</f>
        <v/>
      </c>
    </row>
    <row r="112" spans="1:7" x14ac:dyDescent="0.25">
      <c r="A112" s="15"/>
      <c r="D112" s="15"/>
      <c r="E112" s="16" t="str">
        <f>IFERROR(VLOOKUP(Tabela1[[#This Row],[Natureza de Despesa]],'Planilha Interna'!C:D,2,0),"")</f>
        <v/>
      </c>
      <c r="F112" s="44"/>
      <c r="G112" s="15" t="str">
        <f>IFERROR(VLOOKUP(Tabela1[[#This Row],[Fonte]],'Planilha Interna'!A:B,2,0),"")</f>
        <v/>
      </c>
    </row>
    <row r="113" spans="1:7" x14ac:dyDescent="0.25">
      <c r="A113" s="15"/>
      <c r="D113" s="15"/>
      <c r="E113" s="16" t="str">
        <f>IFERROR(VLOOKUP(Tabela1[[#This Row],[Natureza de Despesa]],'Planilha Interna'!C:D,2,0),"")</f>
        <v/>
      </c>
      <c r="F113" s="44"/>
      <c r="G113" s="15" t="str">
        <f>IFERROR(VLOOKUP(Tabela1[[#This Row],[Fonte]],'Planilha Interna'!A:B,2,0),"")</f>
        <v/>
      </c>
    </row>
    <row r="114" spans="1:7" x14ac:dyDescent="0.25">
      <c r="A114" s="44"/>
      <c r="D114" s="15"/>
      <c r="E114" s="16" t="str">
        <f>IFERROR(VLOOKUP(Tabela1[[#This Row],[Natureza de Despesa]],'Planilha Interna'!C:D,2,0),"")</f>
        <v/>
      </c>
      <c r="F114" s="44"/>
      <c r="G114" s="44" t="str">
        <f>IFERROR(VLOOKUP(Tabela1[[#This Row],[Fonte]],'Planilha Interna'!A:B,2,0),"")</f>
        <v/>
      </c>
    </row>
    <row r="115" spans="1:7" x14ac:dyDescent="0.25">
      <c r="A115" s="15"/>
      <c r="D115" s="15"/>
      <c r="E115" s="16" t="str">
        <f>IFERROR(VLOOKUP(Tabela1[[#This Row],[Natureza de Despesa]],'Planilha Interna'!C:D,2,0),"")</f>
        <v/>
      </c>
      <c r="F115" s="44"/>
      <c r="G115" s="15" t="str">
        <f>IFERROR(VLOOKUP(Tabela1[[#This Row],[Fonte]],'Planilha Interna'!A:B,2,0),"")</f>
        <v/>
      </c>
    </row>
    <row r="116" spans="1:7" x14ac:dyDescent="0.25">
      <c r="A116" s="15">
        <v>13387</v>
      </c>
      <c r="D116" s="15"/>
      <c r="E116" s="16" t="str">
        <f>IFERROR(VLOOKUP(Tabela1[[#This Row],[Natureza de Despesa]],'Planilha Interna'!C:D,2,0),"")</f>
        <v/>
      </c>
      <c r="F116" s="44"/>
      <c r="G116" s="15" t="str">
        <f>IFERROR(VLOOKUP(Tabela1[[#This Row],[Fonte]],'Planilha Interna'!A:B,2,0),"")</f>
        <v/>
      </c>
    </row>
    <row r="117" spans="1:7" x14ac:dyDescent="0.25">
      <c r="A117" s="15">
        <v>13389</v>
      </c>
      <c r="D117" s="15"/>
      <c r="E117" s="16" t="str">
        <f>IFERROR(VLOOKUP(Tabela1[[#This Row],[Natureza de Despesa]],'Planilha Interna'!C:D,2,0),"")</f>
        <v/>
      </c>
      <c r="F117" s="44"/>
      <c r="G117" s="15" t="str">
        <f>IFERROR(VLOOKUP(Tabela1[[#This Row],[Fonte]],'Planilha Interna'!A:B,2,0),"")</f>
        <v/>
      </c>
    </row>
    <row r="118" spans="1:7" x14ac:dyDescent="0.25">
      <c r="A118" s="15"/>
      <c r="D118" s="15"/>
      <c r="E118" s="16" t="str">
        <f>IFERROR(VLOOKUP(Tabela1[[#This Row],[Natureza de Despesa]],'Planilha Interna'!C:D,2,0),"")</f>
        <v/>
      </c>
      <c r="F118" s="44"/>
      <c r="G118" s="15" t="str">
        <f>IFERROR(VLOOKUP(Tabela1[[#This Row],[Fonte]],'Planilha Interna'!A:B,2,0),"")</f>
        <v/>
      </c>
    </row>
    <row r="119" spans="1:7" x14ac:dyDescent="0.25">
      <c r="A119" s="15"/>
      <c r="D119" s="15"/>
      <c r="E119" s="16" t="str">
        <f>IFERROR(VLOOKUP(Tabela1[[#This Row],[Natureza de Despesa]],'Planilha Interna'!C:D,2,0),"")</f>
        <v/>
      </c>
      <c r="F119" s="44"/>
      <c r="G119" s="15" t="str">
        <f>IFERROR(VLOOKUP(Tabela1[[#This Row],[Fonte]],'Planilha Interna'!A:B,2,0),"")</f>
        <v/>
      </c>
    </row>
    <row r="120" spans="1:7" x14ac:dyDescent="0.25">
      <c r="A120" s="15"/>
      <c r="D120" s="15"/>
      <c r="E120" s="16" t="str">
        <f>IFERROR(VLOOKUP(Tabela1[[#This Row],[Natureza de Despesa]],'Planilha Interna'!C:D,2,0),"")</f>
        <v/>
      </c>
      <c r="F120" s="44"/>
      <c r="G120" s="15" t="str">
        <f>IFERROR(VLOOKUP(Tabela1[[#This Row],[Fonte]],'Planilha Interna'!A:B,2,0),"")</f>
        <v/>
      </c>
    </row>
    <row r="121" spans="1:7" x14ac:dyDescent="0.25">
      <c r="A121" s="15"/>
      <c r="D121" s="15"/>
      <c r="E121" s="16" t="str">
        <f>IFERROR(VLOOKUP(Tabela1[[#This Row],[Natureza de Despesa]],'Planilha Interna'!C:D,2,0),"")</f>
        <v/>
      </c>
      <c r="F121" s="44"/>
      <c r="G121" s="15" t="str">
        <f>IFERROR(VLOOKUP(Tabela1[[#This Row],[Fonte]],'Planilha Interna'!A:B,2,0),"")</f>
        <v/>
      </c>
    </row>
    <row r="122" spans="1:7" x14ac:dyDescent="0.25">
      <c r="A122" s="15"/>
      <c r="D122" s="15"/>
      <c r="E122" s="16" t="str">
        <f>IFERROR(VLOOKUP(Tabela1[[#This Row],[Natureza de Despesa]],'Planilha Interna'!C:D,2,0),"")</f>
        <v/>
      </c>
      <c r="F122" s="44"/>
      <c r="G122" s="15" t="str">
        <f>IFERROR(VLOOKUP(Tabela1[[#This Row],[Fonte]],'Planilha Interna'!A:B,2,0),"")</f>
        <v/>
      </c>
    </row>
    <row r="123" spans="1:7" x14ac:dyDescent="0.25">
      <c r="A123" s="15"/>
      <c r="D123" s="15"/>
      <c r="E123" s="16" t="str">
        <f>IFERROR(VLOOKUP(Tabela1[[#This Row],[Natureza de Despesa]],'Planilha Interna'!C:D,2,0),"")</f>
        <v/>
      </c>
      <c r="F123" s="44"/>
      <c r="G123" s="15" t="str">
        <f>IFERROR(VLOOKUP(Tabela1[[#This Row],[Fonte]],'Planilha Interna'!A:B,2,0),"")</f>
        <v/>
      </c>
    </row>
    <row r="124" spans="1:7" x14ac:dyDescent="0.25">
      <c r="A124" s="44"/>
      <c r="D124" s="15"/>
      <c r="E124" s="16" t="str">
        <f>IFERROR(VLOOKUP(Tabela1[[#This Row],[Natureza de Despesa]],'Planilha Interna'!C:D,2,0),"")</f>
        <v/>
      </c>
      <c r="F124" s="44"/>
      <c r="G124" s="44" t="str">
        <f>IFERROR(VLOOKUP(Tabela1[[#This Row],[Fonte]],'Planilha Interna'!A:B,2,0),"")</f>
        <v/>
      </c>
    </row>
    <row r="125" spans="1:7" x14ac:dyDescent="0.25">
      <c r="A125" s="44"/>
      <c r="D125" s="15"/>
      <c r="E125" s="16" t="str">
        <f>IFERROR(VLOOKUP(Tabela1[[#This Row],[Natureza de Despesa]],'Planilha Interna'!C:D,2,0),"")</f>
        <v/>
      </c>
      <c r="F125" s="44"/>
      <c r="G125" s="44" t="str">
        <f>IFERROR(VLOOKUP(Tabela1[[#This Row],[Fonte]],'Planilha Interna'!A:B,2,0),"")</f>
        <v/>
      </c>
    </row>
    <row r="126" spans="1:7" x14ac:dyDescent="0.25">
      <c r="A126" s="15">
        <v>11670</v>
      </c>
      <c r="D126" s="15"/>
      <c r="E126" s="16" t="str">
        <f>IFERROR(VLOOKUP(Tabela1[[#This Row],[Natureza de Despesa]],'Planilha Interna'!C:D,2,0),"")</f>
        <v/>
      </c>
      <c r="F126" s="44"/>
      <c r="G126" s="15" t="str">
        <f>IFERROR(VLOOKUP(Tabela1[[#This Row],[Fonte]],'Planilha Interna'!A:B,2,0),"")</f>
        <v/>
      </c>
    </row>
    <row r="127" spans="1:7" x14ac:dyDescent="0.25">
      <c r="A127" s="15">
        <v>12860</v>
      </c>
      <c r="D127" s="15"/>
      <c r="E127" s="16" t="str">
        <f>IFERROR(VLOOKUP(Tabela1[[#This Row],[Natureza de Despesa]],'Planilha Interna'!C:D,2,0),"")</f>
        <v/>
      </c>
      <c r="F127" s="44"/>
      <c r="G127" s="15" t="str">
        <f>IFERROR(VLOOKUP(Tabela1[[#This Row],[Fonte]],'Planilha Interna'!A:B,2,0),"")</f>
        <v/>
      </c>
    </row>
    <row r="128" spans="1:7" x14ac:dyDescent="0.25">
      <c r="A128" s="15">
        <v>11886</v>
      </c>
      <c r="D128" s="15"/>
      <c r="E128" s="16" t="str">
        <f>IFERROR(VLOOKUP(Tabela1[[#This Row],[Natureza de Despesa]],'Planilha Interna'!C:D,2,0),"")</f>
        <v/>
      </c>
      <c r="F128" s="44"/>
      <c r="G128" s="15" t="str">
        <f>IFERROR(VLOOKUP(Tabela1[[#This Row],[Fonte]],'Planilha Interna'!A:B,2,0),"")</f>
        <v/>
      </c>
    </row>
    <row r="129" spans="1:7" x14ac:dyDescent="0.25">
      <c r="A129" s="15">
        <v>14254</v>
      </c>
      <c r="D129" s="15"/>
      <c r="E129" s="16" t="str">
        <f>IFERROR(VLOOKUP(Tabela1[[#This Row],[Natureza de Despesa]],'Planilha Interna'!C:D,2,0),"")</f>
        <v/>
      </c>
      <c r="F129" s="44"/>
      <c r="G129" s="15" t="str">
        <f>IFERROR(VLOOKUP(Tabela1[[#This Row],[Fonte]],'Planilha Interna'!A:B,2,0),"")</f>
        <v/>
      </c>
    </row>
    <row r="130" spans="1:7" x14ac:dyDescent="0.25">
      <c r="A130" s="15"/>
      <c r="D130" s="15"/>
      <c r="E130" s="16" t="str">
        <f>IFERROR(VLOOKUP(Tabela1[[#This Row],[Natureza de Despesa]],'Planilha Interna'!C:D,2,0),"")</f>
        <v/>
      </c>
      <c r="F130" s="44"/>
      <c r="G130" s="15" t="str">
        <f>IFERROR(VLOOKUP(Tabela1[[#This Row],[Fonte]],'Planilha Interna'!A:B,2,0),"")</f>
        <v/>
      </c>
    </row>
    <row r="131" spans="1:7" x14ac:dyDescent="0.25">
      <c r="A131" s="15"/>
      <c r="D131" s="15"/>
      <c r="E131" s="16" t="str">
        <f>IFERROR(VLOOKUP(Tabela1[[#This Row],[Natureza de Despesa]],'Planilha Interna'!C:D,2,0),"")</f>
        <v/>
      </c>
      <c r="F131" s="44"/>
      <c r="G131" s="15" t="str">
        <f>IFERROR(VLOOKUP(Tabela1[[#This Row],[Fonte]],'Planilha Interna'!A:B,2,0),"")</f>
        <v/>
      </c>
    </row>
    <row r="132" spans="1:7" x14ac:dyDescent="0.25">
      <c r="A132" s="15"/>
      <c r="D132" s="15"/>
      <c r="E132" s="16" t="str">
        <f>IFERROR(VLOOKUP(Tabela1[[#This Row],[Natureza de Despesa]],'Planilha Interna'!C:D,2,0),"")</f>
        <v/>
      </c>
      <c r="F132" s="44"/>
      <c r="G132" s="15" t="str">
        <f>IFERROR(VLOOKUP(Tabela1[[#This Row],[Fonte]],'Planilha Interna'!A:B,2,0),"")</f>
        <v/>
      </c>
    </row>
    <row r="133" spans="1:7" x14ac:dyDescent="0.25">
      <c r="A133" s="15"/>
      <c r="D133" s="15"/>
      <c r="E133" s="16" t="str">
        <f>IFERROR(VLOOKUP(Tabela1[[#This Row],[Natureza de Despesa]],'Planilha Interna'!C:D,2,0),"")</f>
        <v/>
      </c>
      <c r="F133" s="44"/>
      <c r="G133" s="15" t="str">
        <f>IFERROR(VLOOKUP(Tabela1[[#This Row],[Fonte]],'Planilha Interna'!A:B,2,0),"")</f>
        <v/>
      </c>
    </row>
    <row r="134" spans="1:7" x14ac:dyDescent="0.25">
      <c r="A134" s="15"/>
      <c r="D134" s="15"/>
      <c r="E134" s="16" t="str">
        <f>IFERROR(VLOOKUP(Tabela1[[#This Row],[Natureza de Despesa]],'Planilha Interna'!C:D,2,0),"")</f>
        <v/>
      </c>
      <c r="F134" s="44"/>
      <c r="G134" s="15" t="str">
        <f>IFERROR(VLOOKUP(Tabela1[[#This Row],[Fonte]],'Planilha Interna'!A:B,2,0),"")</f>
        <v/>
      </c>
    </row>
    <row r="135" spans="1:7" x14ac:dyDescent="0.25">
      <c r="A135" s="15"/>
      <c r="D135" s="15"/>
      <c r="E135" s="16" t="str">
        <f>IFERROR(VLOOKUP(Tabela1[[#This Row],[Natureza de Despesa]],'Planilha Interna'!C:D,2,0),"")</f>
        <v/>
      </c>
      <c r="F135" s="44"/>
      <c r="G135" s="15" t="str">
        <f>IFERROR(VLOOKUP(Tabela1[[#This Row],[Fonte]],'Planilha Interna'!A:B,2,0),"")</f>
        <v/>
      </c>
    </row>
    <row r="136" spans="1:7" x14ac:dyDescent="0.25">
      <c r="A136" s="15">
        <v>13388</v>
      </c>
      <c r="D136" s="15"/>
      <c r="E136" s="16" t="str">
        <f>IFERROR(VLOOKUP(Tabela1[[#This Row],[Natureza de Despesa]],'Planilha Interna'!C:D,2,0),"")</f>
        <v/>
      </c>
      <c r="F136" s="44"/>
      <c r="G136" s="15" t="str">
        <f>IFERROR(VLOOKUP(Tabela1[[#This Row],[Fonte]],'Planilha Interna'!A:B,2,0),"")</f>
        <v/>
      </c>
    </row>
    <row r="137" spans="1:7" x14ac:dyDescent="0.25">
      <c r="A137" s="15">
        <v>13390</v>
      </c>
      <c r="D137" s="15"/>
      <c r="E137" s="16" t="str">
        <f>IFERROR(VLOOKUP(Tabela1[[#This Row],[Natureza de Despesa]],'Planilha Interna'!C:D,2,0),"")</f>
        <v/>
      </c>
      <c r="F137" s="44"/>
      <c r="G137" s="15" t="str">
        <f>IFERROR(VLOOKUP(Tabela1[[#This Row],[Fonte]],'Planilha Interna'!A:B,2,0),"")</f>
        <v/>
      </c>
    </row>
    <row r="138" spans="1:7" x14ac:dyDescent="0.25">
      <c r="A138" s="15"/>
      <c r="D138" s="15"/>
      <c r="E138" s="16" t="str">
        <f>IFERROR(VLOOKUP(Tabela1[[#This Row],[Natureza de Despesa]],'Planilha Interna'!C:D,2,0),"")</f>
        <v/>
      </c>
      <c r="F138" s="44"/>
      <c r="G138" s="15" t="str">
        <f>IFERROR(VLOOKUP(Tabela1[[#This Row],[Fonte]],'Planilha Interna'!A:B,2,0),"")</f>
        <v/>
      </c>
    </row>
    <row r="139" spans="1:7" x14ac:dyDescent="0.25">
      <c r="A139" s="15"/>
      <c r="D139" s="15"/>
      <c r="E139" s="16" t="str">
        <f>IFERROR(VLOOKUP(Tabela1[[#This Row],[Natureza de Despesa]],'Planilha Interna'!C:D,2,0),"")</f>
        <v/>
      </c>
      <c r="F139" s="44"/>
      <c r="G139" s="15" t="str">
        <f>IFERROR(VLOOKUP(Tabela1[[#This Row],[Fonte]],'Planilha Interna'!A:B,2,0),"")</f>
        <v/>
      </c>
    </row>
    <row r="140" spans="1:7" x14ac:dyDescent="0.25">
      <c r="A140" s="15"/>
      <c r="D140" s="15"/>
      <c r="E140" s="16" t="str">
        <f>IFERROR(VLOOKUP(Tabela1[[#This Row],[Natureza de Despesa]],'Planilha Interna'!C:D,2,0),"")</f>
        <v/>
      </c>
      <c r="F140" s="44"/>
      <c r="G140" s="15" t="str">
        <f>IFERROR(VLOOKUP(Tabela1[[#This Row],[Fonte]],'Planilha Interna'!A:B,2,0),"")</f>
        <v/>
      </c>
    </row>
    <row r="141" spans="1:7" x14ac:dyDescent="0.25">
      <c r="A141" s="44"/>
      <c r="D141" s="15"/>
      <c r="E141" s="16" t="str">
        <f>IFERROR(VLOOKUP(Tabela1[[#This Row],[Natureza de Despesa]],'Planilha Interna'!C:D,2,0),"")</f>
        <v/>
      </c>
      <c r="F141" s="44"/>
      <c r="G141" s="44" t="str">
        <f>IFERROR(VLOOKUP(Tabela1[[#This Row],[Fonte]],'Planilha Interna'!A:B,2,0),"")</f>
        <v/>
      </c>
    </row>
    <row r="142" spans="1:7" x14ac:dyDescent="0.25">
      <c r="A142" s="15">
        <v>11712</v>
      </c>
      <c r="D142" s="15"/>
      <c r="E142" s="16" t="str">
        <f>IFERROR(VLOOKUP(Tabela1[[#This Row],[Natureza de Despesa]],'Planilha Interna'!C:D,2,0),"")</f>
        <v/>
      </c>
      <c r="F142" s="44"/>
      <c r="G142" s="15" t="str">
        <f>IFERROR(VLOOKUP(Tabela1[[#This Row],[Fonte]],'Planilha Interna'!A:B,2,0),"")</f>
        <v/>
      </c>
    </row>
    <row r="143" spans="1:7" x14ac:dyDescent="0.25">
      <c r="A143" s="15"/>
      <c r="D143" s="15"/>
      <c r="E143" s="16" t="str">
        <f>IFERROR(VLOOKUP(Tabela1[[#This Row],[Natureza de Despesa]],'Planilha Interna'!C:D,2,0),"")</f>
        <v/>
      </c>
      <c r="F143" s="44"/>
      <c r="G143" s="15" t="str">
        <f>IFERROR(VLOOKUP(Tabela1[[#This Row],[Fonte]],'Planilha Interna'!A:B,2,0),"")</f>
        <v/>
      </c>
    </row>
    <row r="144" spans="1:7" x14ac:dyDescent="0.25">
      <c r="A144" s="15"/>
      <c r="D144" s="15"/>
      <c r="E144" s="16" t="str">
        <f>IFERROR(VLOOKUP(Tabela1[[#This Row],[Natureza de Despesa]],'Planilha Interna'!C:D,2,0),"")</f>
        <v/>
      </c>
      <c r="F144" s="44"/>
      <c r="G144" s="15" t="str">
        <f>IFERROR(VLOOKUP(Tabela1[[#This Row],[Fonte]],'Planilha Interna'!A:B,2,0),"")</f>
        <v/>
      </c>
    </row>
    <row r="145" spans="1:7" x14ac:dyDescent="0.25">
      <c r="A145" s="15"/>
      <c r="D145" s="15"/>
      <c r="E145" s="16" t="str">
        <f>IFERROR(VLOOKUP(Tabela1[[#This Row],[Natureza de Despesa]],'Planilha Interna'!C:D,2,0),"")</f>
        <v/>
      </c>
      <c r="F145" s="44"/>
      <c r="G145" s="15" t="str">
        <f>IFERROR(VLOOKUP(Tabela1[[#This Row],[Fonte]],'Planilha Interna'!A:B,2,0),"")</f>
        <v/>
      </c>
    </row>
    <row r="146" spans="1:7" x14ac:dyDescent="0.25">
      <c r="A146" s="15"/>
      <c r="D146" s="15"/>
      <c r="E146" s="16" t="str">
        <f>IFERROR(VLOOKUP(Tabela1[[#This Row],[Natureza de Despesa]],'Planilha Interna'!C:D,2,0),"")</f>
        <v/>
      </c>
      <c r="F146" s="44"/>
      <c r="G146" s="15" t="str">
        <f>IFERROR(VLOOKUP(Tabela1[[#This Row],[Fonte]],'Planilha Interna'!A:B,2,0),"")</f>
        <v/>
      </c>
    </row>
    <row r="147" spans="1:7" x14ac:dyDescent="0.25">
      <c r="A147" s="15"/>
      <c r="D147" s="15"/>
      <c r="E147" s="16" t="str">
        <f>IFERROR(VLOOKUP(Tabela1[[#This Row],[Natureza de Despesa]],'Planilha Interna'!C:D,2,0),"")</f>
        <v/>
      </c>
      <c r="F147" s="44"/>
      <c r="G147" s="15" t="str">
        <f>IFERROR(VLOOKUP(Tabela1[[#This Row],[Fonte]],'Planilha Interna'!A:B,2,0),"")</f>
        <v/>
      </c>
    </row>
    <row r="148" spans="1:7" x14ac:dyDescent="0.25">
      <c r="A148" s="15"/>
      <c r="D148" s="15"/>
      <c r="E148" s="16" t="str">
        <f>IFERROR(VLOOKUP(Tabela1[[#This Row],[Natureza de Despesa]],'Planilha Interna'!C:D,2,0),"")</f>
        <v/>
      </c>
      <c r="F148" s="44"/>
      <c r="G148" s="15" t="str">
        <f>IFERROR(VLOOKUP(Tabela1[[#This Row],[Fonte]],'Planilha Interna'!A:B,2,0),"")</f>
        <v/>
      </c>
    </row>
    <row r="149" spans="1:7" x14ac:dyDescent="0.25">
      <c r="A149" s="15"/>
      <c r="D149" s="15"/>
      <c r="E149" s="16" t="str">
        <f>IFERROR(VLOOKUP(Tabela1[[#This Row],[Natureza de Despesa]],'Planilha Interna'!C:D,2,0),"")</f>
        <v/>
      </c>
      <c r="F149" s="44"/>
      <c r="G149" s="15" t="str">
        <f>IFERROR(VLOOKUP(Tabela1[[#This Row],[Fonte]],'Planilha Interna'!A:B,2,0),"")</f>
        <v/>
      </c>
    </row>
    <row r="150" spans="1:7" x14ac:dyDescent="0.25">
      <c r="A150" s="15"/>
      <c r="D150" s="15"/>
      <c r="E150" s="16" t="str">
        <f>IFERROR(VLOOKUP(Tabela1[[#This Row],[Natureza de Despesa]],'Planilha Interna'!C:D,2,0),"")</f>
        <v/>
      </c>
      <c r="F150" s="44"/>
      <c r="G150" s="15" t="str">
        <f>IFERROR(VLOOKUP(Tabela1[[#This Row],[Fonte]],'Planilha Interna'!A:B,2,0),"")</f>
        <v/>
      </c>
    </row>
    <row r="151" spans="1:7" x14ac:dyDescent="0.25">
      <c r="A151" s="44"/>
      <c r="D151" s="15"/>
      <c r="E151" s="16" t="str">
        <f>IFERROR(VLOOKUP(Tabela1[[#This Row],[Natureza de Despesa]],'Planilha Interna'!C:D,2,0),"")</f>
        <v/>
      </c>
      <c r="F151" s="44"/>
      <c r="G151" s="44" t="str">
        <f>IFERROR(VLOOKUP(Tabela1[[#This Row],[Fonte]],'Planilha Interna'!A:B,2,0),"")</f>
        <v/>
      </c>
    </row>
    <row r="152" spans="1:7" x14ac:dyDescent="0.25">
      <c r="A152" s="44"/>
      <c r="D152" s="15"/>
      <c r="E152" s="16" t="str">
        <f>IFERROR(VLOOKUP(Tabela1[[#This Row],[Natureza de Despesa]],'Planilha Interna'!C:D,2,0),"")</f>
        <v/>
      </c>
      <c r="F152" s="44"/>
      <c r="G152" s="44" t="str">
        <f>IFERROR(VLOOKUP(Tabela1[[#This Row],[Fonte]],'Planilha Interna'!A:B,2,0),"")</f>
        <v/>
      </c>
    </row>
    <row r="153" spans="1:7" x14ac:dyDescent="0.25">
      <c r="A153" s="44"/>
      <c r="D153" s="15"/>
      <c r="E153" s="16" t="str">
        <f>IFERROR(VLOOKUP(Tabela1[[#This Row],[Natureza de Despesa]],'Planilha Interna'!C:D,2,0),"")</f>
        <v/>
      </c>
      <c r="F153" s="44"/>
      <c r="G153" s="44" t="str">
        <f>IFERROR(VLOOKUP(Tabela1[[#This Row],[Fonte]],'Planilha Interna'!A:B,2,0),"")</f>
        <v/>
      </c>
    </row>
    <row r="154" spans="1:7" x14ac:dyDescent="0.25">
      <c r="A154" s="44"/>
      <c r="D154" s="15"/>
      <c r="E154" s="16" t="str">
        <f>IFERROR(VLOOKUP(Tabela1[[#This Row],[Natureza de Despesa]],'Planilha Interna'!C:D,2,0),"")</f>
        <v/>
      </c>
      <c r="F154" s="44"/>
      <c r="G154" s="44" t="str">
        <f>IFERROR(VLOOKUP(Tabela1[[#This Row],[Fonte]],'Planilha Interna'!A:B,2,0),"")</f>
        <v/>
      </c>
    </row>
    <row r="155" spans="1:7" x14ac:dyDescent="0.25">
      <c r="A155" s="44"/>
      <c r="D155" s="15"/>
      <c r="E155" s="16" t="str">
        <f>IFERROR(VLOOKUP(Tabela1[[#This Row],[Natureza de Despesa]],'Planilha Interna'!C:D,2,0),"")</f>
        <v/>
      </c>
      <c r="F155" s="44"/>
      <c r="G155" s="44" t="str">
        <f>IFERROR(VLOOKUP(Tabela1[[#This Row],[Fonte]],'Planilha Interna'!A:B,2,0),"")</f>
        <v/>
      </c>
    </row>
    <row r="156" spans="1:7" x14ac:dyDescent="0.25">
      <c r="A156" s="44"/>
      <c r="D156" s="15"/>
      <c r="E156" s="16" t="str">
        <f>IFERROR(VLOOKUP(Tabela1[[#This Row],[Natureza de Despesa]],'Planilha Interna'!C:D,2,0),"")</f>
        <v/>
      </c>
      <c r="F156" s="44"/>
      <c r="G156" s="44" t="str">
        <f>IFERROR(VLOOKUP(Tabela1[[#This Row],[Fonte]],'Planilha Interna'!A:B,2,0),"")</f>
        <v/>
      </c>
    </row>
    <row r="157" spans="1:7" x14ac:dyDescent="0.25">
      <c r="A157" s="44"/>
      <c r="D157" s="15"/>
      <c r="E157" s="16" t="str">
        <f>IFERROR(VLOOKUP(Tabela1[[#This Row],[Natureza de Despesa]],'Planilha Interna'!C:D,2,0),"")</f>
        <v/>
      </c>
      <c r="F157" s="44"/>
      <c r="G157" s="44" t="str">
        <f>IFERROR(VLOOKUP(Tabela1[[#This Row],[Fonte]],'Planilha Interna'!A:B,2,0),"")</f>
        <v/>
      </c>
    </row>
    <row r="158" spans="1:7" x14ac:dyDescent="0.25">
      <c r="A158" s="44"/>
      <c r="D158" s="15"/>
      <c r="E158" s="16" t="str">
        <f>IFERROR(VLOOKUP(Tabela1[[#This Row],[Natureza de Despesa]],'Planilha Interna'!C:D,2,0),"")</f>
        <v/>
      </c>
      <c r="F158" s="44"/>
      <c r="G158" s="44" t="str">
        <f>IFERROR(VLOOKUP(Tabela1[[#This Row],[Fonte]],'Planilha Interna'!A:B,2,0),"")</f>
        <v/>
      </c>
    </row>
    <row r="159" spans="1:7" x14ac:dyDescent="0.25">
      <c r="A159" s="44"/>
      <c r="D159" s="15"/>
      <c r="E159" s="16" t="str">
        <f>IFERROR(VLOOKUP(Tabela1[[#This Row],[Natureza de Despesa]],'Planilha Interna'!C:D,2,0),"")</f>
        <v/>
      </c>
      <c r="F159" s="44"/>
      <c r="G159" s="44" t="str">
        <f>IFERROR(VLOOKUP(Tabela1[[#This Row],[Fonte]],'Planilha Interna'!A:B,2,0),"")</f>
        <v/>
      </c>
    </row>
    <row r="160" spans="1:7" x14ac:dyDescent="0.25">
      <c r="A160" s="44"/>
      <c r="D160" s="15"/>
      <c r="E160" s="16" t="str">
        <f>IFERROR(VLOOKUP(Tabela1[[#This Row],[Natureza de Despesa]],'Planilha Interna'!C:D,2,0),"")</f>
        <v/>
      </c>
      <c r="F160" s="44"/>
      <c r="G160" s="44" t="str">
        <f>IFERROR(VLOOKUP(Tabela1[[#This Row],[Fonte]],'Planilha Interna'!A:B,2,0),"")</f>
        <v/>
      </c>
    </row>
    <row r="161" spans="1:7" x14ac:dyDescent="0.25">
      <c r="A161" s="44"/>
      <c r="D161" s="15"/>
      <c r="E161" s="16" t="str">
        <f>IFERROR(VLOOKUP(Tabela1[[#This Row],[Natureza de Despesa]],'Planilha Interna'!C:D,2,0),"")</f>
        <v/>
      </c>
      <c r="F161" s="44"/>
      <c r="G161" s="44" t="str">
        <f>IFERROR(VLOOKUP(Tabela1[[#This Row],[Fonte]],'Planilha Interna'!A:B,2,0),"")</f>
        <v/>
      </c>
    </row>
    <row r="162" spans="1:7" x14ac:dyDescent="0.25">
      <c r="A162" s="44"/>
      <c r="D162" s="15"/>
      <c r="E162" s="16" t="str">
        <f>IFERROR(VLOOKUP(Tabela1[[#This Row],[Natureza de Despesa]],'Planilha Interna'!C:D,2,0),"")</f>
        <v/>
      </c>
      <c r="F162" s="44"/>
      <c r="G162" s="44" t="str">
        <f>IFERROR(VLOOKUP(Tabela1[[#This Row],[Fonte]],'Planilha Interna'!A:B,2,0),"")</f>
        <v/>
      </c>
    </row>
    <row r="163" spans="1:7" x14ac:dyDescent="0.25">
      <c r="A163" s="44"/>
      <c r="D163" s="15"/>
      <c r="E163" s="16" t="str">
        <f>IFERROR(VLOOKUP(Tabela1[[#This Row],[Natureza de Despesa]],'Planilha Interna'!C:D,2,0),"")</f>
        <v/>
      </c>
      <c r="F163" s="44"/>
      <c r="G163" s="44" t="str">
        <f>IFERROR(VLOOKUP(Tabela1[[#This Row],[Fonte]],'Planilha Interna'!A:B,2,0),"")</f>
        <v/>
      </c>
    </row>
    <row r="164" spans="1:7" x14ac:dyDescent="0.25">
      <c r="A164" s="44"/>
      <c r="D164" s="15"/>
      <c r="E164" s="16" t="str">
        <f>IFERROR(VLOOKUP(Tabela1[[#This Row],[Natureza de Despesa]],'Planilha Interna'!C:D,2,0),"")</f>
        <v/>
      </c>
      <c r="F164" s="44"/>
      <c r="G164" s="44" t="str">
        <f>IFERROR(VLOOKUP(Tabela1[[#This Row],[Fonte]],'Planilha Interna'!A:B,2,0),"")</f>
        <v/>
      </c>
    </row>
    <row r="165" spans="1:7" x14ac:dyDescent="0.25">
      <c r="A165" s="44"/>
      <c r="D165" s="15"/>
      <c r="E165" s="16" t="str">
        <f>IFERROR(VLOOKUP(Tabela1[[#This Row],[Natureza de Despesa]],'Planilha Interna'!C:D,2,0),"")</f>
        <v/>
      </c>
      <c r="F165" s="44"/>
      <c r="G165" s="44" t="str">
        <f>IFERROR(VLOOKUP(Tabela1[[#This Row],[Fonte]],'Planilha Interna'!A:B,2,0),"")</f>
        <v/>
      </c>
    </row>
    <row r="166" spans="1:7" x14ac:dyDescent="0.25">
      <c r="A166" s="44"/>
      <c r="D166" s="15"/>
      <c r="E166" s="16" t="str">
        <f>IFERROR(VLOOKUP(Tabela1[[#This Row],[Natureza de Despesa]],'Planilha Interna'!C:D,2,0),"")</f>
        <v/>
      </c>
      <c r="F166" s="44"/>
      <c r="G166" s="44" t="str">
        <f>IFERROR(VLOOKUP(Tabela1[[#This Row],[Fonte]],'Planilha Interna'!A:B,2,0),"")</f>
        <v/>
      </c>
    </row>
    <row r="167" spans="1:7" x14ac:dyDescent="0.25">
      <c r="A167" s="44"/>
      <c r="D167" s="15"/>
      <c r="E167" s="16" t="str">
        <f>IFERROR(VLOOKUP(Tabela1[[#This Row],[Natureza de Despesa]],'Planilha Interna'!C:D,2,0),"")</f>
        <v/>
      </c>
      <c r="F167" s="44"/>
      <c r="G167" s="44" t="str">
        <f>IFERROR(VLOOKUP(Tabela1[[#This Row],[Fonte]],'Planilha Interna'!A:B,2,0),"")</f>
        <v/>
      </c>
    </row>
    <row r="168" spans="1:7" x14ac:dyDescent="0.25">
      <c r="A168" s="44"/>
      <c r="D168" s="15"/>
      <c r="E168" s="16" t="str">
        <f>IFERROR(VLOOKUP(Tabela1[[#This Row],[Natureza de Despesa]],'Planilha Interna'!C:D,2,0),"")</f>
        <v/>
      </c>
      <c r="F168" s="44"/>
      <c r="G168" s="44" t="str">
        <f>IFERROR(VLOOKUP(Tabela1[[#This Row],[Fonte]],'Planilha Interna'!A:B,2,0),"")</f>
        <v/>
      </c>
    </row>
    <row r="169" spans="1:7" x14ac:dyDescent="0.25">
      <c r="A169" s="44"/>
      <c r="D169" s="15"/>
      <c r="E169" s="16" t="str">
        <f>IFERROR(VLOOKUP(Tabela1[[#This Row],[Natureza de Despesa]],'Planilha Interna'!C:D,2,0),"")</f>
        <v/>
      </c>
      <c r="F169" s="44"/>
      <c r="G169" s="44" t="str">
        <f>IFERROR(VLOOKUP(Tabela1[[#This Row],[Fonte]],'Planilha Interna'!A:B,2,0),"")</f>
        <v/>
      </c>
    </row>
    <row r="170" spans="1:7" x14ac:dyDescent="0.25">
      <c r="A170" s="44"/>
      <c r="D170" s="15"/>
      <c r="E170" s="16" t="str">
        <f>IFERROR(VLOOKUP(Tabela1[[#This Row],[Natureza de Despesa]],'Planilha Interna'!C:D,2,0),"")</f>
        <v/>
      </c>
      <c r="F170" s="44"/>
      <c r="G170" s="44" t="str">
        <f>IFERROR(VLOOKUP(Tabela1[[#This Row],[Fonte]],'Planilha Interna'!A:B,2,0),"")</f>
        <v/>
      </c>
    </row>
    <row r="171" spans="1:7" x14ac:dyDescent="0.25">
      <c r="A171" s="44"/>
      <c r="D171" s="15"/>
      <c r="E171" s="16" t="str">
        <f>IFERROR(VLOOKUP(Tabela1[[#This Row],[Natureza de Despesa]],'Planilha Interna'!C:D,2,0),"")</f>
        <v/>
      </c>
      <c r="F171" s="44"/>
      <c r="G171" s="44" t="str">
        <f>IFERROR(VLOOKUP(Tabela1[[#This Row],[Fonte]],'Planilha Interna'!A:B,2,0),"")</f>
        <v/>
      </c>
    </row>
    <row r="172" spans="1:7" x14ac:dyDescent="0.25">
      <c r="A172" s="44"/>
      <c r="D172" s="15"/>
      <c r="E172" s="16" t="str">
        <f>IFERROR(VLOOKUP(Tabela1[[#This Row],[Natureza de Despesa]],'Planilha Interna'!C:D,2,0),"")</f>
        <v/>
      </c>
      <c r="F172" s="44"/>
      <c r="G172" s="44" t="str">
        <f>IFERROR(VLOOKUP(Tabela1[[#This Row],[Fonte]],'Planilha Interna'!A:B,2,0),"")</f>
        <v/>
      </c>
    </row>
    <row r="173" spans="1:7" x14ac:dyDescent="0.25">
      <c r="A173" s="44"/>
      <c r="D173" s="15"/>
      <c r="E173" s="16" t="str">
        <f>IFERROR(VLOOKUP(Tabela1[[#This Row],[Natureza de Despesa]],'Planilha Interna'!C:D,2,0),"")</f>
        <v/>
      </c>
      <c r="F173" s="44"/>
      <c r="G173" s="44" t="str">
        <f>IFERROR(VLOOKUP(Tabela1[[#This Row],[Fonte]],'Planilha Interna'!A:B,2,0),"")</f>
        <v/>
      </c>
    </row>
    <row r="174" spans="1:7" x14ac:dyDescent="0.25">
      <c r="A174" s="44"/>
      <c r="D174" s="15"/>
      <c r="E174" s="16" t="str">
        <f>IFERROR(VLOOKUP(Tabela1[[#This Row],[Natureza de Despesa]],'Planilha Interna'!C:D,2,0),"")</f>
        <v/>
      </c>
      <c r="F174" s="44"/>
      <c r="G174" s="44" t="str">
        <f>IFERROR(VLOOKUP(Tabela1[[#This Row],[Fonte]],'Planilha Interna'!A:B,2,0),"")</f>
        <v/>
      </c>
    </row>
    <row r="175" spans="1:7" x14ac:dyDescent="0.25">
      <c r="A175" s="44"/>
      <c r="D175" s="15"/>
      <c r="E175" s="16" t="str">
        <f>IFERROR(VLOOKUP(Tabela1[[#This Row],[Natureza de Despesa]],'Planilha Interna'!C:D,2,0),"")</f>
        <v/>
      </c>
      <c r="F175" s="44"/>
      <c r="G175" s="44" t="str">
        <f>IFERROR(VLOOKUP(Tabela1[[#This Row],[Fonte]],'Planilha Interna'!A:B,2,0),"")</f>
        <v/>
      </c>
    </row>
    <row r="176" spans="1:7" x14ac:dyDescent="0.25">
      <c r="A176" s="44"/>
      <c r="D176" s="15"/>
      <c r="E176" s="16" t="str">
        <f>IFERROR(VLOOKUP(Tabela1[[#This Row],[Natureza de Despesa]],'Planilha Interna'!C:D,2,0),"")</f>
        <v/>
      </c>
      <c r="F176" s="44"/>
      <c r="G176" s="44" t="str">
        <f>IFERROR(VLOOKUP(Tabela1[[#This Row],[Fonte]],'Planilha Interna'!A:B,2,0),"")</f>
        <v/>
      </c>
    </row>
    <row r="177" spans="1:7" x14ac:dyDescent="0.25">
      <c r="A177" s="44"/>
      <c r="D177" s="15"/>
      <c r="E177" s="16" t="str">
        <f>IFERROR(VLOOKUP(Tabela1[[#This Row],[Natureza de Despesa]],'Planilha Interna'!C:D,2,0),"")</f>
        <v/>
      </c>
      <c r="F177" s="44"/>
      <c r="G177" s="44" t="str">
        <f>IFERROR(VLOOKUP(Tabela1[[#This Row],[Fonte]],'Planilha Interna'!A:B,2,0),"")</f>
        <v/>
      </c>
    </row>
    <row r="178" spans="1:7" x14ac:dyDescent="0.25">
      <c r="A178" s="44"/>
      <c r="D178" s="15"/>
      <c r="E178" s="16" t="str">
        <f>IFERROR(VLOOKUP(Tabela1[[#This Row],[Natureza de Despesa]],'Planilha Interna'!C:D,2,0),"")</f>
        <v/>
      </c>
      <c r="F178" s="44"/>
      <c r="G178" s="44" t="str">
        <f>IFERROR(VLOOKUP(Tabela1[[#This Row],[Fonte]],'Planilha Interna'!A:B,2,0),"")</f>
        <v/>
      </c>
    </row>
    <row r="179" spans="1:7" x14ac:dyDescent="0.25">
      <c r="A179" s="44"/>
      <c r="D179" s="15"/>
      <c r="E179" s="16" t="str">
        <f>IFERROR(VLOOKUP(Tabela1[[#This Row],[Natureza de Despesa]],'Planilha Interna'!C:D,2,0),"")</f>
        <v/>
      </c>
      <c r="F179" s="44"/>
      <c r="G179" s="44" t="str">
        <f>IFERROR(VLOOKUP(Tabela1[[#This Row],[Fonte]],'Planilha Interna'!A:B,2,0),"")</f>
        <v/>
      </c>
    </row>
    <row r="180" spans="1:7" x14ac:dyDescent="0.25">
      <c r="A180" s="44"/>
      <c r="D180" s="15"/>
      <c r="E180" s="16" t="str">
        <f>IFERROR(VLOOKUP(Tabela1[[#This Row],[Natureza de Despesa]],'Planilha Interna'!C:D,2,0),"")</f>
        <v/>
      </c>
      <c r="F180" s="44"/>
      <c r="G180" s="44" t="str">
        <f>IFERROR(VLOOKUP(Tabela1[[#This Row],[Fonte]],'Planilha Interna'!A:B,2,0),"")</f>
        <v/>
      </c>
    </row>
    <row r="181" spans="1:7" x14ac:dyDescent="0.25">
      <c r="A181" s="44"/>
      <c r="D181" s="15"/>
      <c r="E181" s="16" t="str">
        <f>IFERROR(VLOOKUP(Tabela1[[#This Row],[Natureza de Despesa]],'Planilha Interna'!C:D,2,0),"")</f>
        <v/>
      </c>
      <c r="F181" s="44"/>
      <c r="G181" s="44" t="str">
        <f>IFERROR(VLOOKUP(Tabela1[[#This Row],[Fonte]],'Planilha Interna'!A:B,2,0),"")</f>
        <v/>
      </c>
    </row>
    <row r="182" spans="1:7" x14ac:dyDescent="0.25">
      <c r="A182" s="44"/>
      <c r="D182" s="15"/>
      <c r="E182" s="16" t="str">
        <f>IFERROR(VLOOKUP(Tabela1[[#This Row],[Natureza de Despesa]],'Planilha Interna'!C:D,2,0),"")</f>
        <v/>
      </c>
      <c r="F182" s="44"/>
      <c r="G182" s="44" t="str">
        <f>IFERROR(VLOOKUP(Tabela1[[#This Row],[Fonte]],'Planilha Interna'!A:B,2,0),"")</f>
        <v/>
      </c>
    </row>
    <row r="183" spans="1:7" x14ac:dyDescent="0.25">
      <c r="A183" s="44"/>
      <c r="D183" s="15"/>
      <c r="E183" s="16" t="str">
        <f>IFERROR(VLOOKUP(Tabela1[[#This Row],[Natureza de Despesa]],'Planilha Interna'!C:D,2,0),"")</f>
        <v/>
      </c>
      <c r="F183" s="44"/>
      <c r="G183" s="44" t="str">
        <f>IFERROR(VLOOKUP(Tabela1[[#This Row],[Fonte]],'Planilha Interna'!A:B,2,0),"")</f>
        <v/>
      </c>
    </row>
    <row r="184" spans="1:7" x14ac:dyDescent="0.25">
      <c r="A184" s="44"/>
      <c r="D184" s="15"/>
      <c r="E184" s="16" t="str">
        <f>IFERROR(VLOOKUP(Tabela1[[#This Row],[Natureza de Despesa]],'Planilha Interna'!C:D,2,0),"")</f>
        <v/>
      </c>
      <c r="F184" s="44"/>
      <c r="G184" s="44" t="str">
        <f>IFERROR(VLOOKUP(Tabela1[[#This Row],[Fonte]],'Planilha Interna'!A:B,2,0),"")</f>
        <v/>
      </c>
    </row>
    <row r="185" spans="1:7" x14ac:dyDescent="0.25">
      <c r="A185" s="44"/>
      <c r="D185" s="15"/>
      <c r="E185" s="16" t="str">
        <f>IFERROR(VLOOKUP(Tabela1[[#This Row],[Natureza de Despesa]],'Planilha Interna'!C:D,2,0),"")</f>
        <v/>
      </c>
      <c r="F185" s="44"/>
      <c r="G185" s="44" t="str">
        <f>IFERROR(VLOOKUP(Tabela1[[#This Row],[Fonte]],'Planilha Interna'!A:B,2,0),"")</f>
        <v/>
      </c>
    </row>
    <row r="186" spans="1:7" x14ac:dyDescent="0.25">
      <c r="A186" s="15"/>
      <c r="D186" s="15"/>
      <c r="E186" s="16" t="str">
        <f>IFERROR(VLOOKUP(Tabela1[[#This Row],[Natureza de Despesa]],'Planilha Interna'!C:D,2,0),"")</f>
        <v/>
      </c>
      <c r="F186" s="44"/>
      <c r="G186" s="15" t="str">
        <f>IFERROR(VLOOKUP(Tabela1[[#This Row],[Fonte]],'Planilha Interna'!A:B,2,0),"")</f>
        <v/>
      </c>
    </row>
    <row r="187" spans="1:7" x14ac:dyDescent="0.25">
      <c r="A187" s="15"/>
      <c r="D187" s="15"/>
      <c r="E187" s="16" t="str">
        <f>IFERROR(VLOOKUP(Tabela1[[#This Row],[Natureza de Despesa]],'Planilha Interna'!C:D,2,0),"")</f>
        <v/>
      </c>
      <c r="F187" s="44"/>
      <c r="G187" s="15" t="str">
        <f>IFERROR(VLOOKUP(Tabela1[[#This Row],[Fonte]],'Planilha Interna'!A:B,2,0),"")</f>
        <v/>
      </c>
    </row>
    <row r="188" spans="1:7" x14ac:dyDescent="0.25">
      <c r="A188" s="15"/>
      <c r="D188" s="15"/>
      <c r="E188" s="16" t="str">
        <f>IFERROR(VLOOKUP(Tabela1[[#This Row],[Natureza de Despesa]],'Planilha Interna'!C:D,2,0),"")</f>
        <v/>
      </c>
      <c r="F188" s="44"/>
      <c r="G188" s="15" t="str">
        <f>IFERROR(VLOOKUP(Tabela1[[#This Row],[Fonte]],'Planilha Interna'!A:B,2,0),"")</f>
        <v/>
      </c>
    </row>
    <row r="189" spans="1:7" x14ac:dyDescent="0.25">
      <c r="A189" s="15">
        <v>11734</v>
      </c>
      <c r="D189" s="15"/>
      <c r="E189" s="16" t="str">
        <f>IFERROR(VLOOKUP(Tabela1[[#This Row],[Natureza de Despesa]],'Planilha Interna'!C:D,2,0),"")</f>
        <v/>
      </c>
      <c r="F189" s="44"/>
      <c r="G189" s="15" t="str">
        <f>IFERROR(VLOOKUP(Tabela1[[#This Row],[Fonte]],'Planilha Interna'!A:B,2,0),"")</f>
        <v/>
      </c>
    </row>
    <row r="190" spans="1:7" x14ac:dyDescent="0.25">
      <c r="A190" s="44"/>
      <c r="D190" s="15"/>
      <c r="E190" s="16" t="str">
        <f>IFERROR(VLOOKUP(Tabela1[[#This Row],[Natureza de Despesa]],'Planilha Interna'!C:D,2,0),"")</f>
        <v/>
      </c>
      <c r="F190" s="44"/>
      <c r="G190" s="44" t="str">
        <f>IFERROR(VLOOKUP(Tabela1[[#This Row],[Fonte]],'Planilha Interna'!A:B,2,0),"")</f>
        <v/>
      </c>
    </row>
    <row r="191" spans="1:7" x14ac:dyDescent="0.25">
      <c r="A191" s="44"/>
      <c r="D191" s="15"/>
      <c r="E191" s="16" t="str">
        <f>IFERROR(VLOOKUP(Tabela1[[#This Row],[Natureza de Despesa]],'Planilha Interna'!C:D,2,0),"")</f>
        <v/>
      </c>
      <c r="F191" s="44"/>
      <c r="G191" s="44" t="str">
        <f>IFERROR(VLOOKUP(Tabela1[[#This Row],[Fonte]],'Planilha Interna'!A:B,2,0),"")</f>
        <v/>
      </c>
    </row>
    <row r="192" spans="1:7" x14ac:dyDescent="0.25">
      <c r="A192" s="44"/>
      <c r="D192" s="15"/>
      <c r="E192" s="16" t="str">
        <f>IFERROR(VLOOKUP(Tabela1[[#This Row],[Natureza de Despesa]],'Planilha Interna'!C:D,2,0),"")</f>
        <v/>
      </c>
      <c r="F192" s="44"/>
      <c r="G192" s="44" t="str">
        <f>IFERROR(VLOOKUP(Tabela1[[#This Row],[Fonte]],'Planilha Interna'!A:B,2,0),"")</f>
        <v/>
      </c>
    </row>
    <row r="193" spans="1:7" x14ac:dyDescent="0.25">
      <c r="A193" s="44"/>
      <c r="D193" s="15"/>
      <c r="E193" s="16" t="str">
        <f>IFERROR(VLOOKUP(Tabela1[[#This Row],[Natureza de Despesa]],'Planilha Interna'!C:D,2,0),"")</f>
        <v/>
      </c>
      <c r="F193" s="44"/>
      <c r="G193" s="44" t="str">
        <f>IFERROR(VLOOKUP(Tabela1[[#This Row],[Fonte]],'Planilha Interna'!A:B,2,0),"")</f>
        <v/>
      </c>
    </row>
    <row r="194" spans="1:7" x14ac:dyDescent="0.25">
      <c r="A194" s="44"/>
      <c r="D194" s="15"/>
      <c r="E194" s="16" t="str">
        <f>IFERROR(VLOOKUP(Tabela1[[#This Row],[Natureza de Despesa]],'Planilha Interna'!C:D,2,0),"")</f>
        <v/>
      </c>
      <c r="F194" s="44"/>
      <c r="G194" s="44" t="str">
        <f>IFERROR(VLOOKUP(Tabela1[[#This Row],[Fonte]],'Planilha Interna'!A:B,2,0),"")</f>
        <v/>
      </c>
    </row>
    <row r="195" spans="1:7" x14ac:dyDescent="0.25">
      <c r="A195" s="44"/>
      <c r="D195" s="15"/>
      <c r="E195" s="16" t="str">
        <f>IFERROR(VLOOKUP(Tabela1[[#This Row],[Natureza de Despesa]],'Planilha Interna'!C:D,2,0),"")</f>
        <v/>
      </c>
      <c r="F195" s="44"/>
      <c r="G195" s="44" t="str">
        <f>IFERROR(VLOOKUP(Tabela1[[#This Row],[Fonte]],'Planilha Interna'!A:B,2,0),"")</f>
        <v/>
      </c>
    </row>
    <row r="196" spans="1:7" x14ac:dyDescent="0.25">
      <c r="A196" s="15">
        <v>12862</v>
      </c>
      <c r="D196" s="15"/>
      <c r="E196" s="16" t="str">
        <f>IFERROR(VLOOKUP(Tabela1[[#This Row],[Natureza de Despesa]],'Planilha Interna'!C:D,2,0),"")</f>
        <v/>
      </c>
      <c r="F196" s="44"/>
      <c r="G196" s="15" t="str">
        <f>IFERROR(VLOOKUP(Tabela1[[#This Row],[Fonte]],'Planilha Interna'!A:B,2,0),"")</f>
        <v/>
      </c>
    </row>
    <row r="197" spans="1:7" x14ac:dyDescent="0.25">
      <c r="A197" s="15"/>
      <c r="D197" s="15"/>
      <c r="E197" s="16" t="str">
        <f>IFERROR(VLOOKUP(Tabela1[[#This Row],[Natureza de Despesa]],'Planilha Interna'!C:D,2,0),"")</f>
        <v/>
      </c>
      <c r="F197" s="44"/>
      <c r="G197" s="15" t="str">
        <f>IFERROR(VLOOKUP(Tabela1[[#This Row],[Fonte]],'Planilha Interna'!A:B,2,0),"")</f>
        <v/>
      </c>
    </row>
    <row r="198" spans="1:7" x14ac:dyDescent="0.25">
      <c r="A198" s="15"/>
      <c r="D198" s="15"/>
      <c r="E198" s="16" t="str">
        <f>IFERROR(VLOOKUP(Tabela1[[#This Row],[Natureza de Despesa]],'Planilha Interna'!C:D,2,0),"")</f>
        <v/>
      </c>
      <c r="F198" s="44"/>
      <c r="G198" s="15" t="str">
        <f>IFERROR(VLOOKUP(Tabela1[[#This Row],[Fonte]],'Planilha Interna'!A:B,2,0),"")</f>
        <v/>
      </c>
    </row>
    <row r="199" spans="1:7" x14ac:dyDescent="0.25">
      <c r="A199" s="15"/>
      <c r="D199" s="15"/>
      <c r="E199" s="16" t="str">
        <f>IFERROR(VLOOKUP(Tabela1[[#This Row],[Natureza de Despesa]],'Planilha Interna'!C:D,2,0),"")</f>
        <v/>
      </c>
      <c r="F199" s="44"/>
      <c r="G199" s="15" t="str">
        <f>IFERROR(VLOOKUP(Tabela1[[#This Row],[Fonte]],'Planilha Interna'!A:B,2,0),"")</f>
        <v/>
      </c>
    </row>
    <row r="200" spans="1:7" x14ac:dyDescent="0.25">
      <c r="A200" s="15"/>
      <c r="D200" s="15"/>
      <c r="E200" s="16" t="str">
        <f>IFERROR(VLOOKUP(Tabela1[[#This Row],[Natureza de Despesa]],'Planilha Interna'!C:D,2,0),"")</f>
        <v/>
      </c>
      <c r="F200" s="44"/>
      <c r="G200" s="15" t="str">
        <f>IFERROR(VLOOKUP(Tabela1[[#This Row],[Fonte]],'Planilha Interna'!A:B,2,0),"")</f>
        <v/>
      </c>
    </row>
    <row r="201" spans="1:7" x14ac:dyDescent="0.25">
      <c r="A201" s="15"/>
      <c r="D201" s="15"/>
      <c r="E201" s="16" t="str">
        <f>IFERROR(VLOOKUP(Tabela1[[#This Row],[Natureza de Despesa]],'Planilha Interna'!C:D,2,0),"")</f>
        <v/>
      </c>
      <c r="F201" s="44"/>
      <c r="G201" s="15" t="str">
        <f>IFERROR(VLOOKUP(Tabela1[[#This Row],[Fonte]],'Planilha Interna'!A:B,2,0),"")</f>
        <v/>
      </c>
    </row>
    <row r="202" spans="1:7" x14ac:dyDescent="0.25">
      <c r="A202" s="15"/>
      <c r="D202" s="15"/>
      <c r="E202" s="16" t="str">
        <f>IFERROR(VLOOKUP(Tabela1[[#This Row],[Natureza de Despesa]],'Planilha Interna'!C:D,2,0),"")</f>
        <v/>
      </c>
      <c r="F202" s="44"/>
      <c r="G202" s="15" t="str">
        <f>IFERROR(VLOOKUP(Tabela1[[#This Row],[Fonte]],'Planilha Interna'!A:B,2,0),"")</f>
        <v/>
      </c>
    </row>
    <row r="203" spans="1:7" x14ac:dyDescent="0.25">
      <c r="A203" s="15"/>
      <c r="D203" s="15"/>
      <c r="E203" s="16" t="str">
        <f>IFERROR(VLOOKUP(Tabela1[[#This Row],[Natureza de Despesa]],'Planilha Interna'!C:D,2,0),"")</f>
        <v/>
      </c>
      <c r="F203" s="44"/>
      <c r="G203" s="15" t="str">
        <f>IFERROR(VLOOKUP(Tabela1[[#This Row],[Fonte]],'Planilha Interna'!A:B,2,0),"")</f>
        <v/>
      </c>
    </row>
    <row r="204" spans="1:7" x14ac:dyDescent="0.25">
      <c r="A204" s="15"/>
      <c r="D204" s="15"/>
      <c r="E204" s="16" t="str">
        <f>IFERROR(VLOOKUP(Tabela1[[#This Row],[Natureza de Despesa]],'Planilha Interna'!C:D,2,0),"")</f>
        <v/>
      </c>
      <c r="F204" s="44"/>
      <c r="G204" s="15" t="str">
        <f>IFERROR(VLOOKUP(Tabela1[[#This Row],[Fonte]],'Planilha Interna'!A:B,2,0),"")</f>
        <v/>
      </c>
    </row>
    <row r="205" spans="1:7" x14ac:dyDescent="0.25">
      <c r="A205" s="44"/>
      <c r="D205" s="15"/>
      <c r="E205" s="16" t="str">
        <f>IFERROR(VLOOKUP(Tabela1[[#This Row],[Natureza de Despesa]],'Planilha Interna'!C:D,2,0),"")</f>
        <v/>
      </c>
      <c r="F205" s="44"/>
      <c r="G205" s="44" t="str">
        <f>IFERROR(VLOOKUP(Tabela1[[#This Row],[Fonte]],'Planilha Interna'!A:B,2,0),"")</f>
        <v/>
      </c>
    </row>
    <row r="206" spans="1:7" x14ac:dyDescent="0.25">
      <c r="A206" s="44"/>
      <c r="D206" s="15"/>
      <c r="E206" s="16" t="str">
        <f>IFERROR(VLOOKUP(Tabela1[[#This Row],[Natureza de Despesa]],'Planilha Interna'!C:D,2,0),"")</f>
        <v/>
      </c>
      <c r="F206" s="44"/>
      <c r="G206" s="44" t="str">
        <f>IFERROR(VLOOKUP(Tabela1[[#This Row],[Fonte]],'Planilha Interna'!A:B,2,0),"")</f>
        <v/>
      </c>
    </row>
    <row r="207" spans="1:7" x14ac:dyDescent="0.25">
      <c r="A207" s="15"/>
      <c r="D207" s="15"/>
      <c r="E207" s="16" t="str">
        <f>IFERROR(VLOOKUP(Tabela1[[#This Row],[Natureza de Despesa]],'Planilha Interna'!C:D,2,0),"")</f>
        <v/>
      </c>
      <c r="F207" s="44"/>
      <c r="G207" s="15" t="str">
        <f>IFERROR(VLOOKUP(Tabela1[[#This Row],[Fonte]],'Planilha Interna'!A:B,2,0),"")</f>
        <v/>
      </c>
    </row>
    <row r="208" spans="1:7" x14ac:dyDescent="0.25">
      <c r="A208" s="15">
        <v>13808</v>
      </c>
      <c r="D208" s="15"/>
      <c r="E208" s="16" t="str">
        <f>IFERROR(VLOOKUP(Tabela1[[#This Row],[Natureza de Despesa]],'Planilha Interna'!C:D,2,0),"")</f>
        <v/>
      </c>
      <c r="F208" s="44"/>
      <c r="G208" s="15" t="str">
        <f>IFERROR(VLOOKUP(Tabela1[[#This Row],[Fonte]],'Planilha Interna'!A:B,2,0),"")</f>
        <v/>
      </c>
    </row>
    <row r="209" spans="1:7" x14ac:dyDescent="0.25">
      <c r="A209" s="15"/>
      <c r="D209" s="15"/>
      <c r="E209" s="16" t="str">
        <f>IFERROR(VLOOKUP(Tabela1[[#This Row],[Natureza de Despesa]],'Planilha Interna'!C:D,2,0),"")</f>
        <v/>
      </c>
      <c r="F209" s="44"/>
      <c r="G209" s="15" t="str">
        <f>IFERROR(VLOOKUP(Tabela1[[#This Row],[Fonte]],'Planilha Interna'!A:B,2,0),"")</f>
        <v/>
      </c>
    </row>
    <row r="210" spans="1:7" x14ac:dyDescent="0.25">
      <c r="A210" s="15"/>
      <c r="D210" s="15"/>
      <c r="E210" s="16" t="str">
        <f>IFERROR(VLOOKUP(Tabela1[[#This Row],[Natureza de Despesa]],'Planilha Interna'!C:D,2,0),"")</f>
        <v/>
      </c>
      <c r="F210" s="44"/>
      <c r="G210" s="15" t="str">
        <f>IFERROR(VLOOKUP(Tabela1[[#This Row],[Fonte]],'Planilha Interna'!A:B,2,0),"")</f>
        <v/>
      </c>
    </row>
    <row r="211" spans="1:7" x14ac:dyDescent="0.25">
      <c r="A211" s="44"/>
      <c r="D211" s="15"/>
      <c r="E211" s="16" t="str">
        <f>IFERROR(VLOOKUP(Tabela1[[#This Row],[Natureza de Despesa]],'Planilha Interna'!C:D,2,0),"")</f>
        <v/>
      </c>
      <c r="F211" s="44"/>
      <c r="G211" s="44" t="str">
        <f>IFERROR(VLOOKUP(Tabela1[[#This Row],[Fonte]],'Planilha Interna'!A:B,2,0),"")</f>
        <v/>
      </c>
    </row>
    <row r="212" spans="1:7" x14ac:dyDescent="0.25">
      <c r="A212" s="44"/>
      <c r="D212" s="15"/>
      <c r="E212" s="16" t="str">
        <f>IFERROR(VLOOKUP(Tabela1[[#This Row],[Natureza de Despesa]],'Planilha Interna'!C:D,2,0),"")</f>
        <v/>
      </c>
      <c r="F212" s="44"/>
      <c r="G212" s="44" t="str">
        <f>IFERROR(VLOOKUP(Tabela1[[#This Row],[Fonte]],'Planilha Interna'!A:B,2,0),"")</f>
        <v/>
      </c>
    </row>
    <row r="213" spans="1:7" x14ac:dyDescent="0.25">
      <c r="A213" s="44"/>
      <c r="D213" s="15"/>
      <c r="E213" s="16" t="str">
        <f>IFERROR(VLOOKUP(Tabela1[[#This Row],[Natureza de Despesa]],'Planilha Interna'!C:D,2,0),"")</f>
        <v/>
      </c>
      <c r="F213" s="44"/>
      <c r="G213" s="44" t="str">
        <f>IFERROR(VLOOKUP(Tabela1[[#This Row],[Fonte]],'Planilha Interna'!A:B,2,0),"")</f>
        <v/>
      </c>
    </row>
    <row r="214" spans="1:7" x14ac:dyDescent="0.25">
      <c r="A214" s="44"/>
      <c r="D214" s="15"/>
      <c r="E214" s="16" t="str">
        <f>IFERROR(VLOOKUP(Tabela1[[#This Row],[Natureza de Despesa]],'Planilha Interna'!C:D,2,0),"")</f>
        <v/>
      </c>
      <c r="F214" s="44"/>
      <c r="G214" s="44" t="str">
        <f>IFERROR(VLOOKUP(Tabela1[[#This Row],[Fonte]],'Planilha Interna'!A:B,2,0),"")</f>
        <v/>
      </c>
    </row>
    <row r="215" spans="1:7" x14ac:dyDescent="0.25">
      <c r="A215" s="44"/>
      <c r="D215" s="15"/>
      <c r="E215" s="16" t="str">
        <f>IFERROR(VLOOKUP(Tabela1[[#This Row],[Natureza de Despesa]],'Planilha Interna'!C:D,2,0),"")</f>
        <v/>
      </c>
      <c r="F215" s="44"/>
      <c r="G215" s="44" t="str">
        <f>IFERROR(VLOOKUP(Tabela1[[#This Row],[Fonte]],'Planilha Interna'!A:B,2,0),"")</f>
        <v/>
      </c>
    </row>
    <row r="216" spans="1:7" x14ac:dyDescent="0.25">
      <c r="A216" s="15">
        <v>11712</v>
      </c>
      <c r="D216" s="15"/>
      <c r="E216" s="16" t="str">
        <f>IFERROR(VLOOKUP(Tabela1[[#This Row],[Natureza de Despesa]],'Planilha Interna'!C:D,2,0),"")</f>
        <v/>
      </c>
      <c r="F216" s="44"/>
      <c r="G216" s="15" t="str">
        <f>IFERROR(VLOOKUP(Tabela1[[#This Row],[Fonte]],'Planilha Interna'!A:B,2,0),"")</f>
        <v/>
      </c>
    </row>
    <row r="217" spans="1:7" x14ac:dyDescent="0.25">
      <c r="A217" s="15"/>
      <c r="D217" s="15"/>
      <c r="E217" s="16" t="str">
        <f>IFERROR(VLOOKUP(Tabela1[[#This Row],[Natureza de Despesa]],'Planilha Interna'!C:D,2,0),"")</f>
        <v/>
      </c>
      <c r="F217" s="44"/>
      <c r="G217" s="15" t="str">
        <f>IFERROR(VLOOKUP(Tabela1[[#This Row],[Fonte]],'Planilha Interna'!A:B,2,0),"")</f>
        <v/>
      </c>
    </row>
    <row r="218" spans="1:7" x14ac:dyDescent="0.25">
      <c r="A218" s="15"/>
      <c r="D218" s="15"/>
      <c r="E218" s="16" t="str">
        <f>IFERROR(VLOOKUP(Tabela1[[#This Row],[Natureza de Despesa]],'Planilha Interna'!C:D,2,0),"")</f>
        <v/>
      </c>
      <c r="F218" s="44"/>
      <c r="G218" s="15" t="str">
        <f>IFERROR(VLOOKUP(Tabela1[[#This Row],[Fonte]],'Planilha Interna'!A:B,2,0),"")</f>
        <v/>
      </c>
    </row>
    <row r="219" spans="1:7" x14ac:dyDescent="0.25">
      <c r="A219" s="15"/>
      <c r="D219" s="15"/>
      <c r="E219" s="16" t="str">
        <f>IFERROR(VLOOKUP(Tabela1[[#This Row],[Natureza de Despesa]],'Planilha Interna'!C:D,2,0),"")</f>
        <v/>
      </c>
      <c r="F219" s="44"/>
      <c r="G219" s="15" t="str">
        <f>IFERROR(VLOOKUP(Tabela1[[#This Row],[Fonte]],'Planilha Interna'!A:B,2,0),"")</f>
        <v/>
      </c>
    </row>
    <row r="220" spans="1:7" x14ac:dyDescent="0.25">
      <c r="A220" s="15"/>
      <c r="D220" s="15"/>
      <c r="E220" s="16" t="str">
        <f>IFERROR(VLOOKUP(Tabela1[[#This Row],[Natureza de Despesa]],'Planilha Interna'!C:D,2,0),"")</f>
        <v/>
      </c>
      <c r="F220" s="44"/>
      <c r="G220" s="15" t="str">
        <f>IFERROR(VLOOKUP(Tabela1[[#This Row],[Fonte]],'Planilha Interna'!A:B,2,0),"")</f>
        <v/>
      </c>
    </row>
    <row r="221" spans="1:7" x14ac:dyDescent="0.25">
      <c r="A221" s="15"/>
      <c r="D221" s="15"/>
      <c r="E221" s="16" t="str">
        <f>IFERROR(VLOOKUP(Tabela1[[#This Row],[Natureza de Despesa]],'Planilha Interna'!C:D,2,0),"")</f>
        <v/>
      </c>
      <c r="F221" s="44"/>
      <c r="G221" s="15" t="str">
        <f>IFERROR(VLOOKUP(Tabela1[[#This Row],[Fonte]],'Planilha Interna'!A:B,2,0),"")</f>
        <v/>
      </c>
    </row>
    <row r="222" spans="1:7" x14ac:dyDescent="0.25">
      <c r="A222" s="44"/>
      <c r="D222" s="15"/>
      <c r="E222" s="16" t="str">
        <f>IFERROR(VLOOKUP(Tabela1[[#This Row],[Natureza de Despesa]],'Planilha Interna'!C:D,2,0),"")</f>
        <v/>
      </c>
      <c r="F222" s="44"/>
      <c r="G222" s="44" t="str">
        <f>IFERROR(VLOOKUP(Tabela1[[#This Row],[Fonte]],'Planilha Interna'!A:B,2,0),"")</f>
        <v/>
      </c>
    </row>
    <row r="223" spans="1:7" x14ac:dyDescent="0.25">
      <c r="A223" s="44"/>
      <c r="D223" s="15"/>
      <c r="E223" s="16" t="str">
        <f>IFERROR(VLOOKUP(Tabela1[[#This Row],[Natureza de Despesa]],'Planilha Interna'!C:D,2,0),"")</f>
        <v/>
      </c>
      <c r="F223" s="44"/>
      <c r="G223" s="44" t="str">
        <f>IFERROR(VLOOKUP(Tabela1[[#This Row],[Fonte]],'Planilha Interna'!A:B,2,0),"")</f>
        <v/>
      </c>
    </row>
    <row r="224" spans="1:7" x14ac:dyDescent="0.25">
      <c r="A224" s="15"/>
      <c r="D224" s="15"/>
      <c r="E224" s="16" t="str">
        <f>IFERROR(VLOOKUP(Tabela1[[#This Row],[Natureza de Despesa]],'Planilha Interna'!C:D,2,0),"")</f>
        <v/>
      </c>
      <c r="F224" s="44"/>
      <c r="G224" s="15" t="str">
        <f>IFERROR(VLOOKUP(Tabela1[[#This Row],[Fonte]],'Planilha Interna'!A:B,2,0),"")</f>
        <v/>
      </c>
    </row>
    <row r="225" spans="1:7" x14ac:dyDescent="0.25">
      <c r="A225" s="15"/>
      <c r="D225" s="15"/>
      <c r="E225" s="16" t="str">
        <f>IFERROR(VLOOKUP(Tabela1[[#This Row],[Natureza de Despesa]],'Planilha Interna'!C:D,2,0),"")</f>
        <v/>
      </c>
      <c r="F225" s="44"/>
      <c r="G225" s="15" t="str">
        <f>IFERROR(VLOOKUP(Tabela1[[#This Row],[Fonte]],'Planilha Interna'!A:B,2,0),"")</f>
        <v/>
      </c>
    </row>
    <row r="226" spans="1:7" x14ac:dyDescent="0.25">
      <c r="A226" s="15"/>
      <c r="D226" s="15"/>
      <c r="E226" s="16" t="str">
        <f>IFERROR(VLOOKUP(Tabela1[[#This Row],[Natureza de Despesa]],'Planilha Interna'!C:D,2,0),"")</f>
        <v/>
      </c>
      <c r="F226" s="44"/>
      <c r="G226" s="15" t="str">
        <f>IFERROR(VLOOKUP(Tabela1[[#This Row],[Fonte]],'Planilha Interna'!A:B,2,0),"")</f>
        <v/>
      </c>
    </row>
    <row r="227" spans="1:7" x14ac:dyDescent="0.25">
      <c r="A227" s="15"/>
      <c r="D227" s="15"/>
      <c r="E227" s="16" t="str">
        <f>IFERROR(VLOOKUP(Tabela1[[#This Row],[Natureza de Despesa]],'Planilha Interna'!C:D,2,0),"")</f>
        <v/>
      </c>
      <c r="F227" s="44"/>
      <c r="G227" s="15" t="str">
        <f>IFERROR(VLOOKUP(Tabela1[[#This Row],[Fonte]],'Planilha Interna'!A:B,2,0),"")</f>
        <v/>
      </c>
    </row>
    <row r="228" spans="1:7" x14ac:dyDescent="0.25">
      <c r="A228" s="44"/>
      <c r="D228" s="15"/>
      <c r="E228" s="16" t="str">
        <f>IFERROR(VLOOKUP(Tabela1[[#This Row],[Natureza de Despesa]],'Planilha Interna'!C:D,2,0),"")</f>
        <v/>
      </c>
      <c r="F228" s="44"/>
      <c r="G228" s="44" t="str">
        <f>IFERROR(VLOOKUP(Tabela1[[#This Row],[Fonte]],'Planilha Interna'!A:B,2,0),"")</f>
        <v/>
      </c>
    </row>
    <row r="229" spans="1:7" x14ac:dyDescent="0.25">
      <c r="A229" s="15"/>
      <c r="D229" s="15"/>
      <c r="E229" s="16" t="str">
        <f>IFERROR(VLOOKUP(Tabela1[[#This Row],[Natureza de Despesa]],'Planilha Interna'!C:D,2,0),"")</f>
        <v/>
      </c>
      <c r="F229" s="44"/>
      <c r="G229" s="15" t="str">
        <f>IFERROR(VLOOKUP(Tabela1[[#This Row],[Fonte]],'Planilha Interna'!A:B,2,0),"")</f>
        <v/>
      </c>
    </row>
    <row r="230" spans="1:7" x14ac:dyDescent="0.25">
      <c r="A230" s="15"/>
      <c r="D230" s="15"/>
      <c r="E230" s="16" t="str">
        <f>IFERROR(VLOOKUP(Tabela1[[#This Row],[Natureza de Despesa]],'Planilha Interna'!C:D,2,0),"")</f>
        <v/>
      </c>
      <c r="F230" s="44"/>
      <c r="G230" s="15" t="str">
        <f>IFERROR(VLOOKUP(Tabela1[[#This Row],[Fonte]],'Planilha Interna'!A:B,2,0),"")</f>
        <v/>
      </c>
    </row>
    <row r="231" spans="1:7" x14ac:dyDescent="0.25">
      <c r="A231" s="44"/>
      <c r="D231" s="15"/>
      <c r="E231" s="16" t="str">
        <f>IFERROR(VLOOKUP(Tabela1[[#This Row],[Natureza de Despesa]],'Planilha Interna'!C:D,2,0),"")</f>
        <v/>
      </c>
      <c r="F231" s="44"/>
      <c r="G231" s="44" t="str">
        <f>IFERROR(VLOOKUP(Tabela1[[#This Row],[Fonte]],'Planilha Interna'!A:B,2,0),"")</f>
        <v/>
      </c>
    </row>
    <row r="232" spans="1:7" x14ac:dyDescent="0.25">
      <c r="A232" s="15"/>
      <c r="D232" s="15"/>
      <c r="E232" s="16" t="str">
        <f>IFERROR(VLOOKUP(Tabela1[[#This Row],[Natureza de Despesa]],'Planilha Interna'!C:D,2,0),"")</f>
        <v/>
      </c>
      <c r="F232" s="44"/>
      <c r="G232" s="15" t="str">
        <f>IFERROR(VLOOKUP(Tabela1[[#This Row],[Fonte]],'Planilha Interna'!A:B,2,0),"")</f>
        <v/>
      </c>
    </row>
    <row r="233" spans="1:7" x14ac:dyDescent="0.25">
      <c r="A233" s="15"/>
      <c r="D233" s="15"/>
      <c r="E233" s="16" t="str">
        <f>IFERROR(VLOOKUP(Tabela1[[#This Row],[Natureza de Despesa]],'Planilha Interna'!C:D,2,0),"")</f>
        <v/>
      </c>
      <c r="F233" s="44"/>
      <c r="G233" s="15" t="str">
        <f>IFERROR(VLOOKUP(Tabela1[[#This Row],[Fonte]],'Planilha Interna'!A:B,2,0),"")</f>
        <v/>
      </c>
    </row>
    <row r="234" spans="1:7" x14ac:dyDescent="0.25">
      <c r="A234" s="15"/>
      <c r="D234" s="15"/>
      <c r="E234" s="16" t="str">
        <f>IFERROR(VLOOKUP(Tabela1[[#This Row],[Natureza de Despesa]],'Planilha Interna'!C:D,2,0),"")</f>
        <v/>
      </c>
      <c r="F234" s="44"/>
      <c r="G234" s="15" t="str">
        <f>IFERROR(VLOOKUP(Tabela1[[#This Row],[Fonte]],'Planilha Interna'!A:B,2,0),"")</f>
        <v/>
      </c>
    </row>
    <row r="235" spans="1:7" x14ac:dyDescent="0.25">
      <c r="A235" s="15"/>
      <c r="D235" s="15"/>
      <c r="E235" s="16" t="str">
        <f>IFERROR(VLOOKUP(Tabela1[[#This Row],[Natureza de Despesa]],'Planilha Interna'!C:D,2,0),"")</f>
        <v/>
      </c>
      <c r="F235" s="44"/>
      <c r="G235" s="15" t="str">
        <f>IFERROR(VLOOKUP(Tabela1[[#This Row],[Fonte]],'Planilha Interna'!A:B,2,0),"")</f>
        <v/>
      </c>
    </row>
    <row r="236" spans="1:7" x14ac:dyDescent="0.25">
      <c r="A236" s="15"/>
      <c r="D236" s="15"/>
      <c r="E236" s="16" t="str">
        <f>IFERROR(VLOOKUP(Tabela1[[#This Row],[Natureza de Despesa]],'Planilha Interna'!C:D,2,0),"")</f>
        <v/>
      </c>
      <c r="F236" s="44"/>
      <c r="G236" s="15" t="str">
        <f>IFERROR(VLOOKUP(Tabela1[[#This Row],[Fonte]],'Planilha Interna'!A:B,2,0),"")</f>
        <v/>
      </c>
    </row>
    <row r="237" spans="1:7" x14ac:dyDescent="0.25">
      <c r="A237" s="15"/>
      <c r="D237" s="15"/>
      <c r="E237" s="16" t="str">
        <f>IFERROR(VLOOKUP(Tabela1[[#This Row],[Natureza de Despesa]],'Planilha Interna'!C:D,2,0),"")</f>
        <v/>
      </c>
      <c r="F237" s="44"/>
      <c r="G237" s="15" t="str">
        <f>IFERROR(VLOOKUP(Tabela1[[#This Row],[Fonte]],'Planilha Interna'!A:B,2,0),"")</f>
        <v/>
      </c>
    </row>
    <row r="238" spans="1:7" x14ac:dyDescent="0.25">
      <c r="A238" s="15"/>
      <c r="D238" s="15"/>
      <c r="E238" s="16" t="str">
        <f>IFERROR(VLOOKUP(Tabela1[[#This Row],[Natureza de Despesa]],'Planilha Interna'!C:D,2,0),"")</f>
        <v/>
      </c>
      <c r="F238" s="44"/>
      <c r="G238" s="15" t="str">
        <f>IFERROR(VLOOKUP(Tabela1[[#This Row],[Fonte]],'Planilha Interna'!A:B,2,0),"")</f>
        <v/>
      </c>
    </row>
    <row r="239" spans="1:7" x14ac:dyDescent="0.25">
      <c r="A239" s="44"/>
      <c r="D239" s="15"/>
      <c r="E239" s="16" t="str">
        <f>IFERROR(VLOOKUP(Tabela1[[#This Row],[Natureza de Despesa]],'Planilha Interna'!C:D,2,0),"")</f>
        <v/>
      </c>
      <c r="F239" s="44"/>
      <c r="G239" s="44" t="str">
        <f>IFERROR(VLOOKUP(Tabela1[[#This Row],[Fonte]],'Planilha Interna'!A:B,2,0),"")</f>
        <v/>
      </c>
    </row>
    <row r="240" spans="1:7" x14ac:dyDescent="0.25">
      <c r="A240" s="44"/>
      <c r="D240" s="15"/>
      <c r="E240" s="16" t="str">
        <f>IFERROR(VLOOKUP(Tabela1[[#This Row],[Natureza de Despesa]],'Planilha Interna'!C:D,2,0),"")</f>
        <v/>
      </c>
      <c r="F240" s="44"/>
      <c r="G240" s="44" t="str">
        <f>IFERROR(VLOOKUP(Tabela1[[#This Row],[Fonte]],'Planilha Interna'!A:B,2,0),"")</f>
        <v/>
      </c>
    </row>
    <row r="241" spans="1:7" x14ac:dyDescent="0.25">
      <c r="A241" s="44"/>
      <c r="D241" s="15"/>
      <c r="E241" s="16" t="str">
        <f>IFERROR(VLOOKUP(Tabela1[[#This Row],[Natureza de Despesa]],'Planilha Interna'!C:D,2,0),"")</f>
        <v/>
      </c>
      <c r="F241" s="44"/>
      <c r="G241" s="44" t="str">
        <f>IFERROR(VLOOKUP(Tabela1[[#This Row],[Fonte]],'Planilha Interna'!A:B,2,0),"")</f>
        <v/>
      </c>
    </row>
    <row r="242" spans="1:7" x14ac:dyDescent="0.25">
      <c r="A242" s="15">
        <v>10814</v>
      </c>
      <c r="D242" s="15"/>
      <c r="E242" s="16" t="str">
        <f>IFERROR(VLOOKUP(Tabela1[[#This Row],[Natureza de Despesa]],'Planilha Interna'!C:D,2,0),"")</f>
        <v/>
      </c>
      <c r="F242" s="44"/>
      <c r="G242" s="15" t="str">
        <f>IFERROR(VLOOKUP(Tabela1[[#This Row],[Fonte]],'Planilha Interna'!A:B,2,0),"")</f>
        <v/>
      </c>
    </row>
    <row r="243" spans="1:7" x14ac:dyDescent="0.25">
      <c r="A243" s="15">
        <v>12041</v>
      </c>
      <c r="D243" s="15"/>
      <c r="E243" s="16" t="str">
        <f>IFERROR(VLOOKUP(Tabela1[[#This Row],[Natureza de Despesa]],'Planilha Interna'!C:D,2,0),"")</f>
        <v/>
      </c>
      <c r="F243" s="44"/>
      <c r="G243" s="15" t="str">
        <f>IFERROR(VLOOKUP(Tabela1[[#This Row],[Fonte]],'Planilha Interna'!A:B,2,0),"")</f>
        <v/>
      </c>
    </row>
    <row r="244" spans="1:7" x14ac:dyDescent="0.25">
      <c r="A244" s="15"/>
      <c r="D244" s="15"/>
      <c r="E244" s="16" t="str">
        <f>IFERROR(VLOOKUP(Tabela1[[#This Row],[Natureza de Despesa]],'Planilha Interna'!C:D,2,0),"")</f>
        <v/>
      </c>
      <c r="F244" s="44"/>
      <c r="G244" s="15" t="str">
        <f>IFERROR(VLOOKUP(Tabela1[[#This Row],[Fonte]],'Planilha Interna'!A:B,2,0),"")</f>
        <v/>
      </c>
    </row>
    <row r="245" spans="1:7" x14ac:dyDescent="0.25">
      <c r="A245" s="15"/>
      <c r="D245" s="15"/>
      <c r="E245" s="16" t="str">
        <f>IFERROR(VLOOKUP(Tabela1[[#This Row],[Natureza de Despesa]],'Planilha Interna'!C:D,2,0),"")</f>
        <v/>
      </c>
      <c r="F245" s="44"/>
      <c r="G245" s="15" t="str">
        <f>IFERROR(VLOOKUP(Tabela1[[#This Row],[Fonte]],'Planilha Interna'!A:B,2,0),"")</f>
        <v/>
      </c>
    </row>
    <row r="246" spans="1:7" x14ac:dyDescent="0.25">
      <c r="A246" s="44"/>
      <c r="D246" s="15"/>
      <c r="E246" s="16" t="str">
        <f>IFERROR(VLOOKUP(Tabela1[[#This Row],[Natureza de Despesa]],'Planilha Interna'!C:D,2,0),"")</f>
        <v/>
      </c>
      <c r="F246" s="44"/>
      <c r="G246" s="44" t="str">
        <f>IFERROR(VLOOKUP(Tabela1[[#This Row],[Fonte]],'Planilha Interna'!A:B,2,0),"")</f>
        <v/>
      </c>
    </row>
    <row r="247" spans="1:7" x14ac:dyDescent="0.25">
      <c r="A247" s="44"/>
      <c r="D247" s="15"/>
      <c r="E247" s="16" t="str">
        <f>IFERROR(VLOOKUP(Tabela1[[#This Row],[Natureza de Despesa]],'Planilha Interna'!C:D,2,0),"")</f>
        <v/>
      </c>
      <c r="F247" s="44"/>
      <c r="G247" s="44" t="str">
        <f>IFERROR(VLOOKUP(Tabela1[[#This Row],[Fonte]],'Planilha Interna'!A:B,2,0),"")</f>
        <v/>
      </c>
    </row>
    <row r="248" spans="1:7" x14ac:dyDescent="0.25">
      <c r="A248" s="44"/>
      <c r="D248" s="15"/>
      <c r="E248" s="16" t="str">
        <f>IFERROR(VLOOKUP(Tabela1[[#This Row],[Natureza de Despesa]],'Planilha Interna'!C:D,2,0),"")</f>
        <v/>
      </c>
      <c r="F248" s="44"/>
      <c r="G248" s="44" t="str">
        <f>IFERROR(VLOOKUP(Tabela1[[#This Row],[Fonte]],'Planilha Interna'!A:B,2,0),"")</f>
        <v/>
      </c>
    </row>
    <row r="249" spans="1:7" x14ac:dyDescent="0.25">
      <c r="A249" s="44"/>
      <c r="D249" s="15"/>
      <c r="E249" s="16" t="str">
        <f>IFERROR(VLOOKUP(Tabela1[[#This Row],[Natureza de Despesa]],'Planilha Interna'!C:D,2,0),"")</f>
        <v/>
      </c>
      <c r="F249" s="44"/>
      <c r="G249" s="44" t="str">
        <f>IFERROR(VLOOKUP(Tabela1[[#This Row],[Fonte]],'Planilha Interna'!A:B,2,0),"")</f>
        <v/>
      </c>
    </row>
    <row r="250" spans="1:7" x14ac:dyDescent="0.25">
      <c r="A250" s="44"/>
      <c r="D250" s="15"/>
      <c r="E250" s="16" t="str">
        <f>IFERROR(VLOOKUP(Tabela1[[#This Row],[Natureza de Despesa]],'Planilha Interna'!C:D,2,0),"")</f>
        <v/>
      </c>
      <c r="F250" s="44"/>
      <c r="G250" s="44" t="str">
        <f>IFERROR(VLOOKUP(Tabela1[[#This Row],[Fonte]],'Planilha Interna'!A:B,2,0),"")</f>
        <v/>
      </c>
    </row>
    <row r="251" spans="1:7" x14ac:dyDescent="0.25">
      <c r="A251" s="44"/>
      <c r="D251" s="15"/>
      <c r="E251" s="16" t="str">
        <f>IFERROR(VLOOKUP(Tabela1[[#This Row],[Natureza de Despesa]],'Planilha Interna'!C:D,2,0),"")</f>
        <v/>
      </c>
      <c r="F251" s="44"/>
      <c r="G251" s="44" t="str">
        <f>IFERROR(VLOOKUP(Tabela1[[#This Row],[Fonte]],'Planilha Interna'!A:B,2,0),"")</f>
        <v/>
      </c>
    </row>
    <row r="252" spans="1:7" x14ac:dyDescent="0.25">
      <c r="A252" s="44"/>
      <c r="D252" s="15"/>
      <c r="E252" s="16" t="str">
        <f>IFERROR(VLOOKUP(Tabela1[[#This Row],[Natureza de Despesa]],'Planilha Interna'!C:D,2,0),"")</f>
        <v/>
      </c>
      <c r="F252" s="44"/>
      <c r="G252" s="44" t="str">
        <f>IFERROR(VLOOKUP(Tabela1[[#This Row],[Fonte]],'Planilha Interna'!A:B,2,0),"")</f>
        <v/>
      </c>
    </row>
    <row r="253" spans="1:7" x14ac:dyDescent="0.25">
      <c r="A253" s="44"/>
      <c r="D253" s="15"/>
      <c r="E253" s="16" t="str">
        <f>IFERROR(VLOOKUP(Tabela1[[#This Row],[Natureza de Despesa]],'Planilha Interna'!C:D,2,0),"")</f>
        <v/>
      </c>
      <c r="F253" s="44"/>
      <c r="G253" s="44" t="str">
        <f>IFERROR(VLOOKUP(Tabela1[[#This Row],[Fonte]],'Planilha Interna'!A:B,2,0),"")</f>
        <v/>
      </c>
    </row>
    <row r="254" spans="1:7" x14ac:dyDescent="0.25">
      <c r="A254" s="44"/>
      <c r="D254" s="15"/>
      <c r="E254" s="16" t="str">
        <f>IFERROR(VLOOKUP(Tabela1[[#This Row],[Natureza de Despesa]],'Planilha Interna'!C:D,2,0),"")</f>
        <v/>
      </c>
      <c r="F254" s="44"/>
      <c r="G254" s="44" t="str">
        <f>IFERROR(VLOOKUP(Tabela1[[#This Row],[Fonte]],'Planilha Interna'!A:B,2,0),"")</f>
        <v/>
      </c>
    </row>
    <row r="255" spans="1:7" x14ac:dyDescent="0.25">
      <c r="A255" s="15">
        <v>14254</v>
      </c>
      <c r="D255" s="15"/>
      <c r="E255" s="16" t="str">
        <f>IFERROR(VLOOKUP(Tabela1[[#This Row],[Natureza de Despesa]],'Planilha Interna'!C:D,2,0),"")</f>
        <v/>
      </c>
      <c r="F255" s="44"/>
      <c r="G255" s="15" t="str">
        <f>IFERROR(VLOOKUP(Tabela1[[#This Row],[Fonte]],'Planilha Interna'!A:B,2,0),"")</f>
        <v/>
      </c>
    </row>
    <row r="256" spans="1:7" x14ac:dyDescent="0.25">
      <c r="A256" s="15">
        <v>13643</v>
      </c>
      <c r="D256" s="15"/>
      <c r="E256" s="16" t="str">
        <f>IFERROR(VLOOKUP(Tabela1[[#This Row],[Natureza de Despesa]],'Planilha Interna'!C:D,2,0),"")</f>
        <v/>
      </c>
      <c r="F256" s="44"/>
      <c r="G256" s="15" t="str">
        <f>IFERROR(VLOOKUP(Tabela1[[#This Row],[Fonte]],'Planilha Interna'!A:B,2,0),"")</f>
        <v/>
      </c>
    </row>
    <row r="257" spans="1:7" x14ac:dyDescent="0.25">
      <c r="A257" s="15"/>
      <c r="D257" s="15"/>
      <c r="E257" s="16" t="str">
        <f>IFERROR(VLOOKUP(Tabela1[[#This Row],[Natureza de Despesa]],'Planilha Interna'!C:D,2,0),"")</f>
        <v/>
      </c>
      <c r="F257" s="44"/>
      <c r="G257" s="15" t="str">
        <f>IFERROR(VLOOKUP(Tabela1[[#This Row],[Fonte]],'Planilha Interna'!A:B,2,0),"")</f>
        <v/>
      </c>
    </row>
    <row r="258" spans="1:7" x14ac:dyDescent="0.25">
      <c r="A258" s="15"/>
      <c r="D258" s="15"/>
      <c r="E258" s="16" t="str">
        <f>IFERROR(VLOOKUP(Tabela1[[#This Row],[Natureza de Despesa]],'Planilha Interna'!C:D,2,0),"")</f>
        <v/>
      </c>
      <c r="F258" s="44"/>
      <c r="G258" s="15" t="str">
        <f>IFERROR(VLOOKUP(Tabela1[[#This Row],[Fonte]],'Planilha Interna'!A:B,2,0),"")</f>
        <v/>
      </c>
    </row>
    <row r="259" spans="1:7" x14ac:dyDescent="0.25">
      <c r="A259" s="15"/>
      <c r="D259" s="15"/>
      <c r="E259" s="16" t="str">
        <f>IFERROR(VLOOKUP(Tabela1[[#This Row],[Natureza de Despesa]],'Planilha Interna'!C:D,2,0),"")</f>
        <v/>
      </c>
      <c r="F259" s="44"/>
      <c r="G259" s="15" t="str">
        <f>IFERROR(VLOOKUP(Tabela1[[#This Row],[Fonte]],'Planilha Interna'!A:B,2,0),"")</f>
        <v/>
      </c>
    </row>
    <row r="260" spans="1:7" x14ac:dyDescent="0.25">
      <c r="A260" s="15"/>
      <c r="D260" s="15"/>
      <c r="E260" s="16" t="str">
        <f>IFERROR(VLOOKUP(Tabela1[[#This Row],[Natureza de Despesa]],'Planilha Interna'!C:D,2,0),"")</f>
        <v/>
      </c>
      <c r="F260" s="44"/>
      <c r="G260" s="15" t="str">
        <f>IFERROR(VLOOKUP(Tabela1[[#This Row],[Fonte]],'Planilha Interna'!A:B,2,0),"")</f>
        <v/>
      </c>
    </row>
    <row r="261" spans="1:7" x14ac:dyDescent="0.25">
      <c r="A261" s="15"/>
      <c r="D261" s="15"/>
      <c r="E261" s="16" t="str">
        <f>IFERROR(VLOOKUP(Tabela1[[#This Row],[Natureza de Despesa]],'Planilha Interna'!C:D,2,0),"")</f>
        <v/>
      </c>
      <c r="F261" s="44"/>
      <c r="G261" s="15" t="str">
        <f>IFERROR(VLOOKUP(Tabela1[[#This Row],[Fonte]],'Planilha Interna'!A:B,2,0),"")</f>
        <v/>
      </c>
    </row>
    <row r="262" spans="1:7" x14ac:dyDescent="0.25">
      <c r="A262" s="15"/>
      <c r="D262" s="15"/>
      <c r="E262" s="16" t="str">
        <f>IFERROR(VLOOKUP(Tabela1[[#This Row],[Natureza de Despesa]],'Planilha Interna'!C:D,2,0),"")</f>
        <v/>
      </c>
      <c r="F262" s="44"/>
      <c r="G262" s="15" t="str">
        <f>IFERROR(VLOOKUP(Tabela1[[#This Row],[Fonte]],'Planilha Interna'!A:B,2,0),"")</f>
        <v/>
      </c>
    </row>
    <row r="263" spans="1:7" x14ac:dyDescent="0.25">
      <c r="A263" s="15"/>
      <c r="D263" s="15"/>
      <c r="E263" s="16" t="str">
        <f>IFERROR(VLOOKUP(Tabela1[[#This Row],[Natureza de Despesa]],'Planilha Interna'!C:D,2,0),"")</f>
        <v/>
      </c>
      <c r="F263" s="44"/>
      <c r="G263" s="15" t="str">
        <f>IFERROR(VLOOKUP(Tabela1[[#This Row],[Fonte]],'Planilha Interna'!A:B,2,0),"")</f>
        <v/>
      </c>
    </row>
    <row r="264" spans="1:7" x14ac:dyDescent="0.25">
      <c r="A264" s="15"/>
      <c r="D264" s="15"/>
      <c r="E264" s="16" t="str">
        <f>IFERROR(VLOOKUP(Tabela1[[#This Row],[Natureza de Despesa]],'Planilha Interna'!C:D,2,0),"")</f>
        <v/>
      </c>
      <c r="F264" s="44"/>
      <c r="G264" s="15" t="str">
        <f>IFERROR(VLOOKUP(Tabela1[[#This Row],[Fonte]],'Planilha Interna'!A:B,2,0),"")</f>
        <v/>
      </c>
    </row>
    <row r="265" spans="1:7" x14ac:dyDescent="0.25">
      <c r="A265" s="15"/>
      <c r="D265" s="15"/>
      <c r="E265" s="16" t="str">
        <f>IFERROR(VLOOKUP(Tabela1[[#This Row],[Natureza de Despesa]],'Planilha Interna'!C:D,2,0),"")</f>
        <v/>
      </c>
      <c r="F265" s="44"/>
      <c r="G265" s="15" t="str">
        <f>IFERROR(VLOOKUP(Tabela1[[#This Row],[Fonte]],'Planilha Interna'!A:B,2,0),"")</f>
        <v/>
      </c>
    </row>
    <row r="266" spans="1:7" x14ac:dyDescent="0.25">
      <c r="A266" s="15"/>
      <c r="D266" s="15"/>
      <c r="E266" s="16" t="str">
        <f>IFERROR(VLOOKUP(Tabela1[[#This Row],[Natureza de Despesa]],'Planilha Interna'!C:D,2,0),"")</f>
        <v/>
      </c>
      <c r="F266" s="44"/>
      <c r="G266" s="15" t="str">
        <f>IFERROR(VLOOKUP(Tabela1[[#This Row],[Fonte]],'Planilha Interna'!A:B,2,0),"")</f>
        <v/>
      </c>
    </row>
    <row r="267" spans="1:7" x14ac:dyDescent="0.25">
      <c r="A267" s="44"/>
      <c r="D267" s="15"/>
      <c r="E267" s="16" t="str">
        <f>IFERROR(VLOOKUP(Tabela1[[#This Row],[Natureza de Despesa]],'Planilha Interna'!C:D,2,0),"")</f>
        <v/>
      </c>
      <c r="F267" s="44"/>
      <c r="G267" s="44" t="str">
        <f>IFERROR(VLOOKUP(Tabela1[[#This Row],[Fonte]],'Planilha Interna'!A:B,2,0),"")</f>
        <v/>
      </c>
    </row>
    <row r="268" spans="1:7" x14ac:dyDescent="0.25">
      <c r="A268" s="44"/>
      <c r="D268" s="15"/>
      <c r="E268" s="16" t="str">
        <f>IFERROR(VLOOKUP(Tabela1[[#This Row],[Natureza de Despesa]],'Planilha Interna'!C:D,2,0),"")</f>
        <v/>
      </c>
      <c r="F268" s="44"/>
      <c r="G268" s="44" t="str">
        <f>IFERROR(VLOOKUP(Tabela1[[#This Row],[Fonte]],'Planilha Interna'!A:B,2,0),"")</f>
        <v/>
      </c>
    </row>
    <row r="269" spans="1:7" x14ac:dyDescent="0.25">
      <c r="A269" s="44"/>
      <c r="D269" s="15"/>
      <c r="E269" s="16" t="str">
        <f>IFERROR(VLOOKUP(Tabela1[[#This Row],[Natureza de Despesa]],'Planilha Interna'!C:D,2,0),"")</f>
        <v/>
      </c>
      <c r="F269" s="44"/>
      <c r="G269" s="44" t="str">
        <f>IFERROR(VLOOKUP(Tabela1[[#This Row],[Fonte]],'Planilha Interna'!A:B,2,0),"")</f>
        <v/>
      </c>
    </row>
    <row r="270" spans="1:7" x14ac:dyDescent="0.25">
      <c r="A270" s="15">
        <v>12857</v>
      </c>
      <c r="D270" s="15"/>
      <c r="E270" s="16" t="str">
        <f>IFERROR(VLOOKUP(Tabela1[[#This Row],[Natureza de Despesa]],'Planilha Interna'!C:D,2,0),"")</f>
        <v/>
      </c>
      <c r="F270" s="44"/>
      <c r="G270" s="15" t="str">
        <f>IFERROR(VLOOKUP(Tabela1[[#This Row],[Fonte]],'Planilha Interna'!A:B,2,0),"")</f>
        <v/>
      </c>
    </row>
    <row r="271" spans="1:7" x14ac:dyDescent="0.25">
      <c r="A271" s="15">
        <v>11669</v>
      </c>
      <c r="D271" s="15"/>
      <c r="E271" s="16" t="str">
        <f>IFERROR(VLOOKUP(Tabela1[[#This Row],[Natureza de Despesa]],'Planilha Interna'!C:D,2,0),"")</f>
        <v/>
      </c>
      <c r="F271" s="44"/>
      <c r="G271" s="15" t="str">
        <f>IFERROR(VLOOKUP(Tabela1[[#This Row],[Fonte]],'Planilha Interna'!A:B,2,0),"")</f>
        <v/>
      </c>
    </row>
    <row r="272" spans="1:7" x14ac:dyDescent="0.25">
      <c r="A272" s="15">
        <v>10886</v>
      </c>
      <c r="D272" s="15"/>
      <c r="E272" s="16" t="str">
        <f>IFERROR(VLOOKUP(Tabela1[[#This Row],[Natureza de Despesa]],'Planilha Interna'!C:D,2,0),"")</f>
        <v/>
      </c>
      <c r="F272" s="44"/>
      <c r="G272" s="15" t="str">
        <f>IFERROR(VLOOKUP(Tabela1[[#This Row],[Fonte]],'Planilha Interna'!A:B,2,0),"")</f>
        <v/>
      </c>
    </row>
    <row r="273" spans="1:7" x14ac:dyDescent="0.25">
      <c r="A273" s="15"/>
      <c r="D273" s="15"/>
      <c r="E273" s="16" t="str">
        <f>IFERROR(VLOOKUP(Tabela1[[#This Row],[Natureza de Despesa]],'Planilha Interna'!C:D,2,0),"")</f>
        <v/>
      </c>
      <c r="F273" s="44"/>
      <c r="G273" s="15" t="str">
        <f>IFERROR(VLOOKUP(Tabela1[[#This Row],[Fonte]],'Planilha Interna'!A:B,2,0),"")</f>
        <v/>
      </c>
    </row>
    <row r="274" spans="1:7" x14ac:dyDescent="0.25">
      <c r="A274" s="15"/>
      <c r="D274" s="15"/>
      <c r="E274" s="16" t="str">
        <f>IFERROR(VLOOKUP(Tabela1[[#This Row],[Natureza de Despesa]],'Planilha Interna'!C:D,2,0),"")</f>
        <v/>
      </c>
      <c r="F274" s="44"/>
      <c r="G274" s="15" t="str">
        <f>IFERROR(VLOOKUP(Tabela1[[#This Row],[Fonte]],'Planilha Interna'!A:B,2,0),"")</f>
        <v/>
      </c>
    </row>
    <row r="275" spans="1:7" x14ac:dyDescent="0.25">
      <c r="A275" s="15"/>
      <c r="D275" s="15"/>
      <c r="E275" s="16" t="str">
        <f>IFERROR(VLOOKUP(Tabela1[[#This Row],[Natureza de Despesa]],'Planilha Interna'!C:D,2,0),"")</f>
        <v/>
      </c>
      <c r="F275" s="44"/>
      <c r="G275" s="15" t="str">
        <f>IFERROR(VLOOKUP(Tabela1[[#This Row],[Fonte]],'Planilha Interna'!A:B,2,0),"")</f>
        <v/>
      </c>
    </row>
    <row r="276" spans="1:7" x14ac:dyDescent="0.25">
      <c r="A276" s="15"/>
      <c r="D276" s="15"/>
      <c r="E276" s="16" t="str">
        <f>IFERROR(VLOOKUP(Tabela1[[#This Row],[Natureza de Despesa]],'Planilha Interna'!C:D,2,0),"")</f>
        <v/>
      </c>
      <c r="F276" s="44"/>
      <c r="G276" s="15" t="str">
        <f>IFERROR(VLOOKUP(Tabela1[[#This Row],[Fonte]],'Planilha Interna'!A:B,2,0),"")</f>
        <v/>
      </c>
    </row>
    <row r="277" spans="1:7" x14ac:dyDescent="0.25">
      <c r="A277" s="15"/>
      <c r="D277" s="15"/>
      <c r="E277" s="16" t="str">
        <f>IFERROR(VLOOKUP(Tabela1[[#This Row],[Natureza de Despesa]],'Planilha Interna'!C:D,2,0),"")</f>
        <v/>
      </c>
      <c r="F277" s="44"/>
      <c r="G277" s="15" t="str">
        <f>IFERROR(VLOOKUP(Tabela1[[#This Row],[Fonte]],'Planilha Interna'!A:B,2,0),"")</f>
        <v/>
      </c>
    </row>
    <row r="278" spans="1:7" x14ac:dyDescent="0.25">
      <c r="A278" s="15"/>
      <c r="D278" s="15"/>
      <c r="E278" s="16" t="str">
        <f>IFERROR(VLOOKUP(Tabela1[[#This Row],[Natureza de Despesa]],'Planilha Interna'!C:D,2,0),"")</f>
        <v/>
      </c>
      <c r="F278" s="44"/>
      <c r="G278" s="15" t="str">
        <f>IFERROR(VLOOKUP(Tabela1[[#This Row],[Fonte]],'Planilha Interna'!A:B,2,0),"")</f>
        <v/>
      </c>
    </row>
    <row r="279" spans="1:7" x14ac:dyDescent="0.25">
      <c r="A279" s="15"/>
      <c r="D279" s="15"/>
      <c r="E279" s="16" t="str">
        <f>IFERROR(VLOOKUP(Tabela1[[#This Row],[Natureza de Despesa]],'Planilha Interna'!C:D,2,0),"")</f>
        <v/>
      </c>
      <c r="F279" s="44"/>
      <c r="G279" s="15" t="str">
        <f>IFERROR(VLOOKUP(Tabela1[[#This Row],[Fonte]],'Planilha Interna'!A:B,2,0),"")</f>
        <v/>
      </c>
    </row>
    <row r="280" spans="1:7" x14ac:dyDescent="0.25">
      <c r="A280" s="15"/>
      <c r="D280" s="15"/>
      <c r="E280" s="16" t="str">
        <f>IFERROR(VLOOKUP(Tabela1[[#This Row],[Natureza de Despesa]],'Planilha Interna'!C:D,2,0),"")</f>
        <v/>
      </c>
      <c r="F280" s="44"/>
      <c r="G280" s="15" t="str">
        <f>IFERROR(VLOOKUP(Tabela1[[#This Row],[Fonte]],'Planilha Interna'!A:B,2,0),"")</f>
        <v/>
      </c>
    </row>
    <row r="281" spans="1:7" x14ac:dyDescent="0.25">
      <c r="A281" s="15"/>
      <c r="D281" s="15"/>
      <c r="E281" s="16" t="str">
        <f>IFERROR(VLOOKUP(Tabela1[[#This Row],[Natureza de Despesa]],'Planilha Interna'!C:D,2,0),"")</f>
        <v/>
      </c>
      <c r="F281" s="44"/>
      <c r="G281" s="15" t="str">
        <f>IFERROR(VLOOKUP(Tabela1[[#This Row],[Fonte]],'Planilha Interna'!A:B,2,0),"")</f>
        <v/>
      </c>
    </row>
    <row r="282" spans="1:7" x14ac:dyDescent="0.25">
      <c r="A282" s="15"/>
      <c r="D282" s="15"/>
      <c r="E282" s="16" t="str">
        <f>IFERROR(VLOOKUP(Tabela1[[#This Row],[Natureza de Despesa]],'Planilha Interna'!C:D,2,0),"")</f>
        <v/>
      </c>
      <c r="F282" s="44"/>
      <c r="G282" s="15" t="str">
        <f>IFERROR(VLOOKUP(Tabela1[[#This Row],[Fonte]],'Planilha Interna'!A:B,2,0),"")</f>
        <v/>
      </c>
    </row>
    <row r="283" spans="1:7" x14ac:dyDescent="0.25">
      <c r="A283" s="15">
        <v>10552</v>
      </c>
      <c r="D283" s="15"/>
      <c r="E283" s="16" t="str">
        <f>IFERROR(VLOOKUP(Tabela1[[#This Row],[Natureza de Despesa]],'Planilha Interna'!C:D,2,0),"")</f>
        <v/>
      </c>
      <c r="F283" s="44"/>
      <c r="G283" s="15" t="str">
        <f>IFERROR(VLOOKUP(Tabela1[[#This Row],[Fonte]],'Planilha Interna'!A:B,2,0),"")</f>
        <v/>
      </c>
    </row>
    <row r="284" spans="1:7" x14ac:dyDescent="0.25">
      <c r="A284" s="15"/>
      <c r="D284" s="15"/>
      <c r="E284" s="16" t="str">
        <f>IFERROR(VLOOKUP(Tabela1[[#This Row],[Natureza de Despesa]],'Planilha Interna'!C:D,2,0),"")</f>
        <v/>
      </c>
      <c r="F284" s="44"/>
      <c r="G284" s="15" t="str">
        <f>IFERROR(VLOOKUP(Tabela1[[#This Row],[Fonte]],'Planilha Interna'!A:B,2,0),"")</f>
        <v/>
      </c>
    </row>
    <row r="285" spans="1:7" x14ac:dyDescent="0.25">
      <c r="A285" s="15"/>
      <c r="D285" s="15"/>
      <c r="E285" s="16" t="str">
        <f>IFERROR(VLOOKUP(Tabela1[[#This Row],[Natureza de Despesa]],'Planilha Interna'!C:D,2,0),"")</f>
        <v/>
      </c>
      <c r="F285" s="44"/>
      <c r="G285" s="15" t="str">
        <f>IFERROR(VLOOKUP(Tabela1[[#This Row],[Fonte]],'Planilha Interna'!A:B,2,0),"")</f>
        <v/>
      </c>
    </row>
    <row r="286" spans="1:7" x14ac:dyDescent="0.25">
      <c r="A286" s="15"/>
      <c r="D286" s="15"/>
      <c r="E286" s="16" t="str">
        <f>IFERROR(VLOOKUP(Tabela1[[#This Row],[Natureza de Despesa]],'Planilha Interna'!C:D,2,0),"")</f>
        <v/>
      </c>
      <c r="F286" s="44"/>
      <c r="G286" s="15" t="str">
        <f>IFERROR(VLOOKUP(Tabela1[[#This Row],[Fonte]],'Planilha Interna'!A:B,2,0),"")</f>
        <v/>
      </c>
    </row>
    <row r="287" spans="1:7" x14ac:dyDescent="0.25">
      <c r="A287" s="15"/>
      <c r="D287" s="15"/>
      <c r="E287" s="16" t="str">
        <f>IFERROR(VLOOKUP(Tabela1[[#This Row],[Natureza de Despesa]],'Planilha Interna'!C:D,2,0),"")</f>
        <v/>
      </c>
      <c r="F287" s="44"/>
      <c r="G287" s="15" t="str">
        <f>IFERROR(VLOOKUP(Tabela1[[#This Row],[Fonte]],'Planilha Interna'!A:B,2,0),"")</f>
        <v/>
      </c>
    </row>
    <row r="288" spans="1:7" x14ac:dyDescent="0.25">
      <c r="A288" s="15"/>
      <c r="D288" s="15"/>
      <c r="E288" s="16" t="str">
        <f>IFERROR(VLOOKUP(Tabela1[[#This Row],[Natureza de Despesa]],'Planilha Interna'!C:D,2,0),"")</f>
        <v/>
      </c>
      <c r="F288" s="44"/>
      <c r="G288" s="15" t="str">
        <f>IFERROR(VLOOKUP(Tabela1[[#This Row],[Fonte]],'Planilha Interna'!A:B,2,0),"")</f>
        <v/>
      </c>
    </row>
    <row r="289" spans="1:7" x14ac:dyDescent="0.25">
      <c r="A289" s="44"/>
      <c r="D289" s="15"/>
      <c r="E289" s="16" t="str">
        <f>IFERROR(VLOOKUP(Tabela1[[#This Row],[Natureza de Despesa]],'Planilha Interna'!C:D,2,0),"")</f>
        <v/>
      </c>
      <c r="F289" s="44"/>
      <c r="G289" s="44" t="str">
        <f>IFERROR(VLOOKUP(Tabela1[[#This Row],[Fonte]],'Planilha Interna'!A:B,2,0),"")</f>
        <v/>
      </c>
    </row>
    <row r="290" spans="1:7" x14ac:dyDescent="0.25">
      <c r="A290" s="44"/>
      <c r="D290" s="15"/>
      <c r="E290" s="16" t="str">
        <f>IFERROR(VLOOKUP(Tabela1[[#This Row],[Natureza de Despesa]],'Planilha Interna'!C:D,2,0),"")</f>
        <v/>
      </c>
      <c r="F290" s="44"/>
      <c r="G290" s="44" t="str">
        <f>IFERROR(VLOOKUP(Tabela1[[#This Row],[Fonte]],'Planilha Interna'!A:B,2,0),"")</f>
        <v/>
      </c>
    </row>
    <row r="291" spans="1:7" x14ac:dyDescent="0.25">
      <c r="A291" s="44"/>
      <c r="D291" s="15"/>
      <c r="E291" s="16" t="str">
        <f>IFERROR(VLOOKUP(Tabela1[[#This Row],[Natureza de Despesa]],'Planilha Interna'!C:D,2,0),"")</f>
        <v/>
      </c>
      <c r="F291" s="44"/>
      <c r="G291" s="44" t="str">
        <f>IFERROR(VLOOKUP(Tabela1[[#This Row],[Fonte]],'Planilha Interna'!A:B,2,0),"")</f>
        <v/>
      </c>
    </row>
    <row r="292" spans="1:7" x14ac:dyDescent="0.25">
      <c r="A292" s="44"/>
      <c r="D292" s="15"/>
      <c r="E292" s="16" t="str">
        <f>IFERROR(VLOOKUP(Tabela1[[#This Row],[Natureza de Despesa]],'Planilha Interna'!C:D,2,0),"")</f>
        <v/>
      </c>
      <c r="F292" s="44"/>
      <c r="G292" s="44" t="str">
        <f>IFERROR(VLOOKUP(Tabela1[[#This Row],[Fonte]],'Planilha Interna'!A:B,2,0),"")</f>
        <v/>
      </c>
    </row>
    <row r="293" spans="1:7" x14ac:dyDescent="0.25">
      <c r="A293" s="44"/>
      <c r="D293" s="15"/>
      <c r="E293" s="16" t="str">
        <f>IFERROR(VLOOKUP(Tabela1[[#This Row],[Natureza de Despesa]],'Planilha Interna'!C:D,2,0),"")</f>
        <v/>
      </c>
      <c r="F293" s="44"/>
      <c r="G293" s="44" t="str">
        <f>IFERROR(VLOOKUP(Tabela1[[#This Row],[Fonte]],'Planilha Interna'!A:B,2,0),"")</f>
        <v/>
      </c>
    </row>
    <row r="294" spans="1:7" x14ac:dyDescent="0.25">
      <c r="A294" s="44"/>
      <c r="D294" s="15"/>
      <c r="E294" s="16" t="str">
        <f>IFERROR(VLOOKUP(Tabela1[[#This Row],[Natureza de Despesa]],'Planilha Interna'!C:D,2,0),"")</f>
        <v/>
      </c>
      <c r="F294" s="44"/>
      <c r="G294" s="44" t="str">
        <f>IFERROR(VLOOKUP(Tabela1[[#This Row],[Fonte]],'Planilha Interna'!A:B,2,0),"")</f>
        <v/>
      </c>
    </row>
    <row r="295" spans="1:7" x14ac:dyDescent="0.25">
      <c r="A295" s="44"/>
      <c r="D295" s="15"/>
      <c r="E295" s="16" t="str">
        <f>IFERROR(VLOOKUP(Tabela1[[#This Row],[Natureza de Despesa]],'Planilha Interna'!C:D,2,0),"")</f>
        <v/>
      </c>
      <c r="F295" s="44"/>
      <c r="G295" s="44" t="str">
        <f>IFERROR(VLOOKUP(Tabela1[[#This Row],[Fonte]],'Planilha Interna'!A:B,2,0),"")</f>
        <v/>
      </c>
    </row>
    <row r="296" spans="1:7" x14ac:dyDescent="0.25">
      <c r="A296" s="44"/>
      <c r="D296" s="15"/>
      <c r="E296" s="16" t="str">
        <f>IFERROR(VLOOKUP(Tabela1[[#This Row],[Natureza de Despesa]],'Planilha Interna'!C:D,2,0),"")</f>
        <v/>
      </c>
      <c r="F296" s="44"/>
      <c r="G296" s="44" t="str">
        <f>IFERROR(VLOOKUP(Tabela1[[#This Row],[Fonte]],'Planilha Interna'!A:B,2,0),"")</f>
        <v/>
      </c>
    </row>
    <row r="297" spans="1:7" x14ac:dyDescent="0.25">
      <c r="A297" s="44"/>
      <c r="D297" s="15"/>
      <c r="E297" s="16" t="str">
        <f>IFERROR(VLOOKUP(Tabela1[[#This Row],[Natureza de Despesa]],'Planilha Interna'!C:D,2,0),"")</f>
        <v/>
      </c>
      <c r="F297" s="44"/>
      <c r="G297" s="44" t="str">
        <f>IFERROR(VLOOKUP(Tabela1[[#This Row],[Fonte]],'Planilha Interna'!A:B,2,0),"")</f>
        <v/>
      </c>
    </row>
    <row r="298" spans="1:7" x14ac:dyDescent="0.25">
      <c r="A298" s="44"/>
      <c r="D298" s="15"/>
      <c r="E298" s="16" t="str">
        <f>IFERROR(VLOOKUP(Tabela1[[#This Row],[Natureza de Despesa]],'Planilha Interna'!C:D,2,0),"")</f>
        <v/>
      </c>
      <c r="F298" s="44"/>
      <c r="G298" s="44" t="str">
        <f>IFERROR(VLOOKUP(Tabela1[[#This Row],[Fonte]],'Planilha Interna'!A:B,2,0),"")</f>
        <v/>
      </c>
    </row>
    <row r="299" spans="1:7" x14ac:dyDescent="0.25">
      <c r="A299" s="44"/>
      <c r="D299" s="15"/>
      <c r="E299" s="16" t="str">
        <f>IFERROR(VLOOKUP(Tabela1[[#This Row],[Natureza de Despesa]],'Planilha Interna'!C:D,2,0),"")</f>
        <v/>
      </c>
      <c r="F299" s="44"/>
      <c r="G299" s="44" t="str">
        <f>IFERROR(VLOOKUP(Tabela1[[#This Row],[Fonte]],'Planilha Interna'!A:B,2,0),"")</f>
        <v/>
      </c>
    </row>
    <row r="300" spans="1:7" x14ac:dyDescent="0.25">
      <c r="A300" s="44"/>
      <c r="D300" s="15"/>
      <c r="E300" s="16" t="str">
        <f>IFERROR(VLOOKUP(Tabela1[[#This Row],[Natureza de Despesa]],'Planilha Interna'!C:D,2,0),"")</f>
        <v/>
      </c>
      <c r="F300" s="44"/>
      <c r="G300" s="44" t="str">
        <f>IFERROR(VLOOKUP(Tabela1[[#This Row],[Fonte]],'Planilha Interna'!A:B,2,0),"")</f>
        <v/>
      </c>
    </row>
    <row r="301" spans="1:7" x14ac:dyDescent="0.25">
      <c r="A301" s="44"/>
      <c r="D301" s="15"/>
      <c r="E301" s="16" t="str">
        <f>IFERROR(VLOOKUP(Tabela1[[#This Row],[Natureza de Despesa]],'Planilha Interna'!C:D,2,0),"")</f>
        <v/>
      </c>
      <c r="F301" s="44"/>
      <c r="G301" s="44" t="str">
        <f>IFERROR(VLOOKUP(Tabela1[[#This Row],[Fonte]],'Planilha Interna'!A:B,2,0),"")</f>
        <v/>
      </c>
    </row>
    <row r="302" spans="1:7" x14ac:dyDescent="0.25">
      <c r="A302" s="44"/>
      <c r="D302" s="15"/>
      <c r="E302" s="16" t="str">
        <f>IFERROR(VLOOKUP(Tabela1[[#This Row],[Natureza de Despesa]],'Planilha Interna'!C:D,2,0),"")</f>
        <v/>
      </c>
      <c r="F302" s="44"/>
      <c r="G302" s="44" t="str">
        <f>IFERROR(VLOOKUP(Tabela1[[#This Row],[Fonte]],'Planilha Interna'!A:B,2,0),"")</f>
        <v/>
      </c>
    </row>
    <row r="303" spans="1:7" x14ac:dyDescent="0.25">
      <c r="A303" s="44"/>
      <c r="D303" s="15"/>
      <c r="E303" s="16" t="str">
        <f>IFERROR(VLOOKUP(Tabela1[[#This Row],[Natureza de Despesa]],'Planilha Interna'!C:D,2,0),"")</f>
        <v/>
      </c>
      <c r="F303" s="44"/>
      <c r="G303" s="44" t="str">
        <f>IFERROR(VLOOKUP(Tabela1[[#This Row],[Fonte]],'Planilha Interna'!A:B,2,0),"")</f>
        <v/>
      </c>
    </row>
    <row r="304" spans="1:7" x14ac:dyDescent="0.25">
      <c r="A304" s="44"/>
      <c r="D304" s="15"/>
      <c r="E304" s="16" t="str">
        <f>IFERROR(VLOOKUP(Tabela1[[#This Row],[Natureza de Despesa]],'Planilha Interna'!C:D,2,0),"")</f>
        <v/>
      </c>
      <c r="F304" s="44"/>
      <c r="G304" s="44" t="str">
        <f>IFERROR(VLOOKUP(Tabela1[[#This Row],[Fonte]],'Planilha Interna'!A:B,2,0),"")</f>
        <v/>
      </c>
    </row>
    <row r="305" spans="1:7" x14ac:dyDescent="0.25">
      <c r="A305" s="44"/>
      <c r="D305" s="15"/>
      <c r="E305" s="16" t="str">
        <f>IFERROR(VLOOKUP(Tabela1[[#This Row],[Natureza de Despesa]],'Planilha Interna'!C:D,2,0),"")</f>
        <v/>
      </c>
      <c r="F305" s="44"/>
      <c r="G305" s="44" t="str">
        <f>IFERROR(VLOOKUP(Tabela1[[#This Row],[Fonte]],'Planilha Interna'!A:B,2,0),"")</f>
        <v/>
      </c>
    </row>
    <row r="306" spans="1:7" x14ac:dyDescent="0.25">
      <c r="A306" s="44"/>
      <c r="D306" s="15"/>
      <c r="E306" s="16" t="str">
        <f>IFERROR(VLOOKUP(Tabela1[[#This Row],[Natureza de Despesa]],'Planilha Interna'!C:D,2,0),"")</f>
        <v/>
      </c>
      <c r="F306" s="44"/>
      <c r="G306" s="44" t="str">
        <f>IFERROR(VLOOKUP(Tabela1[[#This Row],[Fonte]],'Planilha Interna'!A:B,2,0),"")</f>
        <v/>
      </c>
    </row>
    <row r="307" spans="1:7" x14ac:dyDescent="0.25">
      <c r="A307" s="44"/>
      <c r="D307" s="15"/>
      <c r="E307" s="16" t="str">
        <f>IFERROR(VLOOKUP(Tabela1[[#This Row],[Natureza de Despesa]],'Planilha Interna'!C:D,2,0),"")</f>
        <v/>
      </c>
      <c r="F307" s="44"/>
      <c r="G307" s="44" t="str">
        <f>IFERROR(VLOOKUP(Tabela1[[#This Row],[Fonte]],'Planilha Interna'!A:B,2,0),"")</f>
        <v/>
      </c>
    </row>
    <row r="308" spans="1:7" x14ac:dyDescent="0.25">
      <c r="A308" s="44"/>
      <c r="D308" s="15"/>
      <c r="E308" s="16" t="str">
        <f>IFERROR(VLOOKUP(Tabela1[[#This Row],[Natureza de Despesa]],'Planilha Interna'!C:D,2,0),"")</f>
        <v/>
      </c>
      <c r="F308" s="44"/>
      <c r="G308" s="44" t="str">
        <f>IFERROR(VLOOKUP(Tabela1[[#This Row],[Fonte]],'Planilha Interna'!A:B,2,0),"")</f>
        <v/>
      </c>
    </row>
    <row r="309" spans="1:7" x14ac:dyDescent="0.25">
      <c r="A309" s="15"/>
      <c r="D309" s="15"/>
      <c r="E309" s="16" t="str">
        <f>IFERROR(VLOOKUP(Tabela1[[#This Row],[Natureza de Despesa]],'Planilha Interna'!C:D,2,0),"")</f>
        <v/>
      </c>
      <c r="F309" s="44"/>
      <c r="G309" s="15" t="str">
        <f>IFERROR(VLOOKUP(Tabela1[[#This Row],[Fonte]],'Planilha Interna'!A:B,2,0),"")</f>
        <v/>
      </c>
    </row>
    <row r="310" spans="1:7" x14ac:dyDescent="0.25">
      <c r="A310" s="15">
        <v>13676</v>
      </c>
      <c r="D310" s="15"/>
      <c r="E310" s="16" t="str">
        <f>IFERROR(VLOOKUP(Tabela1[[#This Row],[Natureza de Despesa]],'Planilha Interna'!C:D,2,0),"")</f>
        <v/>
      </c>
      <c r="F310" s="44"/>
      <c r="G310" s="15" t="str">
        <f>IFERROR(VLOOKUP(Tabela1[[#This Row],[Fonte]],'Planilha Interna'!A:B,2,0),"")</f>
        <v/>
      </c>
    </row>
    <row r="311" spans="1:7" x14ac:dyDescent="0.25">
      <c r="A311" s="44"/>
      <c r="D311" s="15"/>
      <c r="E311" s="16" t="str">
        <f>IFERROR(VLOOKUP(Tabela1[[#This Row],[Natureza de Despesa]],'Planilha Interna'!C:D,2,0),"")</f>
        <v/>
      </c>
      <c r="F311" s="44"/>
      <c r="G311" s="44" t="str">
        <f>IFERROR(VLOOKUP(Tabela1[[#This Row],[Fonte]],'Planilha Interna'!A:B,2,0),"")</f>
        <v/>
      </c>
    </row>
    <row r="312" spans="1:7" x14ac:dyDescent="0.25">
      <c r="A312" s="15">
        <v>13389</v>
      </c>
      <c r="D312" s="15"/>
      <c r="E312" s="16" t="str">
        <f>IFERROR(VLOOKUP(Tabela1[[#This Row],[Natureza de Despesa]],'Planilha Interna'!C:D,2,0),"")</f>
        <v/>
      </c>
      <c r="F312" s="44"/>
      <c r="G312" s="15" t="str">
        <f>IFERROR(VLOOKUP(Tabela1[[#This Row],[Fonte]],'Planilha Interna'!A:B,2,0),"")</f>
        <v/>
      </c>
    </row>
    <row r="313" spans="1:7" x14ac:dyDescent="0.25">
      <c r="A313" s="15"/>
      <c r="D313" s="15"/>
      <c r="E313" s="16" t="str">
        <f>IFERROR(VLOOKUP(Tabela1[[#This Row],[Natureza de Despesa]],'Planilha Interna'!C:D,2,0),"")</f>
        <v/>
      </c>
      <c r="F313" s="44"/>
      <c r="G313" s="15" t="str">
        <f>IFERROR(VLOOKUP(Tabela1[[#This Row],[Fonte]],'Planilha Interna'!A:B,2,0),"")</f>
        <v/>
      </c>
    </row>
    <row r="314" spans="1:7" x14ac:dyDescent="0.25">
      <c r="A314" s="15"/>
      <c r="D314" s="15"/>
      <c r="E314" s="16" t="str">
        <f>IFERROR(VLOOKUP(Tabela1[[#This Row],[Natureza de Despesa]],'Planilha Interna'!C:D,2,0),"")</f>
        <v/>
      </c>
      <c r="F314" s="44"/>
      <c r="G314" s="15" t="str">
        <f>IFERROR(VLOOKUP(Tabela1[[#This Row],[Fonte]],'Planilha Interna'!A:B,2,0),"")</f>
        <v/>
      </c>
    </row>
    <row r="315" spans="1:7" x14ac:dyDescent="0.25">
      <c r="A315" s="15">
        <v>12865</v>
      </c>
      <c r="D315" s="15"/>
      <c r="E315" s="16" t="str">
        <f>IFERROR(VLOOKUP(Tabela1[[#This Row],[Natureza de Despesa]],'Planilha Interna'!C:D,2,0),"")</f>
        <v/>
      </c>
      <c r="F315" s="44"/>
      <c r="G315" s="15" t="str">
        <f>IFERROR(VLOOKUP(Tabela1[[#This Row],[Fonte]],'Planilha Interna'!A:B,2,0),"")</f>
        <v/>
      </c>
    </row>
    <row r="316" spans="1:7" x14ac:dyDescent="0.25">
      <c r="A316" s="15"/>
      <c r="D316" s="15"/>
      <c r="E316" s="16" t="str">
        <f>IFERROR(VLOOKUP(Tabela1[[#This Row],[Natureza de Despesa]],'Planilha Interna'!C:D,2,0),"")</f>
        <v/>
      </c>
      <c r="F316" s="44"/>
      <c r="G316" s="15" t="str">
        <f>IFERROR(VLOOKUP(Tabela1[[#This Row],[Fonte]],'Planilha Interna'!A:B,2,0),"")</f>
        <v/>
      </c>
    </row>
    <row r="317" spans="1:7" x14ac:dyDescent="0.25">
      <c r="A317" s="44"/>
      <c r="D317" s="15"/>
      <c r="E317" s="16" t="str">
        <f>IFERROR(VLOOKUP(Tabela1[[#This Row],[Natureza de Despesa]],'Planilha Interna'!C:D,2,0),"")</f>
        <v/>
      </c>
      <c r="F317" s="44"/>
      <c r="G317" s="44" t="str">
        <f>IFERROR(VLOOKUP(Tabela1[[#This Row],[Fonte]],'Planilha Interna'!A:B,2,0),"")</f>
        <v/>
      </c>
    </row>
    <row r="318" spans="1:7" x14ac:dyDescent="0.25">
      <c r="A318" s="15"/>
      <c r="D318" s="15"/>
      <c r="E318" s="16" t="str">
        <f>IFERROR(VLOOKUP(Tabela1[[#This Row],[Natureza de Despesa]],'Planilha Interna'!C:D,2,0),"")</f>
        <v/>
      </c>
      <c r="F318" s="44"/>
      <c r="G318" s="15" t="str">
        <f>IFERROR(VLOOKUP(Tabela1[[#This Row],[Fonte]],'Planilha Interna'!A:B,2,0),"")</f>
        <v/>
      </c>
    </row>
    <row r="319" spans="1:7" x14ac:dyDescent="0.25">
      <c r="A319" s="15"/>
      <c r="D319" s="15"/>
      <c r="E319" s="16" t="str">
        <f>IFERROR(VLOOKUP(Tabela1[[#This Row],[Natureza de Despesa]],'Planilha Interna'!C:D,2,0),"")</f>
        <v/>
      </c>
      <c r="F319" s="44"/>
      <c r="G319" s="15" t="str">
        <f>IFERROR(VLOOKUP(Tabela1[[#This Row],[Fonte]],'Planilha Interna'!A:B,2,0),"")</f>
        <v/>
      </c>
    </row>
    <row r="320" spans="1:7" x14ac:dyDescent="0.25">
      <c r="A320" s="44"/>
      <c r="D320" s="15"/>
      <c r="E320" s="16" t="str">
        <f>IFERROR(VLOOKUP(Tabela1[[#This Row],[Natureza de Despesa]],'Planilha Interna'!C:D,2,0),"")</f>
        <v/>
      </c>
      <c r="F320" s="44"/>
      <c r="G320" s="44" t="str">
        <f>IFERROR(VLOOKUP(Tabela1[[#This Row],[Fonte]],'Planilha Interna'!A:B,2,0),"")</f>
        <v/>
      </c>
    </row>
    <row r="321" spans="1:7" x14ac:dyDescent="0.25">
      <c r="A321" s="44"/>
      <c r="D321" s="15"/>
      <c r="E321" s="16" t="str">
        <f>IFERROR(VLOOKUP(Tabela1[[#This Row],[Natureza de Despesa]],'Planilha Interna'!C:D,2,0),"")</f>
        <v/>
      </c>
      <c r="F321" s="44"/>
      <c r="G321" s="44" t="str">
        <f>IFERROR(VLOOKUP(Tabela1[[#This Row],[Fonte]],'Planilha Interna'!A:B,2,0),"")</f>
        <v/>
      </c>
    </row>
    <row r="322" spans="1:7" x14ac:dyDescent="0.25">
      <c r="A322" s="15"/>
      <c r="D322" s="15"/>
      <c r="E322" s="16" t="str">
        <f>IFERROR(VLOOKUP(Tabela1[[#This Row],[Natureza de Despesa]],'Planilha Interna'!C:D,2,0),"")</f>
        <v/>
      </c>
      <c r="F322" s="44"/>
      <c r="G322" s="15" t="str">
        <f>IFERROR(VLOOKUP(Tabela1[[#This Row],[Fonte]],'Planilha Interna'!A:B,2,0),"")</f>
        <v/>
      </c>
    </row>
    <row r="323" spans="1:7" x14ac:dyDescent="0.25">
      <c r="A323" s="15"/>
      <c r="D323" s="15"/>
      <c r="E323" s="16" t="str">
        <f>IFERROR(VLOOKUP(Tabela1[[#This Row],[Natureza de Despesa]],'Planilha Interna'!C:D,2,0),"")</f>
        <v/>
      </c>
      <c r="F323" s="44"/>
      <c r="G323" s="15" t="str">
        <f>IFERROR(VLOOKUP(Tabela1[[#This Row],[Fonte]],'Planilha Interna'!A:B,2,0),"")</f>
        <v/>
      </c>
    </row>
    <row r="324" spans="1:7" x14ac:dyDescent="0.25">
      <c r="A324" s="15">
        <v>13390</v>
      </c>
      <c r="D324" s="15"/>
      <c r="E324" s="16" t="str">
        <f>IFERROR(VLOOKUP(Tabela1[[#This Row],[Natureza de Despesa]],'Planilha Interna'!C:D,2,0),"")</f>
        <v/>
      </c>
      <c r="F324" s="44"/>
      <c r="G324" s="15" t="str">
        <f>IFERROR(VLOOKUP(Tabela1[[#This Row],[Fonte]],'Planilha Interna'!A:B,2,0),"")</f>
        <v/>
      </c>
    </row>
    <row r="325" spans="1:7" x14ac:dyDescent="0.25">
      <c r="A325" s="15">
        <v>13389</v>
      </c>
      <c r="D325" s="15"/>
      <c r="E325" s="16" t="str">
        <f>IFERROR(VLOOKUP(Tabela1[[#This Row],[Natureza de Despesa]],'Planilha Interna'!C:D,2,0),"")</f>
        <v/>
      </c>
      <c r="F325" s="44"/>
      <c r="G325" s="15" t="str">
        <f>IFERROR(VLOOKUP(Tabela1[[#This Row],[Fonte]],'Planilha Interna'!A:B,2,0),"")</f>
        <v/>
      </c>
    </row>
    <row r="326" spans="1:7" x14ac:dyDescent="0.25">
      <c r="A326" s="15"/>
      <c r="D326" s="15"/>
      <c r="E326" s="16" t="str">
        <f>IFERROR(VLOOKUP(Tabela1[[#This Row],[Natureza de Despesa]],'Planilha Interna'!C:D,2,0),"")</f>
        <v/>
      </c>
      <c r="F326" s="44"/>
      <c r="G326" s="15" t="str">
        <f>IFERROR(VLOOKUP(Tabela1[[#This Row],[Fonte]],'Planilha Interna'!A:B,2,0),"")</f>
        <v/>
      </c>
    </row>
    <row r="327" spans="1:7" x14ac:dyDescent="0.25">
      <c r="A327" s="44"/>
      <c r="D327" s="15"/>
      <c r="E327" s="16" t="str">
        <f>IFERROR(VLOOKUP(Tabela1[[#This Row],[Natureza de Despesa]],'Planilha Interna'!C:D,2,0),"")</f>
        <v/>
      </c>
      <c r="F327" s="44"/>
      <c r="G327" s="44" t="str">
        <f>IFERROR(VLOOKUP(Tabela1[[#This Row],[Fonte]],'Planilha Interna'!A:B,2,0),"")</f>
        <v/>
      </c>
    </row>
    <row r="328" spans="1:7" x14ac:dyDescent="0.25">
      <c r="A328" s="44"/>
      <c r="D328" s="15"/>
      <c r="E328" s="16" t="str">
        <f>IFERROR(VLOOKUP(Tabela1[[#This Row],[Natureza de Despesa]],'Planilha Interna'!C:D,2,0),"")</f>
        <v/>
      </c>
      <c r="F328" s="44"/>
      <c r="G328" s="44" t="str">
        <f>IFERROR(VLOOKUP(Tabela1[[#This Row],[Fonte]],'Planilha Interna'!A:B,2,0),"")</f>
        <v/>
      </c>
    </row>
    <row r="329" spans="1:7" x14ac:dyDescent="0.25">
      <c r="A329" s="44"/>
      <c r="D329" s="15"/>
      <c r="E329" s="16" t="str">
        <f>IFERROR(VLOOKUP(Tabela1[[#This Row],[Natureza de Despesa]],'Planilha Interna'!C:D,2,0),"")</f>
        <v/>
      </c>
      <c r="F329" s="44"/>
      <c r="G329" s="44" t="str">
        <f>IFERROR(VLOOKUP(Tabela1[[#This Row],[Fonte]],'Planilha Interna'!A:B,2,0),"")</f>
        <v/>
      </c>
    </row>
    <row r="330" spans="1:7" x14ac:dyDescent="0.25">
      <c r="A330" s="44"/>
      <c r="D330" s="15"/>
      <c r="E330" s="16" t="str">
        <f>IFERROR(VLOOKUP(Tabela1[[#This Row],[Natureza de Despesa]],'Planilha Interna'!C:D,2,0),"")</f>
        <v/>
      </c>
      <c r="F330" s="44"/>
      <c r="G330" s="44" t="str">
        <f>IFERROR(VLOOKUP(Tabela1[[#This Row],[Fonte]],'Planilha Interna'!A:B,2,0),"")</f>
        <v/>
      </c>
    </row>
    <row r="331" spans="1:7" x14ac:dyDescent="0.25">
      <c r="A331" s="44"/>
      <c r="D331" s="15"/>
      <c r="E331" s="16" t="str">
        <f>IFERROR(VLOOKUP(Tabela1[[#This Row],[Natureza de Despesa]],'Planilha Interna'!C:D,2,0),"")</f>
        <v/>
      </c>
      <c r="F331" s="44"/>
      <c r="G331" s="44" t="str">
        <f>IFERROR(VLOOKUP(Tabela1[[#This Row],[Fonte]],'Planilha Interna'!A:B,2,0),"")</f>
        <v/>
      </c>
    </row>
    <row r="332" spans="1:7" x14ac:dyDescent="0.25">
      <c r="A332" s="44"/>
      <c r="D332" s="15"/>
      <c r="E332" s="16" t="str">
        <f>IFERROR(VLOOKUP(Tabela1[[#This Row],[Natureza de Despesa]],'Planilha Interna'!C:D,2,0),"")</f>
        <v/>
      </c>
      <c r="F332" s="44"/>
      <c r="G332" s="44" t="str">
        <f>IFERROR(VLOOKUP(Tabela1[[#This Row],[Fonte]],'Planilha Interna'!A:B,2,0),"")</f>
        <v/>
      </c>
    </row>
    <row r="333" spans="1:7" x14ac:dyDescent="0.25">
      <c r="A333" s="44"/>
      <c r="D333" s="15"/>
      <c r="E333" s="16" t="str">
        <f>IFERROR(VLOOKUP(Tabela1[[#This Row],[Natureza de Despesa]],'Planilha Interna'!C:D,2,0),"")</f>
        <v/>
      </c>
      <c r="F333" s="44"/>
      <c r="G333" s="44" t="str">
        <f>IFERROR(VLOOKUP(Tabela1[[#This Row],[Fonte]],'Planilha Interna'!A:B,2,0),"")</f>
        <v/>
      </c>
    </row>
    <row r="334" spans="1:7" x14ac:dyDescent="0.25">
      <c r="A334" s="44"/>
      <c r="D334" s="15"/>
      <c r="E334" s="16" t="str">
        <f>IFERROR(VLOOKUP(Tabela1[[#This Row],[Natureza de Despesa]],'Planilha Interna'!C:D,2,0),"")</f>
        <v/>
      </c>
      <c r="F334" s="44"/>
      <c r="G334" s="44" t="str">
        <f>IFERROR(VLOOKUP(Tabela1[[#This Row],[Fonte]],'Planilha Interna'!A:B,2,0),"")</f>
        <v/>
      </c>
    </row>
    <row r="335" spans="1:7" x14ac:dyDescent="0.25">
      <c r="A335" s="44"/>
      <c r="D335" s="15"/>
      <c r="E335" s="16" t="str">
        <f>IFERROR(VLOOKUP(Tabela1[[#This Row],[Natureza de Despesa]],'Planilha Interna'!C:D,2,0),"")</f>
        <v/>
      </c>
      <c r="F335" s="44"/>
      <c r="G335" s="44" t="str">
        <f>IFERROR(VLOOKUP(Tabela1[[#This Row],[Fonte]],'Planilha Interna'!A:B,2,0),"")</f>
        <v/>
      </c>
    </row>
    <row r="336" spans="1:7" x14ac:dyDescent="0.25">
      <c r="A336" s="44"/>
      <c r="D336" s="15"/>
      <c r="E336" s="16" t="str">
        <f>IFERROR(VLOOKUP(Tabela1[[#This Row],[Natureza de Despesa]],'Planilha Interna'!C:D,2,0),"")</f>
        <v/>
      </c>
      <c r="F336" s="44"/>
      <c r="G336" s="44" t="str">
        <f>IFERROR(VLOOKUP(Tabela1[[#This Row],[Fonte]],'Planilha Interna'!A:B,2,0),"")</f>
        <v/>
      </c>
    </row>
    <row r="337" spans="1:7" x14ac:dyDescent="0.25">
      <c r="A337" s="15"/>
      <c r="D337" s="15"/>
      <c r="E337" s="16" t="str">
        <f>IFERROR(VLOOKUP(Tabela1[[#This Row],[Natureza de Despesa]],'Planilha Interna'!C:D,2,0),"")</f>
        <v/>
      </c>
      <c r="F337" s="44"/>
      <c r="G337" s="15" t="str">
        <f>IFERROR(VLOOKUP(Tabela1[[#This Row],[Fonte]],'Planilha Interna'!A:B,2,0),"")</f>
        <v/>
      </c>
    </row>
    <row r="338" spans="1:7" x14ac:dyDescent="0.25">
      <c r="A338" s="15"/>
      <c r="D338" s="15"/>
      <c r="E338" s="16" t="str">
        <f>IFERROR(VLOOKUP(Tabela1[[#This Row],[Natureza de Despesa]],'Planilha Interna'!C:D,2,0),"")</f>
        <v/>
      </c>
      <c r="F338" s="44"/>
      <c r="G338" s="15" t="str">
        <f>IFERROR(VLOOKUP(Tabela1[[#This Row],[Fonte]],'Planilha Interna'!A:B,2,0),"")</f>
        <v/>
      </c>
    </row>
    <row r="339" spans="1:7" x14ac:dyDescent="0.25">
      <c r="A339" s="15"/>
      <c r="D339" s="15"/>
      <c r="E339" s="16" t="str">
        <f>IFERROR(VLOOKUP(Tabela1[[#This Row],[Natureza de Despesa]],'Planilha Interna'!C:D,2,0),"")</f>
        <v/>
      </c>
      <c r="F339" s="44"/>
      <c r="G339" s="15" t="str">
        <f>IFERROR(VLOOKUP(Tabela1[[#This Row],[Fonte]],'Planilha Interna'!A:B,2,0),"")</f>
        <v/>
      </c>
    </row>
    <row r="340" spans="1:7" x14ac:dyDescent="0.25">
      <c r="A340" s="15"/>
      <c r="D340" s="15"/>
      <c r="E340" s="16" t="str">
        <f>IFERROR(VLOOKUP(Tabela1[[#This Row],[Natureza de Despesa]],'Planilha Interna'!C:D,2,0),"")</f>
        <v/>
      </c>
      <c r="F340" s="44"/>
      <c r="G340" s="15" t="str">
        <f>IFERROR(VLOOKUP(Tabela1[[#This Row],[Fonte]],'Planilha Interna'!A:B,2,0),"")</f>
        <v/>
      </c>
    </row>
    <row r="341" spans="1:7" x14ac:dyDescent="0.25">
      <c r="A341" s="15"/>
      <c r="D341" s="15"/>
      <c r="E341" s="16" t="str">
        <f>IFERROR(VLOOKUP(Tabela1[[#This Row],[Natureza de Despesa]],'Planilha Interna'!C:D,2,0),"")</f>
        <v/>
      </c>
      <c r="F341" s="44"/>
      <c r="G341" s="15" t="str">
        <f>IFERROR(VLOOKUP(Tabela1[[#This Row],[Fonte]],'Planilha Interna'!A:B,2,0),"")</f>
        <v/>
      </c>
    </row>
    <row r="342" spans="1:7" x14ac:dyDescent="0.25">
      <c r="A342" s="44"/>
      <c r="D342" s="15"/>
      <c r="E342" s="16" t="str">
        <f>IFERROR(VLOOKUP(Tabela1[[#This Row],[Natureza de Despesa]],'Planilha Interna'!C:D,2,0),"")</f>
        <v/>
      </c>
      <c r="F342" s="44"/>
      <c r="G342" s="44" t="str">
        <f>IFERROR(VLOOKUP(Tabela1[[#This Row],[Fonte]],'Planilha Interna'!A:B,2,0),"")</f>
        <v/>
      </c>
    </row>
    <row r="343" spans="1:7" x14ac:dyDescent="0.25">
      <c r="A343" s="44"/>
      <c r="D343" s="15"/>
      <c r="E343" s="16" t="str">
        <f>IFERROR(VLOOKUP(Tabela1[[#This Row],[Natureza de Despesa]],'Planilha Interna'!C:D,2,0),"")</f>
        <v/>
      </c>
      <c r="F343" s="44"/>
      <c r="G343" s="44" t="str">
        <f>IFERROR(VLOOKUP(Tabela1[[#This Row],[Fonte]],'Planilha Interna'!A:B,2,0),"")</f>
        <v/>
      </c>
    </row>
    <row r="344" spans="1:7" x14ac:dyDescent="0.25">
      <c r="A344" s="44"/>
      <c r="D344" s="15"/>
      <c r="E344" s="16" t="str">
        <f>IFERROR(VLOOKUP(Tabela1[[#This Row],[Natureza de Despesa]],'Planilha Interna'!C:D,2,0),"")</f>
        <v/>
      </c>
      <c r="F344" s="44"/>
      <c r="G344" s="44" t="str">
        <f>IFERROR(VLOOKUP(Tabela1[[#This Row],[Fonte]],'Planilha Interna'!A:B,2,0),"")</f>
        <v/>
      </c>
    </row>
    <row r="345" spans="1:7" x14ac:dyDescent="0.25">
      <c r="A345" s="44"/>
      <c r="D345" s="15"/>
      <c r="E345" s="16" t="str">
        <f>IFERROR(VLOOKUP(Tabela1[[#This Row],[Natureza de Despesa]],'Planilha Interna'!C:D,2,0),"")</f>
        <v/>
      </c>
      <c r="F345" s="44"/>
      <c r="G345" s="44" t="str">
        <f>IFERROR(VLOOKUP(Tabela1[[#This Row],[Fonte]],'Planilha Interna'!A:B,2,0),"")</f>
        <v/>
      </c>
    </row>
    <row r="346" spans="1:7" x14ac:dyDescent="0.25">
      <c r="A346" s="44"/>
      <c r="D346" s="15"/>
      <c r="E346" s="16" t="str">
        <f>IFERROR(VLOOKUP(Tabela1[[#This Row],[Natureza de Despesa]],'Planilha Interna'!C:D,2,0),"")</f>
        <v/>
      </c>
      <c r="F346" s="44"/>
      <c r="G346" s="44" t="str">
        <f>IFERROR(VLOOKUP(Tabela1[[#This Row],[Fonte]],'Planilha Interna'!A:B,2,0),"")</f>
        <v/>
      </c>
    </row>
    <row r="347" spans="1:7" x14ac:dyDescent="0.25">
      <c r="A347" s="44"/>
      <c r="D347" s="15"/>
      <c r="E347" s="16" t="str">
        <f>IFERROR(VLOOKUP(Tabela1[[#This Row],[Natureza de Despesa]],'Planilha Interna'!C:D,2,0),"")</f>
        <v/>
      </c>
      <c r="F347" s="44"/>
      <c r="G347" s="44" t="str">
        <f>IFERROR(VLOOKUP(Tabela1[[#This Row],[Fonte]],'Planilha Interna'!A:B,2,0),"")</f>
        <v/>
      </c>
    </row>
    <row r="348" spans="1:7" x14ac:dyDescent="0.25">
      <c r="A348" s="44"/>
      <c r="D348" s="15"/>
      <c r="E348" s="16" t="str">
        <f>IFERROR(VLOOKUP(Tabela1[[#This Row],[Natureza de Despesa]],'Planilha Interna'!C:D,2,0),"")</f>
        <v/>
      </c>
      <c r="F348" s="44"/>
      <c r="G348" s="44" t="str">
        <f>IFERROR(VLOOKUP(Tabela1[[#This Row],[Fonte]],'Planilha Interna'!A:B,2,0),"")</f>
        <v/>
      </c>
    </row>
    <row r="349" spans="1:7" x14ac:dyDescent="0.25">
      <c r="A349" s="44"/>
      <c r="D349" s="15"/>
      <c r="E349" s="16" t="str">
        <f>IFERROR(VLOOKUP(Tabela1[[#This Row],[Natureza de Despesa]],'Planilha Interna'!C:D,2,0),"")</f>
        <v/>
      </c>
      <c r="F349" s="44"/>
      <c r="G349" s="44" t="str">
        <f>IFERROR(VLOOKUP(Tabela1[[#This Row],[Fonte]],'Planilha Interna'!A:B,2,0),"")</f>
        <v/>
      </c>
    </row>
    <row r="350" spans="1:7" x14ac:dyDescent="0.25">
      <c r="A350" s="44"/>
      <c r="D350" s="15"/>
      <c r="E350" s="16" t="str">
        <f>IFERROR(VLOOKUP(Tabela1[[#This Row],[Natureza de Despesa]],'Planilha Interna'!C:D,2,0),"")</f>
        <v/>
      </c>
      <c r="F350" s="44"/>
      <c r="G350" s="44" t="str">
        <f>IFERROR(VLOOKUP(Tabela1[[#This Row],[Fonte]],'Planilha Interna'!A:B,2,0),"")</f>
        <v/>
      </c>
    </row>
    <row r="351" spans="1:7" x14ac:dyDescent="0.25">
      <c r="A351" s="15">
        <v>11878</v>
      </c>
      <c r="D351" s="15"/>
      <c r="E351" s="16" t="str">
        <f>IFERROR(VLOOKUP(Tabela1[[#This Row],[Natureza de Despesa]],'Planilha Interna'!C:D,2,0),"")</f>
        <v/>
      </c>
      <c r="F351" s="44"/>
      <c r="G351" s="15" t="str">
        <f>IFERROR(VLOOKUP(Tabela1[[#This Row],[Fonte]],'Planilha Interna'!A:B,2,0),"")</f>
        <v/>
      </c>
    </row>
    <row r="352" spans="1:7" x14ac:dyDescent="0.25">
      <c r="A352" s="15"/>
      <c r="D352" s="15"/>
      <c r="E352" s="16" t="str">
        <f>IFERROR(VLOOKUP(Tabela1[[#This Row],[Natureza de Despesa]],'Planilha Interna'!C:D,2,0),"")</f>
        <v/>
      </c>
      <c r="F352" s="44"/>
      <c r="G352" s="15" t="str">
        <f>IFERROR(VLOOKUP(Tabela1[[#This Row],[Fonte]],'Planilha Interna'!A:B,2,0),"")</f>
        <v/>
      </c>
    </row>
    <row r="353" spans="1:7" x14ac:dyDescent="0.25">
      <c r="A353" s="15"/>
      <c r="D353" s="15"/>
      <c r="E353" s="16" t="str">
        <f>IFERROR(VLOOKUP(Tabela1[[#This Row],[Natureza de Despesa]],'Planilha Interna'!C:D,2,0),"")</f>
        <v/>
      </c>
      <c r="F353" s="44"/>
      <c r="G353" s="15" t="str">
        <f>IFERROR(VLOOKUP(Tabela1[[#This Row],[Fonte]],'Planilha Interna'!A:B,2,0),"")</f>
        <v/>
      </c>
    </row>
    <row r="354" spans="1:7" x14ac:dyDescent="0.25">
      <c r="A354" s="15"/>
      <c r="D354" s="15"/>
      <c r="E354" s="16" t="str">
        <f>IFERROR(VLOOKUP(Tabela1[[#This Row],[Natureza de Despesa]],'Planilha Interna'!C:D,2,0),"")</f>
        <v/>
      </c>
      <c r="F354" s="44"/>
      <c r="G354" s="15" t="str">
        <f>IFERROR(VLOOKUP(Tabela1[[#This Row],[Fonte]],'Planilha Interna'!A:B,2,0),"")</f>
        <v/>
      </c>
    </row>
    <row r="355" spans="1:7" x14ac:dyDescent="0.25">
      <c r="A355" s="15"/>
      <c r="D355" s="15"/>
      <c r="E355" s="16" t="str">
        <f>IFERROR(VLOOKUP(Tabela1[[#This Row],[Natureza de Despesa]],'Planilha Interna'!C:D,2,0),"")</f>
        <v/>
      </c>
      <c r="F355" s="44"/>
      <c r="G355" s="15" t="str">
        <f>IFERROR(VLOOKUP(Tabela1[[#This Row],[Fonte]],'Planilha Interna'!A:B,2,0),"")</f>
        <v/>
      </c>
    </row>
    <row r="356" spans="1:7" x14ac:dyDescent="0.25">
      <c r="A356" s="15"/>
      <c r="D356" s="15"/>
      <c r="E356" s="16" t="str">
        <f>IFERROR(VLOOKUP(Tabela1[[#This Row],[Natureza de Despesa]],'Planilha Interna'!C:D,2,0),"")</f>
        <v/>
      </c>
      <c r="F356" s="44"/>
      <c r="G356" s="15" t="str">
        <f>IFERROR(VLOOKUP(Tabela1[[#This Row],[Fonte]],'Planilha Interna'!A:B,2,0),"")</f>
        <v/>
      </c>
    </row>
    <row r="357" spans="1:7" x14ac:dyDescent="0.25">
      <c r="A357" s="15"/>
      <c r="D357" s="15"/>
      <c r="E357" s="16" t="str">
        <f>IFERROR(VLOOKUP(Tabela1[[#This Row],[Natureza de Despesa]],'Planilha Interna'!C:D,2,0),"")</f>
        <v/>
      </c>
      <c r="F357" s="44"/>
      <c r="G357" s="15" t="str">
        <f>IFERROR(VLOOKUP(Tabela1[[#This Row],[Fonte]],'Planilha Interna'!A:B,2,0),"")</f>
        <v/>
      </c>
    </row>
    <row r="358" spans="1:7" x14ac:dyDescent="0.25">
      <c r="A358" s="15"/>
      <c r="D358" s="15"/>
      <c r="E358" s="16" t="str">
        <f>IFERROR(VLOOKUP(Tabela1[[#This Row],[Natureza de Despesa]],'Planilha Interna'!C:D,2,0),"")</f>
        <v/>
      </c>
      <c r="F358" s="44"/>
      <c r="G358" s="15" t="str">
        <f>IFERROR(VLOOKUP(Tabela1[[#This Row],[Fonte]],'Planilha Interna'!A:B,2,0),"")</f>
        <v/>
      </c>
    </row>
    <row r="359" spans="1:7" x14ac:dyDescent="0.25">
      <c r="A359" s="15"/>
      <c r="D359" s="15"/>
      <c r="E359" s="16" t="str">
        <f>IFERROR(VLOOKUP(Tabela1[[#This Row],[Natureza de Despesa]],'Planilha Interna'!C:D,2,0),"")</f>
        <v/>
      </c>
      <c r="F359" s="44"/>
      <c r="G359" s="15" t="str">
        <f>IFERROR(VLOOKUP(Tabela1[[#This Row],[Fonte]],'Planilha Interna'!A:B,2,0),"")</f>
        <v/>
      </c>
    </row>
    <row r="360" spans="1:7" x14ac:dyDescent="0.25">
      <c r="A360" s="15"/>
      <c r="D360" s="15"/>
      <c r="E360" s="16" t="str">
        <f>IFERROR(VLOOKUP(Tabela1[[#This Row],[Natureza de Despesa]],'Planilha Interna'!C:D,2,0),"")</f>
        <v/>
      </c>
      <c r="F360" s="44"/>
      <c r="G360" s="15" t="str">
        <f>IFERROR(VLOOKUP(Tabela1[[#This Row],[Fonte]],'Planilha Interna'!A:B,2,0),"")</f>
        <v/>
      </c>
    </row>
    <row r="361" spans="1:7" x14ac:dyDescent="0.25">
      <c r="A361" s="15"/>
      <c r="D361" s="15"/>
      <c r="E361" s="16" t="str">
        <f>IFERROR(VLOOKUP(Tabela1[[#This Row],[Natureza de Despesa]],'Planilha Interna'!C:D,2,0),"")</f>
        <v/>
      </c>
      <c r="F361" s="44"/>
      <c r="G361" s="15" t="str">
        <f>IFERROR(VLOOKUP(Tabela1[[#This Row],[Fonte]],'Planilha Interna'!A:B,2,0),"")</f>
        <v/>
      </c>
    </row>
    <row r="362" spans="1:7" x14ac:dyDescent="0.25">
      <c r="A362" s="15"/>
      <c r="D362" s="15"/>
      <c r="E362" s="16" t="str">
        <f>IFERROR(VLOOKUP(Tabela1[[#This Row],[Natureza de Despesa]],'Planilha Interna'!C:D,2,0),"")</f>
        <v/>
      </c>
      <c r="F362" s="44"/>
      <c r="G362" s="15" t="str">
        <f>IFERROR(VLOOKUP(Tabela1[[#This Row],[Fonte]],'Planilha Interna'!A:B,2,0),"")</f>
        <v/>
      </c>
    </row>
    <row r="363" spans="1:7" x14ac:dyDescent="0.25">
      <c r="A363" s="44"/>
      <c r="D363" s="15"/>
      <c r="E363" s="16" t="str">
        <f>IFERROR(VLOOKUP(Tabela1[[#This Row],[Natureza de Despesa]],'Planilha Interna'!C:D,2,0),"")</f>
        <v/>
      </c>
      <c r="F363" s="44"/>
      <c r="G363" s="44" t="str">
        <f>IFERROR(VLOOKUP(Tabela1[[#This Row],[Fonte]],'Planilha Interna'!A:B,2,0),"")</f>
        <v/>
      </c>
    </row>
    <row r="364" spans="1:7" x14ac:dyDescent="0.25">
      <c r="A364" s="15"/>
      <c r="D364" s="15"/>
      <c r="E364" s="16" t="str">
        <f>IFERROR(VLOOKUP(Tabela1[[#This Row],[Natureza de Despesa]],'Planilha Interna'!C:D,2,0),"")</f>
        <v/>
      </c>
      <c r="F364" s="44"/>
      <c r="G364" s="15" t="str">
        <f>IFERROR(VLOOKUP(Tabela1[[#This Row],[Fonte]],'Planilha Interna'!A:B,2,0),"")</f>
        <v/>
      </c>
    </row>
    <row r="365" spans="1:7" x14ac:dyDescent="0.25">
      <c r="A365" s="15">
        <v>12852</v>
      </c>
      <c r="D365" s="15"/>
      <c r="E365" s="16" t="str">
        <f>IFERROR(VLOOKUP(Tabela1[[#This Row],[Natureza de Despesa]],'Planilha Interna'!C:D,2,0),"")</f>
        <v/>
      </c>
      <c r="F365" s="44"/>
      <c r="G365" s="15" t="str">
        <f>IFERROR(VLOOKUP(Tabela1[[#This Row],[Fonte]],'Planilha Interna'!A:B,2,0),"")</f>
        <v/>
      </c>
    </row>
    <row r="366" spans="1:7" x14ac:dyDescent="0.25">
      <c r="A366" s="15"/>
      <c r="D366" s="15"/>
      <c r="E366" s="16" t="str">
        <f>IFERROR(VLOOKUP(Tabela1[[#This Row],[Natureza de Despesa]],'Planilha Interna'!C:D,2,0),"")</f>
        <v/>
      </c>
      <c r="F366" s="44"/>
      <c r="G366" s="15" t="str">
        <f>IFERROR(VLOOKUP(Tabela1[[#This Row],[Fonte]],'Planilha Interna'!A:B,2,0),"")</f>
        <v/>
      </c>
    </row>
    <row r="367" spans="1:7" x14ac:dyDescent="0.25">
      <c r="A367" s="44"/>
      <c r="D367" s="15"/>
      <c r="E367" s="16" t="str">
        <f>IFERROR(VLOOKUP(Tabela1[[#This Row],[Natureza de Despesa]],'Planilha Interna'!C:D,2,0),"")</f>
        <v/>
      </c>
      <c r="F367" s="44"/>
      <c r="G367" s="44" t="str">
        <f>IFERROR(VLOOKUP(Tabela1[[#This Row],[Fonte]],'Planilha Interna'!A:B,2,0),"")</f>
        <v/>
      </c>
    </row>
    <row r="368" spans="1:7" x14ac:dyDescent="0.25">
      <c r="A368" s="44"/>
      <c r="D368" s="15"/>
      <c r="E368" s="16" t="str">
        <f>IFERROR(VLOOKUP(Tabela1[[#This Row],[Natureza de Despesa]],'Planilha Interna'!C:D,2,0),"")</f>
        <v/>
      </c>
      <c r="F368" s="44"/>
      <c r="G368" s="44" t="str">
        <f>IFERROR(VLOOKUP(Tabela1[[#This Row],[Fonte]],'Planilha Interna'!A:B,2,0),"")</f>
        <v/>
      </c>
    </row>
    <row r="369" spans="1:7" x14ac:dyDescent="0.25">
      <c r="A369" s="44"/>
      <c r="D369" s="15"/>
      <c r="E369" s="16" t="str">
        <f>IFERROR(VLOOKUP(Tabela1[[#This Row],[Natureza de Despesa]],'Planilha Interna'!C:D,2,0),"")</f>
        <v/>
      </c>
      <c r="F369" s="44"/>
      <c r="G369" s="44" t="str">
        <f>IFERROR(VLOOKUP(Tabela1[[#This Row],[Fonte]],'Planilha Interna'!A:B,2,0),"")</f>
        <v/>
      </c>
    </row>
    <row r="370" spans="1:7" x14ac:dyDescent="0.25">
      <c r="A370" s="44"/>
      <c r="D370" s="15"/>
      <c r="E370" s="16" t="str">
        <f>IFERROR(VLOOKUP(Tabela1[[#This Row],[Natureza de Despesa]],'Planilha Interna'!C:D,2,0),"")</f>
        <v/>
      </c>
      <c r="F370" s="44"/>
      <c r="G370" s="44" t="str">
        <f>IFERROR(VLOOKUP(Tabela1[[#This Row],[Fonte]],'Planilha Interna'!A:B,2,0),"")</f>
        <v/>
      </c>
    </row>
    <row r="371" spans="1:7" x14ac:dyDescent="0.25">
      <c r="A371" s="15">
        <v>10552</v>
      </c>
      <c r="D371" s="15"/>
      <c r="E371" s="16" t="str">
        <f>IFERROR(VLOOKUP(Tabela1[[#This Row],[Natureza de Despesa]],'Planilha Interna'!C:D,2,0),"")</f>
        <v/>
      </c>
      <c r="F371" s="44"/>
      <c r="G371" s="15" t="str">
        <f>IFERROR(VLOOKUP(Tabela1[[#This Row],[Fonte]],'Planilha Interna'!A:B,2,0),"")</f>
        <v/>
      </c>
    </row>
    <row r="372" spans="1:7" x14ac:dyDescent="0.25">
      <c r="A372" s="15"/>
      <c r="D372" s="15"/>
      <c r="E372" s="16" t="str">
        <f>IFERROR(VLOOKUP(Tabela1[[#This Row],[Natureza de Despesa]],'Planilha Interna'!C:D,2,0),"")</f>
        <v/>
      </c>
      <c r="F372" s="44"/>
      <c r="G372" s="15" t="str">
        <f>IFERROR(VLOOKUP(Tabela1[[#This Row],[Fonte]],'Planilha Interna'!A:B,2,0),"")</f>
        <v/>
      </c>
    </row>
    <row r="373" spans="1:7" x14ac:dyDescent="0.25">
      <c r="A373" s="15"/>
      <c r="D373" s="15"/>
      <c r="E373" s="16" t="str">
        <f>IFERROR(VLOOKUP(Tabela1[[#This Row],[Natureza de Despesa]],'Planilha Interna'!C:D,2,0),"")</f>
        <v/>
      </c>
      <c r="F373" s="44"/>
      <c r="G373" s="15" t="str">
        <f>IFERROR(VLOOKUP(Tabela1[[#This Row],[Fonte]],'Planilha Interna'!A:B,2,0),"")</f>
        <v/>
      </c>
    </row>
    <row r="374" spans="1:7" x14ac:dyDescent="0.25">
      <c r="A374" s="44"/>
      <c r="D374" s="15"/>
      <c r="E374" s="16" t="str">
        <f>IFERROR(VLOOKUP(Tabela1[[#This Row],[Natureza de Despesa]],'Planilha Interna'!C:D,2,0),"")</f>
        <v/>
      </c>
      <c r="F374" s="44"/>
      <c r="G374" s="44" t="str">
        <f>IFERROR(VLOOKUP(Tabela1[[#This Row],[Fonte]],'Planilha Interna'!A:B,2,0),"")</f>
        <v/>
      </c>
    </row>
    <row r="375" spans="1:7" x14ac:dyDescent="0.25">
      <c r="A375" s="44"/>
      <c r="D375" s="15"/>
      <c r="E375" s="16" t="str">
        <f>IFERROR(VLOOKUP(Tabela1[[#This Row],[Natureza de Despesa]],'Planilha Interna'!C:D,2,0),"")</f>
        <v/>
      </c>
      <c r="F375" s="44"/>
      <c r="G375" s="44" t="str">
        <f>IFERROR(VLOOKUP(Tabela1[[#This Row],[Fonte]],'Planilha Interna'!A:B,2,0),"")</f>
        <v/>
      </c>
    </row>
    <row r="376" spans="1:7" x14ac:dyDescent="0.25">
      <c r="A376" s="15">
        <v>11734</v>
      </c>
      <c r="D376" s="15"/>
      <c r="E376" s="16" t="str">
        <f>IFERROR(VLOOKUP(Tabela1[[#This Row],[Natureza de Despesa]],'Planilha Interna'!C:D,2,0),"")</f>
        <v/>
      </c>
      <c r="F376" s="44"/>
      <c r="G376" s="15" t="str">
        <f>IFERROR(VLOOKUP(Tabela1[[#This Row],[Fonte]],'Planilha Interna'!A:B,2,0),"")</f>
        <v/>
      </c>
    </row>
    <row r="377" spans="1:7" x14ac:dyDescent="0.25">
      <c r="A377" s="15"/>
      <c r="D377" s="15"/>
      <c r="E377" s="16" t="str">
        <f>IFERROR(VLOOKUP(Tabela1[[#This Row],[Natureza de Despesa]],'Planilha Interna'!C:D,2,0),"")</f>
        <v/>
      </c>
      <c r="F377" s="44"/>
      <c r="G377" s="15" t="str">
        <f>IFERROR(VLOOKUP(Tabela1[[#This Row],[Fonte]],'Planilha Interna'!A:B,2,0),"")</f>
        <v/>
      </c>
    </row>
    <row r="378" spans="1:7" x14ac:dyDescent="0.25">
      <c r="A378" s="15"/>
      <c r="D378" s="15"/>
      <c r="E378" s="16" t="str">
        <f>IFERROR(VLOOKUP(Tabela1[[#This Row],[Natureza de Despesa]],'Planilha Interna'!C:D,2,0),"")</f>
        <v/>
      </c>
      <c r="F378" s="44"/>
      <c r="G378" s="15" t="str">
        <f>IFERROR(VLOOKUP(Tabela1[[#This Row],[Fonte]],'Planilha Interna'!A:B,2,0),"")</f>
        <v/>
      </c>
    </row>
    <row r="379" spans="1:7" x14ac:dyDescent="0.25">
      <c r="A379" s="15"/>
      <c r="D379" s="15"/>
      <c r="E379" s="16" t="str">
        <f>IFERROR(VLOOKUP(Tabela1[[#This Row],[Natureza de Despesa]],'Planilha Interna'!C:D,2,0),"")</f>
        <v/>
      </c>
      <c r="F379" s="44"/>
      <c r="G379" s="15" t="str">
        <f>IFERROR(VLOOKUP(Tabela1[[#This Row],[Fonte]],'Planilha Interna'!A:B,2,0),"")</f>
        <v/>
      </c>
    </row>
    <row r="380" spans="1:7" x14ac:dyDescent="0.25">
      <c r="A380" s="15"/>
      <c r="D380" s="15"/>
      <c r="E380" s="16" t="str">
        <f>IFERROR(VLOOKUP(Tabela1[[#This Row],[Natureza de Despesa]],'Planilha Interna'!C:D,2,0),"")</f>
        <v/>
      </c>
      <c r="F380" s="44"/>
      <c r="G380" s="15" t="str">
        <f>IFERROR(VLOOKUP(Tabela1[[#This Row],[Fonte]],'Planilha Interna'!A:B,2,0),"")</f>
        <v/>
      </c>
    </row>
    <row r="381" spans="1:7" x14ac:dyDescent="0.25">
      <c r="A381" s="15"/>
      <c r="D381" s="15"/>
      <c r="E381" s="16" t="str">
        <f>IFERROR(VLOOKUP(Tabela1[[#This Row],[Natureza de Despesa]],'Planilha Interna'!C:D,2,0),"")</f>
        <v/>
      </c>
      <c r="F381" s="44"/>
      <c r="G381" s="15" t="str">
        <f>IFERROR(VLOOKUP(Tabela1[[#This Row],[Fonte]],'Planilha Interna'!A:B,2,0),"")</f>
        <v/>
      </c>
    </row>
    <row r="382" spans="1:7" x14ac:dyDescent="0.25">
      <c r="A382" s="15"/>
      <c r="D382" s="15"/>
      <c r="E382" s="16" t="str">
        <f>IFERROR(VLOOKUP(Tabela1[[#This Row],[Natureza de Despesa]],'Planilha Interna'!C:D,2,0),"")</f>
        <v/>
      </c>
      <c r="F382" s="44"/>
      <c r="G382" s="15" t="str">
        <f>IFERROR(VLOOKUP(Tabela1[[#This Row],[Fonte]],'Planilha Interna'!A:B,2,0),"")</f>
        <v/>
      </c>
    </row>
    <row r="383" spans="1:7" x14ac:dyDescent="0.25">
      <c r="A383" s="15"/>
      <c r="D383" s="15"/>
      <c r="E383" s="16" t="str">
        <f>IFERROR(VLOOKUP(Tabela1[[#This Row],[Natureza de Despesa]],'Planilha Interna'!C:D,2,0),"")</f>
        <v/>
      </c>
      <c r="F383" s="44"/>
      <c r="G383" s="15" t="str">
        <f>IFERROR(VLOOKUP(Tabela1[[#This Row],[Fonte]],'Planilha Interna'!A:B,2,0),"")</f>
        <v/>
      </c>
    </row>
    <row r="384" spans="1:7" x14ac:dyDescent="0.25">
      <c r="A384" s="15"/>
      <c r="D384" s="15"/>
      <c r="E384" s="16" t="str">
        <f>IFERROR(VLOOKUP(Tabela1[[#This Row],[Natureza de Despesa]],'Planilha Interna'!C:D,2,0),"")</f>
        <v/>
      </c>
      <c r="F384" s="44"/>
      <c r="G384" s="15" t="str">
        <f>IFERROR(VLOOKUP(Tabela1[[#This Row],[Fonte]],'Planilha Interna'!A:B,2,0),"")</f>
        <v/>
      </c>
    </row>
    <row r="385" spans="1:7" x14ac:dyDescent="0.25">
      <c r="A385" s="15"/>
      <c r="D385" s="15"/>
      <c r="E385" s="16" t="str">
        <f>IFERROR(VLOOKUP(Tabela1[[#This Row],[Natureza de Despesa]],'Planilha Interna'!C:D,2,0),"")</f>
        <v/>
      </c>
      <c r="F385" s="44"/>
      <c r="G385" s="15" t="str">
        <f>IFERROR(VLOOKUP(Tabela1[[#This Row],[Fonte]],'Planilha Interna'!A:B,2,0),"")</f>
        <v/>
      </c>
    </row>
    <row r="386" spans="1:7" x14ac:dyDescent="0.25">
      <c r="A386" s="15"/>
      <c r="D386" s="15"/>
      <c r="E386" s="16" t="str">
        <f>IFERROR(VLOOKUP(Tabela1[[#This Row],[Natureza de Despesa]],'Planilha Interna'!C:D,2,0),"")</f>
        <v/>
      </c>
      <c r="F386" s="44"/>
      <c r="G386" s="15" t="str">
        <f>IFERROR(VLOOKUP(Tabela1[[#This Row],[Fonte]],'Planilha Interna'!A:B,2,0),"")</f>
        <v/>
      </c>
    </row>
    <row r="387" spans="1:7" x14ac:dyDescent="0.25">
      <c r="A387" s="44"/>
      <c r="D387" s="15"/>
      <c r="E387" s="16" t="str">
        <f>IFERROR(VLOOKUP(Tabela1[[#This Row],[Natureza de Despesa]],'Planilha Interna'!C:D,2,0),"")</f>
        <v/>
      </c>
      <c r="F387" s="44"/>
      <c r="G387" s="44" t="str">
        <f>IFERROR(VLOOKUP(Tabela1[[#This Row],[Fonte]],'Planilha Interna'!A:B,2,0),"")</f>
        <v/>
      </c>
    </row>
    <row r="388" spans="1:7" x14ac:dyDescent="0.25">
      <c r="A388" s="44"/>
      <c r="D388" s="15"/>
      <c r="E388" s="16" t="str">
        <f>IFERROR(VLOOKUP(Tabela1[[#This Row],[Natureza de Despesa]],'Planilha Interna'!C:D,2,0),"")</f>
        <v/>
      </c>
      <c r="F388" s="44"/>
      <c r="G388" s="44" t="str">
        <f>IFERROR(VLOOKUP(Tabela1[[#This Row],[Fonte]],'Planilha Interna'!A:B,2,0),"")</f>
        <v/>
      </c>
    </row>
    <row r="389" spans="1:7" x14ac:dyDescent="0.25">
      <c r="A389" s="44"/>
      <c r="D389" s="15"/>
      <c r="E389" s="16" t="str">
        <f>IFERROR(VLOOKUP(Tabela1[[#This Row],[Natureza de Despesa]],'Planilha Interna'!C:D,2,0),"")</f>
        <v/>
      </c>
      <c r="F389" s="44"/>
      <c r="G389" s="44" t="str">
        <f>IFERROR(VLOOKUP(Tabela1[[#This Row],[Fonte]],'Planilha Interna'!A:B,2,0),"")</f>
        <v/>
      </c>
    </row>
    <row r="390" spans="1:7" x14ac:dyDescent="0.25">
      <c r="A390" s="44"/>
      <c r="D390" s="15"/>
      <c r="E390" s="16" t="str">
        <f>IFERROR(VLOOKUP(Tabela1[[#This Row],[Natureza de Despesa]],'Planilha Interna'!C:D,2,0),"")</f>
        <v/>
      </c>
      <c r="F390" s="44"/>
      <c r="G390" s="44" t="str">
        <f>IFERROR(VLOOKUP(Tabela1[[#This Row],[Fonte]],'Planilha Interna'!A:B,2,0),"")</f>
        <v/>
      </c>
    </row>
    <row r="391" spans="1:7" x14ac:dyDescent="0.25">
      <c r="A391" s="44"/>
      <c r="D391" s="15"/>
      <c r="E391" s="16" t="str">
        <f>IFERROR(VLOOKUP(Tabela1[[#This Row],[Natureza de Despesa]],'Planilha Interna'!C:D,2,0),"")</f>
        <v/>
      </c>
      <c r="F391" s="44"/>
      <c r="G391" s="44" t="str">
        <f>IFERROR(VLOOKUP(Tabela1[[#This Row],[Fonte]],'Planilha Interna'!A:B,2,0),"")</f>
        <v/>
      </c>
    </row>
    <row r="392" spans="1:7" x14ac:dyDescent="0.25">
      <c r="A392" s="15">
        <v>13816</v>
      </c>
      <c r="D392" s="15"/>
      <c r="E392" s="16" t="str">
        <f>IFERROR(VLOOKUP(Tabela1[[#This Row],[Natureza de Despesa]],'Planilha Interna'!C:D,2,0),"")</f>
        <v/>
      </c>
      <c r="F392" s="44"/>
      <c r="G392" s="15" t="str">
        <f>IFERROR(VLOOKUP(Tabela1[[#This Row],[Fonte]],'Planilha Interna'!A:B,2,0),"")</f>
        <v/>
      </c>
    </row>
    <row r="393" spans="1:7" x14ac:dyDescent="0.25">
      <c r="A393" s="44"/>
      <c r="D393" s="15"/>
      <c r="E393" s="16" t="str">
        <f>IFERROR(VLOOKUP(Tabela1[[#This Row],[Natureza de Despesa]],'Planilha Interna'!C:D,2,0),"")</f>
        <v/>
      </c>
      <c r="F393" s="44"/>
      <c r="G393" s="44" t="str">
        <f>IFERROR(VLOOKUP(Tabela1[[#This Row],[Fonte]],'Planilha Interna'!A:B,2,0),"")</f>
        <v/>
      </c>
    </row>
    <row r="394" spans="1:7" x14ac:dyDescent="0.25">
      <c r="A394" s="15"/>
      <c r="D394" s="15"/>
      <c r="E394" s="16" t="str">
        <f>IFERROR(VLOOKUP(Tabela1[[#This Row],[Natureza de Despesa]],'Planilha Interna'!C:D,2,0),"")</f>
        <v/>
      </c>
      <c r="F394" s="44"/>
      <c r="G394" s="15" t="str">
        <f>IFERROR(VLOOKUP(Tabela1[[#This Row],[Fonte]],'Planilha Interna'!A:B,2,0),"")</f>
        <v/>
      </c>
    </row>
    <row r="395" spans="1:7" x14ac:dyDescent="0.25">
      <c r="A395" s="15"/>
      <c r="D395" s="15"/>
      <c r="E395" s="16" t="str">
        <f>IFERROR(VLOOKUP(Tabela1[[#This Row],[Natureza de Despesa]],'Planilha Interna'!C:D,2,0),"")</f>
        <v/>
      </c>
      <c r="F395" s="44"/>
      <c r="G395" s="15" t="str">
        <f>IFERROR(VLOOKUP(Tabela1[[#This Row],[Fonte]],'Planilha Interna'!A:B,2,0),"")</f>
        <v/>
      </c>
    </row>
    <row r="396" spans="1:7" x14ac:dyDescent="0.25">
      <c r="A396" s="15"/>
      <c r="D396" s="15"/>
      <c r="E396" s="16" t="str">
        <f>IFERROR(VLOOKUP(Tabela1[[#This Row],[Natureza de Despesa]],'Planilha Interna'!C:D,2,0),"")</f>
        <v/>
      </c>
      <c r="F396" s="44"/>
      <c r="G396" s="15" t="str">
        <f>IFERROR(VLOOKUP(Tabela1[[#This Row],[Fonte]],'Planilha Interna'!A:B,2,0),"")</f>
        <v/>
      </c>
    </row>
    <row r="397" spans="1:7" x14ac:dyDescent="0.25">
      <c r="A397" s="15"/>
      <c r="D397" s="15"/>
      <c r="E397" s="16" t="str">
        <f>IFERROR(VLOOKUP(Tabela1[[#This Row],[Natureza de Despesa]],'Planilha Interna'!C:D,2,0),"")</f>
        <v/>
      </c>
      <c r="F397" s="44"/>
      <c r="G397" s="15" t="str">
        <f>IFERROR(VLOOKUP(Tabela1[[#This Row],[Fonte]],'Planilha Interna'!A:B,2,0),"")</f>
        <v/>
      </c>
    </row>
    <row r="398" spans="1:7" x14ac:dyDescent="0.25">
      <c r="A398" s="15"/>
      <c r="D398" s="15"/>
      <c r="E398" s="16" t="str">
        <f>IFERROR(VLOOKUP(Tabela1[[#This Row],[Natureza de Despesa]],'Planilha Interna'!C:D,2,0),"")</f>
        <v/>
      </c>
      <c r="F398" s="44"/>
      <c r="G398" s="15" t="str">
        <f>IFERROR(VLOOKUP(Tabela1[[#This Row],[Fonte]],'Planilha Interna'!A:B,2,0),"")</f>
        <v/>
      </c>
    </row>
    <row r="399" spans="1:7" x14ac:dyDescent="0.25">
      <c r="A399" s="15"/>
      <c r="D399" s="15"/>
      <c r="E399" s="16" t="str">
        <f>IFERROR(VLOOKUP(Tabela1[[#This Row],[Natureza de Despesa]],'Planilha Interna'!C:D,2,0),"")</f>
        <v/>
      </c>
      <c r="F399" s="44"/>
      <c r="G399" s="15" t="str">
        <f>IFERROR(VLOOKUP(Tabela1[[#This Row],[Fonte]],'Planilha Interna'!A:B,2,0),"")</f>
        <v/>
      </c>
    </row>
    <row r="400" spans="1:7" x14ac:dyDescent="0.25">
      <c r="A400" s="15"/>
      <c r="D400" s="15"/>
      <c r="E400" s="16" t="str">
        <f>IFERROR(VLOOKUP(Tabela1[[#This Row],[Natureza de Despesa]],'Planilha Interna'!C:D,2,0),"")</f>
        <v/>
      </c>
      <c r="F400" s="44"/>
      <c r="G400" s="15" t="str">
        <f>IFERROR(VLOOKUP(Tabela1[[#This Row],[Fonte]],'Planilha Interna'!A:B,2,0),"")</f>
        <v/>
      </c>
    </row>
    <row r="401" spans="1:7" x14ac:dyDescent="0.25">
      <c r="A401" s="15"/>
      <c r="D401" s="15"/>
      <c r="E401" s="16" t="str">
        <f>IFERROR(VLOOKUP(Tabela1[[#This Row],[Natureza de Despesa]],'Planilha Interna'!C:D,2,0),"")</f>
        <v/>
      </c>
      <c r="F401" s="44"/>
      <c r="G401" s="15" t="str">
        <f>IFERROR(VLOOKUP(Tabela1[[#This Row],[Fonte]],'Planilha Interna'!A:B,2,0),"")</f>
        <v/>
      </c>
    </row>
    <row r="402" spans="1:7" x14ac:dyDescent="0.25">
      <c r="A402" s="15">
        <v>10552</v>
      </c>
      <c r="D402" s="15"/>
      <c r="E402" s="16" t="str">
        <f>IFERROR(VLOOKUP(Tabela1[[#This Row],[Natureza de Despesa]],'Planilha Interna'!C:D,2,0),"")</f>
        <v/>
      </c>
      <c r="F402" s="44"/>
      <c r="G402" s="15" t="str">
        <f>IFERROR(VLOOKUP(Tabela1[[#This Row],[Fonte]],'Planilha Interna'!A:B,2,0),"")</f>
        <v/>
      </c>
    </row>
    <row r="403" spans="1:7" x14ac:dyDescent="0.25">
      <c r="A403" s="15">
        <v>13816</v>
      </c>
      <c r="D403" s="15"/>
      <c r="E403" s="16" t="str">
        <f>IFERROR(VLOOKUP(Tabela1[[#This Row],[Natureza de Despesa]],'Planilha Interna'!C:D,2,0),"")</f>
        <v/>
      </c>
      <c r="F403" s="44"/>
      <c r="G403" s="15" t="str">
        <f>IFERROR(VLOOKUP(Tabela1[[#This Row],[Fonte]],'Planilha Interna'!A:B,2,0),"")</f>
        <v/>
      </c>
    </row>
    <row r="404" spans="1:7" x14ac:dyDescent="0.25">
      <c r="A404" s="15"/>
      <c r="D404" s="15"/>
      <c r="E404" s="16" t="str">
        <f>IFERROR(VLOOKUP(Tabela1[[#This Row],[Natureza de Despesa]],'Planilha Interna'!C:D,2,0),"")</f>
        <v/>
      </c>
      <c r="F404" s="44"/>
      <c r="G404" s="15" t="str">
        <f>IFERROR(VLOOKUP(Tabela1[[#This Row],[Fonte]],'Planilha Interna'!A:B,2,0),"")</f>
        <v/>
      </c>
    </row>
    <row r="405" spans="1:7" x14ac:dyDescent="0.25">
      <c r="A405" s="15"/>
      <c r="D405" s="15"/>
      <c r="E405" s="16" t="str">
        <f>IFERROR(VLOOKUP(Tabela1[[#This Row],[Natureza de Despesa]],'Planilha Interna'!C:D,2,0),"")</f>
        <v/>
      </c>
      <c r="F405" s="44"/>
      <c r="G405" s="15" t="str">
        <f>IFERROR(VLOOKUP(Tabela1[[#This Row],[Fonte]],'Planilha Interna'!A:B,2,0),"")</f>
        <v/>
      </c>
    </row>
    <row r="406" spans="1:7" x14ac:dyDescent="0.25">
      <c r="A406" s="44"/>
      <c r="D406" s="15"/>
      <c r="E406" s="16" t="str">
        <f>IFERROR(VLOOKUP(Tabela1[[#This Row],[Natureza de Despesa]],'Planilha Interna'!C:D,2,0),"")</f>
        <v/>
      </c>
      <c r="F406" s="44"/>
      <c r="G406" s="44" t="str">
        <f>IFERROR(VLOOKUP(Tabela1[[#This Row],[Fonte]],'Planilha Interna'!A:B,2,0),"")</f>
        <v/>
      </c>
    </row>
    <row r="407" spans="1:7" x14ac:dyDescent="0.25">
      <c r="A407" s="15"/>
      <c r="D407" s="15"/>
      <c r="E407" s="16" t="str">
        <f>IFERROR(VLOOKUP(Tabela1[[#This Row],[Natureza de Despesa]],'Planilha Interna'!C:D,2,0),"")</f>
        <v/>
      </c>
      <c r="F407" s="44"/>
      <c r="G407" s="15" t="str">
        <f>IFERROR(VLOOKUP(Tabela1[[#This Row],[Fonte]],'Planilha Interna'!A:B,2,0),"")</f>
        <v/>
      </c>
    </row>
    <row r="408" spans="1:7" x14ac:dyDescent="0.25">
      <c r="A408" s="15"/>
      <c r="D408" s="15"/>
      <c r="E408" s="16" t="str">
        <f>IFERROR(VLOOKUP(Tabela1[[#This Row],[Natureza de Despesa]],'Planilha Interna'!C:D,2,0),"")</f>
        <v/>
      </c>
      <c r="F408" s="44"/>
      <c r="G408" s="15" t="str">
        <f>IFERROR(VLOOKUP(Tabela1[[#This Row],[Fonte]],'Planilha Interna'!A:B,2,0),"")</f>
        <v/>
      </c>
    </row>
    <row r="409" spans="1:7" x14ac:dyDescent="0.25">
      <c r="A409" s="15"/>
      <c r="D409" s="15"/>
      <c r="E409" s="16" t="str">
        <f>IFERROR(VLOOKUP(Tabela1[[#This Row],[Natureza de Despesa]],'Planilha Interna'!C:D,2,0),"")</f>
        <v/>
      </c>
      <c r="F409" s="44"/>
      <c r="G409" s="15" t="str">
        <f>IFERROR(VLOOKUP(Tabela1[[#This Row],[Fonte]],'Planilha Interna'!A:B,2,0),"")</f>
        <v/>
      </c>
    </row>
    <row r="410" spans="1:7" x14ac:dyDescent="0.25">
      <c r="A410" s="15">
        <v>13389</v>
      </c>
      <c r="D410" s="15"/>
      <c r="E410" s="16" t="str">
        <f>IFERROR(VLOOKUP(Tabela1[[#This Row],[Natureza de Despesa]],'Planilha Interna'!C:D,2,0),"")</f>
        <v/>
      </c>
      <c r="F410" s="44"/>
      <c r="G410" s="15" t="str">
        <f>IFERROR(VLOOKUP(Tabela1[[#This Row],[Fonte]],'Planilha Interna'!A:B,2,0),"")</f>
        <v/>
      </c>
    </row>
    <row r="411" spans="1:7" x14ac:dyDescent="0.25">
      <c r="A411" s="15">
        <v>13478</v>
      </c>
      <c r="D411" s="15"/>
      <c r="E411" s="16" t="str">
        <f>IFERROR(VLOOKUP(Tabela1[[#This Row],[Natureza de Despesa]],'Planilha Interna'!C:D,2,0),"")</f>
        <v/>
      </c>
      <c r="F411" s="44"/>
      <c r="G411" s="15" t="str">
        <f>IFERROR(VLOOKUP(Tabela1[[#This Row],[Fonte]],'Planilha Interna'!A:B,2,0),"")</f>
        <v/>
      </c>
    </row>
    <row r="412" spans="1:7" x14ac:dyDescent="0.25">
      <c r="A412" s="15"/>
      <c r="D412" s="15"/>
      <c r="E412" s="16" t="str">
        <f>IFERROR(VLOOKUP(Tabela1[[#This Row],[Natureza de Despesa]],'Planilha Interna'!C:D,2,0),"")</f>
        <v/>
      </c>
      <c r="F412" s="44"/>
      <c r="G412" s="15" t="str">
        <f>IFERROR(VLOOKUP(Tabela1[[#This Row],[Fonte]],'Planilha Interna'!A:B,2,0),"")</f>
        <v/>
      </c>
    </row>
    <row r="413" spans="1:7" x14ac:dyDescent="0.25">
      <c r="A413" s="15"/>
      <c r="D413" s="15"/>
      <c r="E413" s="16" t="str">
        <f>IFERROR(VLOOKUP(Tabela1[[#This Row],[Natureza de Despesa]],'Planilha Interna'!C:D,2,0),"")</f>
        <v/>
      </c>
      <c r="F413" s="44"/>
      <c r="G413" s="15" t="str">
        <f>IFERROR(VLOOKUP(Tabela1[[#This Row],[Fonte]],'Planilha Interna'!A:B,2,0),"")</f>
        <v/>
      </c>
    </row>
    <row r="414" spans="1:7" x14ac:dyDescent="0.25">
      <c r="A414" s="15"/>
      <c r="D414" s="15"/>
      <c r="E414" s="16" t="str">
        <f>IFERROR(VLOOKUP(Tabela1[[#This Row],[Natureza de Despesa]],'Planilha Interna'!C:D,2,0),"")</f>
        <v/>
      </c>
      <c r="F414" s="44"/>
      <c r="G414" s="15" t="str">
        <f>IFERROR(VLOOKUP(Tabela1[[#This Row],[Fonte]],'Planilha Interna'!A:B,2,0),"")</f>
        <v/>
      </c>
    </row>
    <row r="415" spans="1:7" x14ac:dyDescent="0.25">
      <c r="A415" s="15">
        <v>12853</v>
      </c>
      <c r="D415" s="15"/>
      <c r="E415" s="16" t="str">
        <f>IFERROR(VLOOKUP(Tabela1[[#This Row],[Natureza de Despesa]],'Planilha Interna'!C:D,2,0),"")</f>
        <v/>
      </c>
      <c r="F415" s="44"/>
      <c r="G415" s="15" t="str">
        <f>IFERROR(VLOOKUP(Tabela1[[#This Row],[Fonte]],'Planilha Interna'!A:B,2,0),"")</f>
        <v/>
      </c>
    </row>
    <row r="416" spans="1:7" x14ac:dyDescent="0.25">
      <c r="A416" s="15"/>
      <c r="D416" s="15"/>
      <c r="E416" s="16" t="str">
        <f>IFERROR(VLOOKUP(Tabela1[[#This Row],[Natureza de Despesa]],'Planilha Interna'!C:D,2,0),"")</f>
        <v/>
      </c>
      <c r="F416" s="44"/>
      <c r="G416" s="15" t="str">
        <f>IFERROR(VLOOKUP(Tabela1[[#This Row],[Fonte]],'Planilha Interna'!A:B,2,0),"")</f>
        <v/>
      </c>
    </row>
    <row r="417" spans="1:7" x14ac:dyDescent="0.25">
      <c r="A417" s="15"/>
      <c r="D417" s="15"/>
      <c r="E417" s="16" t="str">
        <f>IFERROR(VLOOKUP(Tabela1[[#This Row],[Natureza de Despesa]],'Planilha Interna'!C:D,2,0),"")</f>
        <v/>
      </c>
      <c r="F417" s="44"/>
      <c r="G417" s="15" t="str">
        <f>IFERROR(VLOOKUP(Tabela1[[#This Row],[Fonte]],'Planilha Interna'!A:B,2,0),"")</f>
        <v/>
      </c>
    </row>
    <row r="418" spans="1:7" x14ac:dyDescent="0.25">
      <c r="A418" s="15"/>
      <c r="D418" s="15"/>
      <c r="E418" s="16" t="str">
        <f>IFERROR(VLOOKUP(Tabela1[[#This Row],[Natureza de Despesa]],'Planilha Interna'!C:D,2,0),"")</f>
        <v/>
      </c>
      <c r="F418" s="44"/>
      <c r="G418" s="15" t="str">
        <f>IFERROR(VLOOKUP(Tabela1[[#This Row],[Fonte]],'Planilha Interna'!A:B,2,0),"")</f>
        <v/>
      </c>
    </row>
    <row r="419" spans="1:7" x14ac:dyDescent="0.25">
      <c r="A419" s="44"/>
      <c r="D419" s="15"/>
      <c r="E419" s="16" t="str">
        <f>IFERROR(VLOOKUP(Tabela1[[#This Row],[Natureza de Despesa]],'Planilha Interna'!C:D,2,0),"")</f>
        <v/>
      </c>
      <c r="F419" s="44"/>
      <c r="G419" s="44" t="str">
        <f>IFERROR(VLOOKUP(Tabela1[[#This Row],[Fonte]],'Planilha Interna'!A:B,2,0),"")</f>
        <v/>
      </c>
    </row>
    <row r="420" spans="1:7" x14ac:dyDescent="0.25">
      <c r="A420" s="15">
        <v>13864</v>
      </c>
      <c r="D420" s="15"/>
      <c r="E420" s="16" t="str">
        <f>IFERROR(VLOOKUP(Tabela1[[#This Row],[Natureza de Despesa]],'Planilha Interna'!C:D,2,0),"")</f>
        <v/>
      </c>
      <c r="F420" s="44"/>
      <c r="G420" s="15" t="str">
        <f>IFERROR(VLOOKUP(Tabela1[[#This Row],[Fonte]],'Planilha Interna'!A:B,2,0),"")</f>
        <v/>
      </c>
    </row>
    <row r="421" spans="1:7" x14ac:dyDescent="0.25">
      <c r="A421" s="15"/>
      <c r="D421" s="15"/>
      <c r="E421" s="16" t="str">
        <f>IFERROR(VLOOKUP(Tabela1[[#This Row],[Natureza de Despesa]],'Planilha Interna'!C:D,2,0),"")</f>
        <v/>
      </c>
      <c r="F421" s="44"/>
      <c r="G421" s="15" t="str">
        <f>IFERROR(VLOOKUP(Tabela1[[#This Row],[Fonte]],'Planilha Interna'!A:B,2,0),"")</f>
        <v/>
      </c>
    </row>
    <row r="422" spans="1:7" x14ac:dyDescent="0.25">
      <c r="A422" s="15"/>
      <c r="D422" s="15"/>
      <c r="E422" s="16" t="str">
        <f>IFERROR(VLOOKUP(Tabela1[[#This Row],[Natureza de Despesa]],'Planilha Interna'!C:D,2,0),"")</f>
        <v/>
      </c>
      <c r="F422" s="44"/>
      <c r="G422" s="15" t="str">
        <f>IFERROR(VLOOKUP(Tabela1[[#This Row],[Fonte]],'Planilha Interna'!A:B,2,0),"")</f>
        <v/>
      </c>
    </row>
    <row r="423" spans="1:7" x14ac:dyDescent="0.25">
      <c r="A423" s="15"/>
      <c r="D423" s="15"/>
      <c r="E423" s="16" t="str">
        <f>IFERROR(VLOOKUP(Tabela1[[#This Row],[Natureza de Despesa]],'Planilha Interna'!C:D,2,0),"")</f>
        <v/>
      </c>
      <c r="F423" s="44"/>
      <c r="G423" s="15" t="str">
        <f>IFERROR(VLOOKUP(Tabela1[[#This Row],[Fonte]],'Planilha Interna'!A:B,2,0),"")</f>
        <v/>
      </c>
    </row>
    <row r="424" spans="1:7" x14ac:dyDescent="0.25">
      <c r="A424" s="15"/>
      <c r="D424" s="15"/>
      <c r="E424" s="16" t="str">
        <f>IFERROR(VLOOKUP(Tabela1[[#This Row],[Natureza de Despesa]],'Planilha Interna'!C:D,2,0),"")</f>
        <v/>
      </c>
      <c r="F424" s="44"/>
      <c r="G424" s="15" t="str">
        <f>IFERROR(VLOOKUP(Tabela1[[#This Row],[Fonte]],'Planilha Interna'!A:B,2,0),"")</f>
        <v/>
      </c>
    </row>
    <row r="425" spans="1:7" x14ac:dyDescent="0.25">
      <c r="A425" s="44"/>
      <c r="D425" s="15"/>
      <c r="E425" s="16" t="str">
        <f>IFERROR(VLOOKUP(Tabela1[[#This Row],[Natureza de Despesa]],'Planilha Interna'!C:D,2,0),"")</f>
        <v/>
      </c>
      <c r="F425" s="44"/>
      <c r="G425" s="44" t="str">
        <f>IFERROR(VLOOKUP(Tabela1[[#This Row],[Fonte]],'Planilha Interna'!A:B,2,0),"")</f>
        <v/>
      </c>
    </row>
    <row r="426" spans="1:7" x14ac:dyDescent="0.25">
      <c r="A426" s="44"/>
      <c r="D426" s="15"/>
      <c r="E426" s="16" t="str">
        <f>IFERROR(VLOOKUP(Tabela1[[#This Row],[Natureza de Despesa]],'Planilha Interna'!C:D,2,0),"")</f>
        <v/>
      </c>
      <c r="F426" s="44"/>
      <c r="G426" s="44" t="str">
        <f>IFERROR(VLOOKUP(Tabela1[[#This Row],[Fonte]],'Planilha Interna'!A:B,2,0),"")</f>
        <v/>
      </c>
    </row>
    <row r="427" spans="1:7" x14ac:dyDescent="0.25">
      <c r="A427" s="44"/>
      <c r="D427" s="15"/>
      <c r="E427" s="16" t="str">
        <f>IFERROR(VLOOKUP(Tabela1[[#This Row],[Natureza de Despesa]],'Planilha Interna'!C:D,2,0),"")</f>
        <v/>
      </c>
      <c r="F427" s="44"/>
      <c r="G427" s="44" t="str">
        <f>IFERROR(VLOOKUP(Tabela1[[#This Row],[Fonte]],'Planilha Interna'!A:B,2,0),"")</f>
        <v/>
      </c>
    </row>
    <row r="428" spans="1:7" x14ac:dyDescent="0.25">
      <c r="A428" s="44"/>
      <c r="D428" s="15"/>
      <c r="E428" s="16" t="str">
        <f>IFERROR(VLOOKUP(Tabela1[[#This Row],[Natureza de Despesa]],'Planilha Interna'!C:D,2,0),"")</f>
        <v/>
      </c>
      <c r="F428" s="44"/>
      <c r="G428" s="44" t="str">
        <f>IFERROR(VLOOKUP(Tabela1[[#This Row],[Fonte]],'Planilha Interna'!A:B,2,0),"")</f>
        <v/>
      </c>
    </row>
    <row r="429" spans="1:7" x14ac:dyDescent="0.25">
      <c r="A429" s="44"/>
      <c r="D429" s="15"/>
      <c r="E429" s="16" t="str">
        <f>IFERROR(VLOOKUP(Tabela1[[#This Row],[Natureza de Despesa]],'Planilha Interna'!C:D,2,0),"")</f>
        <v/>
      </c>
      <c r="F429" s="44"/>
      <c r="G429" s="44" t="str">
        <f>IFERROR(VLOOKUP(Tabela1[[#This Row],[Fonte]],'Planilha Interna'!A:B,2,0),"")</f>
        <v/>
      </c>
    </row>
    <row r="430" spans="1:7" x14ac:dyDescent="0.25">
      <c r="A430" s="15"/>
      <c r="D430" s="15"/>
      <c r="E430" s="16" t="str">
        <f>IFERROR(VLOOKUP(Tabela1[[#This Row],[Natureza de Despesa]],'Planilha Interna'!C:D,2,0),"")</f>
        <v/>
      </c>
      <c r="F430" s="44"/>
      <c r="G430" s="15" t="str">
        <f>IFERROR(VLOOKUP(Tabela1[[#This Row],[Fonte]],'Planilha Interna'!A:B,2,0),"")</f>
        <v/>
      </c>
    </row>
    <row r="431" spans="1:7" x14ac:dyDescent="0.25">
      <c r="A431" s="15"/>
      <c r="D431" s="15"/>
      <c r="E431" s="16" t="str">
        <f>IFERROR(VLOOKUP(Tabela1[[#This Row],[Natureza de Despesa]],'Planilha Interna'!C:D,2,0),"")</f>
        <v/>
      </c>
      <c r="F431" s="44"/>
      <c r="G431" s="15" t="str">
        <f>IFERROR(VLOOKUP(Tabela1[[#This Row],[Fonte]],'Planilha Interna'!A:B,2,0),"")</f>
        <v/>
      </c>
    </row>
    <row r="432" spans="1:7" x14ac:dyDescent="0.25">
      <c r="A432" s="15"/>
      <c r="D432" s="15"/>
      <c r="E432" s="16" t="str">
        <f>IFERROR(VLOOKUP(Tabela1[[#This Row],[Natureza de Despesa]],'Planilha Interna'!C:D,2,0),"")</f>
        <v/>
      </c>
      <c r="F432" s="44"/>
      <c r="G432" s="15" t="str">
        <f>IFERROR(VLOOKUP(Tabela1[[#This Row],[Fonte]],'Planilha Interna'!A:B,2,0),"")</f>
        <v/>
      </c>
    </row>
    <row r="433" spans="1:7" x14ac:dyDescent="0.25">
      <c r="A433" s="15"/>
      <c r="D433" s="15"/>
      <c r="E433" s="16" t="str">
        <f>IFERROR(VLOOKUP(Tabela1[[#This Row],[Natureza de Despesa]],'Planilha Interna'!C:D,2,0),"")</f>
        <v/>
      </c>
      <c r="F433" s="44"/>
      <c r="G433" s="15" t="str">
        <f>IFERROR(VLOOKUP(Tabela1[[#This Row],[Fonte]],'Planilha Interna'!A:B,2,0),"")</f>
        <v/>
      </c>
    </row>
    <row r="434" spans="1:7" x14ac:dyDescent="0.25">
      <c r="A434" s="15"/>
      <c r="D434" s="15"/>
      <c r="E434" s="16" t="str">
        <f>IFERROR(VLOOKUP(Tabela1[[#This Row],[Natureza de Despesa]],'Planilha Interna'!C:D,2,0),"")</f>
        <v/>
      </c>
      <c r="F434" s="44"/>
      <c r="G434" s="15" t="str">
        <f>IFERROR(VLOOKUP(Tabela1[[#This Row],[Fonte]],'Planilha Interna'!A:B,2,0),"")</f>
        <v/>
      </c>
    </row>
    <row r="435" spans="1:7" x14ac:dyDescent="0.25">
      <c r="A435" s="15"/>
      <c r="D435" s="15"/>
      <c r="E435" s="16" t="str">
        <f>IFERROR(VLOOKUP(Tabela1[[#This Row],[Natureza de Despesa]],'Planilha Interna'!C:D,2,0),"")</f>
        <v/>
      </c>
      <c r="F435" s="44"/>
      <c r="G435" s="15" t="str">
        <f>IFERROR(VLOOKUP(Tabela1[[#This Row],[Fonte]],'Planilha Interna'!A:B,2,0),"")</f>
        <v/>
      </c>
    </row>
    <row r="436" spans="1:7" x14ac:dyDescent="0.25">
      <c r="A436" s="15"/>
      <c r="D436" s="15"/>
      <c r="E436" s="16" t="str">
        <f>IFERROR(VLOOKUP(Tabela1[[#This Row],[Natureza de Despesa]],'Planilha Interna'!C:D,2,0),"")</f>
        <v/>
      </c>
      <c r="F436" s="44"/>
      <c r="G436" s="15" t="str">
        <f>IFERROR(VLOOKUP(Tabela1[[#This Row],[Fonte]],'Planilha Interna'!A:B,2,0),"")</f>
        <v/>
      </c>
    </row>
    <row r="437" spans="1:7" x14ac:dyDescent="0.25">
      <c r="A437" s="15"/>
      <c r="D437" s="15"/>
      <c r="E437" s="16" t="str">
        <f>IFERROR(VLOOKUP(Tabela1[[#This Row],[Natureza de Despesa]],'Planilha Interna'!C:D,2,0),"")</f>
        <v/>
      </c>
      <c r="F437" s="44"/>
      <c r="G437" s="15" t="str">
        <f>IFERROR(VLOOKUP(Tabela1[[#This Row],[Fonte]],'Planilha Interna'!A:B,2,0),"")</f>
        <v/>
      </c>
    </row>
    <row r="438" spans="1:7" x14ac:dyDescent="0.25">
      <c r="A438" s="15"/>
      <c r="D438" s="15"/>
      <c r="E438" s="16" t="str">
        <f>IFERROR(VLOOKUP(Tabela1[[#This Row],[Natureza de Despesa]],'Planilha Interna'!C:D,2,0),"")</f>
        <v/>
      </c>
      <c r="F438" s="44"/>
      <c r="G438" s="15" t="str">
        <f>IFERROR(VLOOKUP(Tabela1[[#This Row],[Fonte]],'Planilha Interna'!A:B,2,0),"")</f>
        <v/>
      </c>
    </row>
    <row r="439" spans="1:7" x14ac:dyDescent="0.25">
      <c r="A439" s="15"/>
      <c r="D439" s="15"/>
      <c r="E439" s="16" t="str">
        <f>IFERROR(VLOOKUP(Tabela1[[#This Row],[Natureza de Despesa]],'Planilha Interna'!C:D,2,0),"")</f>
        <v/>
      </c>
      <c r="F439" s="44"/>
      <c r="G439" s="15" t="str">
        <f>IFERROR(VLOOKUP(Tabela1[[#This Row],[Fonte]],'Planilha Interna'!A:B,2,0),"")</f>
        <v/>
      </c>
    </row>
    <row r="440" spans="1:7" x14ac:dyDescent="0.25">
      <c r="A440" s="44"/>
      <c r="D440" s="15"/>
      <c r="E440" s="16" t="str">
        <f>IFERROR(VLOOKUP(Tabela1[[#This Row],[Natureza de Despesa]],'Planilha Interna'!C:D,2,0),"")</f>
        <v/>
      </c>
      <c r="F440" s="44"/>
      <c r="G440" s="44" t="str">
        <f>IFERROR(VLOOKUP(Tabela1[[#This Row],[Fonte]],'Planilha Interna'!A:B,2,0),"")</f>
        <v/>
      </c>
    </row>
    <row r="441" spans="1:7" x14ac:dyDescent="0.25">
      <c r="A441" s="44"/>
      <c r="D441" s="15"/>
      <c r="E441" s="16" t="str">
        <f>IFERROR(VLOOKUP(Tabela1[[#This Row],[Natureza de Despesa]],'Planilha Interna'!C:D,2,0),"")</f>
        <v/>
      </c>
      <c r="F441" s="44"/>
      <c r="G441" s="44" t="str">
        <f>IFERROR(VLOOKUP(Tabela1[[#This Row],[Fonte]],'Planilha Interna'!A:B,2,0),"")</f>
        <v/>
      </c>
    </row>
    <row r="442" spans="1:7" x14ac:dyDescent="0.25">
      <c r="A442" s="44"/>
      <c r="D442" s="15"/>
      <c r="E442" s="16" t="str">
        <f>IFERROR(VLOOKUP(Tabela1[[#This Row],[Natureza de Despesa]],'Planilha Interna'!C:D,2,0),"")</f>
        <v/>
      </c>
      <c r="F442" s="44"/>
      <c r="G442" s="44" t="str">
        <f>IFERROR(VLOOKUP(Tabela1[[#This Row],[Fonte]],'Planilha Interna'!A:B,2,0),"")</f>
        <v/>
      </c>
    </row>
    <row r="443" spans="1:7" x14ac:dyDescent="0.25">
      <c r="A443" s="44"/>
      <c r="D443" s="15"/>
      <c r="E443" s="16" t="str">
        <f>IFERROR(VLOOKUP(Tabela1[[#This Row],[Natureza de Despesa]],'Planilha Interna'!C:D,2,0),"")</f>
        <v/>
      </c>
      <c r="F443" s="44"/>
      <c r="G443" s="44" t="str">
        <f>IFERROR(VLOOKUP(Tabela1[[#This Row],[Fonte]],'Planilha Interna'!A:B,2,0),"")</f>
        <v/>
      </c>
    </row>
    <row r="444" spans="1:7" x14ac:dyDescent="0.25">
      <c r="A444" s="44"/>
      <c r="D444" s="15"/>
      <c r="E444" s="16" t="str">
        <f>IFERROR(VLOOKUP(Tabela1[[#This Row],[Natureza de Despesa]],'Planilha Interna'!C:D,2,0),"")</f>
        <v/>
      </c>
      <c r="F444" s="44"/>
      <c r="G444" s="44" t="str">
        <f>IFERROR(VLOOKUP(Tabela1[[#This Row],[Fonte]],'Planilha Interna'!A:B,2,0),"")</f>
        <v/>
      </c>
    </row>
    <row r="445" spans="1:7" x14ac:dyDescent="0.25">
      <c r="A445" s="15">
        <v>13839</v>
      </c>
      <c r="D445" s="15"/>
      <c r="E445" s="16" t="str">
        <f>IFERROR(VLOOKUP(Tabela1[[#This Row],[Natureza de Despesa]],'Planilha Interna'!C:D,2,0),"")</f>
        <v/>
      </c>
      <c r="F445" s="44"/>
      <c r="G445" s="15" t="str">
        <f>IFERROR(VLOOKUP(Tabela1[[#This Row],[Fonte]],'Planilha Interna'!A:B,2,0),"")</f>
        <v/>
      </c>
    </row>
    <row r="446" spans="1:7" x14ac:dyDescent="0.25">
      <c r="A446" s="15">
        <v>13829</v>
      </c>
      <c r="D446" s="15"/>
      <c r="E446" s="16" t="str">
        <f>IFERROR(VLOOKUP(Tabela1[[#This Row],[Natureza de Despesa]],'Planilha Interna'!C:D,2,0),"")</f>
        <v/>
      </c>
      <c r="F446" s="44"/>
      <c r="G446" s="15" t="str">
        <f>IFERROR(VLOOKUP(Tabela1[[#This Row],[Fonte]],'Planilha Interna'!A:B,2,0),"")</f>
        <v/>
      </c>
    </row>
    <row r="447" spans="1:7" x14ac:dyDescent="0.25">
      <c r="A447" s="15"/>
      <c r="D447" s="15"/>
      <c r="E447" s="16" t="str">
        <f>IFERROR(VLOOKUP(Tabela1[[#This Row],[Natureza de Despesa]],'Planilha Interna'!C:D,2,0),"")</f>
        <v/>
      </c>
      <c r="F447" s="44"/>
      <c r="G447" s="15" t="str">
        <f>IFERROR(VLOOKUP(Tabela1[[#This Row],[Fonte]],'Planilha Interna'!A:B,2,0),"")</f>
        <v/>
      </c>
    </row>
    <row r="448" spans="1:7" x14ac:dyDescent="0.25">
      <c r="A448" s="44"/>
      <c r="D448" s="15"/>
      <c r="E448" s="16" t="str">
        <f>IFERROR(VLOOKUP(Tabela1[[#This Row],[Natureza de Despesa]],'Planilha Interna'!C:D,2,0),"")</f>
        <v/>
      </c>
      <c r="F448" s="44"/>
      <c r="G448" s="44" t="str">
        <f>IFERROR(VLOOKUP(Tabela1[[#This Row],[Fonte]],'Planilha Interna'!A:B,2,0),"")</f>
        <v/>
      </c>
    </row>
    <row r="449" spans="1:7" x14ac:dyDescent="0.25">
      <c r="A449" s="15"/>
      <c r="D449" s="15"/>
      <c r="E449" s="16" t="str">
        <f>IFERROR(VLOOKUP(Tabela1[[#This Row],[Natureza de Despesa]],'Planilha Interna'!C:D,2,0),"")</f>
        <v/>
      </c>
      <c r="F449" s="44"/>
      <c r="G449" s="15" t="str">
        <f>IFERROR(VLOOKUP(Tabela1[[#This Row],[Fonte]],'Planilha Interna'!A:B,2,0),"")</f>
        <v/>
      </c>
    </row>
    <row r="450" spans="1:7" x14ac:dyDescent="0.25">
      <c r="A450" s="15"/>
      <c r="D450" s="15"/>
      <c r="E450" s="16" t="str">
        <f>IFERROR(VLOOKUP(Tabela1[[#This Row],[Natureza de Despesa]],'Planilha Interna'!C:D,2,0),"")</f>
        <v/>
      </c>
      <c r="F450" s="44"/>
      <c r="G450" s="15" t="str">
        <f>IFERROR(VLOOKUP(Tabela1[[#This Row],[Fonte]],'Planilha Interna'!A:B,2,0),"")</f>
        <v/>
      </c>
    </row>
    <row r="451" spans="1:7" x14ac:dyDescent="0.25">
      <c r="A451" s="15"/>
      <c r="D451" s="15"/>
      <c r="E451" s="16" t="str">
        <f>IFERROR(VLOOKUP(Tabela1[[#This Row],[Natureza de Despesa]],'Planilha Interna'!C:D,2,0),"")</f>
        <v/>
      </c>
      <c r="F451" s="44"/>
      <c r="G451" s="15" t="str">
        <f>IFERROR(VLOOKUP(Tabela1[[#This Row],[Fonte]],'Planilha Interna'!A:B,2,0),"")</f>
        <v/>
      </c>
    </row>
    <row r="452" spans="1:7" x14ac:dyDescent="0.25">
      <c r="A452" s="15"/>
      <c r="D452" s="15"/>
      <c r="E452" s="16" t="str">
        <f>IFERROR(VLOOKUP(Tabela1[[#This Row],[Natureza de Despesa]],'Planilha Interna'!C:D,2,0),"")</f>
        <v/>
      </c>
      <c r="F452" s="44"/>
      <c r="G452" s="15" t="str">
        <f>IFERROR(VLOOKUP(Tabela1[[#This Row],[Fonte]],'Planilha Interna'!A:B,2,0),"")</f>
        <v/>
      </c>
    </row>
    <row r="453" spans="1:7" x14ac:dyDescent="0.25">
      <c r="A453" s="15"/>
      <c r="D453" s="15"/>
      <c r="E453" s="16" t="str">
        <f>IFERROR(VLOOKUP(Tabela1[[#This Row],[Natureza de Despesa]],'Planilha Interna'!C:D,2,0),"")</f>
        <v/>
      </c>
      <c r="F453" s="44"/>
      <c r="G453" s="15" t="str">
        <f>IFERROR(VLOOKUP(Tabela1[[#This Row],[Fonte]],'Planilha Interna'!A:B,2,0),"")</f>
        <v/>
      </c>
    </row>
    <row r="454" spans="1:7" x14ac:dyDescent="0.25">
      <c r="A454" s="44"/>
      <c r="D454" s="15"/>
      <c r="E454" s="16" t="str">
        <f>IFERROR(VLOOKUP(Tabela1[[#This Row],[Natureza de Despesa]],'Planilha Interna'!C:D,2,0),"")</f>
        <v/>
      </c>
      <c r="F454" s="44"/>
      <c r="G454" s="44" t="str">
        <f>IFERROR(VLOOKUP(Tabela1[[#This Row],[Fonte]],'Planilha Interna'!A:B,2,0),"")</f>
        <v/>
      </c>
    </row>
    <row r="455" spans="1:7" x14ac:dyDescent="0.25">
      <c r="A455" s="44"/>
      <c r="D455" s="15"/>
      <c r="E455" s="16" t="str">
        <f>IFERROR(VLOOKUP(Tabela1[[#This Row],[Natureza de Despesa]],'Planilha Interna'!C:D,2,0),"")</f>
        <v/>
      </c>
      <c r="F455" s="44"/>
      <c r="G455" s="44" t="str">
        <f>IFERROR(VLOOKUP(Tabela1[[#This Row],[Fonte]],'Planilha Interna'!A:B,2,0),"")</f>
        <v/>
      </c>
    </row>
    <row r="456" spans="1:7" x14ac:dyDescent="0.25">
      <c r="A456" s="44"/>
      <c r="D456" s="15"/>
      <c r="E456" s="16" t="str">
        <f>IFERROR(VLOOKUP(Tabela1[[#This Row],[Natureza de Despesa]],'Planilha Interna'!C:D,2,0),"")</f>
        <v/>
      </c>
      <c r="F456" s="44"/>
      <c r="G456" s="44" t="str">
        <f>IFERROR(VLOOKUP(Tabela1[[#This Row],[Fonte]],'Planilha Interna'!A:B,2,0),"")</f>
        <v/>
      </c>
    </row>
    <row r="457" spans="1:7" x14ac:dyDescent="0.25">
      <c r="A457" s="44"/>
      <c r="D457" s="15"/>
      <c r="E457" s="16" t="str">
        <f>IFERROR(VLOOKUP(Tabela1[[#This Row],[Natureza de Despesa]],'Planilha Interna'!C:D,2,0),"")</f>
        <v/>
      </c>
      <c r="F457" s="44"/>
      <c r="G457" s="44" t="str">
        <f>IFERROR(VLOOKUP(Tabela1[[#This Row],[Fonte]],'Planilha Interna'!A:B,2,0),"")</f>
        <v/>
      </c>
    </row>
    <row r="458" spans="1:7" x14ac:dyDescent="0.25">
      <c r="A458" s="44"/>
      <c r="D458" s="15"/>
      <c r="E458" s="16" t="str">
        <f>IFERROR(VLOOKUP(Tabela1[[#This Row],[Natureza de Despesa]],'Planilha Interna'!C:D,2,0),"")</f>
        <v/>
      </c>
      <c r="F458" s="44"/>
      <c r="G458" s="44" t="str">
        <f>IFERROR(VLOOKUP(Tabela1[[#This Row],[Fonte]],'Planilha Interna'!A:B,2,0),"")</f>
        <v/>
      </c>
    </row>
    <row r="459" spans="1:7" x14ac:dyDescent="0.25">
      <c r="A459" s="15"/>
      <c r="D459" s="15"/>
      <c r="E459" s="16" t="str">
        <f>IFERROR(VLOOKUP(Tabela1[[#This Row],[Natureza de Despesa]],'Planilha Interna'!C:D,2,0),"")</f>
        <v/>
      </c>
      <c r="F459" s="44"/>
      <c r="G459" s="15" t="str">
        <f>IFERROR(VLOOKUP(Tabela1[[#This Row],[Fonte]],'Planilha Interna'!A:B,2,0),"")</f>
        <v/>
      </c>
    </row>
    <row r="460" spans="1:7" x14ac:dyDescent="0.25">
      <c r="A460" s="44"/>
      <c r="D460" s="15"/>
      <c r="E460" s="16" t="str">
        <f>IFERROR(VLOOKUP(Tabela1[[#This Row],[Natureza de Despesa]],'Planilha Interna'!C:D,2,0),"")</f>
        <v/>
      </c>
      <c r="F460" s="44"/>
      <c r="G460" s="44" t="str">
        <f>IFERROR(VLOOKUP(Tabela1[[#This Row],[Fonte]],'Planilha Interna'!A:B,2,0),"")</f>
        <v/>
      </c>
    </row>
    <row r="461" spans="1:7" x14ac:dyDescent="0.25">
      <c r="A461" s="15">
        <v>12021</v>
      </c>
      <c r="D461" s="15"/>
      <c r="E461" s="16" t="str">
        <f>IFERROR(VLOOKUP(Tabela1[[#This Row],[Natureza de Despesa]],'Planilha Interna'!C:D,2,0),"")</f>
        <v/>
      </c>
      <c r="F461" s="44"/>
      <c r="G461" s="15" t="str">
        <f>IFERROR(VLOOKUP(Tabela1[[#This Row],[Fonte]],'Planilha Interna'!A:B,2,0),"")</f>
        <v/>
      </c>
    </row>
    <row r="462" spans="1:7" x14ac:dyDescent="0.25">
      <c r="A462" s="44"/>
      <c r="D462" s="44"/>
      <c r="E462" s="16" t="str">
        <f>IFERROR(VLOOKUP(Tabela1[[#This Row],[Natureza de Despesa]],'Planilha Interna'!C:D,2,0),"")</f>
        <v/>
      </c>
      <c r="F462" s="44"/>
      <c r="G462" s="44" t="str">
        <f>IFERROR(VLOOKUP(Tabela1[[#This Row],[Fonte]],'Planilha Interna'!A:B,2,0),"")</f>
        <v/>
      </c>
    </row>
    <row r="463" spans="1:7" x14ac:dyDescent="0.25">
      <c r="A463" s="44"/>
      <c r="D463" s="44"/>
      <c r="E463" s="16" t="str">
        <f>IFERROR(VLOOKUP(Tabela1[[#This Row],[Natureza de Despesa]],'Planilha Interna'!C:D,2,0),"")</f>
        <v/>
      </c>
      <c r="F463" s="44"/>
      <c r="G463" s="44" t="str">
        <f>IFERROR(VLOOKUP(Tabela1[[#This Row],[Fonte]],'Planilha Interna'!A:B,2,0),"")</f>
        <v/>
      </c>
    </row>
    <row r="464" spans="1:7" x14ac:dyDescent="0.25">
      <c r="A464" s="44"/>
      <c r="D464" s="44"/>
      <c r="E464" s="16" t="str">
        <f>IFERROR(VLOOKUP(Tabela1[[#This Row],[Natureza de Despesa]],'Planilha Interna'!C:D,2,0),"")</f>
        <v/>
      </c>
      <c r="F464" s="44"/>
      <c r="G464" s="44" t="str">
        <f>IFERROR(VLOOKUP(Tabela1[[#This Row],[Fonte]],'Planilha Interna'!A:B,2,0),"")</f>
        <v/>
      </c>
    </row>
    <row r="465" spans="1:7" x14ac:dyDescent="0.25">
      <c r="A465" s="44"/>
      <c r="D465" s="44"/>
      <c r="E465" s="16" t="str">
        <f>IFERROR(VLOOKUP(Tabela1[[#This Row],[Natureza de Despesa]],'Planilha Interna'!C:D,2,0),"")</f>
        <v/>
      </c>
      <c r="F465" s="44"/>
      <c r="G465" s="44" t="str">
        <f>IFERROR(VLOOKUP(Tabela1[[#This Row],[Fonte]],'Planilha Interna'!A:B,2,0),"")</f>
        <v/>
      </c>
    </row>
    <row r="466" spans="1:7" x14ac:dyDescent="0.25">
      <c r="A466" s="44"/>
      <c r="D466" s="44"/>
      <c r="E466" s="16" t="str">
        <f>IFERROR(VLOOKUP(Tabela1[[#This Row],[Natureza de Despesa]],'Planilha Interna'!C:D,2,0),"")</f>
        <v/>
      </c>
      <c r="F466" s="44"/>
      <c r="G466" s="44" t="str">
        <f>IFERROR(VLOOKUP(Tabela1[[#This Row],[Fonte]],'Planilha Interna'!A:B,2,0),"")</f>
        <v/>
      </c>
    </row>
    <row r="467" spans="1:7" x14ac:dyDescent="0.25">
      <c r="A467" s="44"/>
      <c r="D467" s="44"/>
      <c r="E467" s="16" t="str">
        <f>IFERROR(VLOOKUP(Tabela1[[#This Row],[Natureza de Despesa]],'Planilha Interna'!C:D,2,0),"")</f>
        <v/>
      </c>
      <c r="F467" s="44"/>
      <c r="G467" s="44" t="str">
        <f>IFERROR(VLOOKUP(Tabela1[[#This Row],[Fonte]],'Planilha Interna'!A:B,2,0),"")</f>
        <v/>
      </c>
    </row>
    <row r="468" spans="1:7" x14ac:dyDescent="0.25">
      <c r="A468" s="44"/>
      <c r="D468" s="44"/>
      <c r="E468" s="16" t="str">
        <f>IFERROR(VLOOKUP(Tabela1[[#This Row],[Natureza de Despesa]],'Planilha Interna'!C:D,2,0),"")</f>
        <v/>
      </c>
      <c r="F468" s="44"/>
      <c r="G468" s="44" t="str">
        <f>IFERROR(VLOOKUP(Tabela1[[#This Row],[Fonte]],'Planilha Interna'!A:B,2,0),"")</f>
        <v/>
      </c>
    </row>
    <row r="469" spans="1:7" x14ac:dyDescent="0.25">
      <c r="A469" s="44"/>
      <c r="D469" s="44"/>
      <c r="E469" s="16" t="str">
        <f>IFERROR(VLOOKUP(Tabela1[[#This Row],[Natureza de Despesa]],'Planilha Interna'!C:D,2,0),"")</f>
        <v/>
      </c>
      <c r="F469" s="44"/>
      <c r="G469" s="44" t="str">
        <f>IFERROR(VLOOKUP(Tabela1[[#This Row],[Fonte]],'Planilha Interna'!A:B,2,0),"")</f>
        <v/>
      </c>
    </row>
    <row r="470" spans="1:7" x14ac:dyDescent="0.25">
      <c r="A470" s="44"/>
      <c r="D470" s="44"/>
      <c r="E470" s="16" t="str">
        <f>IFERROR(VLOOKUP(Tabela1[[#This Row],[Natureza de Despesa]],'Planilha Interna'!C:D,2,0),"")</f>
        <v/>
      </c>
      <c r="F470" s="44"/>
      <c r="G470" s="44" t="str">
        <f>IFERROR(VLOOKUP(Tabela1[[#This Row],[Fonte]],'Planilha Interna'!A:B,2,0),"")</f>
        <v/>
      </c>
    </row>
    <row r="471" spans="1:7" x14ac:dyDescent="0.25">
      <c r="A471" s="44"/>
      <c r="D471" s="44"/>
      <c r="E471" s="16" t="str">
        <f>IFERROR(VLOOKUP(Tabela1[[#This Row],[Natureza de Despesa]],'Planilha Interna'!C:D,2,0),"")</f>
        <v/>
      </c>
      <c r="F471" s="44"/>
      <c r="G471" s="44" t="str">
        <f>IFERROR(VLOOKUP(Tabela1[[#This Row],[Fonte]],'Planilha Interna'!A:B,2,0),"")</f>
        <v/>
      </c>
    </row>
    <row r="472" spans="1:7" x14ac:dyDescent="0.25">
      <c r="A472" s="44"/>
      <c r="D472" s="44"/>
      <c r="E472" s="16" t="str">
        <f>IFERROR(VLOOKUP(Tabela1[[#This Row],[Natureza de Despesa]],'Planilha Interna'!C:D,2,0),"")</f>
        <v/>
      </c>
      <c r="F472" s="44"/>
      <c r="G472" s="44" t="str">
        <f>IFERROR(VLOOKUP(Tabela1[[#This Row],[Fonte]],'Planilha Interna'!A:B,2,0),"")</f>
        <v/>
      </c>
    </row>
    <row r="473" spans="1:7" x14ac:dyDescent="0.25">
      <c r="A473" s="44"/>
      <c r="D473" s="44"/>
      <c r="E473" s="16" t="str">
        <f>IFERROR(VLOOKUP(Tabela1[[#This Row],[Natureza de Despesa]],'Planilha Interna'!C:D,2,0),"")</f>
        <v/>
      </c>
      <c r="F473" s="44"/>
      <c r="G473" s="44" t="str">
        <f>IFERROR(VLOOKUP(Tabela1[[#This Row],[Fonte]],'Planilha Interna'!A:B,2,0),"")</f>
        <v/>
      </c>
    </row>
    <row r="474" spans="1:7" x14ac:dyDescent="0.25">
      <c r="A474" s="44"/>
      <c r="D474" s="44"/>
      <c r="E474" s="16" t="str">
        <f>IFERROR(VLOOKUP(Tabela1[[#This Row],[Natureza de Despesa]],'Planilha Interna'!C:D,2,0),"")</f>
        <v/>
      </c>
      <c r="F474" s="44"/>
      <c r="G474" s="44" t="str">
        <f>IFERROR(VLOOKUP(Tabela1[[#This Row],[Fonte]],'Planilha Interna'!A:B,2,0),"")</f>
        <v/>
      </c>
    </row>
    <row r="475" spans="1:7" x14ac:dyDescent="0.25">
      <c r="A475" s="44"/>
      <c r="D475" s="44"/>
      <c r="E475" s="16" t="str">
        <f>IFERROR(VLOOKUP(Tabela1[[#This Row],[Natureza de Despesa]],'Planilha Interna'!C:D,2,0),"")</f>
        <v/>
      </c>
      <c r="F475" s="44"/>
      <c r="G475" s="44" t="str">
        <f>IFERROR(VLOOKUP(Tabela1[[#This Row],[Fonte]],'Planilha Interna'!A:B,2,0),"")</f>
        <v/>
      </c>
    </row>
    <row r="476" spans="1:7" x14ac:dyDescent="0.25">
      <c r="A476" s="44"/>
      <c r="D476" s="44"/>
      <c r="E476" s="16" t="str">
        <f>IFERROR(VLOOKUP(Tabela1[[#This Row],[Natureza de Despesa]],'Planilha Interna'!C:D,2,0),"")</f>
        <v/>
      </c>
      <c r="F476" s="44"/>
      <c r="G476" s="44" t="str">
        <f>IFERROR(VLOOKUP(Tabela1[[#This Row],[Fonte]],'Planilha Interna'!A:B,2,0),"")</f>
        <v/>
      </c>
    </row>
    <row r="477" spans="1:7" x14ac:dyDescent="0.25">
      <c r="A477" s="44"/>
      <c r="D477" s="44"/>
      <c r="E477" s="16" t="str">
        <f>IFERROR(VLOOKUP(Tabela1[[#This Row],[Natureza de Despesa]],'Planilha Interna'!C:D,2,0),"")</f>
        <v/>
      </c>
      <c r="F477" s="44"/>
      <c r="G477" s="44" t="str">
        <f>IFERROR(VLOOKUP(Tabela1[[#This Row],[Fonte]],'Planilha Interna'!A:B,2,0),"")</f>
        <v/>
      </c>
    </row>
    <row r="478" spans="1:7" x14ac:dyDescent="0.25">
      <c r="A478" s="44"/>
      <c r="D478" s="44"/>
      <c r="E478" s="16" t="str">
        <f>IFERROR(VLOOKUP(Tabela1[[#This Row],[Natureza de Despesa]],'Planilha Interna'!C:D,2,0),"")</f>
        <v/>
      </c>
      <c r="F478" s="44"/>
      <c r="G478" s="44" t="str">
        <f>IFERROR(VLOOKUP(Tabela1[[#This Row],[Fonte]],'Planilha Interna'!A:B,2,0),"")</f>
        <v/>
      </c>
    </row>
    <row r="479" spans="1:7" x14ac:dyDescent="0.25">
      <c r="A479" s="44"/>
      <c r="D479" s="44"/>
      <c r="E479" s="16" t="str">
        <f>IFERROR(VLOOKUP(Tabela1[[#This Row],[Natureza de Despesa]],'Planilha Interna'!C:D,2,0),"")</f>
        <v/>
      </c>
      <c r="F479" s="44"/>
      <c r="G479" s="44" t="str">
        <f>IFERROR(VLOOKUP(Tabela1[[#This Row],[Fonte]],'Planilha Interna'!A:B,2,0),"")</f>
        <v/>
      </c>
    </row>
    <row r="480" spans="1:7" x14ac:dyDescent="0.25">
      <c r="A480" s="44"/>
      <c r="D480" s="44"/>
      <c r="E480" s="16" t="str">
        <f>IFERROR(VLOOKUP(Tabela1[[#This Row],[Natureza de Despesa]],'Planilha Interna'!C:D,2,0),"")</f>
        <v/>
      </c>
      <c r="F480" s="44"/>
      <c r="G480" s="44" t="str">
        <f>IFERROR(VLOOKUP(Tabela1[[#This Row],[Fonte]],'Planilha Interna'!A:B,2,0),"")</f>
        <v/>
      </c>
    </row>
    <row r="481" spans="1:7" x14ac:dyDescent="0.25">
      <c r="A481" s="44"/>
      <c r="D481" s="44"/>
      <c r="E481" s="16" t="str">
        <f>IFERROR(VLOOKUP(Tabela1[[#This Row],[Natureza de Despesa]],'Planilha Interna'!C:D,2,0),"")</f>
        <v/>
      </c>
      <c r="F481" s="44"/>
      <c r="G481" s="44" t="str">
        <f>IFERROR(VLOOKUP(Tabela1[[#This Row],[Fonte]],'Planilha Interna'!A:B,2,0),"")</f>
        <v/>
      </c>
    </row>
    <row r="482" spans="1:7" x14ac:dyDescent="0.25">
      <c r="A482" s="44"/>
      <c r="D482" s="44"/>
      <c r="E482" s="16" t="str">
        <f>IFERROR(VLOOKUP(Tabela1[[#This Row],[Natureza de Despesa]],'Planilha Interna'!C:D,2,0),"")</f>
        <v/>
      </c>
      <c r="F482" s="44"/>
      <c r="G482" s="44" t="str">
        <f>IFERROR(VLOOKUP(Tabela1[[#This Row],[Fonte]],'Planilha Interna'!A:B,2,0),"")</f>
        <v/>
      </c>
    </row>
    <row r="483" spans="1:7" x14ac:dyDescent="0.25">
      <c r="A483" s="44"/>
      <c r="D483" s="44"/>
      <c r="E483" s="16" t="str">
        <f>IFERROR(VLOOKUP(Tabela1[[#This Row],[Natureza de Despesa]],'Planilha Interna'!C:D,2,0),"")</f>
        <v/>
      </c>
      <c r="F483" s="44"/>
      <c r="G483" s="44" t="str">
        <f>IFERROR(VLOOKUP(Tabela1[[#This Row],[Fonte]],'Planilha Interna'!A:B,2,0),"")</f>
        <v/>
      </c>
    </row>
    <row r="484" spans="1:7" x14ac:dyDescent="0.25">
      <c r="A484" s="44"/>
      <c r="D484" s="44"/>
      <c r="E484" s="16" t="str">
        <f>IFERROR(VLOOKUP(Tabela1[[#This Row],[Natureza de Despesa]],'Planilha Interna'!C:D,2,0),"")</f>
        <v/>
      </c>
      <c r="F484" s="44"/>
      <c r="G484" s="44" t="str">
        <f>IFERROR(VLOOKUP(Tabela1[[#This Row],[Fonte]],'Planilha Interna'!A:B,2,0),"")</f>
        <v/>
      </c>
    </row>
    <row r="485" spans="1:7" x14ac:dyDescent="0.25">
      <c r="A485" s="44"/>
      <c r="D485" s="44"/>
      <c r="E485" s="16" t="str">
        <f>IFERROR(VLOOKUP(Tabela1[[#This Row],[Natureza de Despesa]],'Planilha Interna'!C:D,2,0),"")</f>
        <v/>
      </c>
      <c r="F485" s="44"/>
      <c r="G485" s="44" t="str">
        <f>IFERROR(VLOOKUP(Tabela1[[#This Row],[Fonte]],'Planilha Interna'!A:B,2,0),"")</f>
        <v/>
      </c>
    </row>
    <row r="486" spans="1:7" x14ac:dyDescent="0.25">
      <c r="A486" s="44"/>
      <c r="D486" s="44"/>
      <c r="E486" s="16" t="str">
        <f>IFERROR(VLOOKUP(Tabela1[[#This Row],[Natureza de Despesa]],'Planilha Interna'!C:D,2,0),"")</f>
        <v/>
      </c>
      <c r="F486" s="44"/>
      <c r="G486" s="44" t="str">
        <f>IFERROR(VLOOKUP(Tabela1[[#This Row],[Fonte]],'Planilha Interna'!A:B,2,0),"")</f>
        <v/>
      </c>
    </row>
    <row r="487" spans="1:7" x14ac:dyDescent="0.25">
      <c r="A487" s="44"/>
      <c r="D487" s="44"/>
      <c r="E487" s="16" t="str">
        <f>IFERROR(VLOOKUP(Tabela1[[#This Row],[Natureza de Despesa]],'Planilha Interna'!C:D,2,0),"")</f>
        <v/>
      </c>
      <c r="F487" s="44"/>
      <c r="G487" s="44" t="str">
        <f>IFERROR(VLOOKUP(Tabela1[[#This Row],[Fonte]],'Planilha Interna'!A:B,2,0),"")</f>
        <v/>
      </c>
    </row>
    <row r="488" spans="1:7" x14ac:dyDescent="0.25">
      <c r="A488" s="44"/>
      <c r="D488" s="44"/>
      <c r="E488" s="16" t="str">
        <f>IFERROR(VLOOKUP(Tabela1[[#This Row],[Natureza de Despesa]],'Planilha Interna'!C:D,2,0),"")</f>
        <v/>
      </c>
      <c r="F488" s="44"/>
      <c r="G488" s="44" t="str">
        <f>IFERROR(VLOOKUP(Tabela1[[#This Row],[Fonte]],'Planilha Interna'!A:B,2,0),"")</f>
        <v/>
      </c>
    </row>
    <row r="489" spans="1:7" x14ac:dyDescent="0.25">
      <c r="A489" s="44"/>
      <c r="D489" s="44"/>
      <c r="E489" s="16" t="str">
        <f>IFERROR(VLOOKUP(Tabela1[[#This Row],[Natureza de Despesa]],'Planilha Interna'!C:D,2,0),"")</f>
        <v/>
      </c>
      <c r="F489" s="44"/>
      <c r="G489" s="44" t="str">
        <f>IFERROR(VLOOKUP(Tabela1[[#This Row],[Fonte]],'Planilha Interna'!A:B,2,0),"")</f>
        <v/>
      </c>
    </row>
    <row r="490" spans="1:7" x14ac:dyDescent="0.25">
      <c r="A490" s="44"/>
      <c r="D490" s="44"/>
      <c r="E490" s="16" t="str">
        <f>IFERROR(VLOOKUP(Tabela1[[#This Row],[Natureza de Despesa]],'Planilha Interna'!C:D,2,0),"")</f>
        <v/>
      </c>
      <c r="F490" s="44"/>
      <c r="G490" s="44" t="str">
        <f>IFERROR(VLOOKUP(Tabela1[[#This Row],[Fonte]],'Planilha Interna'!A:B,2,0),"")</f>
        <v/>
      </c>
    </row>
    <row r="491" spans="1:7" x14ac:dyDescent="0.25">
      <c r="A491" s="44"/>
      <c r="D491" s="44"/>
      <c r="E491" s="16" t="str">
        <f>IFERROR(VLOOKUP(Tabela1[[#This Row],[Natureza de Despesa]],'Planilha Interna'!C:D,2,0),"")</f>
        <v/>
      </c>
      <c r="F491" s="44"/>
      <c r="G491" s="44" t="str">
        <f>IFERROR(VLOOKUP(Tabela1[[#This Row],[Fonte]],'Planilha Interna'!A:B,2,0),"")</f>
        <v/>
      </c>
    </row>
    <row r="492" spans="1:7" x14ac:dyDescent="0.25">
      <c r="A492" s="44"/>
      <c r="D492" s="44"/>
      <c r="E492" s="16" t="str">
        <f>IFERROR(VLOOKUP(Tabela1[[#This Row],[Natureza de Despesa]],'Planilha Interna'!C:D,2,0),"")</f>
        <v/>
      </c>
      <c r="F492" s="44"/>
      <c r="G492" s="44" t="str">
        <f>IFERROR(VLOOKUP(Tabela1[[#This Row],[Fonte]],'Planilha Interna'!A:B,2,0),"")</f>
        <v/>
      </c>
    </row>
    <row r="493" spans="1:7" x14ac:dyDescent="0.25">
      <c r="A493" s="44"/>
      <c r="D493" s="44"/>
      <c r="E493" s="16" t="str">
        <f>IFERROR(VLOOKUP(Tabela1[[#This Row],[Natureza de Despesa]],'Planilha Interna'!C:D,2,0),"")</f>
        <v/>
      </c>
      <c r="F493" s="44"/>
      <c r="G493" s="44" t="str">
        <f>IFERROR(VLOOKUP(Tabela1[[#This Row],[Fonte]],'Planilha Interna'!A:B,2,0),"")</f>
        <v/>
      </c>
    </row>
    <row r="494" spans="1:7" x14ac:dyDescent="0.25">
      <c r="A494" s="44"/>
      <c r="D494" s="44"/>
      <c r="E494" s="16" t="str">
        <f>IFERROR(VLOOKUP(Tabela1[[#This Row],[Natureza de Despesa]],'Planilha Interna'!C:D,2,0),"")</f>
        <v/>
      </c>
      <c r="F494" s="44"/>
      <c r="G494" s="44" t="str">
        <f>IFERROR(VLOOKUP(Tabela1[[#This Row],[Fonte]],'Planilha Interna'!A:B,2,0),"")</f>
        <v/>
      </c>
    </row>
    <row r="495" spans="1:7" x14ac:dyDescent="0.25">
      <c r="A495" s="44"/>
      <c r="D495" s="44"/>
      <c r="E495" s="16" t="str">
        <f>IFERROR(VLOOKUP(Tabela1[[#This Row],[Natureza de Despesa]],'Planilha Interna'!C:D,2,0),"")</f>
        <v/>
      </c>
      <c r="F495" s="44"/>
      <c r="G495" s="44" t="str">
        <f>IFERROR(VLOOKUP(Tabela1[[#This Row],[Fonte]],'Planilha Interna'!A:B,2,0),"")</f>
        <v/>
      </c>
    </row>
    <row r="496" spans="1:7" x14ac:dyDescent="0.25">
      <c r="A496" s="44"/>
      <c r="D496" s="44"/>
      <c r="E496" s="16" t="str">
        <f>IFERROR(VLOOKUP(Tabela1[[#This Row],[Natureza de Despesa]],'Planilha Interna'!C:D,2,0),"")</f>
        <v/>
      </c>
      <c r="F496" s="44"/>
      <c r="G496" s="44" t="str">
        <f>IFERROR(VLOOKUP(Tabela1[[#This Row],[Fonte]],'Planilha Interna'!A:B,2,0),"")</f>
        <v/>
      </c>
    </row>
    <row r="497" spans="1:7" x14ac:dyDescent="0.25">
      <c r="A497" s="44"/>
      <c r="D497" s="44"/>
      <c r="E497" s="16" t="str">
        <f>IFERROR(VLOOKUP(Tabela1[[#This Row],[Natureza de Despesa]],'Planilha Interna'!C:D,2,0),"")</f>
        <v/>
      </c>
      <c r="F497" s="44"/>
      <c r="G497" s="44" t="str">
        <f>IFERROR(VLOOKUP(Tabela1[[#This Row],[Fonte]],'Planilha Interna'!A:B,2,0),"")</f>
        <v/>
      </c>
    </row>
    <row r="498" spans="1:7" x14ac:dyDescent="0.25">
      <c r="A498" s="44"/>
      <c r="D498" s="44"/>
      <c r="E498" s="16" t="str">
        <f>IFERROR(VLOOKUP(Tabela1[[#This Row],[Natureza de Despesa]],'Planilha Interna'!C:D,2,0),"")</f>
        <v/>
      </c>
      <c r="F498" s="44"/>
      <c r="G498" s="44" t="str">
        <f>IFERROR(VLOOKUP(Tabela1[[#This Row],[Fonte]],'Planilha Interna'!A:B,2,0),"")</f>
        <v/>
      </c>
    </row>
    <row r="499" spans="1:7" x14ac:dyDescent="0.25">
      <c r="A499" s="44"/>
      <c r="D499" s="44"/>
      <c r="E499" s="16" t="str">
        <f>IFERROR(VLOOKUP(Tabela1[[#This Row],[Natureza de Despesa]],'Planilha Interna'!C:D,2,0),"")</f>
        <v/>
      </c>
      <c r="F499" s="44"/>
      <c r="G499" s="44" t="str">
        <f>IFERROR(VLOOKUP(Tabela1[[#This Row],[Fonte]],'Planilha Interna'!A:B,2,0),"")</f>
        <v/>
      </c>
    </row>
    <row r="500" spans="1:7" x14ac:dyDescent="0.25">
      <c r="A500" s="44"/>
      <c r="D500" s="44"/>
      <c r="E500" s="16" t="str">
        <f>IFERROR(VLOOKUP(Tabela1[[#This Row],[Natureza de Despesa]],'Planilha Interna'!C:D,2,0),"")</f>
        <v/>
      </c>
      <c r="F500" s="44"/>
      <c r="G500" s="44" t="str">
        <f>IFERROR(VLOOKUP(Tabela1[[#This Row],[Fonte]],'Planilha Interna'!A:B,2,0),"")</f>
        <v/>
      </c>
    </row>
    <row r="501" spans="1:7" x14ac:dyDescent="0.25">
      <c r="A501" s="44"/>
      <c r="D501" s="44"/>
      <c r="E501" s="16" t="str">
        <f>IFERROR(VLOOKUP(Tabela1[[#This Row],[Natureza de Despesa]],'Planilha Interna'!C:D,2,0),"")</f>
        <v/>
      </c>
      <c r="F501" s="44"/>
      <c r="G501" s="44" t="str">
        <f>IFERROR(VLOOKUP(Tabela1[[#This Row],[Fonte]],'Planilha Interna'!A:B,2,0),"")</f>
        <v/>
      </c>
    </row>
    <row r="502" spans="1:7" x14ac:dyDescent="0.25">
      <c r="A502" s="44"/>
      <c r="D502" s="44"/>
      <c r="E502" s="16" t="str">
        <f>IFERROR(VLOOKUP(Tabela1[[#This Row],[Natureza de Despesa]],'Planilha Interna'!C:D,2,0),"")</f>
        <v/>
      </c>
      <c r="F502" s="44"/>
      <c r="G502" s="44" t="str">
        <f>IFERROR(VLOOKUP(Tabela1[[#This Row],[Fonte]],'Planilha Interna'!A:B,2,0),"")</f>
        <v/>
      </c>
    </row>
    <row r="503" spans="1:7" x14ac:dyDescent="0.25">
      <c r="A503" s="44"/>
      <c r="D503" s="44"/>
      <c r="E503" s="16" t="str">
        <f>IFERROR(VLOOKUP(Tabela1[[#This Row],[Natureza de Despesa]],'Planilha Interna'!C:D,2,0),"")</f>
        <v/>
      </c>
      <c r="F503" s="44"/>
      <c r="G503" s="44" t="str">
        <f>IFERROR(VLOOKUP(Tabela1[[#This Row],[Fonte]],'Planilha Interna'!A:B,2,0),"")</f>
        <v/>
      </c>
    </row>
    <row r="504" spans="1:7" x14ac:dyDescent="0.25">
      <c r="A504" s="44"/>
      <c r="D504" s="44"/>
      <c r="E504" s="16" t="str">
        <f>IFERROR(VLOOKUP(Tabela1[[#This Row],[Natureza de Despesa]],'Planilha Interna'!C:D,2,0),"")</f>
        <v/>
      </c>
      <c r="F504" s="44"/>
      <c r="G504" s="44" t="str">
        <f>IFERROR(VLOOKUP(Tabela1[[#This Row],[Fonte]],'Planilha Interna'!A:B,2,0),"")</f>
        <v/>
      </c>
    </row>
    <row r="505" spans="1:7" x14ac:dyDescent="0.25">
      <c r="A505" s="44"/>
      <c r="D505" s="44"/>
      <c r="E505" s="16" t="str">
        <f>IFERROR(VLOOKUP(Tabela1[[#This Row],[Natureza de Despesa]],'Planilha Interna'!C:D,2,0),"")</f>
        <v/>
      </c>
      <c r="F505" s="44"/>
      <c r="G505" s="44" t="str">
        <f>IFERROR(VLOOKUP(Tabela1[[#This Row],[Fonte]],'Planilha Interna'!A:B,2,0),"")</f>
        <v/>
      </c>
    </row>
    <row r="506" spans="1:7" x14ac:dyDescent="0.25">
      <c r="A506" s="44"/>
      <c r="D506" s="44"/>
      <c r="E506" s="16" t="str">
        <f>IFERROR(VLOOKUP(Tabela1[[#This Row],[Natureza de Despesa]],'Planilha Interna'!C:D,2,0),"")</f>
        <v/>
      </c>
      <c r="F506" s="44"/>
      <c r="G506" s="44" t="str">
        <f>IFERROR(VLOOKUP(Tabela1[[#This Row],[Fonte]],'Planilha Interna'!A:B,2,0),"")</f>
        <v/>
      </c>
    </row>
    <row r="507" spans="1:7" x14ac:dyDescent="0.25">
      <c r="A507" s="44"/>
      <c r="D507" s="44"/>
      <c r="E507" s="16" t="str">
        <f>IFERROR(VLOOKUP(Tabela1[[#This Row],[Natureza de Despesa]],'Planilha Interna'!C:D,2,0),"")</f>
        <v/>
      </c>
      <c r="F507" s="44"/>
      <c r="G507" s="44" t="str">
        <f>IFERROR(VLOOKUP(Tabela1[[#This Row],[Fonte]],'Planilha Interna'!A:B,2,0),"")</f>
        <v/>
      </c>
    </row>
    <row r="508" spans="1:7" x14ac:dyDescent="0.25">
      <c r="A508" s="44"/>
      <c r="D508" s="44"/>
      <c r="E508" s="16" t="str">
        <f>IFERROR(VLOOKUP(Tabela1[[#This Row],[Natureza de Despesa]],'Planilha Interna'!C:D,2,0),"")</f>
        <v/>
      </c>
      <c r="F508" s="44"/>
      <c r="G508" s="44" t="str">
        <f>IFERROR(VLOOKUP(Tabela1[[#This Row],[Fonte]],'Planilha Interna'!A:B,2,0),"")</f>
        <v/>
      </c>
    </row>
    <row r="509" spans="1:7" x14ac:dyDescent="0.25">
      <c r="A509" s="44"/>
      <c r="D509" s="44"/>
      <c r="E509" s="16" t="str">
        <f>IFERROR(VLOOKUP(Tabela1[[#This Row],[Natureza de Despesa]],'Planilha Interna'!C:D,2,0),"")</f>
        <v/>
      </c>
      <c r="F509" s="44"/>
      <c r="G509" s="44" t="str">
        <f>IFERROR(VLOOKUP(Tabela1[[#This Row],[Fonte]],'Planilha Interna'!A:B,2,0),"")</f>
        <v/>
      </c>
    </row>
    <row r="510" spans="1:7" x14ac:dyDescent="0.25">
      <c r="A510" s="44"/>
      <c r="D510" s="44"/>
      <c r="E510" s="16" t="str">
        <f>IFERROR(VLOOKUP(Tabela1[[#This Row],[Natureza de Despesa]],'Planilha Interna'!C:D,2,0),"")</f>
        <v/>
      </c>
      <c r="F510" s="44"/>
      <c r="G510" s="44" t="str">
        <f>IFERROR(VLOOKUP(Tabela1[[#This Row],[Fonte]],'Planilha Interna'!A:B,2,0),"")</f>
        <v/>
      </c>
    </row>
    <row r="511" spans="1:7" x14ac:dyDescent="0.25">
      <c r="A511" s="44"/>
      <c r="D511" s="44"/>
      <c r="E511" s="16" t="str">
        <f>IFERROR(VLOOKUP(Tabela1[[#This Row],[Natureza de Despesa]],'Planilha Interna'!C:D,2,0),"")</f>
        <v/>
      </c>
      <c r="F511" s="44"/>
      <c r="G511" s="44" t="str">
        <f>IFERROR(VLOOKUP(Tabela1[[#This Row],[Fonte]],'Planilha Interna'!A:B,2,0),"")</f>
        <v/>
      </c>
    </row>
    <row r="512" spans="1:7" x14ac:dyDescent="0.25">
      <c r="A512" s="44"/>
      <c r="D512" s="44"/>
      <c r="E512" s="16" t="str">
        <f>IFERROR(VLOOKUP(Tabela1[[#This Row],[Natureza de Despesa]],'Planilha Interna'!C:D,2,0),"")</f>
        <v/>
      </c>
      <c r="F512" s="44"/>
      <c r="G512" s="44" t="str">
        <f>IFERROR(VLOOKUP(Tabela1[[#This Row],[Fonte]],'Planilha Interna'!A:B,2,0),"")</f>
        <v/>
      </c>
    </row>
    <row r="513" spans="1:7" x14ac:dyDescent="0.25">
      <c r="A513" s="44"/>
      <c r="D513" s="44"/>
      <c r="E513" s="16" t="str">
        <f>IFERROR(VLOOKUP(Tabela1[[#This Row],[Natureza de Despesa]],'Planilha Interna'!C:D,2,0),"")</f>
        <v/>
      </c>
      <c r="F513" s="44"/>
      <c r="G513" s="44" t="str">
        <f>IFERROR(VLOOKUP(Tabela1[[#This Row],[Fonte]],'Planilha Interna'!A:B,2,0),"")</f>
        <v/>
      </c>
    </row>
    <row r="514" spans="1:7" x14ac:dyDescent="0.25">
      <c r="A514" s="44"/>
      <c r="D514" s="44"/>
      <c r="E514" s="16" t="str">
        <f>IFERROR(VLOOKUP(Tabela1[[#This Row],[Natureza de Despesa]],'Planilha Interna'!C:D,2,0),"")</f>
        <v/>
      </c>
      <c r="F514" s="44"/>
      <c r="G514" s="44" t="str">
        <f>IFERROR(VLOOKUP(Tabela1[[#This Row],[Fonte]],'Planilha Interna'!A:B,2,0),"")</f>
        <v/>
      </c>
    </row>
    <row r="515" spans="1:7" x14ac:dyDescent="0.25">
      <c r="A515" s="44"/>
      <c r="D515" s="44"/>
      <c r="E515" s="16" t="str">
        <f>IFERROR(VLOOKUP(Tabela1[[#This Row],[Natureza de Despesa]],'Planilha Interna'!C:D,2,0),"")</f>
        <v/>
      </c>
      <c r="F515" s="44"/>
      <c r="G515" s="44" t="str">
        <f>IFERROR(VLOOKUP(Tabela1[[#This Row],[Fonte]],'Planilha Interna'!A:B,2,0),"")</f>
        <v/>
      </c>
    </row>
    <row r="516" spans="1:7" x14ac:dyDescent="0.25">
      <c r="A516" s="44"/>
      <c r="D516" s="44"/>
      <c r="E516" s="16" t="str">
        <f>IFERROR(VLOOKUP(Tabela1[[#This Row],[Natureza de Despesa]],'Planilha Interna'!C:D,2,0),"")</f>
        <v/>
      </c>
      <c r="F516" s="44"/>
      <c r="G516" s="44" t="str">
        <f>IFERROR(VLOOKUP(Tabela1[[#This Row],[Fonte]],'Planilha Interna'!A:B,2,0),"")</f>
        <v/>
      </c>
    </row>
    <row r="517" spans="1:7" x14ac:dyDescent="0.25">
      <c r="A517" s="44"/>
      <c r="D517" s="44"/>
      <c r="E517" s="16" t="str">
        <f>IFERROR(VLOOKUP(Tabela1[[#This Row],[Natureza de Despesa]],'Planilha Interna'!C:D,2,0),"")</f>
        <v/>
      </c>
      <c r="F517" s="44"/>
      <c r="G517" s="44" t="str">
        <f>IFERROR(VLOOKUP(Tabela1[[#This Row],[Fonte]],'Planilha Interna'!A:B,2,0),"")</f>
        <v/>
      </c>
    </row>
    <row r="518" spans="1:7" x14ac:dyDescent="0.25">
      <c r="A518" s="44"/>
      <c r="D518" s="44"/>
      <c r="E518" s="16" t="str">
        <f>IFERROR(VLOOKUP(Tabela1[[#This Row],[Natureza de Despesa]],'Planilha Interna'!C:D,2,0),"")</f>
        <v/>
      </c>
      <c r="F518" s="44"/>
      <c r="G518" s="44" t="str">
        <f>IFERROR(VLOOKUP(Tabela1[[#This Row],[Fonte]],'Planilha Interna'!A:B,2,0),"")</f>
        <v/>
      </c>
    </row>
    <row r="519" spans="1:7" x14ac:dyDescent="0.25">
      <c r="A519" s="44"/>
      <c r="D519" s="44"/>
      <c r="E519" s="16" t="str">
        <f>IFERROR(VLOOKUP(Tabela1[[#This Row],[Natureza de Despesa]],'Planilha Interna'!C:D,2,0),"")</f>
        <v/>
      </c>
      <c r="F519" s="44"/>
      <c r="G519" s="44" t="str">
        <f>IFERROR(VLOOKUP(Tabela1[[#This Row],[Fonte]],'Planilha Interna'!A:B,2,0),"")</f>
        <v/>
      </c>
    </row>
    <row r="520" spans="1:7" x14ac:dyDescent="0.25">
      <c r="A520" s="44"/>
      <c r="D520" s="44"/>
      <c r="E520" s="16" t="str">
        <f>IFERROR(VLOOKUP(Tabela1[[#This Row],[Natureza de Despesa]],'Planilha Interna'!C:D,2,0),"")</f>
        <v/>
      </c>
      <c r="F520" s="44"/>
      <c r="G520" s="44" t="str">
        <f>IFERROR(VLOOKUP(Tabela1[[#This Row],[Fonte]],'Planilha Interna'!A:B,2,0),"")</f>
        <v/>
      </c>
    </row>
    <row r="521" spans="1:7" x14ac:dyDescent="0.25">
      <c r="A521" s="44"/>
      <c r="D521" s="44"/>
      <c r="E521" s="16" t="str">
        <f>IFERROR(VLOOKUP(Tabela1[[#This Row],[Natureza de Despesa]],'Planilha Interna'!C:D,2,0),"")</f>
        <v/>
      </c>
      <c r="F521" s="44"/>
      <c r="G521" s="44" t="str">
        <f>IFERROR(VLOOKUP(Tabela1[[#This Row],[Fonte]],'Planilha Interna'!A:B,2,0),"")</f>
        <v/>
      </c>
    </row>
    <row r="522" spans="1:7" x14ac:dyDescent="0.25">
      <c r="A522" s="44"/>
      <c r="D522" s="44"/>
      <c r="E522" s="16" t="str">
        <f>IFERROR(VLOOKUP(Tabela1[[#This Row],[Natureza de Despesa]],'Planilha Interna'!C:D,2,0),"")</f>
        <v/>
      </c>
      <c r="F522" s="44"/>
      <c r="G522" s="44" t="str">
        <f>IFERROR(VLOOKUP(Tabela1[[#This Row],[Fonte]],'Planilha Interna'!A:B,2,0),"")</f>
        <v/>
      </c>
    </row>
    <row r="523" spans="1:7" x14ac:dyDescent="0.25">
      <c r="A523" s="44"/>
      <c r="D523" s="44"/>
      <c r="E523" s="16" t="str">
        <f>IFERROR(VLOOKUP(Tabela1[[#This Row],[Natureza de Despesa]],'Planilha Interna'!C:D,2,0),"")</f>
        <v/>
      </c>
      <c r="F523" s="44"/>
      <c r="G523" s="44" t="str">
        <f>IFERROR(VLOOKUP(Tabela1[[#This Row],[Fonte]],'Planilha Interna'!A:B,2,0),"")</f>
        <v/>
      </c>
    </row>
    <row r="524" spans="1:7" x14ac:dyDescent="0.25">
      <c r="A524" s="44"/>
      <c r="D524" s="44"/>
      <c r="E524" s="16" t="str">
        <f>IFERROR(VLOOKUP(Tabela1[[#This Row],[Natureza de Despesa]],'Planilha Interna'!C:D,2,0),"")</f>
        <v/>
      </c>
      <c r="F524" s="44"/>
      <c r="G524" s="44" t="str">
        <f>IFERROR(VLOOKUP(Tabela1[[#This Row],[Fonte]],'Planilha Interna'!A:B,2,0),"")</f>
        <v/>
      </c>
    </row>
    <row r="525" spans="1:7" x14ac:dyDescent="0.25">
      <c r="A525" s="44"/>
      <c r="D525" s="44"/>
      <c r="E525" s="16" t="str">
        <f>IFERROR(VLOOKUP(Tabela1[[#This Row],[Natureza de Despesa]],'Planilha Interna'!C:D,2,0),"")</f>
        <v/>
      </c>
      <c r="F525" s="44"/>
      <c r="G525" s="44" t="str">
        <f>IFERROR(VLOOKUP(Tabela1[[#This Row],[Fonte]],'Planilha Interna'!A:B,2,0),"")</f>
        <v/>
      </c>
    </row>
    <row r="526" spans="1:7" x14ac:dyDescent="0.25">
      <c r="A526" s="44"/>
      <c r="D526" s="44"/>
      <c r="E526" s="16" t="str">
        <f>IFERROR(VLOOKUP(Tabela1[[#This Row],[Natureza de Despesa]],'Planilha Interna'!C:D,2,0),"")</f>
        <v/>
      </c>
      <c r="F526" s="44"/>
      <c r="G526" s="44" t="str">
        <f>IFERROR(VLOOKUP(Tabela1[[#This Row],[Fonte]],'Planilha Interna'!A:B,2,0),"")</f>
        <v/>
      </c>
    </row>
    <row r="527" spans="1:7" x14ac:dyDescent="0.25">
      <c r="A527" s="44"/>
      <c r="D527" s="44"/>
      <c r="E527" s="16" t="str">
        <f>IFERROR(VLOOKUP(Tabela1[[#This Row],[Natureza de Despesa]],'Planilha Interna'!C:D,2,0),"")</f>
        <v/>
      </c>
      <c r="F527" s="44"/>
      <c r="G527" s="44" t="str">
        <f>IFERROR(VLOOKUP(Tabela1[[#This Row],[Fonte]],'Planilha Interna'!A:B,2,0),"")</f>
        <v/>
      </c>
    </row>
    <row r="528" spans="1:7" x14ac:dyDescent="0.25">
      <c r="A528" s="44"/>
      <c r="D528" s="44"/>
      <c r="E528" s="16" t="str">
        <f>IFERROR(VLOOKUP(Tabela1[[#This Row],[Natureza de Despesa]],'Planilha Interna'!C:D,2,0),"")</f>
        <v/>
      </c>
      <c r="F528" s="44"/>
      <c r="G528" s="44" t="str">
        <f>IFERROR(VLOOKUP(Tabela1[[#This Row],[Fonte]],'Planilha Interna'!A:B,2,0),"")</f>
        <v/>
      </c>
    </row>
    <row r="529" spans="1:7" x14ac:dyDescent="0.25">
      <c r="A529" s="44"/>
      <c r="D529" s="44"/>
      <c r="E529" s="16" t="str">
        <f>IFERROR(VLOOKUP(Tabela1[[#This Row],[Natureza de Despesa]],'Planilha Interna'!C:D,2,0),"")</f>
        <v/>
      </c>
      <c r="F529" s="44"/>
      <c r="G529" s="44" t="str">
        <f>IFERROR(VLOOKUP(Tabela1[[#This Row],[Fonte]],'Planilha Interna'!A:B,2,0),"")</f>
        <v/>
      </c>
    </row>
    <row r="530" spans="1:7" x14ac:dyDescent="0.25">
      <c r="A530" s="44"/>
      <c r="D530" s="44"/>
      <c r="E530" s="16" t="str">
        <f>IFERROR(VLOOKUP(Tabela1[[#This Row],[Natureza de Despesa]],'Planilha Interna'!C:D,2,0),"")</f>
        <v/>
      </c>
      <c r="F530" s="44"/>
      <c r="G530" s="44" t="str">
        <f>IFERROR(VLOOKUP(Tabela1[[#This Row],[Fonte]],'Planilha Interna'!A:B,2,0),"")</f>
        <v/>
      </c>
    </row>
    <row r="531" spans="1:7" x14ac:dyDescent="0.25">
      <c r="A531" s="44"/>
      <c r="D531" s="44"/>
      <c r="E531" s="16" t="str">
        <f>IFERROR(VLOOKUP(Tabela1[[#This Row],[Natureza de Despesa]],'Planilha Interna'!C:D,2,0),"")</f>
        <v/>
      </c>
      <c r="F531" s="44"/>
      <c r="G531" s="44" t="str">
        <f>IFERROR(VLOOKUP(Tabela1[[#This Row],[Fonte]],'Planilha Interna'!A:B,2,0),"")</f>
        <v/>
      </c>
    </row>
    <row r="532" spans="1:7" x14ac:dyDescent="0.25">
      <c r="A532" s="44"/>
      <c r="D532" s="44"/>
      <c r="E532" s="16" t="str">
        <f>IFERROR(VLOOKUP(Tabela1[[#This Row],[Natureza de Despesa]],'Planilha Interna'!C:D,2,0),"")</f>
        <v/>
      </c>
      <c r="F532" s="44"/>
      <c r="G532" s="44" t="str">
        <f>IFERROR(VLOOKUP(Tabela1[[#This Row],[Fonte]],'Planilha Interna'!A:B,2,0),"")</f>
        <v/>
      </c>
    </row>
    <row r="533" spans="1:7" x14ac:dyDescent="0.25">
      <c r="A533" s="44"/>
      <c r="D533" s="44"/>
      <c r="E533" s="16" t="str">
        <f>IFERROR(VLOOKUP(Tabela1[[#This Row],[Natureza de Despesa]],'Planilha Interna'!C:D,2,0),"")</f>
        <v/>
      </c>
      <c r="F533" s="44"/>
      <c r="G533" s="44" t="str">
        <f>IFERROR(VLOOKUP(Tabela1[[#This Row],[Fonte]],'Planilha Interna'!A:B,2,0),"")</f>
        <v/>
      </c>
    </row>
    <row r="534" spans="1:7" x14ac:dyDescent="0.25">
      <c r="A534" s="44"/>
      <c r="D534" s="44"/>
      <c r="E534" s="16" t="str">
        <f>IFERROR(VLOOKUP(Tabela1[[#This Row],[Natureza de Despesa]],'Planilha Interna'!C:D,2,0),"")</f>
        <v/>
      </c>
      <c r="F534" s="44"/>
      <c r="G534" s="44" t="str">
        <f>IFERROR(VLOOKUP(Tabela1[[#This Row],[Fonte]],'Planilha Interna'!A:B,2,0),"")</f>
        <v/>
      </c>
    </row>
    <row r="535" spans="1:7" x14ac:dyDescent="0.25">
      <c r="A535" s="44"/>
      <c r="D535" s="44"/>
      <c r="E535" s="16" t="str">
        <f>IFERROR(VLOOKUP(Tabela1[[#This Row],[Natureza de Despesa]],'Planilha Interna'!C:D,2,0),"")</f>
        <v/>
      </c>
      <c r="F535" s="44"/>
      <c r="G535" s="44" t="str">
        <f>IFERROR(VLOOKUP(Tabela1[[#This Row],[Fonte]],'Planilha Interna'!A:B,2,0),"")</f>
        <v/>
      </c>
    </row>
    <row r="536" spans="1:7" x14ac:dyDescent="0.25">
      <c r="A536" s="44"/>
      <c r="D536" s="44"/>
      <c r="E536" s="16" t="str">
        <f>IFERROR(VLOOKUP(Tabela1[[#This Row],[Natureza de Despesa]],'Planilha Interna'!C:D,2,0),"")</f>
        <v/>
      </c>
      <c r="F536" s="44"/>
      <c r="G536" s="44" t="str">
        <f>IFERROR(VLOOKUP(Tabela1[[#This Row],[Fonte]],'Planilha Interna'!A:B,2,0),"")</f>
        <v/>
      </c>
    </row>
    <row r="537" spans="1:7" x14ac:dyDescent="0.25">
      <c r="A537" s="44"/>
      <c r="D537" s="44"/>
      <c r="E537" s="16" t="str">
        <f>IFERROR(VLOOKUP(Tabela1[[#This Row],[Natureza de Despesa]],'Planilha Interna'!C:D,2,0),"")</f>
        <v/>
      </c>
      <c r="F537" s="44"/>
      <c r="G537" s="44" t="str">
        <f>IFERROR(VLOOKUP(Tabela1[[#This Row],[Fonte]],'Planilha Interna'!A:B,2,0),"")</f>
        <v/>
      </c>
    </row>
    <row r="538" spans="1:7" x14ac:dyDescent="0.25">
      <c r="A538" s="44"/>
      <c r="D538" s="44"/>
      <c r="E538" s="16" t="str">
        <f>IFERROR(VLOOKUP(Tabela1[[#This Row],[Natureza de Despesa]],'Planilha Interna'!C:D,2,0),"")</f>
        <v/>
      </c>
      <c r="F538" s="44"/>
      <c r="G538" s="44" t="str">
        <f>IFERROR(VLOOKUP(Tabela1[[#This Row],[Fonte]],'Planilha Interna'!A:B,2,0),"")</f>
        <v/>
      </c>
    </row>
    <row r="539" spans="1:7" x14ac:dyDescent="0.25">
      <c r="A539" s="44"/>
      <c r="D539" s="44"/>
      <c r="E539" s="16" t="str">
        <f>IFERROR(VLOOKUP(Tabela1[[#This Row],[Natureza de Despesa]],'Planilha Interna'!C:D,2,0),"")</f>
        <v/>
      </c>
      <c r="F539" s="44"/>
      <c r="G539" s="44" t="str">
        <f>IFERROR(VLOOKUP(Tabela1[[#This Row],[Fonte]],'Planilha Interna'!A:B,2,0),"")</f>
        <v/>
      </c>
    </row>
    <row r="540" spans="1:7" x14ac:dyDescent="0.25">
      <c r="A540" s="44"/>
      <c r="D540" s="44"/>
      <c r="E540" s="16" t="str">
        <f>IFERROR(VLOOKUP(Tabela1[[#This Row],[Natureza de Despesa]],'Planilha Interna'!C:D,2,0),"")</f>
        <v/>
      </c>
      <c r="F540" s="44"/>
      <c r="G540" s="44" t="str">
        <f>IFERROR(VLOOKUP(Tabela1[[#This Row],[Fonte]],'Planilha Interna'!A:B,2,0),"")</f>
        <v/>
      </c>
    </row>
    <row r="541" spans="1:7" x14ac:dyDescent="0.25">
      <c r="A541" s="44"/>
      <c r="D541" s="44"/>
      <c r="E541" s="16" t="str">
        <f>IFERROR(VLOOKUP(Tabela1[[#This Row],[Natureza de Despesa]],'Planilha Interna'!C:D,2,0),"")</f>
        <v/>
      </c>
      <c r="F541" s="44"/>
      <c r="G541" s="44" t="str">
        <f>IFERROR(VLOOKUP(Tabela1[[#This Row],[Fonte]],'Planilha Interna'!A:B,2,0),"")</f>
        <v/>
      </c>
    </row>
    <row r="542" spans="1:7" x14ac:dyDescent="0.25">
      <c r="A542" s="44"/>
      <c r="D542" s="44"/>
      <c r="E542" s="16" t="str">
        <f>IFERROR(VLOOKUP(Tabela1[[#This Row],[Natureza de Despesa]],'Planilha Interna'!C:D,2,0),"")</f>
        <v/>
      </c>
      <c r="F542" s="44"/>
      <c r="G542" s="44" t="str">
        <f>IFERROR(VLOOKUP(Tabela1[[#This Row],[Fonte]],'Planilha Interna'!A:B,2,0),"")</f>
        <v/>
      </c>
    </row>
    <row r="543" spans="1:7" x14ac:dyDescent="0.25">
      <c r="A543" s="44"/>
      <c r="D543" s="44"/>
      <c r="E543" s="16" t="str">
        <f>IFERROR(VLOOKUP(Tabela1[[#This Row],[Natureza de Despesa]],'Planilha Interna'!C:D,2,0),"")</f>
        <v/>
      </c>
      <c r="F543" s="44"/>
      <c r="G543" s="44" t="str">
        <f>IFERROR(VLOOKUP(Tabela1[[#This Row],[Fonte]],'Planilha Interna'!A:B,2,0),"")</f>
        <v/>
      </c>
    </row>
    <row r="544" spans="1:7" x14ac:dyDescent="0.25">
      <c r="A544" s="44"/>
      <c r="D544" s="44"/>
      <c r="E544" s="16" t="str">
        <f>IFERROR(VLOOKUP(Tabela1[[#This Row],[Natureza de Despesa]],'Planilha Interna'!C:D,2,0),"")</f>
        <v/>
      </c>
      <c r="F544" s="44"/>
      <c r="G544" s="44" t="str">
        <f>IFERROR(VLOOKUP(Tabela1[[#This Row],[Fonte]],'Planilha Interna'!A:B,2,0),"")</f>
        <v/>
      </c>
    </row>
    <row r="545" spans="1:7" x14ac:dyDescent="0.25">
      <c r="A545" s="44"/>
      <c r="D545" s="44"/>
      <c r="E545" s="16" t="str">
        <f>IFERROR(VLOOKUP(Tabela1[[#This Row],[Natureza de Despesa]],'Planilha Interna'!C:D,2,0),"")</f>
        <v/>
      </c>
      <c r="F545" s="44"/>
      <c r="G545" s="44" t="str">
        <f>IFERROR(VLOOKUP(Tabela1[[#This Row],[Fonte]],'Planilha Interna'!A:B,2,0),"")</f>
        <v/>
      </c>
    </row>
    <row r="546" spans="1:7" x14ac:dyDescent="0.25">
      <c r="A546" s="44"/>
      <c r="D546" s="44"/>
      <c r="E546" s="16" t="str">
        <f>IFERROR(VLOOKUP(Tabela1[[#This Row],[Natureza de Despesa]],'Planilha Interna'!C:D,2,0),"")</f>
        <v/>
      </c>
      <c r="F546" s="44"/>
      <c r="G546" s="44" t="str">
        <f>IFERROR(VLOOKUP(Tabela1[[#This Row],[Fonte]],'Planilha Interna'!A:B,2,0),"")</f>
        <v/>
      </c>
    </row>
    <row r="547" spans="1:7" x14ac:dyDescent="0.25">
      <c r="A547" s="44"/>
      <c r="D547" s="44"/>
      <c r="E547" s="16" t="str">
        <f>IFERROR(VLOOKUP(Tabela1[[#This Row],[Natureza de Despesa]],'Planilha Interna'!C:D,2,0),"")</f>
        <v/>
      </c>
      <c r="F547" s="44"/>
      <c r="G547" s="44" t="str">
        <f>IFERROR(VLOOKUP(Tabela1[[#This Row],[Fonte]],'Planilha Interna'!A:B,2,0),"")</f>
        <v/>
      </c>
    </row>
    <row r="548" spans="1:7" x14ac:dyDescent="0.25">
      <c r="A548" s="44"/>
      <c r="D548" s="44"/>
      <c r="E548" s="16" t="str">
        <f>IFERROR(VLOOKUP(Tabela1[[#This Row],[Natureza de Despesa]],'Planilha Interna'!C:D,2,0),"")</f>
        <v/>
      </c>
      <c r="F548" s="44"/>
      <c r="G548" s="44" t="str">
        <f>IFERROR(VLOOKUP(Tabela1[[#This Row],[Fonte]],'Planilha Interna'!A:B,2,0),"")</f>
        <v/>
      </c>
    </row>
    <row r="549" spans="1:7" x14ac:dyDescent="0.25">
      <c r="A549" s="44"/>
      <c r="D549" s="44"/>
      <c r="E549" s="16" t="str">
        <f>IFERROR(VLOOKUP(Tabela1[[#This Row],[Natureza de Despesa]],'Planilha Interna'!C:D,2,0),"")</f>
        <v/>
      </c>
      <c r="F549" s="44"/>
      <c r="G549" s="44" t="str">
        <f>IFERROR(VLOOKUP(Tabela1[[#This Row],[Fonte]],'Planilha Interna'!A:B,2,0),"")</f>
        <v/>
      </c>
    </row>
    <row r="550" spans="1:7" x14ac:dyDescent="0.25">
      <c r="A550" s="44"/>
      <c r="D550" s="44"/>
      <c r="E550" s="16" t="str">
        <f>IFERROR(VLOOKUP(Tabela1[[#This Row],[Natureza de Despesa]],'Planilha Interna'!C:D,2,0),"")</f>
        <v/>
      </c>
      <c r="F550" s="44"/>
      <c r="G550" s="44" t="str">
        <f>IFERROR(VLOOKUP(Tabela1[[#This Row],[Fonte]],'Planilha Interna'!A:B,2,0),"")</f>
        <v/>
      </c>
    </row>
    <row r="551" spans="1:7" x14ac:dyDescent="0.25">
      <c r="A551" s="44"/>
      <c r="D551" s="44"/>
      <c r="E551" s="16" t="str">
        <f>IFERROR(VLOOKUP(Tabela1[[#This Row],[Natureza de Despesa]],'Planilha Interna'!C:D,2,0),"")</f>
        <v/>
      </c>
      <c r="F551" s="44"/>
      <c r="G551" s="44" t="str">
        <f>IFERROR(VLOOKUP(Tabela1[[#This Row],[Fonte]],'Planilha Interna'!A:B,2,0),"")</f>
        <v/>
      </c>
    </row>
    <row r="552" spans="1:7" x14ac:dyDescent="0.25">
      <c r="A552" s="44"/>
      <c r="D552" s="44"/>
      <c r="E552" s="16" t="str">
        <f>IFERROR(VLOOKUP(Tabela1[[#This Row],[Natureza de Despesa]],'Planilha Interna'!C:D,2,0),"")</f>
        <v/>
      </c>
      <c r="F552" s="44"/>
      <c r="G552" s="44" t="str">
        <f>IFERROR(VLOOKUP(Tabela1[[#This Row],[Fonte]],'Planilha Interna'!A:B,2,0),"")</f>
        <v/>
      </c>
    </row>
    <row r="553" spans="1:7" x14ac:dyDescent="0.25">
      <c r="A553" s="44"/>
      <c r="D553" s="44"/>
      <c r="E553" s="16" t="str">
        <f>IFERROR(VLOOKUP(Tabela1[[#This Row],[Natureza de Despesa]],'Planilha Interna'!C:D,2,0),"")</f>
        <v/>
      </c>
      <c r="F553" s="44"/>
      <c r="G553" s="44" t="str">
        <f>IFERROR(VLOOKUP(Tabela1[[#This Row],[Fonte]],'Planilha Interna'!A:B,2,0),"")</f>
        <v/>
      </c>
    </row>
    <row r="554" spans="1:7" x14ac:dyDescent="0.25">
      <c r="A554" s="44"/>
      <c r="D554" s="44"/>
      <c r="E554" s="16" t="str">
        <f>IFERROR(VLOOKUP(Tabela1[[#This Row],[Natureza de Despesa]],'Planilha Interna'!C:D,2,0),"")</f>
        <v/>
      </c>
      <c r="F554" s="44"/>
      <c r="G554" s="44" t="str">
        <f>IFERROR(VLOOKUP(Tabela1[[#This Row],[Fonte]],'Planilha Interna'!A:B,2,0),"")</f>
        <v/>
      </c>
    </row>
    <row r="555" spans="1:7" x14ac:dyDescent="0.25">
      <c r="A555" s="44"/>
      <c r="D555" s="44"/>
      <c r="E555" s="16" t="str">
        <f>IFERROR(VLOOKUP(Tabela1[[#This Row],[Natureza de Despesa]],'Planilha Interna'!C:D,2,0),"")</f>
        <v/>
      </c>
      <c r="F555" s="44"/>
      <c r="G555" s="44" t="str">
        <f>IFERROR(VLOOKUP(Tabela1[[#This Row],[Fonte]],'Planilha Interna'!A:B,2,0),"")</f>
        <v/>
      </c>
    </row>
    <row r="556" spans="1:7" x14ac:dyDescent="0.25">
      <c r="A556" s="44"/>
      <c r="D556" s="44"/>
      <c r="E556" s="16" t="str">
        <f>IFERROR(VLOOKUP(Tabela1[[#This Row],[Natureza de Despesa]],'Planilha Interna'!C:D,2,0),"")</f>
        <v/>
      </c>
      <c r="F556" s="44"/>
      <c r="G556" s="44" t="str">
        <f>IFERROR(VLOOKUP(Tabela1[[#This Row],[Fonte]],'Planilha Interna'!A:B,2,0),"")</f>
        <v/>
      </c>
    </row>
    <row r="557" spans="1:7" x14ac:dyDescent="0.25">
      <c r="A557" s="44"/>
      <c r="D557" s="44"/>
      <c r="E557" s="16" t="str">
        <f>IFERROR(VLOOKUP(Tabela1[[#This Row],[Natureza de Despesa]],'Planilha Interna'!C:D,2,0),"")</f>
        <v/>
      </c>
      <c r="F557" s="44"/>
      <c r="G557" s="44" t="str">
        <f>IFERROR(VLOOKUP(Tabela1[[#This Row],[Fonte]],'Planilha Interna'!A:B,2,0),"")</f>
        <v/>
      </c>
    </row>
    <row r="558" spans="1:7" x14ac:dyDescent="0.25">
      <c r="A558" s="44"/>
      <c r="D558" s="44"/>
      <c r="E558" s="16" t="str">
        <f>IFERROR(VLOOKUP(Tabela1[[#This Row],[Natureza de Despesa]],'Planilha Interna'!C:D,2,0),"")</f>
        <v/>
      </c>
      <c r="F558" s="44"/>
      <c r="G558" s="44" t="str">
        <f>IFERROR(VLOOKUP(Tabela1[[#This Row],[Fonte]],'Planilha Interna'!A:B,2,0),"")</f>
        <v/>
      </c>
    </row>
    <row r="559" spans="1:7" x14ac:dyDescent="0.25">
      <c r="A559" s="44"/>
      <c r="D559" s="44"/>
      <c r="E559" s="16" t="str">
        <f>IFERROR(VLOOKUP(Tabela1[[#This Row],[Natureza de Despesa]],'Planilha Interna'!C:D,2,0),"")</f>
        <v/>
      </c>
      <c r="F559" s="44"/>
      <c r="G559" s="44" t="str">
        <f>IFERROR(VLOOKUP(Tabela1[[#This Row],[Fonte]],'Planilha Interna'!A:B,2,0),"")</f>
        <v/>
      </c>
    </row>
    <row r="560" spans="1:7" x14ac:dyDescent="0.25">
      <c r="A560" s="44"/>
      <c r="D560" s="44"/>
      <c r="E560" s="16" t="str">
        <f>IFERROR(VLOOKUP(Tabela1[[#This Row],[Natureza de Despesa]],'Planilha Interna'!C:D,2,0),"")</f>
        <v/>
      </c>
      <c r="F560" s="44"/>
      <c r="G560" s="44" t="str">
        <f>IFERROR(VLOOKUP(Tabela1[[#This Row],[Fonte]],'Planilha Interna'!A:B,2,0),"")</f>
        <v/>
      </c>
    </row>
    <row r="561" spans="1:7" x14ac:dyDescent="0.25">
      <c r="A561" s="44"/>
      <c r="D561" s="44"/>
      <c r="E561" s="16" t="str">
        <f>IFERROR(VLOOKUP(Tabela1[[#This Row],[Natureza de Despesa]],'Planilha Interna'!C:D,2,0),"")</f>
        <v/>
      </c>
      <c r="F561" s="44"/>
      <c r="G561" s="44" t="str">
        <f>IFERROR(VLOOKUP(Tabela1[[#This Row],[Fonte]],'Planilha Interna'!A:B,2,0),"")</f>
        <v/>
      </c>
    </row>
    <row r="562" spans="1:7" x14ac:dyDescent="0.25">
      <c r="A562" s="44"/>
      <c r="D562" s="44"/>
      <c r="E562" s="16" t="str">
        <f>IFERROR(VLOOKUP(Tabela1[[#This Row],[Natureza de Despesa]],'Planilha Interna'!C:D,2,0),"")</f>
        <v/>
      </c>
      <c r="F562" s="44"/>
      <c r="G562" s="44" t="str">
        <f>IFERROR(VLOOKUP(Tabela1[[#This Row],[Fonte]],'Planilha Interna'!A:B,2,0),"")</f>
        <v/>
      </c>
    </row>
    <row r="563" spans="1:7" x14ac:dyDescent="0.25">
      <c r="A563" s="44"/>
      <c r="D563" s="44"/>
      <c r="E563" s="16" t="str">
        <f>IFERROR(VLOOKUP(Tabela1[[#This Row],[Natureza de Despesa]],'Planilha Interna'!C:D,2,0),"")</f>
        <v/>
      </c>
      <c r="F563" s="44"/>
      <c r="G563" s="44" t="str">
        <f>IFERROR(VLOOKUP(Tabela1[[#This Row],[Fonte]],'Planilha Interna'!A:B,2,0),"")</f>
        <v/>
      </c>
    </row>
    <row r="564" spans="1:7" x14ac:dyDescent="0.25">
      <c r="A564" s="44"/>
      <c r="D564" s="44"/>
      <c r="E564" s="16" t="str">
        <f>IFERROR(VLOOKUP(Tabela1[[#This Row],[Natureza de Despesa]],'Planilha Interna'!C:D,2,0),"")</f>
        <v/>
      </c>
      <c r="F564" s="44"/>
      <c r="G564" s="44" t="str">
        <f>IFERROR(VLOOKUP(Tabela1[[#This Row],[Fonte]],'Planilha Interna'!A:B,2,0),"")</f>
        <v/>
      </c>
    </row>
    <row r="565" spans="1:7" x14ac:dyDescent="0.25">
      <c r="A565" s="44"/>
      <c r="D565" s="44"/>
      <c r="E565" s="16" t="str">
        <f>IFERROR(VLOOKUP(Tabela1[[#This Row],[Natureza de Despesa]],'Planilha Interna'!C:D,2,0),"")</f>
        <v/>
      </c>
      <c r="F565" s="44"/>
      <c r="G565" s="44" t="str">
        <f>IFERROR(VLOOKUP(Tabela1[[#This Row],[Fonte]],'Planilha Interna'!A:B,2,0),"")</f>
        <v/>
      </c>
    </row>
    <row r="566" spans="1:7" x14ac:dyDescent="0.25">
      <c r="A566" s="44"/>
      <c r="D566" s="44"/>
      <c r="E566" s="16" t="str">
        <f>IFERROR(VLOOKUP(Tabela1[[#This Row],[Natureza de Despesa]],'Planilha Interna'!C:D,2,0),"")</f>
        <v/>
      </c>
      <c r="F566" s="44"/>
      <c r="G566" s="44" t="str">
        <f>IFERROR(VLOOKUP(Tabela1[[#This Row],[Fonte]],'Planilha Interna'!A:B,2,0),"")</f>
        <v/>
      </c>
    </row>
    <row r="567" spans="1:7" x14ac:dyDescent="0.25">
      <c r="A567" s="44"/>
      <c r="D567" s="44"/>
      <c r="E567" s="16" t="str">
        <f>IFERROR(VLOOKUP(Tabela1[[#This Row],[Natureza de Despesa]],'Planilha Interna'!C:D,2,0),"")</f>
        <v/>
      </c>
      <c r="F567" s="44"/>
      <c r="G567" s="44" t="str">
        <f>IFERROR(VLOOKUP(Tabela1[[#This Row],[Fonte]],'Planilha Interna'!A:B,2,0),"")</f>
        <v/>
      </c>
    </row>
    <row r="568" spans="1:7" x14ac:dyDescent="0.25">
      <c r="A568" s="44"/>
      <c r="D568" s="44"/>
      <c r="E568" s="16" t="str">
        <f>IFERROR(VLOOKUP(Tabela1[[#This Row],[Natureza de Despesa]],'Planilha Interna'!C:D,2,0),"")</f>
        <v/>
      </c>
      <c r="F568" s="44"/>
      <c r="G568" s="44" t="str">
        <f>IFERROR(VLOOKUP(Tabela1[[#This Row],[Fonte]],'Planilha Interna'!A:B,2,0),"")</f>
        <v/>
      </c>
    </row>
    <row r="569" spans="1:7" x14ac:dyDescent="0.25">
      <c r="A569" s="44"/>
      <c r="D569" s="44"/>
      <c r="E569" s="16" t="str">
        <f>IFERROR(VLOOKUP(Tabela1[[#This Row],[Natureza de Despesa]],'Planilha Interna'!C:D,2,0),"")</f>
        <v/>
      </c>
      <c r="F569" s="44"/>
      <c r="G569" s="44" t="str">
        <f>IFERROR(VLOOKUP(Tabela1[[#This Row],[Fonte]],'Planilha Interna'!A:B,2,0),"")</f>
        <v/>
      </c>
    </row>
    <row r="570" spans="1:7" x14ac:dyDescent="0.25">
      <c r="A570" s="44"/>
      <c r="D570" s="44"/>
      <c r="E570" s="16" t="str">
        <f>IFERROR(VLOOKUP(Tabela1[[#This Row],[Natureza de Despesa]],'Planilha Interna'!C:D,2,0),"")</f>
        <v/>
      </c>
      <c r="F570" s="44"/>
      <c r="G570" s="44" t="str">
        <f>IFERROR(VLOOKUP(Tabela1[[#This Row],[Fonte]],'Planilha Interna'!A:B,2,0),"")</f>
        <v/>
      </c>
    </row>
    <row r="571" spans="1:7" x14ac:dyDescent="0.25">
      <c r="A571" s="44"/>
      <c r="D571" s="44"/>
      <c r="E571" s="16" t="str">
        <f>IFERROR(VLOOKUP(Tabela1[[#This Row],[Natureza de Despesa]],'Planilha Interna'!C:D,2,0),"")</f>
        <v/>
      </c>
      <c r="F571" s="44"/>
      <c r="G571" s="44" t="str">
        <f>IFERROR(VLOOKUP(Tabela1[[#This Row],[Fonte]],'Planilha Interna'!A:B,2,0),"")</f>
        <v/>
      </c>
    </row>
    <row r="572" spans="1:7" x14ac:dyDescent="0.25">
      <c r="A572" s="44"/>
      <c r="D572" s="44"/>
      <c r="E572" s="16" t="str">
        <f>IFERROR(VLOOKUP(Tabela1[[#This Row],[Natureza de Despesa]],'Planilha Interna'!C:D,2,0),"")</f>
        <v/>
      </c>
      <c r="F572" s="44"/>
      <c r="G572" s="44" t="str">
        <f>IFERROR(VLOOKUP(Tabela1[[#This Row],[Fonte]],'Planilha Interna'!A:B,2,0),"")</f>
        <v/>
      </c>
    </row>
    <row r="573" spans="1:7" x14ac:dyDescent="0.25">
      <c r="A573" s="44"/>
      <c r="D573" s="44"/>
      <c r="E573" s="16" t="str">
        <f>IFERROR(VLOOKUP(Tabela1[[#This Row],[Natureza de Despesa]],'Planilha Interna'!C:D,2,0),"")</f>
        <v/>
      </c>
      <c r="F573" s="44"/>
      <c r="G573" s="44" t="str">
        <f>IFERROR(VLOOKUP(Tabela1[[#This Row],[Fonte]],'Planilha Interna'!A:B,2,0),"")</f>
        <v/>
      </c>
    </row>
    <row r="574" spans="1:7" x14ac:dyDescent="0.25">
      <c r="A574" s="44"/>
      <c r="D574" s="44"/>
      <c r="E574" s="16" t="str">
        <f>IFERROR(VLOOKUP(Tabela1[[#This Row],[Natureza de Despesa]],'Planilha Interna'!C:D,2,0),"")</f>
        <v/>
      </c>
      <c r="F574" s="44"/>
      <c r="G574" s="44" t="str">
        <f>IFERROR(VLOOKUP(Tabela1[[#This Row],[Fonte]],'Planilha Interna'!A:B,2,0),"")</f>
        <v/>
      </c>
    </row>
    <row r="575" spans="1:7" x14ac:dyDescent="0.25">
      <c r="A575" s="44"/>
      <c r="D575" s="44"/>
      <c r="E575" s="16" t="str">
        <f>IFERROR(VLOOKUP(Tabela1[[#This Row],[Natureza de Despesa]],'Planilha Interna'!C:D,2,0),"")</f>
        <v/>
      </c>
      <c r="F575" s="44"/>
      <c r="G575" s="44" t="str">
        <f>IFERROR(VLOOKUP(Tabela1[[#This Row],[Fonte]],'Planilha Interna'!A:B,2,0),"")</f>
        <v/>
      </c>
    </row>
    <row r="576" spans="1:7" x14ac:dyDescent="0.25">
      <c r="A576" s="44"/>
      <c r="D576" s="44"/>
      <c r="E576" s="16" t="str">
        <f>IFERROR(VLOOKUP(Tabela1[[#This Row],[Natureza de Despesa]],'Planilha Interna'!C:D,2,0),"")</f>
        <v/>
      </c>
      <c r="F576" s="44"/>
      <c r="G576" s="44" t="str">
        <f>IFERROR(VLOOKUP(Tabela1[[#This Row],[Fonte]],'Planilha Interna'!A:B,2,0),"")</f>
        <v/>
      </c>
    </row>
    <row r="577" spans="1:7" x14ac:dyDescent="0.25">
      <c r="A577" s="44"/>
      <c r="D577" s="44"/>
      <c r="E577" s="16" t="str">
        <f>IFERROR(VLOOKUP(Tabela1[[#This Row],[Natureza de Despesa]],'Planilha Interna'!C:D,2,0),"")</f>
        <v/>
      </c>
      <c r="F577" s="44"/>
      <c r="G577" s="44" t="str">
        <f>IFERROR(VLOOKUP(Tabela1[[#This Row],[Fonte]],'Planilha Interna'!A:B,2,0),"")</f>
        <v/>
      </c>
    </row>
    <row r="578" spans="1:7" x14ac:dyDescent="0.25">
      <c r="A578" s="44"/>
      <c r="D578" s="44"/>
      <c r="E578" s="16" t="str">
        <f>IFERROR(VLOOKUP(Tabela1[[#This Row],[Natureza de Despesa]],'Planilha Interna'!C:D,2,0),"")</f>
        <v/>
      </c>
      <c r="F578" s="44"/>
      <c r="G578" s="44" t="str">
        <f>IFERROR(VLOOKUP(Tabela1[[#This Row],[Fonte]],'Planilha Interna'!A:B,2,0),"")</f>
        <v/>
      </c>
    </row>
    <row r="579" spans="1:7" x14ac:dyDescent="0.25">
      <c r="A579" s="44"/>
      <c r="D579" s="44"/>
      <c r="E579" s="16" t="str">
        <f>IFERROR(VLOOKUP(Tabela1[[#This Row],[Natureza de Despesa]],'Planilha Interna'!C:D,2,0),"")</f>
        <v/>
      </c>
      <c r="F579" s="44"/>
      <c r="G579" s="44" t="str">
        <f>IFERROR(VLOOKUP(Tabela1[[#This Row],[Fonte]],'Planilha Interna'!A:B,2,0),"")</f>
        <v/>
      </c>
    </row>
    <row r="580" spans="1:7" x14ac:dyDescent="0.25">
      <c r="A580" s="44"/>
      <c r="D580" s="44"/>
      <c r="E580" s="16" t="str">
        <f>IFERROR(VLOOKUP(Tabela1[[#This Row],[Natureza de Despesa]],'Planilha Interna'!C:D,2,0),"")</f>
        <v/>
      </c>
      <c r="F580" s="44"/>
      <c r="G580" s="44" t="str">
        <f>IFERROR(VLOOKUP(Tabela1[[#This Row],[Fonte]],'Planilha Interna'!A:B,2,0),"")</f>
        <v/>
      </c>
    </row>
    <row r="581" spans="1:7" x14ac:dyDescent="0.25">
      <c r="A581" s="44"/>
      <c r="D581" s="44"/>
      <c r="E581" s="16" t="str">
        <f>IFERROR(VLOOKUP(Tabela1[[#This Row],[Natureza de Despesa]],'Planilha Interna'!C:D,2,0),"")</f>
        <v/>
      </c>
      <c r="F581" s="44"/>
      <c r="G581" s="44" t="str">
        <f>IFERROR(VLOOKUP(Tabela1[[#This Row],[Fonte]],'Planilha Interna'!A:B,2,0),"")</f>
        <v/>
      </c>
    </row>
    <row r="582" spans="1:7" x14ac:dyDescent="0.25">
      <c r="A582" s="44"/>
      <c r="D582" s="44"/>
      <c r="E582" s="16" t="str">
        <f>IFERROR(VLOOKUP(Tabela1[[#This Row],[Natureza de Despesa]],'Planilha Interna'!C:D,2,0),"")</f>
        <v/>
      </c>
      <c r="F582" s="44"/>
      <c r="G582" s="44" t="str">
        <f>IFERROR(VLOOKUP(Tabela1[[#This Row],[Fonte]],'Planilha Interna'!A:B,2,0),"")</f>
        <v/>
      </c>
    </row>
    <row r="583" spans="1:7" x14ac:dyDescent="0.25">
      <c r="A583" s="44"/>
      <c r="D583" s="44"/>
      <c r="E583" s="16" t="str">
        <f>IFERROR(VLOOKUP(Tabela1[[#This Row],[Natureza de Despesa]],'Planilha Interna'!C:D,2,0),"")</f>
        <v/>
      </c>
      <c r="F583" s="44"/>
      <c r="G583" s="44" t="str">
        <f>IFERROR(VLOOKUP(Tabela1[[#This Row],[Fonte]],'Planilha Interna'!A:B,2,0),"")</f>
        <v/>
      </c>
    </row>
    <row r="584" spans="1:7" x14ac:dyDescent="0.25">
      <c r="A584" s="44"/>
      <c r="D584" s="44"/>
      <c r="E584" s="16" t="str">
        <f>IFERROR(VLOOKUP(Tabela1[[#This Row],[Natureza de Despesa]],'Planilha Interna'!C:D,2,0),"")</f>
        <v/>
      </c>
      <c r="F584" s="44"/>
      <c r="G584" s="44" t="str">
        <f>IFERROR(VLOOKUP(Tabela1[[#This Row],[Fonte]],'Planilha Interna'!A:B,2,0),"")</f>
        <v/>
      </c>
    </row>
    <row r="585" spans="1:7" x14ac:dyDescent="0.25">
      <c r="A585" s="44"/>
      <c r="D585" s="44"/>
      <c r="E585" s="16" t="str">
        <f>IFERROR(VLOOKUP(Tabela1[[#This Row],[Natureza de Despesa]],'Planilha Interna'!C:D,2,0),"")</f>
        <v/>
      </c>
      <c r="F585" s="44"/>
      <c r="G585" s="44" t="str">
        <f>IFERROR(VLOOKUP(Tabela1[[#This Row],[Fonte]],'Planilha Interna'!A:B,2,0),"")</f>
        <v/>
      </c>
    </row>
    <row r="586" spans="1:7" x14ac:dyDescent="0.25">
      <c r="A586" s="44"/>
      <c r="D586" s="44"/>
      <c r="E586" s="16" t="str">
        <f>IFERROR(VLOOKUP(Tabela1[[#This Row],[Natureza de Despesa]],'Planilha Interna'!C:D,2,0),"")</f>
        <v/>
      </c>
      <c r="F586" s="44"/>
      <c r="G586" s="44" t="str">
        <f>IFERROR(VLOOKUP(Tabela1[[#This Row],[Fonte]],'Planilha Interna'!A:B,2,0),"")</f>
        <v/>
      </c>
    </row>
    <row r="587" spans="1:7" x14ac:dyDescent="0.25">
      <c r="A587" s="44"/>
      <c r="D587" s="44"/>
      <c r="E587" s="16" t="str">
        <f>IFERROR(VLOOKUP(Tabela1[[#This Row],[Natureza de Despesa]],'Planilha Interna'!C:D,2,0),"")</f>
        <v/>
      </c>
      <c r="F587" s="44"/>
      <c r="G587" s="44" t="str">
        <f>IFERROR(VLOOKUP(Tabela1[[#This Row],[Fonte]],'Planilha Interna'!A:B,2,0),"")</f>
        <v/>
      </c>
    </row>
    <row r="588" spans="1:7" x14ac:dyDescent="0.25">
      <c r="A588" s="44"/>
      <c r="D588" s="44"/>
      <c r="E588" s="16" t="str">
        <f>IFERROR(VLOOKUP(Tabela1[[#This Row],[Natureza de Despesa]],'Planilha Interna'!C:D,2,0),"")</f>
        <v/>
      </c>
      <c r="F588" s="44"/>
      <c r="G588" s="44" t="str">
        <f>IFERROR(VLOOKUP(Tabela1[[#This Row],[Fonte]],'Planilha Interna'!A:B,2,0),"")</f>
        <v/>
      </c>
    </row>
    <row r="589" spans="1:7" x14ac:dyDescent="0.25">
      <c r="A589" s="44"/>
      <c r="D589" s="44"/>
      <c r="E589" s="16" t="str">
        <f>IFERROR(VLOOKUP(Tabela1[[#This Row],[Natureza de Despesa]],'Planilha Interna'!C:D,2,0),"")</f>
        <v/>
      </c>
      <c r="F589" s="44"/>
      <c r="G589" s="44" t="str">
        <f>IFERROR(VLOOKUP(Tabela1[[#This Row],[Fonte]],'Planilha Interna'!A:B,2,0),"")</f>
        <v/>
      </c>
    </row>
    <row r="590" spans="1:7" x14ac:dyDescent="0.25">
      <c r="A590" s="44"/>
      <c r="D590" s="44"/>
      <c r="E590" s="16" t="str">
        <f>IFERROR(VLOOKUP(Tabela1[[#This Row],[Natureza de Despesa]],'Planilha Interna'!C:D,2,0),"")</f>
        <v/>
      </c>
      <c r="F590" s="44"/>
      <c r="G590" s="44" t="str">
        <f>IFERROR(VLOOKUP(Tabela1[[#This Row],[Fonte]],'Planilha Interna'!A:B,2,0),"")</f>
        <v/>
      </c>
    </row>
    <row r="591" spans="1:7" x14ac:dyDescent="0.25">
      <c r="A591" s="44"/>
      <c r="D591" s="44"/>
      <c r="E591" s="16" t="str">
        <f>IFERROR(VLOOKUP(Tabela1[[#This Row],[Natureza de Despesa]],'Planilha Interna'!C:D,2,0),"")</f>
        <v/>
      </c>
      <c r="F591" s="44"/>
      <c r="G591" s="44" t="str">
        <f>IFERROR(VLOOKUP(Tabela1[[#This Row],[Fonte]],'Planilha Interna'!A:B,2,0),"")</f>
        <v/>
      </c>
    </row>
    <row r="592" spans="1:7" x14ac:dyDescent="0.25">
      <c r="A592" s="44"/>
      <c r="D592" s="44"/>
      <c r="E592" s="16" t="str">
        <f>IFERROR(VLOOKUP(Tabela1[[#This Row],[Natureza de Despesa]],'Planilha Interna'!C:D,2,0),"")</f>
        <v/>
      </c>
      <c r="F592" s="44"/>
      <c r="G592" s="44" t="str">
        <f>IFERROR(VLOOKUP(Tabela1[[#This Row],[Fonte]],'Planilha Interna'!A:B,2,0),"")</f>
        <v/>
      </c>
    </row>
    <row r="593" spans="1:7" x14ac:dyDescent="0.25">
      <c r="A593" s="44"/>
      <c r="D593" s="44"/>
      <c r="E593" s="16" t="str">
        <f>IFERROR(VLOOKUP(Tabela1[[#This Row],[Natureza de Despesa]],'Planilha Interna'!C:D,2,0),"")</f>
        <v/>
      </c>
      <c r="F593" s="44"/>
      <c r="G593" s="44" t="str">
        <f>IFERROR(VLOOKUP(Tabela1[[#This Row],[Fonte]],'Planilha Interna'!A:B,2,0),"")</f>
        <v/>
      </c>
    </row>
    <row r="594" spans="1:7" x14ac:dyDescent="0.25">
      <c r="A594" s="44"/>
      <c r="D594" s="44"/>
      <c r="E594" s="16" t="str">
        <f>IFERROR(VLOOKUP(Tabela1[[#This Row],[Natureza de Despesa]],'Planilha Interna'!C:D,2,0),"")</f>
        <v/>
      </c>
      <c r="F594" s="44"/>
      <c r="G594" s="44" t="str">
        <f>IFERROR(VLOOKUP(Tabela1[[#This Row],[Fonte]],'Planilha Interna'!A:B,2,0),"")</f>
        <v/>
      </c>
    </row>
    <row r="595" spans="1:7" x14ac:dyDescent="0.25">
      <c r="A595" s="44"/>
      <c r="D595" s="44"/>
      <c r="E595" s="16" t="str">
        <f>IFERROR(VLOOKUP(Tabela1[[#This Row],[Natureza de Despesa]],'Planilha Interna'!C:D,2,0),"")</f>
        <v/>
      </c>
      <c r="F595" s="44"/>
      <c r="G595" s="44" t="str">
        <f>IFERROR(VLOOKUP(Tabela1[[#This Row],[Fonte]],'Planilha Interna'!A:B,2,0),"")</f>
        <v/>
      </c>
    </row>
    <row r="596" spans="1:7" x14ac:dyDescent="0.25">
      <c r="A596" s="44"/>
      <c r="D596" s="44"/>
      <c r="E596" s="16" t="str">
        <f>IFERROR(VLOOKUP(Tabela1[[#This Row],[Natureza de Despesa]],'Planilha Interna'!C:D,2,0),"")</f>
        <v/>
      </c>
      <c r="F596" s="44"/>
      <c r="G596" s="44" t="str">
        <f>IFERROR(VLOOKUP(Tabela1[[#This Row],[Fonte]],'Planilha Interna'!A:B,2,0),"")</f>
        <v/>
      </c>
    </row>
    <row r="597" spans="1:7" x14ac:dyDescent="0.25">
      <c r="A597" s="44"/>
      <c r="D597" s="44"/>
      <c r="E597" s="16" t="str">
        <f>IFERROR(VLOOKUP(Tabela1[[#This Row],[Natureza de Despesa]],'Planilha Interna'!C:D,2,0),"")</f>
        <v/>
      </c>
      <c r="F597" s="44"/>
      <c r="G597" s="44" t="str">
        <f>IFERROR(VLOOKUP(Tabela1[[#This Row],[Fonte]],'Planilha Interna'!A:B,2,0),"")</f>
        <v/>
      </c>
    </row>
    <row r="598" spans="1:7" x14ac:dyDescent="0.25">
      <c r="A598" s="44"/>
      <c r="D598" s="44"/>
      <c r="E598" s="16" t="str">
        <f>IFERROR(VLOOKUP(Tabela1[[#This Row],[Natureza de Despesa]],'Planilha Interna'!C:D,2,0),"")</f>
        <v/>
      </c>
      <c r="F598" s="44"/>
      <c r="G598" s="44" t="str">
        <f>IFERROR(VLOOKUP(Tabela1[[#This Row],[Fonte]],'Planilha Interna'!A:B,2,0),"")</f>
        <v/>
      </c>
    </row>
    <row r="599" spans="1:7" x14ac:dyDescent="0.25">
      <c r="A599" s="44"/>
      <c r="D599" s="44"/>
      <c r="E599" s="16" t="str">
        <f>IFERROR(VLOOKUP(Tabela1[[#This Row],[Natureza de Despesa]],'Planilha Interna'!C:D,2,0),"")</f>
        <v/>
      </c>
      <c r="F599" s="44"/>
      <c r="G599" s="44" t="str">
        <f>IFERROR(VLOOKUP(Tabela1[[#This Row],[Fonte]],'Planilha Interna'!A:B,2,0),"")</f>
        <v/>
      </c>
    </row>
    <row r="600" spans="1:7" x14ac:dyDescent="0.25">
      <c r="A600" s="44"/>
      <c r="D600" s="44"/>
      <c r="E600" s="16" t="str">
        <f>IFERROR(VLOOKUP(Tabela1[[#This Row],[Natureza de Despesa]],'Planilha Interna'!C:D,2,0),"")</f>
        <v/>
      </c>
      <c r="F600" s="44"/>
      <c r="G600" s="44" t="str">
        <f>IFERROR(VLOOKUP(Tabela1[[#This Row],[Fonte]],'Planilha Interna'!A:B,2,0),"")</f>
        <v/>
      </c>
    </row>
    <row r="601" spans="1:7" x14ac:dyDescent="0.25">
      <c r="A601" s="44"/>
      <c r="D601" s="44"/>
      <c r="E601" s="16" t="str">
        <f>IFERROR(VLOOKUP(Tabela1[[#This Row],[Natureza de Despesa]],'Planilha Interna'!C:D,2,0),"")</f>
        <v/>
      </c>
      <c r="F601" s="44"/>
      <c r="G601" s="44" t="str">
        <f>IFERROR(VLOOKUP(Tabela1[[#This Row],[Fonte]],'Planilha Interna'!A:B,2,0),"")</f>
        <v/>
      </c>
    </row>
    <row r="602" spans="1:7" x14ac:dyDescent="0.25">
      <c r="A602" s="44"/>
      <c r="D602" s="44"/>
      <c r="E602" s="16" t="str">
        <f>IFERROR(VLOOKUP(Tabela1[[#This Row],[Natureza de Despesa]],'Planilha Interna'!C:D,2,0),"")</f>
        <v/>
      </c>
      <c r="F602" s="44"/>
      <c r="G602" s="44" t="str">
        <f>IFERROR(VLOOKUP(Tabela1[[#This Row],[Fonte]],'Planilha Interna'!A:B,2,0),"")</f>
        <v/>
      </c>
    </row>
    <row r="603" spans="1:7" x14ac:dyDescent="0.25">
      <c r="A603" s="44"/>
      <c r="D603" s="44"/>
      <c r="E603" s="16" t="str">
        <f>IFERROR(VLOOKUP(Tabela1[[#This Row],[Natureza de Despesa]],'Planilha Interna'!C:D,2,0),"")</f>
        <v/>
      </c>
      <c r="F603" s="44"/>
      <c r="G603" s="44" t="str">
        <f>IFERROR(VLOOKUP(Tabela1[[#This Row],[Fonte]],'Planilha Interna'!A:B,2,0),"")</f>
        <v/>
      </c>
    </row>
    <row r="604" spans="1:7" x14ac:dyDescent="0.25">
      <c r="A604" s="44"/>
      <c r="D604" s="44"/>
      <c r="E604" s="16" t="str">
        <f>IFERROR(VLOOKUP(Tabela1[[#This Row],[Natureza de Despesa]],'Planilha Interna'!C:D,2,0),"")</f>
        <v/>
      </c>
      <c r="F604" s="44"/>
      <c r="G604" s="44" t="str">
        <f>IFERROR(VLOOKUP(Tabela1[[#This Row],[Fonte]],'Planilha Interna'!A:B,2,0),"")</f>
        <v/>
      </c>
    </row>
    <row r="605" spans="1:7" x14ac:dyDescent="0.25">
      <c r="A605" s="44"/>
      <c r="D605" s="44"/>
      <c r="E605" s="16" t="str">
        <f>IFERROR(VLOOKUP(Tabela1[[#This Row],[Natureza de Despesa]],'Planilha Interna'!C:D,2,0),"")</f>
        <v/>
      </c>
      <c r="F605" s="44"/>
      <c r="G605" s="44" t="str">
        <f>IFERROR(VLOOKUP(Tabela1[[#This Row],[Fonte]],'Planilha Interna'!A:B,2,0),"")</f>
        <v/>
      </c>
    </row>
    <row r="606" spans="1:7" x14ac:dyDescent="0.25">
      <c r="A606" s="44"/>
      <c r="D606" s="44"/>
      <c r="E606" s="16" t="str">
        <f>IFERROR(VLOOKUP(Tabela1[[#This Row],[Natureza de Despesa]],'Planilha Interna'!C:D,2,0),"")</f>
        <v/>
      </c>
      <c r="F606" s="44"/>
      <c r="G606" s="44" t="str">
        <f>IFERROR(VLOOKUP(Tabela1[[#This Row],[Fonte]],'Planilha Interna'!A:B,2,0),"")</f>
        <v/>
      </c>
    </row>
    <row r="607" spans="1:7" x14ac:dyDescent="0.25">
      <c r="A607" s="44"/>
      <c r="D607" s="44"/>
      <c r="E607" s="16" t="str">
        <f>IFERROR(VLOOKUP(Tabela1[[#This Row],[Natureza de Despesa]],'Planilha Interna'!C:D,2,0),"")</f>
        <v/>
      </c>
      <c r="F607" s="44"/>
      <c r="G607" s="44" t="str">
        <f>IFERROR(VLOOKUP(Tabela1[[#This Row],[Fonte]],'Planilha Interna'!A:B,2,0),"")</f>
        <v/>
      </c>
    </row>
    <row r="608" spans="1:7" x14ac:dyDescent="0.25">
      <c r="A608" s="44"/>
      <c r="D608" s="44"/>
      <c r="E608" s="16" t="str">
        <f>IFERROR(VLOOKUP(Tabela1[[#This Row],[Natureza de Despesa]],'Planilha Interna'!C:D,2,0),"")</f>
        <v/>
      </c>
      <c r="F608" s="44"/>
      <c r="G608" s="44" t="str">
        <f>IFERROR(VLOOKUP(Tabela1[[#This Row],[Fonte]],'Planilha Interna'!A:B,2,0),"")</f>
        <v/>
      </c>
    </row>
    <row r="609" spans="1:7" x14ac:dyDescent="0.25">
      <c r="A609" s="44"/>
      <c r="D609" s="44"/>
      <c r="E609" s="16" t="str">
        <f>IFERROR(VLOOKUP(Tabela1[[#This Row],[Natureza de Despesa]],'Planilha Interna'!C:D,2,0),"")</f>
        <v/>
      </c>
      <c r="F609" s="44"/>
      <c r="G609" s="44" t="str">
        <f>IFERROR(VLOOKUP(Tabela1[[#This Row],[Fonte]],'Planilha Interna'!A:B,2,0),"")</f>
        <v/>
      </c>
    </row>
    <row r="610" spans="1:7" x14ac:dyDescent="0.25">
      <c r="A610" s="44"/>
      <c r="D610" s="44"/>
      <c r="E610" s="16" t="str">
        <f>IFERROR(VLOOKUP(Tabela1[[#This Row],[Natureza de Despesa]],'Planilha Interna'!C:D,2,0),"")</f>
        <v/>
      </c>
      <c r="F610" s="44"/>
      <c r="G610" s="44" t="str">
        <f>IFERROR(VLOOKUP(Tabela1[[#This Row],[Fonte]],'Planilha Interna'!A:B,2,0),"")</f>
        <v/>
      </c>
    </row>
    <row r="611" spans="1:7" x14ac:dyDescent="0.25">
      <c r="A611" s="44"/>
      <c r="D611" s="44"/>
      <c r="E611" s="16" t="str">
        <f>IFERROR(VLOOKUP(Tabela1[[#This Row],[Natureza de Despesa]],'Planilha Interna'!C:D,2,0),"")</f>
        <v/>
      </c>
      <c r="F611" s="44"/>
      <c r="G611" s="44" t="str">
        <f>IFERROR(VLOOKUP(Tabela1[[#This Row],[Fonte]],'Planilha Interna'!A:B,2,0),"")</f>
        <v/>
      </c>
    </row>
    <row r="612" spans="1:7" x14ac:dyDescent="0.25">
      <c r="A612" s="44"/>
      <c r="D612" s="44"/>
      <c r="E612" s="16" t="str">
        <f>IFERROR(VLOOKUP(Tabela1[[#This Row],[Natureza de Despesa]],'Planilha Interna'!C:D,2,0),"")</f>
        <v/>
      </c>
      <c r="F612" s="44"/>
      <c r="G612" s="44" t="str">
        <f>IFERROR(VLOOKUP(Tabela1[[#This Row],[Fonte]],'Planilha Interna'!A:B,2,0),"")</f>
        <v/>
      </c>
    </row>
    <row r="613" spans="1:7" x14ac:dyDescent="0.25">
      <c r="A613" s="44"/>
      <c r="D613" s="44"/>
      <c r="E613" s="16" t="str">
        <f>IFERROR(VLOOKUP(Tabela1[[#This Row],[Natureza de Despesa]],'Planilha Interna'!C:D,2,0),"")</f>
        <v/>
      </c>
      <c r="F613" s="44"/>
      <c r="G613" s="44" t="str">
        <f>IFERROR(VLOOKUP(Tabela1[[#This Row],[Fonte]],'Planilha Interna'!A:B,2,0),"")</f>
        <v/>
      </c>
    </row>
    <row r="614" spans="1:7" x14ac:dyDescent="0.25">
      <c r="A614" s="44"/>
      <c r="D614" s="44"/>
      <c r="E614" s="16" t="str">
        <f>IFERROR(VLOOKUP(Tabela1[[#This Row],[Natureza de Despesa]],'Planilha Interna'!C:D,2,0),"")</f>
        <v/>
      </c>
      <c r="F614" s="44"/>
      <c r="G614" s="44" t="str">
        <f>IFERROR(VLOOKUP(Tabela1[[#This Row],[Fonte]],'Planilha Interna'!A:B,2,0),"")</f>
        <v/>
      </c>
    </row>
    <row r="615" spans="1:7" x14ac:dyDescent="0.25">
      <c r="A615" s="44"/>
      <c r="D615" s="44"/>
      <c r="E615" s="16" t="str">
        <f>IFERROR(VLOOKUP(Tabela1[[#This Row],[Natureza de Despesa]],'Planilha Interna'!C:D,2,0),"")</f>
        <v/>
      </c>
      <c r="F615" s="44"/>
      <c r="G615" s="44" t="str">
        <f>IFERROR(VLOOKUP(Tabela1[[#This Row],[Fonte]],'Planilha Interna'!A:B,2,0),"")</f>
        <v/>
      </c>
    </row>
    <row r="616" spans="1:7" x14ac:dyDescent="0.25">
      <c r="A616" s="44"/>
      <c r="D616" s="44"/>
      <c r="E616" s="16" t="str">
        <f>IFERROR(VLOOKUP(Tabela1[[#This Row],[Natureza de Despesa]],'Planilha Interna'!C:D,2,0),"")</f>
        <v/>
      </c>
      <c r="F616" s="44"/>
      <c r="G616" s="44" t="str">
        <f>IFERROR(VLOOKUP(Tabela1[[#This Row],[Fonte]],'Planilha Interna'!A:B,2,0),"")</f>
        <v/>
      </c>
    </row>
    <row r="617" spans="1:7" x14ac:dyDescent="0.25">
      <c r="A617" s="44"/>
      <c r="D617" s="44"/>
      <c r="E617" s="16" t="str">
        <f>IFERROR(VLOOKUP(Tabela1[[#This Row],[Natureza de Despesa]],'Planilha Interna'!C:D,2,0),"")</f>
        <v/>
      </c>
      <c r="F617" s="44"/>
      <c r="G617" s="44" t="str">
        <f>IFERROR(VLOOKUP(Tabela1[[#This Row],[Fonte]],'Planilha Interna'!A:B,2,0),"")</f>
        <v/>
      </c>
    </row>
    <row r="618" spans="1:7" x14ac:dyDescent="0.25">
      <c r="A618" s="44"/>
      <c r="D618" s="44"/>
      <c r="E618" s="16" t="str">
        <f>IFERROR(VLOOKUP(Tabela1[[#This Row],[Natureza de Despesa]],'Planilha Interna'!C:D,2,0),"")</f>
        <v/>
      </c>
      <c r="F618" s="44"/>
      <c r="G618" s="44" t="str">
        <f>IFERROR(VLOOKUP(Tabela1[[#This Row],[Fonte]],'Planilha Interna'!A:B,2,0),"")</f>
        <v/>
      </c>
    </row>
    <row r="619" spans="1:7" x14ac:dyDescent="0.25">
      <c r="A619" s="44"/>
      <c r="D619" s="44"/>
      <c r="E619" s="16" t="str">
        <f>IFERROR(VLOOKUP(Tabela1[[#This Row],[Natureza de Despesa]],'Planilha Interna'!C:D,2,0),"")</f>
        <v/>
      </c>
      <c r="F619" s="44"/>
      <c r="G619" s="44" t="str">
        <f>IFERROR(VLOOKUP(Tabela1[[#This Row],[Fonte]],'Planilha Interna'!A:B,2,0),"")</f>
        <v/>
      </c>
    </row>
    <row r="620" spans="1:7" x14ac:dyDescent="0.25">
      <c r="A620" s="44"/>
      <c r="D620" s="44"/>
      <c r="E620" s="16" t="str">
        <f>IFERROR(VLOOKUP(Tabela1[[#This Row],[Natureza de Despesa]],'Planilha Interna'!C:D,2,0),"")</f>
        <v/>
      </c>
      <c r="F620" s="44"/>
      <c r="G620" s="44" t="str">
        <f>IFERROR(VLOOKUP(Tabela1[[#This Row],[Fonte]],'Planilha Interna'!A:B,2,0),"")</f>
        <v/>
      </c>
    </row>
    <row r="621" spans="1:7" x14ac:dyDescent="0.25">
      <c r="A621" s="44"/>
      <c r="D621" s="44"/>
      <c r="E621" s="16" t="str">
        <f>IFERROR(VLOOKUP(Tabela1[[#This Row],[Natureza de Despesa]],'Planilha Interna'!C:D,2,0),"")</f>
        <v/>
      </c>
      <c r="F621" s="44"/>
      <c r="G621" s="44" t="str">
        <f>IFERROR(VLOOKUP(Tabela1[[#This Row],[Fonte]],'Planilha Interna'!A:B,2,0),"")</f>
        <v/>
      </c>
    </row>
    <row r="622" spans="1:7" x14ac:dyDescent="0.25">
      <c r="A622" s="44"/>
      <c r="D622" s="44"/>
      <c r="E622" s="16" t="str">
        <f>IFERROR(VLOOKUP(Tabela1[[#This Row],[Natureza de Despesa]],'Planilha Interna'!C:D,2,0),"")</f>
        <v/>
      </c>
      <c r="F622" s="44"/>
      <c r="G622" s="44" t="str">
        <f>IFERROR(VLOOKUP(Tabela1[[#This Row],[Fonte]],'Planilha Interna'!A:B,2,0),"")</f>
        <v/>
      </c>
    </row>
    <row r="623" spans="1:7" x14ac:dyDescent="0.25">
      <c r="A623" s="44"/>
      <c r="D623" s="44"/>
      <c r="E623" s="16" t="str">
        <f>IFERROR(VLOOKUP(Tabela1[[#This Row],[Natureza de Despesa]],'Planilha Interna'!C:D,2,0),"")</f>
        <v/>
      </c>
      <c r="F623" s="44"/>
      <c r="G623" s="44" t="str">
        <f>IFERROR(VLOOKUP(Tabela1[[#This Row],[Fonte]],'Planilha Interna'!A:B,2,0),"")</f>
        <v/>
      </c>
    </row>
    <row r="624" spans="1:7" x14ac:dyDescent="0.25">
      <c r="A624" s="44"/>
      <c r="D624" s="44"/>
      <c r="E624" s="16" t="str">
        <f>IFERROR(VLOOKUP(Tabela1[[#This Row],[Natureza de Despesa]],'Planilha Interna'!C:D,2,0),"")</f>
        <v/>
      </c>
      <c r="F624" s="44"/>
      <c r="G624" s="44" t="str">
        <f>IFERROR(VLOOKUP(Tabela1[[#This Row],[Fonte]],'Planilha Interna'!A:B,2,0),"")</f>
        <v/>
      </c>
    </row>
    <row r="625" spans="1:7" x14ac:dyDescent="0.25">
      <c r="A625" s="44"/>
      <c r="D625" s="44"/>
      <c r="E625" s="16" t="str">
        <f>IFERROR(VLOOKUP(Tabela1[[#This Row],[Natureza de Despesa]],'Planilha Interna'!C:D,2,0),"")</f>
        <v/>
      </c>
      <c r="F625" s="44"/>
      <c r="G625" s="44" t="str">
        <f>IFERROR(VLOOKUP(Tabela1[[#This Row],[Fonte]],'Planilha Interna'!A:B,2,0),"")</f>
        <v/>
      </c>
    </row>
    <row r="626" spans="1:7" x14ac:dyDescent="0.25">
      <c r="A626" s="44"/>
      <c r="D626" s="44"/>
      <c r="E626" s="16" t="str">
        <f>IFERROR(VLOOKUP(Tabela1[[#This Row],[Natureza de Despesa]],'Planilha Interna'!C:D,2,0),"")</f>
        <v/>
      </c>
      <c r="F626" s="44"/>
      <c r="G626" s="44" t="str">
        <f>IFERROR(VLOOKUP(Tabela1[[#This Row],[Fonte]],'Planilha Interna'!A:B,2,0),"")</f>
        <v/>
      </c>
    </row>
    <row r="627" spans="1:7" x14ac:dyDescent="0.25">
      <c r="A627" s="44"/>
      <c r="D627" s="44"/>
      <c r="E627" s="16" t="str">
        <f>IFERROR(VLOOKUP(Tabela1[[#This Row],[Natureza de Despesa]],'Planilha Interna'!C:D,2,0),"")</f>
        <v/>
      </c>
      <c r="F627" s="44"/>
      <c r="G627" s="44" t="str">
        <f>IFERROR(VLOOKUP(Tabela1[[#This Row],[Fonte]],'Planilha Interna'!A:B,2,0),"")</f>
        <v/>
      </c>
    </row>
    <row r="628" spans="1:7" x14ac:dyDescent="0.25">
      <c r="A628" s="44"/>
      <c r="D628" s="44"/>
      <c r="E628" s="16" t="str">
        <f>IFERROR(VLOOKUP(Tabela1[[#This Row],[Natureza de Despesa]],'Planilha Interna'!C:D,2,0),"")</f>
        <v/>
      </c>
      <c r="F628" s="44"/>
      <c r="G628" s="44" t="str">
        <f>IFERROR(VLOOKUP(Tabela1[[#This Row],[Fonte]],'Planilha Interna'!A:B,2,0),"")</f>
        <v/>
      </c>
    </row>
    <row r="629" spans="1:7" x14ac:dyDescent="0.25">
      <c r="A629" s="44"/>
      <c r="D629" s="44"/>
      <c r="E629" s="16" t="str">
        <f>IFERROR(VLOOKUP(Tabela1[[#This Row],[Natureza de Despesa]],'Planilha Interna'!C:D,2,0),"")</f>
        <v/>
      </c>
      <c r="F629" s="44"/>
      <c r="G629" s="44" t="str">
        <f>IFERROR(VLOOKUP(Tabela1[[#This Row],[Fonte]],'Planilha Interna'!A:B,2,0),"")</f>
        <v/>
      </c>
    </row>
    <row r="630" spans="1:7" x14ac:dyDescent="0.25">
      <c r="A630" s="44"/>
      <c r="D630" s="44"/>
      <c r="E630" s="16" t="str">
        <f>IFERROR(VLOOKUP(Tabela1[[#This Row],[Natureza de Despesa]],'Planilha Interna'!C:D,2,0),"")</f>
        <v/>
      </c>
      <c r="F630" s="44"/>
      <c r="G630" s="44" t="str">
        <f>IFERROR(VLOOKUP(Tabela1[[#This Row],[Fonte]],'Planilha Interna'!A:B,2,0),"")</f>
        <v/>
      </c>
    </row>
    <row r="631" spans="1:7" x14ac:dyDescent="0.25">
      <c r="A631" s="44"/>
      <c r="D631" s="44"/>
      <c r="E631" s="16" t="str">
        <f>IFERROR(VLOOKUP(Tabela1[[#This Row],[Natureza de Despesa]],'Planilha Interna'!C:D,2,0),"")</f>
        <v/>
      </c>
      <c r="F631" s="44"/>
      <c r="G631" s="44" t="str">
        <f>IFERROR(VLOOKUP(Tabela1[[#This Row],[Fonte]],'Planilha Interna'!A:B,2,0),"")</f>
        <v/>
      </c>
    </row>
    <row r="632" spans="1:7" x14ac:dyDescent="0.25">
      <c r="A632" s="44"/>
      <c r="D632" s="44"/>
      <c r="E632" s="16" t="str">
        <f>IFERROR(VLOOKUP(Tabela1[[#This Row],[Natureza de Despesa]],'Planilha Interna'!C:D,2,0),"")</f>
        <v/>
      </c>
      <c r="F632" s="44"/>
      <c r="G632" s="44" t="str">
        <f>IFERROR(VLOOKUP(Tabela1[[#This Row],[Fonte]],'Planilha Interna'!A:B,2,0),"")</f>
        <v/>
      </c>
    </row>
    <row r="633" spans="1:7" x14ac:dyDescent="0.25">
      <c r="A633" s="44"/>
      <c r="D633" s="44"/>
      <c r="E633" s="16" t="str">
        <f>IFERROR(VLOOKUP(Tabela1[[#This Row],[Natureza de Despesa]],'Planilha Interna'!C:D,2,0),"")</f>
        <v/>
      </c>
      <c r="F633" s="44"/>
      <c r="G633" s="44" t="str">
        <f>IFERROR(VLOOKUP(Tabela1[[#This Row],[Fonte]],'Planilha Interna'!A:B,2,0),"")</f>
        <v/>
      </c>
    </row>
    <row r="634" spans="1:7" x14ac:dyDescent="0.25">
      <c r="A634" s="44"/>
      <c r="D634" s="44"/>
      <c r="E634" s="16" t="str">
        <f>IFERROR(VLOOKUP(Tabela1[[#This Row],[Natureza de Despesa]],'Planilha Interna'!C:D,2,0),"")</f>
        <v/>
      </c>
      <c r="F634" s="44"/>
      <c r="G634" s="44" t="str">
        <f>IFERROR(VLOOKUP(Tabela1[[#This Row],[Fonte]],'Planilha Interna'!A:B,2,0),"")</f>
        <v/>
      </c>
    </row>
    <row r="635" spans="1:7" x14ac:dyDescent="0.25">
      <c r="A635" s="44"/>
      <c r="D635" s="44"/>
      <c r="E635" s="16" t="str">
        <f>IFERROR(VLOOKUP(Tabela1[[#This Row],[Natureza de Despesa]],'Planilha Interna'!C:D,2,0),"")</f>
        <v/>
      </c>
      <c r="F635" s="44"/>
      <c r="G635" s="44" t="str">
        <f>IFERROR(VLOOKUP(Tabela1[[#This Row],[Fonte]],'Planilha Interna'!A:B,2,0),"")</f>
        <v/>
      </c>
    </row>
    <row r="636" spans="1:7" x14ac:dyDescent="0.25">
      <c r="A636" s="44"/>
      <c r="D636" s="44"/>
      <c r="E636" s="16" t="str">
        <f>IFERROR(VLOOKUP(Tabela1[[#This Row],[Natureza de Despesa]],'Planilha Interna'!C:D,2,0),"")</f>
        <v/>
      </c>
      <c r="F636" s="44"/>
      <c r="G636" s="44" t="str">
        <f>IFERROR(VLOOKUP(Tabela1[[#This Row],[Fonte]],'Planilha Interna'!A:B,2,0),"")</f>
        <v/>
      </c>
    </row>
    <row r="637" spans="1:7" x14ac:dyDescent="0.25">
      <c r="A637" s="44"/>
      <c r="D637" s="44"/>
      <c r="E637" s="16" t="str">
        <f>IFERROR(VLOOKUP(Tabela1[[#This Row],[Natureza de Despesa]],'Planilha Interna'!C:D,2,0),"")</f>
        <v/>
      </c>
      <c r="F637" s="44"/>
      <c r="G637" s="44" t="str">
        <f>IFERROR(VLOOKUP(Tabela1[[#This Row],[Fonte]],'Planilha Interna'!A:B,2,0),"")</f>
        <v/>
      </c>
    </row>
    <row r="638" spans="1:7" x14ac:dyDescent="0.25">
      <c r="A638" s="44"/>
      <c r="D638" s="44"/>
      <c r="E638" s="16" t="str">
        <f>IFERROR(VLOOKUP(Tabela1[[#This Row],[Natureza de Despesa]],'Planilha Interna'!C:D,2,0),"")</f>
        <v/>
      </c>
      <c r="F638" s="44"/>
      <c r="G638" s="44" t="str">
        <f>IFERROR(VLOOKUP(Tabela1[[#This Row],[Fonte]],'Planilha Interna'!A:B,2,0),"")</f>
        <v/>
      </c>
    </row>
    <row r="639" spans="1:7" x14ac:dyDescent="0.25">
      <c r="A639" s="44"/>
      <c r="D639" s="44"/>
      <c r="E639" s="16" t="str">
        <f>IFERROR(VLOOKUP(Tabela1[[#This Row],[Natureza de Despesa]],'Planilha Interna'!C:D,2,0),"")</f>
        <v/>
      </c>
      <c r="F639" s="44"/>
      <c r="G639" s="44" t="str">
        <f>IFERROR(VLOOKUP(Tabela1[[#This Row],[Fonte]],'Planilha Interna'!A:B,2,0),"")</f>
        <v/>
      </c>
    </row>
    <row r="640" spans="1:7" x14ac:dyDescent="0.25">
      <c r="A640" s="44"/>
      <c r="D640" s="44"/>
      <c r="E640" s="16" t="str">
        <f>IFERROR(VLOOKUP(Tabela1[[#This Row],[Natureza de Despesa]],'Planilha Interna'!C:D,2,0),"")</f>
        <v/>
      </c>
      <c r="F640" s="44"/>
      <c r="G640" s="44" t="str">
        <f>IFERROR(VLOOKUP(Tabela1[[#This Row],[Fonte]],'Planilha Interna'!A:B,2,0),"")</f>
        <v/>
      </c>
    </row>
    <row r="641" spans="1:7" x14ac:dyDescent="0.25">
      <c r="A641" s="44"/>
      <c r="D641" s="44"/>
      <c r="E641" s="16" t="str">
        <f>IFERROR(VLOOKUP(Tabela1[[#This Row],[Natureza de Despesa]],'Planilha Interna'!C:D,2,0),"")</f>
        <v/>
      </c>
      <c r="F641" s="44"/>
      <c r="G641" s="44" t="str">
        <f>IFERROR(VLOOKUP(Tabela1[[#This Row],[Fonte]],'Planilha Interna'!A:B,2,0),"")</f>
        <v/>
      </c>
    </row>
    <row r="642" spans="1:7" x14ac:dyDescent="0.25">
      <c r="A642" s="44"/>
      <c r="D642" s="44"/>
      <c r="E642" s="16" t="str">
        <f>IFERROR(VLOOKUP(Tabela1[[#This Row],[Natureza de Despesa]],'Planilha Interna'!C:D,2,0),"")</f>
        <v/>
      </c>
      <c r="F642" s="44"/>
      <c r="G642" s="44" t="str">
        <f>IFERROR(VLOOKUP(Tabela1[[#This Row],[Fonte]],'Planilha Interna'!A:B,2,0),"")</f>
        <v/>
      </c>
    </row>
    <row r="643" spans="1:7" x14ac:dyDescent="0.25">
      <c r="A643" s="44"/>
      <c r="D643" s="44"/>
      <c r="E643" s="16" t="str">
        <f>IFERROR(VLOOKUP(Tabela1[[#This Row],[Natureza de Despesa]],'Planilha Interna'!C:D,2,0),"")</f>
        <v/>
      </c>
      <c r="F643" s="44"/>
      <c r="G643" s="44" t="str">
        <f>IFERROR(VLOOKUP(Tabela1[[#This Row],[Fonte]],'Planilha Interna'!A:B,2,0),"")</f>
        <v/>
      </c>
    </row>
    <row r="644" spans="1:7" x14ac:dyDescent="0.25">
      <c r="A644" s="44"/>
      <c r="D644" s="44"/>
      <c r="E644" s="16" t="str">
        <f>IFERROR(VLOOKUP(Tabela1[[#This Row],[Natureza de Despesa]],'Planilha Interna'!C:D,2,0),"")</f>
        <v/>
      </c>
      <c r="F644" s="44"/>
      <c r="G644" s="44" t="str">
        <f>IFERROR(VLOOKUP(Tabela1[[#This Row],[Fonte]],'Planilha Interna'!A:B,2,0),"")</f>
        <v/>
      </c>
    </row>
    <row r="645" spans="1:7" x14ac:dyDescent="0.25">
      <c r="A645" s="44"/>
      <c r="D645" s="44"/>
      <c r="E645" s="16" t="str">
        <f>IFERROR(VLOOKUP(Tabela1[[#This Row],[Natureza de Despesa]],'Planilha Interna'!C:D,2,0),"")</f>
        <v/>
      </c>
      <c r="F645" s="44"/>
      <c r="G645" s="44" t="str">
        <f>IFERROR(VLOOKUP(Tabela1[[#This Row],[Fonte]],'Planilha Interna'!A:B,2,0),"")</f>
        <v/>
      </c>
    </row>
    <row r="646" spans="1:7" x14ac:dyDescent="0.25">
      <c r="A646" s="44"/>
      <c r="D646" s="44"/>
      <c r="E646" s="16" t="str">
        <f>IFERROR(VLOOKUP(Tabela1[[#This Row],[Natureza de Despesa]],'Planilha Interna'!C:D,2,0),"")</f>
        <v/>
      </c>
      <c r="F646" s="44"/>
      <c r="G646" s="44" t="str">
        <f>IFERROR(VLOOKUP(Tabela1[[#This Row],[Fonte]],'Planilha Interna'!A:B,2,0),"")</f>
        <v/>
      </c>
    </row>
    <row r="647" spans="1:7" x14ac:dyDescent="0.25">
      <c r="A647" s="44"/>
      <c r="D647" s="44"/>
      <c r="E647" s="16" t="str">
        <f>IFERROR(VLOOKUP(Tabela1[[#This Row],[Natureza de Despesa]],'Planilha Interna'!C:D,2,0),"")</f>
        <v/>
      </c>
      <c r="F647" s="44"/>
      <c r="G647" s="44" t="str">
        <f>IFERROR(VLOOKUP(Tabela1[[#This Row],[Fonte]],'Planilha Interna'!A:B,2,0),"")</f>
        <v/>
      </c>
    </row>
    <row r="648" spans="1:7" x14ac:dyDescent="0.25">
      <c r="A648" s="44"/>
      <c r="D648" s="44"/>
      <c r="E648" s="16" t="str">
        <f>IFERROR(VLOOKUP(Tabela1[[#This Row],[Natureza de Despesa]],'Planilha Interna'!C:D,2,0),"")</f>
        <v/>
      </c>
      <c r="F648" s="44"/>
      <c r="G648" s="44" t="str">
        <f>IFERROR(VLOOKUP(Tabela1[[#This Row],[Fonte]],'Planilha Interna'!A:B,2,0),"")</f>
        <v/>
      </c>
    </row>
    <row r="649" spans="1:7" x14ac:dyDescent="0.25">
      <c r="A649" s="44"/>
      <c r="D649" s="44"/>
      <c r="E649" s="16" t="str">
        <f>IFERROR(VLOOKUP(Tabela1[[#This Row],[Natureza de Despesa]],'Planilha Interna'!C:D,2,0),"")</f>
        <v/>
      </c>
      <c r="F649" s="44"/>
      <c r="G649" s="44" t="str">
        <f>IFERROR(VLOOKUP(Tabela1[[#This Row],[Fonte]],'Planilha Interna'!A:B,2,0),"")</f>
        <v/>
      </c>
    </row>
    <row r="650" spans="1:7" x14ac:dyDescent="0.25">
      <c r="A650" s="44"/>
      <c r="D650" s="44"/>
      <c r="E650" s="16" t="str">
        <f>IFERROR(VLOOKUP(Tabela1[[#This Row],[Natureza de Despesa]],'Planilha Interna'!C:D,2,0),"")</f>
        <v/>
      </c>
      <c r="F650" s="44"/>
      <c r="G650" s="44" t="str">
        <f>IFERROR(VLOOKUP(Tabela1[[#This Row],[Fonte]],'Planilha Interna'!A:B,2,0),"")</f>
        <v/>
      </c>
    </row>
    <row r="651" spans="1:7" x14ac:dyDescent="0.25">
      <c r="A651" s="44"/>
      <c r="D651" s="44"/>
      <c r="E651" s="16" t="str">
        <f>IFERROR(VLOOKUP(Tabela1[[#This Row],[Natureza de Despesa]],'Planilha Interna'!C:D,2,0),"")</f>
        <v/>
      </c>
      <c r="F651" s="44"/>
      <c r="G651" s="44" t="str">
        <f>IFERROR(VLOOKUP(Tabela1[[#This Row],[Fonte]],'Planilha Interna'!A:B,2,0),"")</f>
        <v/>
      </c>
    </row>
    <row r="652" spans="1:7" x14ac:dyDescent="0.25">
      <c r="A652" s="44"/>
      <c r="D652" s="44"/>
      <c r="E652" s="16" t="str">
        <f>IFERROR(VLOOKUP(Tabela1[[#This Row],[Natureza de Despesa]],'Planilha Interna'!C:D,2,0),"")</f>
        <v/>
      </c>
      <c r="F652" s="44"/>
      <c r="G652" s="44" t="str">
        <f>IFERROR(VLOOKUP(Tabela1[[#This Row],[Fonte]],'Planilha Interna'!A:B,2,0),"")</f>
        <v/>
      </c>
    </row>
    <row r="653" spans="1:7" x14ac:dyDescent="0.25">
      <c r="A653" s="44"/>
      <c r="D653" s="44"/>
      <c r="E653" s="16" t="str">
        <f>IFERROR(VLOOKUP(Tabela1[[#This Row],[Natureza de Despesa]],'Planilha Interna'!C:D,2,0),"")</f>
        <v/>
      </c>
      <c r="F653" s="44"/>
      <c r="G653" s="44" t="str">
        <f>IFERROR(VLOOKUP(Tabela1[[#This Row],[Fonte]],'Planilha Interna'!A:B,2,0),"")</f>
        <v/>
      </c>
    </row>
    <row r="654" spans="1:7" x14ac:dyDescent="0.25">
      <c r="A654" s="44"/>
      <c r="D654" s="44"/>
      <c r="E654" s="16" t="str">
        <f>IFERROR(VLOOKUP(Tabela1[[#This Row],[Natureza de Despesa]],'Planilha Interna'!C:D,2,0),"")</f>
        <v/>
      </c>
      <c r="F654" s="44"/>
      <c r="G654" s="44" t="str">
        <f>IFERROR(VLOOKUP(Tabela1[[#This Row],[Fonte]],'Planilha Interna'!A:B,2,0),"")</f>
        <v/>
      </c>
    </row>
    <row r="655" spans="1:7" x14ac:dyDescent="0.25">
      <c r="A655" s="44"/>
      <c r="D655" s="44"/>
      <c r="E655" s="16" t="str">
        <f>IFERROR(VLOOKUP(Tabela1[[#This Row],[Natureza de Despesa]],'Planilha Interna'!C:D,2,0),"")</f>
        <v/>
      </c>
      <c r="F655" s="44"/>
      <c r="G655" s="44" t="str">
        <f>IFERROR(VLOOKUP(Tabela1[[#This Row],[Fonte]],'Planilha Interna'!A:B,2,0),"")</f>
        <v/>
      </c>
    </row>
    <row r="656" spans="1:7" x14ac:dyDescent="0.25">
      <c r="A656" s="44"/>
      <c r="D656" s="44"/>
      <c r="E656" s="16" t="str">
        <f>IFERROR(VLOOKUP(Tabela1[[#This Row],[Natureza de Despesa]],'Planilha Interna'!C:D,2,0),"")</f>
        <v/>
      </c>
      <c r="F656" s="44"/>
      <c r="G656" s="44" t="str">
        <f>IFERROR(VLOOKUP(Tabela1[[#This Row],[Fonte]],'Planilha Interna'!A:B,2,0),"")</f>
        <v/>
      </c>
    </row>
    <row r="657" spans="1:7" x14ac:dyDescent="0.25">
      <c r="A657" s="44"/>
      <c r="D657" s="44"/>
      <c r="E657" s="16" t="str">
        <f>IFERROR(VLOOKUP(Tabela1[[#This Row],[Natureza de Despesa]],'Planilha Interna'!C:D,2,0),"")</f>
        <v/>
      </c>
      <c r="F657" s="44"/>
      <c r="G657" s="44" t="str">
        <f>IFERROR(VLOOKUP(Tabela1[[#This Row],[Fonte]],'Planilha Interna'!A:B,2,0),"")</f>
        <v/>
      </c>
    </row>
    <row r="658" spans="1:7" x14ac:dyDescent="0.25">
      <c r="A658" s="44"/>
      <c r="D658" s="44"/>
      <c r="E658" s="16" t="str">
        <f>IFERROR(VLOOKUP(Tabela1[[#This Row],[Natureza de Despesa]],'Planilha Interna'!C:D,2,0),"")</f>
        <v/>
      </c>
      <c r="F658" s="44"/>
      <c r="G658" s="44" t="str">
        <f>IFERROR(VLOOKUP(Tabela1[[#This Row],[Fonte]],'Planilha Interna'!A:B,2,0),"")</f>
        <v/>
      </c>
    </row>
    <row r="659" spans="1:7" x14ac:dyDescent="0.25">
      <c r="A659" s="44"/>
      <c r="D659" s="44"/>
      <c r="E659" s="16" t="str">
        <f>IFERROR(VLOOKUP(Tabela1[[#This Row],[Natureza de Despesa]],'Planilha Interna'!C:D,2,0),"")</f>
        <v/>
      </c>
      <c r="F659" s="44"/>
      <c r="G659" s="44" t="str">
        <f>IFERROR(VLOOKUP(Tabela1[[#This Row],[Fonte]],'Planilha Interna'!A:B,2,0),"")</f>
        <v/>
      </c>
    </row>
    <row r="660" spans="1:7" x14ac:dyDescent="0.25">
      <c r="A660" s="44"/>
      <c r="D660" s="44"/>
      <c r="E660" s="16" t="str">
        <f>IFERROR(VLOOKUP(Tabela1[[#This Row],[Natureza de Despesa]],'Planilha Interna'!C:D,2,0),"")</f>
        <v/>
      </c>
      <c r="F660" s="44"/>
      <c r="G660" s="44" t="str">
        <f>IFERROR(VLOOKUP(Tabela1[[#This Row],[Fonte]],'Planilha Interna'!A:B,2,0),"")</f>
        <v/>
      </c>
    </row>
    <row r="661" spans="1:7" x14ac:dyDescent="0.25">
      <c r="A661" s="44"/>
      <c r="D661" s="44"/>
      <c r="E661" s="16" t="str">
        <f>IFERROR(VLOOKUP(Tabela1[[#This Row],[Natureza de Despesa]],'Planilha Interna'!C:D,2,0),"")</f>
        <v/>
      </c>
      <c r="F661" s="44"/>
      <c r="G661" s="44" t="str">
        <f>IFERROR(VLOOKUP(Tabela1[[#This Row],[Fonte]],'Planilha Interna'!A:B,2,0),"")</f>
        <v/>
      </c>
    </row>
    <row r="662" spans="1:7" x14ac:dyDescent="0.25">
      <c r="A662" s="44"/>
      <c r="D662" s="44"/>
      <c r="E662" s="16" t="str">
        <f>IFERROR(VLOOKUP(Tabela1[[#This Row],[Natureza de Despesa]],'Planilha Interna'!C:D,2,0),"")</f>
        <v/>
      </c>
      <c r="F662" s="44"/>
      <c r="G662" s="44" t="str">
        <f>IFERROR(VLOOKUP(Tabela1[[#This Row],[Fonte]],'Planilha Interna'!A:B,2,0),"")</f>
        <v/>
      </c>
    </row>
    <row r="663" spans="1:7" x14ac:dyDescent="0.25">
      <c r="A663" s="44"/>
      <c r="D663" s="44"/>
      <c r="E663" s="16" t="str">
        <f>IFERROR(VLOOKUP(Tabela1[[#This Row],[Natureza de Despesa]],'Planilha Interna'!C:D,2,0),"")</f>
        <v/>
      </c>
      <c r="F663" s="44"/>
      <c r="G663" s="44" t="str">
        <f>IFERROR(VLOOKUP(Tabela1[[#This Row],[Fonte]],'Planilha Interna'!A:B,2,0),"")</f>
        <v/>
      </c>
    </row>
  </sheetData>
  <sheetProtection algorithmName="SHA-512" hashValue="jNrIzCoph0xT5xNnNXQBNw/ayhZDv5t4Gy09Y9JoFxblYFTTeT/jg7qlGR5jeEFvN8YK33lIx4uXfs8C6t6eaQ==" saltValue="Ttym1852xdd29WS4KKbhsg==" spinCount="100000" sheet="1" objects="1" scenarios="1" autoFilter="0"/>
  <dataValidations count="1">
    <dataValidation type="whole" allowBlank="1" showInputMessage="1" showErrorMessage="1" errorTitle="Entrada inválida" error="Favor, inserir código para novas ações a partir do número 1000." promptTitle="Cadastro de Nova Ação" prompt="Ao cadastrar uma ação não existente, por favor, insira um código a partir do sequencial 1000." sqref="B55:B663" xr:uid="{00000000-0002-0000-0100-000000000000}">
      <formula1>1000</formula1>
      <formula2>1100</formula2>
    </dataValidation>
  </dataValidations>
  <pageMargins left="0.511811024" right="0.511811024" top="0.78740157499999996" bottom="0.78740157499999996" header="0.31496062000000002" footer="0.31496062000000002"/>
  <ignoredErrors>
    <ignoredError sqref="E62:G663 E55 G55 E56 G56 E57 G57 E58 G58 E59 G59 E60 G60 E61 G61" unlockedFormula="1"/>
  </ignoredErrors>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1000000}">
          <x14:formula1>
            <xm:f>'Planilha Interna'!$A$3:$A$29</xm:f>
          </x14:formula1>
          <xm:sqref>F3:F663</xm:sqref>
        </x14:dataValidation>
        <x14:dataValidation type="list" allowBlank="1" showInputMessage="1" showErrorMessage="1" xr:uid="{00000000-0002-0000-0100-000002000000}">
          <x14:formula1>
            <xm:f>'Planilha Interna'!$C$4:$C$67</xm:f>
          </x14:formula1>
          <xm:sqref>D664:D1048576</xm:sqref>
        </x14:dataValidation>
        <x14:dataValidation type="list" allowBlank="1" showInputMessage="1" showErrorMessage="1" xr:uid="{00000000-0002-0000-0100-000003000000}">
          <x14:formula1>
            <xm:f>'Planilha Interna'!$C$3:$C$67</xm:f>
          </x14:formula1>
          <xm:sqref>D3:D663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1120"/>
  <sheetViews>
    <sheetView topLeftCell="F1" workbookViewId="0">
      <selection activeCell="G15" sqref="G15"/>
    </sheetView>
  </sheetViews>
  <sheetFormatPr defaultColWidth="8.85546875" defaultRowHeight="15" x14ac:dyDescent="0.25"/>
  <cols>
    <col min="1" max="1" width="17.28515625" style="15" customWidth="1"/>
    <col min="2" max="2" width="65.42578125" style="15" customWidth="1"/>
    <col min="3" max="3" width="17.42578125" style="17" customWidth="1"/>
    <col min="4" max="4" width="65.85546875" style="16" customWidth="1"/>
    <col min="5" max="5" width="11.7109375" style="16" customWidth="1"/>
    <col min="6" max="7" width="65.85546875" style="16" customWidth="1"/>
    <col min="8" max="8" width="50.42578125" style="16" customWidth="1"/>
    <col min="9" max="9" width="11.140625" style="16" bestFit="1" customWidth="1"/>
    <col min="10" max="10" width="9.140625" style="16"/>
  </cols>
  <sheetData>
    <row r="1" spans="1:10" x14ac:dyDescent="0.25">
      <c r="B1" s="1" t="s">
        <v>2477</v>
      </c>
      <c r="C1" s="10"/>
      <c r="D1"/>
      <c r="E1"/>
      <c r="F1"/>
      <c r="G1"/>
      <c r="I1"/>
      <c r="J1"/>
    </row>
    <row r="2" spans="1:10" s="13" customFormat="1" ht="30" x14ac:dyDescent="0.25">
      <c r="A2" s="13" t="s">
        <v>51</v>
      </c>
      <c r="B2" s="14" t="s">
        <v>52</v>
      </c>
      <c r="C2" s="52" t="s">
        <v>53</v>
      </c>
      <c r="D2" s="53" t="s">
        <v>2476</v>
      </c>
      <c r="E2" s="53" t="s">
        <v>2479</v>
      </c>
      <c r="F2" s="53" t="s">
        <v>2480</v>
      </c>
      <c r="G2" s="53" t="s">
        <v>2478</v>
      </c>
      <c r="H2" s="32"/>
      <c r="I2" s="12" t="s">
        <v>1417</v>
      </c>
      <c r="J2" s="11" t="s">
        <v>23</v>
      </c>
    </row>
    <row r="3" spans="1:10" x14ac:dyDescent="0.25">
      <c r="A3" s="1">
        <v>138</v>
      </c>
      <c r="B3" s="2" t="s">
        <v>54</v>
      </c>
      <c r="C3" s="54">
        <v>3339039</v>
      </c>
      <c r="D3" s="51" t="s">
        <v>57</v>
      </c>
      <c r="E3" s="51">
        <v>3184</v>
      </c>
      <c r="F3" s="55" t="s">
        <v>2481</v>
      </c>
      <c r="G3" t="s">
        <v>2916</v>
      </c>
      <c r="H3" s="29"/>
      <c r="I3" t="s">
        <v>14</v>
      </c>
      <c r="J3" t="s">
        <v>19</v>
      </c>
    </row>
    <row r="4" spans="1:10" x14ac:dyDescent="0.25">
      <c r="A4" s="1">
        <v>203</v>
      </c>
      <c r="B4" s="2" t="s">
        <v>56</v>
      </c>
      <c r="C4" s="1">
        <v>3339036</v>
      </c>
      <c r="D4" t="s">
        <v>61</v>
      </c>
      <c r="E4" s="1">
        <v>4191</v>
      </c>
      <c r="F4" s="55" t="s">
        <v>2482</v>
      </c>
      <c r="G4" t="s">
        <v>2917</v>
      </c>
      <c r="H4" s="29"/>
      <c r="I4" t="s">
        <v>15</v>
      </c>
      <c r="J4" t="s">
        <v>20</v>
      </c>
    </row>
    <row r="5" spans="1:10" x14ac:dyDescent="0.25">
      <c r="A5" s="1">
        <v>100</v>
      </c>
      <c r="B5" s="2" t="s">
        <v>58</v>
      </c>
      <c r="C5" s="1">
        <v>3339030</v>
      </c>
      <c r="D5" t="s">
        <v>82</v>
      </c>
      <c r="E5" s="1">
        <v>1393</v>
      </c>
      <c r="F5" s="55" t="s">
        <v>2483</v>
      </c>
      <c r="G5" t="s">
        <v>2918</v>
      </c>
      <c r="H5" s="29"/>
      <c r="I5"/>
      <c r="J5" t="s">
        <v>21</v>
      </c>
    </row>
    <row r="6" spans="1:10" x14ac:dyDescent="0.25">
      <c r="A6" s="1">
        <v>114</v>
      </c>
      <c r="B6" s="2" t="s">
        <v>60</v>
      </c>
      <c r="C6" s="1">
        <v>3449052</v>
      </c>
      <c r="D6" t="s">
        <v>59</v>
      </c>
      <c r="E6" s="1">
        <v>1636</v>
      </c>
      <c r="F6" s="55" t="s">
        <v>2484</v>
      </c>
      <c r="G6" t="s">
        <v>2919</v>
      </c>
      <c r="H6" s="29"/>
      <c r="I6"/>
      <c r="J6" t="s">
        <v>41</v>
      </c>
    </row>
    <row r="7" spans="1:10" x14ac:dyDescent="0.25">
      <c r="A7" s="1">
        <v>102</v>
      </c>
      <c r="B7" s="2" t="s">
        <v>62</v>
      </c>
      <c r="C7" s="1">
        <v>3449039</v>
      </c>
      <c r="D7" t="s">
        <v>84</v>
      </c>
      <c r="E7" s="1">
        <v>4291</v>
      </c>
      <c r="F7" s="55" t="s">
        <v>2485</v>
      </c>
      <c r="G7" t="s">
        <v>2920</v>
      </c>
      <c r="H7" s="29"/>
      <c r="I7"/>
      <c r="J7" t="s">
        <v>22</v>
      </c>
    </row>
    <row r="8" spans="1:10" x14ac:dyDescent="0.25">
      <c r="A8" s="1">
        <v>101</v>
      </c>
      <c r="B8" s="2" t="s">
        <v>64</v>
      </c>
      <c r="C8" s="1">
        <v>3449051</v>
      </c>
      <c r="D8" t="s">
        <v>86</v>
      </c>
      <c r="E8" s="1">
        <v>3550</v>
      </c>
      <c r="F8" s="55" t="s">
        <v>2486</v>
      </c>
      <c r="G8" t="s">
        <v>2921</v>
      </c>
      <c r="H8" s="29"/>
      <c r="I8"/>
      <c r="J8"/>
    </row>
    <row r="9" spans="1:10" x14ac:dyDescent="0.25">
      <c r="A9" s="1">
        <v>113</v>
      </c>
      <c r="B9" s="2" t="s">
        <v>66</v>
      </c>
      <c r="C9" s="1">
        <v>3319096</v>
      </c>
      <c r="D9" t="s">
        <v>92</v>
      </c>
      <c r="E9" s="1">
        <v>3384</v>
      </c>
      <c r="F9" s="55" t="s">
        <v>2487</v>
      </c>
      <c r="G9" t="s">
        <v>2923</v>
      </c>
      <c r="H9" s="29" t="str">
        <f>IFERROR(INDEX('Planilha Auxiliar'!G:G,MATCH(0,INDEX(COUNTIF(Tabela1[[#Headers],[Descrição Fonte]],Tabela1[[#Headers],[Descrição Fonte]]),),0)),"")</f>
        <v/>
      </c>
      <c r="I9"/>
      <c r="J9"/>
    </row>
    <row r="10" spans="1:10" x14ac:dyDescent="0.25">
      <c r="A10" s="1">
        <v>202</v>
      </c>
      <c r="B10" s="2" t="s">
        <v>62</v>
      </c>
      <c r="C10" s="1">
        <v>3319091</v>
      </c>
      <c r="D10" t="s">
        <v>70</v>
      </c>
      <c r="E10" s="1">
        <v>3551</v>
      </c>
      <c r="F10" s="55" t="s">
        <v>2488</v>
      </c>
      <c r="G10" t="s">
        <v>2924</v>
      </c>
      <c r="H10" s="29" t="str">
        <f>IFERROR(INDEX('Planilha Auxiliar'!G:G,MATCH(0,INDEX(COUNTIF(Tabela1[[#Headers],[Descrição Fonte]],Tabela1[[#Headers],[Descrição Fonte]]),),0)),"")</f>
        <v/>
      </c>
      <c r="I10"/>
      <c r="J10"/>
    </row>
    <row r="11" spans="1:10" x14ac:dyDescent="0.25">
      <c r="A11" s="1">
        <v>137</v>
      </c>
      <c r="B11" s="2" t="s">
        <v>69</v>
      </c>
      <c r="C11" s="1">
        <v>3329021</v>
      </c>
      <c r="D11" t="s">
        <v>93</v>
      </c>
      <c r="E11" s="1">
        <v>3304</v>
      </c>
      <c r="F11" s="55" t="s">
        <v>2489</v>
      </c>
      <c r="G11" t="s">
        <v>2925</v>
      </c>
      <c r="H11" s="29"/>
      <c r="I11"/>
      <c r="J11"/>
    </row>
    <row r="12" spans="1:10" x14ac:dyDescent="0.25">
      <c r="A12" s="1">
        <v>282</v>
      </c>
      <c r="B12" s="2" t="s">
        <v>71</v>
      </c>
      <c r="C12" s="1">
        <v>3339092</v>
      </c>
      <c r="D12" t="s">
        <v>78</v>
      </c>
      <c r="E12" s="1">
        <v>955</v>
      </c>
      <c r="F12" s="55" t="s">
        <v>44</v>
      </c>
      <c r="G12" t="s">
        <v>2928</v>
      </c>
      <c r="H12" s="29"/>
      <c r="I12"/>
      <c r="J12"/>
    </row>
    <row r="13" spans="1:10" x14ac:dyDescent="0.25">
      <c r="A13" s="1">
        <v>218</v>
      </c>
      <c r="B13" s="2" t="s">
        <v>73</v>
      </c>
      <c r="C13" s="1">
        <v>3319011</v>
      </c>
      <c r="D13" t="s">
        <v>96</v>
      </c>
      <c r="E13" s="1">
        <v>3410</v>
      </c>
      <c r="F13" s="55" t="s">
        <v>2490</v>
      </c>
      <c r="G13" t="s">
        <v>2926</v>
      </c>
      <c r="H13" s="29"/>
      <c r="I13"/>
      <c r="J13"/>
    </row>
    <row r="14" spans="1:10" x14ac:dyDescent="0.25">
      <c r="A14" s="1">
        <v>208</v>
      </c>
      <c r="B14" s="2" t="s">
        <v>74</v>
      </c>
      <c r="C14" s="1">
        <v>3319013</v>
      </c>
      <c r="D14" t="s">
        <v>65</v>
      </c>
      <c r="E14" s="1">
        <v>4031</v>
      </c>
      <c r="F14" s="55" t="s">
        <v>2491</v>
      </c>
      <c r="G14" t="s">
        <v>2927</v>
      </c>
      <c r="H14" s="29"/>
      <c r="I14"/>
      <c r="J14"/>
    </row>
    <row r="15" spans="1:10" x14ac:dyDescent="0.25">
      <c r="A15" s="1">
        <v>228</v>
      </c>
      <c r="B15" s="2" t="s">
        <v>75</v>
      </c>
      <c r="C15" s="1">
        <v>3339091</v>
      </c>
      <c r="D15" t="s">
        <v>70</v>
      </c>
      <c r="E15" s="1">
        <v>3007</v>
      </c>
      <c r="F15" s="55" t="s">
        <v>2492</v>
      </c>
      <c r="G15" t="s">
        <v>2922</v>
      </c>
      <c r="H15" s="29"/>
      <c r="I15"/>
      <c r="J15"/>
    </row>
    <row r="16" spans="1:10" x14ac:dyDescent="0.25">
      <c r="A16" s="1">
        <v>205</v>
      </c>
      <c r="B16" s="2" t="s">
        <v>77</v>
      </c>
      <c r="C16" s="1">
        <v>3469071</v>
      </c>
      <c r="D16" t="s">
        <v>89</v>
      </c>
      <c r="E16" s="1">
        <v>4188</v>
      </c>
      <c r="F16" s="55" t="s">
        <v>2417</v>
      </c>
      <c r="G16" t="str">
        <f>IF('Planilha Auxiliar'!H55="","",'Planilha Auxiliar'!H55)</f>
        <v/>
      </c>
      <c r="H16" s="29"/>
      <c r="I16"/>
      <c r="J16"/>
    </row>
    <row r="17" spans="1:10" x14ac:dyDescent="0.25">
      <c r="A17" s="1">
        <v>215</v>
      </c>
      <c r="B17" s="2" t="s">
        <v>79</v>
      </c>
      <c r="C17" s="1">
        <v>3339040</v>
      </c>
      <c r="D17" t="s">
        <v>68</v>
      </c>
      <c r="E17" s="1">
        <v>3408</v>
      </c>
      <c r="F17" s="55" t="s">
        <v>2493</v>
      </c>
      <c r="G17"/>
      <c r="H17" s="29"/>
      <c r="I17"/>
      <c r="J17"/>
    </row>
    <row r="18" spans="1:10" x14ac:dyDescent="0.25">
      <c r="A18" s="1">
        <v>217</v>
      </c>
      <c r="B18" s="2" t="s">
        <v>81</v>
      </c>
      <c r="C18" s="1">
        <v>3339047</v>
      </c>
      <c r="D18" t="s">
        <v>55</v>
      </c>
      <c r="E18" s="1">
        <v>4190</v>
      </c>
      <c r="F18" s="55" t="s">
        <v>2494</v>
      </c>
      <c r="G18"/>
      <c r="H18" s="29"/>
      <c r="I18"/>
      <c r="J18"/>
    </row>
    <row r="19" spans="1:10" x14ac:dyDescent="0.25">
      <c r="A19" s="1">
        <v>139</v>
      </c>
      <c r="B19" s="2" t="s">
        <v>83</v>
      </c>
      <c r="C19" s="1">
        <v>3339049</v>
      </c>
      <c r="D19" t="s">
        <v>67</v>
      </c>
      <c r="E19" s="1">
        <v>3376</v>
      </c>
      <c r="F19" s="55" t="s">
        <v>2495</v>
      </c>
      <c r="G19"/>
      <c r="H19" s="29"/>
      <c r="I19"/>
      <c r="J19"/>
    </row>
    <row r="20" spans="1:10" x14ac:dyDescent="0.25">
      <c r="A20" s="1">
        <v>206</v>
      </c>
      <c r="B20" s="2" t="s">
        <v>85</v>
      </c>
      <c r="C20" s="1">
        <v>3319092</v>
      </c>
      <c r="D20" t="s">
        <v>78</v>
      </c>
      <c r="E20" s="1">
        <v>4006</v>
      </c>
      <c r="F20" s="55" t="s">
        <v>2496</v>
      </c>
      <c r="G20"/>
      <c r="H20" s="29"/>
      <c r="I20"/>
      <c r="J20"/>
    </row>
    <row r="21" spans="1:10" x14ac:dyDescent="0.25">
      <c r="A21" s="1">
        <v>112</v>
      </c>
      <c r="B21" s="2" t="s">
        <v>87</v>
      </c>
      <c r="C21" s="1">
        <v>3339032</v>
      </c>
      <c r="D21" t="s">
        <v>80</v>
      </c>
      <c r="E21" s="1">
        <v>4009</v>
      </c>
      <c r="F21" s="55" t="s">
        <v>2497</v>
      </c>
      <c r="G21"/>
      <c r="H21" s="29"/>
      <c r="I21"/>
      <c r="J21"/>
    </row>
    <row r="22" spans="1:10" x14ac:dyDescent="0.25">
      <c r="A22" s="1">
        <v>212</v>
      </c>
      <c r="B22" s="2" t="s">
        <v>87</v>
      </c>
      <c r="C22" s="1">
        <v>3329091</v>
      </c>
      <c r="D22" t="s">
        <v>70</v>
      </c>
      <c r="E22" s="1">
        <v>3006</v>
      </c>
      <c r="F22" s="55" t="s">
        <v>2498</v>
      </c>
      <c r="G22"/>
      <c r="H22" s="29"/>
      <c r="I22"/>
      <c r="J22"/>
    </row>
    <row r="23" spans="1:10" x14ac:dyDescent="0.25">
      <c r="A23" s="1">
        <v>207</v>
      </c>
      <c r="B23" s="2" t="s">
        <v>90</v>
      </c>
      <c r="C23" s="1">
        <v>3339033</v>
      </c>
      <c r="D23" t="s">
        <v>72</v>
      </c>
      <c r="E23" s="1">
        <v>3552</v>
      </c>
      <c r="F23" s="55" t="s">
        <v>2499</v>
      </c>
      <c r="G23"/>
      <c r="H23" s="29"/>
      <c r="I23"/>
      <c r="J23"/>
    </row>
    <row r="24" spans="1:10" x14ac:dyDescent="0.25">
      <c r="A24" s="1">
        <v>227</v>
      </c>
      <c r="B24" s="2" t="s">
        <v>91</v>
      </c>
      <c r="C24" s="1">
        <v>3319113</v>
      </c>
      <c r="D24" t="s">
        <v>65</v>
      </c>
      <c r="E24" s="1">
        <v>3009</v>
      </c>
      <c r="F24" s="55" t="s">
        <v>2500</v>
      </c>
      <c r="G24"/>
      <c r="H24" s="29"/>
      <c r="I24"/>
      <c r="J24"/>
    </row>
    <row r="25" spans="1:10" x14ac:dyDescent="0.25">
      <c r="A25" s="1">
        <v>117</v>
      </c>
      <c r="B25" s="2" t="s">
        <v>81</v>
      </c>
      <c r="C25" s="1">
        <v>3339014</v>
      </c>
      <c r="D25" t="s">
        <v>76</v>
      </c>
      <c r="E25" s="1">
        <v>3401</v>
      </c>
      <c r="F25" s="55" t="s">
        <v>2501</v>
      </c>
      <c r="G25"/>
      <c r="H25" s="29"/>
      <c r="I25"/>
      <c r="J25"/>
    </row>
    <row r="26" spans="1:10" x14ac:dyDescent="0.25">
      <c r="A26" s="1">
        <v>182</v>
      </c>
      <c r="B26" s="2" t="s">
        <v>71</v>
      </c>
      <c r="C26" s="1">
        <v>3339046</v>
      </c>
      <c r="D26" t="s">
        <v>63</v>
      </c>
      <c r="E26" s="1">
        <v>3013</v>
      </c>
      <c r="F26" s="55" t="s">
        <v>2502</v>
      </c>
      <c r="G26"/>
      <c r="H26" s="29"/>
      <c r="I26"/>
      <c r="J26"/>
    </row>
    <row r="27" spans="1:10" x14ac:dyDescent="0.25">
      <c r="A27" s="1">
        <v>136</v>
      </c>
      <c r="B27" s="2" t="s">
        <v>95</v>
      </c>
      <c r="C27" s="1">
        <v>3329022</v>
      </c>
      <c r="D27" t="s">
        <v>123</v>
      </c>
      <c r="E27" s="1">
        <v>3385</v>
      </c>
      <c r="F27" s="55" t="s">
        <v>2503</v>
      </c>
      <c r="G27"/>
      <c r="H27" s="29"/>
      <c r="I27"/>
      <c r="J27"/>
    </row>
    <row r="28" spans="1:10" x14ac:dyDescent="0.25">
      <c r="A28" s="1">
        <v>110</v>
      </c>
      <c r="B28" s="2" t="s">
        <v>97</v>
      </c>
      <c r="C28" s="1">
        <v>3339008</v>
      </c>
      <c r="D28" t="s">
        <v>107</v>
      </c>
      <c r="E28" s="1">
        <v>3558</v>
      </c>
      <c r="F28" s="55" t="s">
        <v>2504</v>
      </c>
      <c r="G28"/>
      <c r="H28" s="29"/>
      <c r="I28"/>
      <c r="J28"/>
    </row>
    <row r="29" spans="1:10" x14ac:dyDescent="0.25">
      <c r="A29" s="1">
        <v>153</v>
      </c>
      <c r="B29" s="2" t="s">
        <v>99</v>
      </c>
      <c r="C29" s="1">
        <v>3333039</v>
      </c>
      <c r="D29" t="s">
        <v>125</v>
      </c>
      <c r="E29" s="1">
        <v>3008</v>
      </c>
      <c r="F29" s="55" t="s">
        <v>2505</v>
      </c>
      <c r="G29"/>
      <c r="H29" s="29"/>
      <c r="I29"/>
      <c r="J29"/>
    </row>
    <row r="30" spans="1:10" x14ac:dyDescent="0.25">
      <c r="A30"/>
      <c r="B30" s="2" t="s">
        <v>47</v>
      </c>
      <c r="C30" s="1">
        <v>3332041</v>
      </c>
      <c r="D30" t="s">
        <v>98</v>
      </c>
      <c r="E30" s="1">
        <v>3379</v>
      </c>
      <c r="F30" s="55" t="s">
        <v>2506</v>
      </c>
      <c r="G30"/>
      <c r="H30" s="29"/>
      <c r="I30"/>
      <c r="J30"/>
    </row>
    <row r="31" spans="1:10" x14ac:dyDescent="0.25">
      <c r="A31"/>
      <c r="B31" s="2" t="s">
        <v>47</v>
      </c>
      <c r="C31" s="1">
        <v>3449061</v>
      </c>
      <c r="D31" t="s">
        <v>105</v>
      </c>
      <c r="E31" s="1">
        <v>3555</v>
      </c>
      <c r="F31" s="55" t="s">
        <v>2507</v>
      </c>
      <c r="G31"/>
      <c r="H31" s="29"/>
      <c r="I31"/>
      <c r="J31"/>
    </row>
    <row r="32" spans="1:10" x14ac:dyDescent="0.25">
      <c r="A32" s="1"/>
      <c r="B32" s="2" t="s">
        <v>47</v>
      </c>
      <c r="C32" s="1">
        <v>3449035</v>
      </c>
      <c r="D32" t="s">
        <v>103</v>
      </c>
      <c r="E32" s="1">
        <v>3409</v>
      </c>
      <c r="F32" s="55" t="s">
        <v>2508</v>
      </c>
      <c r="G32"/>
      <c r="H32" s="29"/>
      <c r="I32"/>
      <c r="J32"/>
    </row>
    <row r="33" spans="1:10" x14ac:dyDescent="0.25">
      <c r="A33" s="1"/>
      <c r="B33" s="2" t="s">
        <v>47</v>
      </c>
      <c r="C33" s="1">
        <v>3339139</v>
      </c>
      <c r="D33" t="s">
        <v>117</v>
      </c>
      <c r="E33" s="1">
        <v>3557</v>
      </c>
      <c r="F33" s="55" t="s">
        <v>2509</v>
      </c>
      <c r="G33"/>
      <c r="H33" s="29"/>
      <c r="I33"/>
      <c r="J33"/>
    </row>
    <row r="34" spans="1:10" x14ac:dyDescent="0.25">
      <c r="A34" s="1"/>
      <c r="B34" s="2" t="s">
        <v>47</v>
      </c>
      <c r="C34" s="1">
        <v>3459184</v>
      </c>
      <c r="D34" t="s">
        <v>124</v>
      </c>
      <c r="E34" s="1">
        <v>3015</v>
      </c>
      <c r="F34" s="55" t="s">
        <v>2510</v>
      </c>
      <c r="G34"/>
      <c r="H34" s="29"/>
      <c r="I34"/>
      <c r="J34"/>
    </row>
    <row r="35" spans="1:10" x14ac:dyDescent="0.25">
      <c r="A35" s="1"/>
      <c r="B35" s="2" t="s">
        <v>47</v>
      </c>
      <c r="C35" s="1">
        <v>3336045</v>
      </c>
      <c r="D35" t="s">
        <v>94</v>
      </c>
      <c r="E35" s="1">
        <v>3010</v>
      </c>
      <c r="F35" s="55" t="s">
        <v>2511</v>
      </c>
      <c r="G35"/>
      <c r="H35" s="29"/>
      <c r="I35"/>
      <c r="J35"/>
    </row>
    <row r="36" spans="1:10" x14ac:dyDescent="0.25">
      <c r="A36" s="1"/>
      <c r="B36" s="2" t="s">
        <v>47</v>
      </c>
      <c r="C36" s="1">
        <v>3999999</v>
      </c>
      <c r="D36" t="s">
        <v>112</v>
      </c>
      <c r="E36" s="1">
        <v>3428</v>
      </c>
      <c r="F36" s="55" t="s">
        <v>2512</v>
      </c>
      <c r="G36"/>
      <c r="H36" s="29"/>
      <c r="I36"/>
      <c r="J36"/>
    </row>
    <row r="37" spans="1:10" x14ac:dyDescent="0.25">
      <c r="A37" s="1"/>
      <c r="B37" s="2" t="s">
        <v>47</v>
      </c>
      <c r="C37" s="1">
        <v>3339197</v>
      </c>
      <c r="D37" t="s">
        <v>120</v>
      </c>
      <c r="E37" s="1">
        <v>3040</v>
      </c>
      <c r="F37" s="55" t="s">
        <v>2513</v>
      </c>
      <c r="G37"/>
      <c r="H37" s="29"/>
      <c r="I37"/>
      <c r="J37"/>
    </row>
    <row r="38" spans="1:10" x14ac:dyDescent="0.25">
      <c r="A38" s="1"/>
      <c r="B38" s="2" t="s">
        <v>47</v>
      </c>
      <c r="C38" s="1">
        <v>3335039</v>
      </c>
      <c r="D38" t="s">
        <v>115</v>
      </c>
      <c r="E38" s="1">
        <v>4005</v>
      </c>
      <c r="F38" s="55" t="s">
        <v>2514</v>
      </c>
      <c r="G38"/>
      <c r="H38" s="29"/>
      <c r="I38"/>
      <c r="J38"/>
    </row>
    <row r="39" spans="1:10" x14ac:dyDescent="0.25">
      <c r="A39" s="1"/>
      <c r="B39" s="2" t="s">
        <v>47</v>
      </c>
      <c r="C39" s="1">
        <v>3339035</v>
      </c>
      <c r="D39" t="s">
        <v>103</v>
      </c>
      <c r="E39" s="1">
        <v>3381</v>
      </c>
      <c r="F39" s="55" t="s">
        <v>2515</v>
      </c>
      <c r="G39"/>
      <c r="H39" s="29"/>
      <c r="I39"/>
      <c r="J39"/>
    </row>
    <row r="40" spans="1:10" x14ac:dyDescent="0.25">
      <c r="A40" s="1"/>
      <c r="B40" s="2" t="s">
        <v>47</v>
      </c>
      <c r="C40" s="1">
        <v>3339048</v>
      </c>
      <c r="D40" t="s">
        <v>113</v>
      </c>
      <c r="E40" s="1">
        <v>3011</v>
      </c>
      <c r="F40" s="55" t="s">
        <v>2516</v>
      </c>
      <c r="G40"/>
      <c r="H40" s="29"/>
      <c r="I40"/>
      <c r="J40"/>
    </row>
    <row r="41" spans="1:10" x14ac:dyDescent="0.25">
      <c r="A41" s="1"/>
      <c r="B41" s="2" t="s">
        <v>47</v>
      </c>
      <c r="C41" s="1">
        <v>3319004</v>
      </c>
      <c r="D41" t="s">
        <v>114</v>
      </c>
      <c r="E41" s="1">
        <v>3439</v>
      </c>
      <c r="F41" s="55" t="s">
        <v>2517</v>
      </c>
      <c r="G41"/>
      <c r="H41" s="29"/>
      <c r="I41"/>
      <c r="J41"/>
    </row>
    <row r="42" spans="1:10" x14ac:dyDescent="0.25">
      <c r="A42" s="1"/>
      <c r="B42" s="2" t="s">
        <v>47</v>
      </c>
      <c r="C42" s="1">
        <v>3339005</v>
      </c>
      <c r="D42" t="s">
        <v>116</v>
      </c>
      <c r="E42" s="1">
        <v>4195</v>
      </c>
      <c r="F42" s="55" t="s">
        <v>42</v>
      </c>
      <c r="G42"/>
      <c r="H42" s="29"/>
      <c r="I42"/>
      <c r="J42"/>
    </row>
    <row r="43" spans="1:10" x14ac:dyDescent="0.25">
      <c r="A43" s="1"/>
      <c r="B43" s="2" t="s">
        <v>47</v>
      </c>
      <c r="C43" s="1">
        <v>3339184</v>
      </c>
      <c r="D43" t="s">
        <v>108</v>
      </c>
      <c r="E43" s="1">
        <v>3005</v>
      </c>
      <c r="F43" s="55" t="s">
        <v>2518</v>
      </c>
      <c r="G43"/>
      <c r="H43" s="29"/>
      <c r="I43"/>
      <c r="J43"/>
    </row>
    <row r="44" spans="1:10" x14ac:dyDescent="0.25">
      <c r="A44" s="1"/>
      <c r="B44" s="2" t="s">
        <v>47</v>
      </c>
      <c r="C44" s="1">
        <v>3339193</v>
      </c>
      <c r="D44" t="s">
        <v>122</v>
      </c>
      <c r="E44" s="1">
        <v>3422</v>
      </c>
      <c r="F44" s="55" t="s">
        <v>2519</v>
      </c>
      <c r="G44"/>
      <c r="H44" s="29"/>
      <c r="I44"/>
      <c r="J44"/>
    </row>
    <row r="45" spans="1:10" x14ac:dyDescent="0.25">
      <c r="A45" s="1"/>
      <c r="B45" s="2" t="s">
        <v>47</v>
      </c>
      <c r="C45" s="1">
        <v>3456066</v>
      </c>
      <c r="D45" t="s">
        <v>121</v>
      </c>
      <c r="E45" s="1">
        <v>3548</v>
      </c>
      <c r="F45" s="55" t="s">
        <v>2520</v>
      </c>
      <c r="G45"/>
      <c r="H45" s="29"/>
      <c r="I45"/>
      <c r="J45"/>
    </row>
    <row r="46" spans="1:10" x14ac:dyDescent="0.25">
      <c r="A46" s="1"/>
      <c r="B46" s="2" t="s">
        <v>47</v>
      </c>
      <c r="C46" s="1">
        <v>3339093</v>
      </c>
      <c r="D46" t="s">
        <v>88</v>
      </c>
      <c r="E46" s="1">
        <v>3421</v>
      </c>
      <c r="F46" s="55" t="s">
        <v>2521</v>
      </c>
      <c r="G46"/>
      <c r="H46" s="29"/>
      <c r="I46"/>
      <c r="J46"/>
    </row>
    <row r="47" spans="1:10" x14ac:dyDescent="0.25">
      <c r="A47" s="1"/>
      <c r="B47" s="2" t="s">
        <v>47</v>
      </c>
      <c r="C47" s="1">
        <v>3313013</v>
      </c>
      <c r="D47" t="s">
        <v>65</v>
      </c>
      <c r="E47" s="1">
        <v>3559</v>
      </c>
      <c r="F47" s="55" t="s">
        <v>2522</v>
      </c>
      <c r="G47"/>
      <c r="H47" s="29"/>
      <c r="I47"/>
      <c r="J47"/>
    </row>
    <row r="48" spans="1:10" x14ac:dyDescent="0.25">
      <c r="A48" s="1"/>
      <c r="B48" s="2" t="s">
        <v>47</v>
      </c>
      <c r="C48" s="1">
        <v>3443042</v>
      </c>
      <c r="D48" t="s">
        <v>127</v>
      </c>
      <c r="E48" s="1">
        <v>3097</v>
      </c>
      <c r="F48" s="55" t="s">
        <v>2523</v>
      </c>
      <c r="G48"/>
      <c r="H48" s="29"/>
      <c r="I48"/>
      <c r="J48"/>
    </row>
    <row r="49" spans="1:10" x14ac:dyDescent="0.25">
      <c r="A49" s="1"/>
      <c r="B49" s="2" t="s">
        <v>47</v>
      </c>
      <c r="C49" s="1">
        <v>3319094</v>
      </c>
      <c r="D49" t="s">
        <v>104</v>
      </c>
      <c r="E49" s="1">
        <v>3377</v>
      </c>
      <c r="F49" s="55" t="s">
        <v>2524</v>
      </c>
      <c r="G49"/>
      <c r="H49" s="29"/>
      <c r="I49"/>
      <c r="J49"/>
    </row>
    <row r="50" spans="1:10" x14ac:dyDescent="0.25">
      <c r="A50" s="1"/>
      <c r="B50" s="2" t="s">
        <v>47</v>
      </c>
      <c r="C50" s="1">
        <v>3339037</v>
      </c>
      <c r="D50" t="s">
        <v>106</v>
      </c>
      <c r="E50" s="1">
        <v>4465</v>
      </c>
      <c r="F50" s="55" t="s">
        <v>2525</v>
      </c>
      <c r="G50"/>
      <c r="H50" s="29"/>
      <c r="I50"/>
      <c r="J50"/>
    </row>
    <row r="51" spans="1:10" x14ac:dyDescent="0.25">
      <c r="A51" s="1"/>
      <c r="B51" s="2" t="s">
        <v>47</v>
      </c>
      <c r="C51" s="1">
        <v>3319034</v>
      </c>
      <c r="D51" t="s">
        <v>119</v>
      </c>
      <c r="E51" s="1">
        <v>3553</v>
      </c>
      <c r="F51" s="55" t="s">
        <v>2526</v>
      </c>
      <c r="G51"/>
      <c r="H51" s="29"/>
      <c r="I51"/>
      <c r="J51"/>
    </row>
    <row r="52" spans="1:10" x14ac:dyDescent="0.25">
      <c r="A52" s="1"/>
      <c r="B52" s="2" t="s">
        <v>47</v>
      </c>
      <c r="C52" s="1">
        <v>3335041</v>
      </c>
      <c r="D52" t="s">
        <v>98</v>
      </c>
      <c r="E52" s="1">
        <v>1451</v>
      </c>
      <c r="F52" s="55" t="s">
        <v>2527</v>
      </c>
      <c r="G52"/>
      <c r="H52" s="29"/>
      <c r="I52"/>
      <c r="J52"/>
    </row>
    <row r="53" spans="1:10" x14ac:dyDescent="0.25">
      <c r="A53" s="1"/>
      <c r="B53" s="2" t="s">
        <v>47</v>
      </c>
      <c r="C53" s="1">
        <v>3339045</v>
      </c>
      <c r="D53" t="s">
        <v>94</v>
      </c>
      <c r="E53" s="1">
        <v>3570</v>
      </c>
      <c r="F53" s="55" t="s">
        <v>2517</v>
      </c>
      <c r="G53"/>
      <c r="H53" s="29"/>
      <c r="I53"/>
      <c r="J53"/>
    </row>
    <row r="54" spans="1:10" x14ac:dyDescent="0.25">
      <c r="A54" s="1"/>
      <c r="B54" s="2" t="s">
        <v>47</v>
      </c>
      <c r="C54" s="1">
        <v>3329121</v>
      </c>
      <c r="D54" t="s">
        <v>126</v>
      </c>
      <c r="E54" s="1">
        <v>4201</v>
      </c>
      <c r="F54" s="55" t="s">
        <v>2528</v>
      </c>
      <c r="G54"/>
      <c r="H54" s="29"/>
      <c r="I54"/>
      <c r="J54"/>
    </row>
    <row r="55" spans="1:10" x14ac:dyDescent="0.25">
      <c r="B55" s="2" t="s">
        <v>47</v>
      </c>
      <c r="C55" s="1">
        <v>3319005</v>
      </c>
      <c r="D55" t="s">
        <v>116</v>
      </c>
      <c r="E55" s="1">
        <v>3554</v>
      </c>
      <c r="F55" s="55" t="s">
        <v>2529</v>
      </c>
      <c r="G55"/>
      <c r="H55" s="29"/>
    </row>
    <row r="56" spans="1:10" x14ac:dyDescent="0.25">
      <c r="B56" s="2" t="s">
        <v>47</v>
      </c>
      <c r="C56" s="15">
        <v>3319036</v>
      </c>
      <c r="D56" s="16" t="s">
        <v>61</v>
      </c>
      <c r="E56" s="15">
        <v>3412</v>
      </c>
      <c r="F56" s="55" t="s">
        <v>2530</v>
      </c>
      <c r="G56"/>
      <c r="H56" s="29"/>
    </row>
    <row r="57" spans="1:10" x14ac:dyDescent="0.25">
      <c r="B57" s="2" t="s">
        <v>47</v>
      </c>
      <c r="C57" s="15">
        <v>3332093</v>
      </c>
      <c r="D57" s="16" t="s">
        <v>88</v>
      </c>
      <c r="E57" s="15">
        <v>3001</v>
      </c>
      <c r="F57" s="55" t="s">
        <v>2531</v>
      </c>
      <c r="G57"/>
      <c r="H57" s="29"/>
    </row>
    <row r="58" spans="1:10" x14ac:dyDescent="0.25">
      <c r="B58" s="2" t="s">
        <v>47</v>
      </c>
      <c r="C58" s="15">
        <v>3335043</v>
      </c>
      <c r="D58" s="16" t="s">
        <v>101</v>
      </c>
      <c r="E58" s="15">
        <v>3556</v>
      </c>
      <c r="F58" s="55" t="s">
        <v>2532</v>
      </c>
      <c r="G58"/>
      <c r="H58" s="29"/>
    </row>
    <row r="59" spans="1:10" x14ac:dyDescent="0.25">
      <c r="B59" s="2" t="s">
        <v>47</v>
      </c>
      <c r="C59" s="15">
        <v>3449151</v>
      </c>
      <c r="D59" s="16" t="s">
        <v>118</v>
      </c>
      <c r="E59" s="15">
        <v>3305</v>
      </c>
      <c r="F59" s="55" t="s">
        <v>2533</v>
      </c>
      <c r="G59"/>
      <c r="H59" s="29"/>
    </row>
    <row r="60" spans="1:10" x14ac:dyDescent="0.25">
      <c r="B60" s="2" t="s">
        <v>47</v>
      </c>
      <c r="C60" s="15">
        <v>3339031</v>
      </c>
      <c r="D60" s="16" t="s">
        <v>100</v>
      </c>
      <c r="E60" s="15">
        <v>4192</v>
      </c>
      <c r="F60" s="55" t="s">
        <v>2387</v>
      </c>
      <c r="G60"/>
      <c r="H60" s="29"/>
    </row>
    <row r="61" spans="1:10" x14ac:dyDescent="0.25">
      <c r="B61" s="2" t="s">
        <v>47</v>
      </c>
      <c r="C61" s="15">
        <v>3339004</v>
      </c>
      <c r="D61" s="16" t="s">
        <v>114</v>
      </c>
      <c r="E61" s="15">
        <v>4193</v>
      </c>
      <c r="F61" s="55" t="s">
        <v>2534</v>
      </c>
      <c r="G61"/>
      <c r="H61" s="29"/>
    </row>
    <row r="62" spans="1:10" x14ac:dyDescent="0.25">
      <c r="B62" s="2" t="s">
        <v>47</v>
      </c>
      <c r="C62" s="15">
        <v>3319003</v>
      </c>
      <c r="D62" s="16" t="s">
        <v>111</v>
      </c>
      <c r="E62" s="15">
        <v>4003</v>
      </c>
      <c r="F62" s="55" t="s">
        <v>2535</v>
      </c>
      <c r="G62"/>
      <c r="H62" s="29"/>
    </row>
    <row r="63" spans="1:10" x14ac:dyDescent="0.25">
      <c r="B63" s="2" t="s">
        <v>47</v>
      </c>
      <c r="C63" s="15">
        <v>3339098</v>
      </c>
      <c r="D63" s="16" t="s">
        <v>110</v>
      </c>
      <c r="E63" s="15">
        <v>2001</v>
      </c>
      <c r="F63" s="55" t="s">
        <v>2536</v>
      </c>
      <c r="G63"/>
      <c r="H63" s="29"/>
    </row>
    <row r="64" spans="1:10" x14ac:dyDescent="0.25">
      <c r="B64" s="2" t="s">
        <v>47</v>
      </c>
      <c r="C64" s="15">
        <v>3319001</v>
      </c>
      <c r="D64" s="16" t="s">
        <v>109</v>
      </c>
      <c r="E64" s="15">
        <v>4002</v>
      </c>
      <c r="F64" s="55" t="s">
        <v>2537</v>
      </c>
      <c r="G64"/>
      <c r="H64" s="29"/>
    </row>
    <row r="65" spans="2:8" x14ac:dyDescent="0.25">
      <c r="B65" s="2" t="s">
        <v>47</v>
      </c>
      <c r="C65" s="15">
        <v>3339094</v>
      </c>
      <c r="D65" s="16" t="s">
        <v>102</v>
      </c>
      <c r="E65" s="15">
        <v>3573</v>
      </c>
      <c r="F65" s="55" t="s">
        <v>2538</v>
      </c>
      <c r="G65"/>
      <c r="H65" s="29"/>
    </row>
    <row r="66" spans="2:8" x14ac:dyDescent="0.25">
      <c r="B66" s="2" t="s">
        <v>47</v>
      </c>
      <c r="C66" s="15">
        <v>3337170</v>
      </c>
      <c r="D66" s="16" t="s">
        <v>129</v>
      </c>
      <c r="E66" s="15">
        <v>4004</v>
      </c>
      <c r="F66" s="55" t="s">
        <v>2539</v>
      </c>
      <c r="G66"/>
      <c r="H66" s="29"/>
    </row>
    <row r="67" spans="2:8" x14ac:dyDescent="0.25">
      <c r="B67" s="2" t="s">
        <v>47</v>
      </c>
      <c r="C67" s="15">
        <v>3339130</v>
      </c>
      <c r="D67" s="16" t="s">
        <v>128</v>
      </c>
      <c r="E67" s="15">
        <v>4196</v>
      </c>
      <c r="F67" s="55" t="s">
        <v>2540</v>
      </c>
      <c r="G67"/>
      <c r="H67" s="29"/>
    </row>
    <row r="68" spans="2:8" x14ac:dyDescent="0.25">
      <c r="C68" s="15"/>
      <c r="E68" s="15">
        <v>4001</v>
      </c>
      <c r="F68" s="55" t="s">
        <v>2541</v>
      </c>
      <c r="G68"/>
      <c r="H68" s="29"/>
    </row>
    <row r="69" spans="2:8" x14ac:dyDescent="0.25">
      <c r="C69" s="15"/>
      <c r="E69" s="15">
        <v>4359</v>
      </c>
      <c r="F69" s="55" t="s">
        <v>2542</v>
      </c>
      <c r="G69"/>
      <c r="H69" s="29"/>
    </row>
    <row r="70" spans="2:8" x14ac:dyDescent="0.25">
      <c r="C70" s="15"/>
      <c r="E70" s="15">
        <v>3430</v>
      </c>
      <c r="F70" s="55" t="s">
        <v>2543</v>
      </c>
      <c r="G70"/>
      <c r="H70" s="29"/>
    </row>
    <row r="71" spans="2:8" x14ac:dyDescent="0.25">
      <c r="C71" s="15"/>
      <c r="E71" s="15">
        <v>4361</v>
      </c>
      <c r="F71" s="55" t="s">
        <v>2544</v>
      </c>
      <c r="G71"/>
      <c r="H71" s="29"/>
    </row>
    <row r="72" spans="2:8" x14ac:dyDescent="0.25">
      <c r="C72" s="15"/>
      <c r="E72" s="15">
        <v>4038</v>
      </c>
      <c r="F72" s="55" t="s">
        <v>2545</v>
      </c>
      <c r="G72"/>
      <c r="H72" s="29"/>
    </row>
    <row r="73" spans="2:8" x14ac:dyDescent="0.25">
      <c r="C73" s="15"/>
      <c r="E73" s="15">
        <v>3452</v>
      </c>
      <c r="F73" s="55" t="s">
        <v>2546</v>
      </c>
      <c r="G73"/>
      <c r="H73" s="29"/>
    </row>
    <row r="74" spans="2:8" x14ac:dyDescent="0.25">
      <c r="C74" s="15"/>
      <c r="E74" s="15">
        <v>4101</v>
      </c>
      <c r="F74" s="55" t="s">
        <v>2547</v>
      </c>
      <c r="G74"/>
      <c r="H74" s="29"/>
    </row>
    <row r="75" spans="2:8" x14ac:dyDescent="0.25">
      <c r="C75" s="15"/>
      <c r="E75" s="15">
        <v>4249</v>
      </c>
      <c r="F75" s="55" t="s">
        <v>2548</v>
      </c>
      <c r="G75"/>
      <c r="H75" s="29"/>
    </row>
    <row r="76" spans="2:8" x14ac:dyDescent="0.25">
      <c r="C76" s="15"/>
      <c r="E76" s="15">
        <v>4090</v>
      </c>
      <c r="F76" s="55" t="s">
        <v>2549</v>
      </c>
      <c r="G76"/>
      <c r="H76" s="29"/>
    </row>
    <row r="77" spans="2:8" x14ac:dyDescent="0.25">
      <c r="C77" s="15"/>
      <c r="E77" s="15">
        <v>7777</v>
      </c>
      <c r="F77" s="55" t="s">
        <v>43</v>
      </c>
      <c r="G77"/>
      <c r="H77" s="29"/>
    </row>
    <row r="78" spans="2:8" x14ac:dyDescent="0.25">
      <c r="C78" s="15"/>
      <c r="E78" s="15">
        <v>3400</v>
      </c>
      <c r="F78" s="55" t="s">
        <v>2550</v>
      </c>
      <c r="G78"/>
      <c r="H78" s="29"/>
    </row>
    <row r="79" spans="2:8" x14ac:dyDescent="0.25">
      <c r="C79" s="15"/>
      <c r="E79" s="15">
        <v>3420</v>
      </c>
      <c r="F79" s="55" t="s">
        <v>45</v>
      </c>
      <c r="G79"/>
      <c r="H79" s="29"/>
    </row>
    <row r="80" spans="2:8" x14ac:dyDescent="0.25">
      <c r="C80" s="15"/>
      <c r="E80" s="15">
        <v>4141</v>
      </c>
      <c r="F80" s="55" t="s">
        <v>2551</v>
      </c>
      <c r="G80"/>
      <c r="H80" s="29"/>
    </row>
    <row r="81" spans="3:8" x14ac:dyDescent="0.25">
      <c r="C81" s="15"/>
      <c r="E81" s="15">
        <v>3187</v>
      </c>
      <c r="F81" s="55" t="s">
        <v>2552</v>
      </c>
      <c r="G81"/>
      <c r="H81" s="29"/>
    </row>
    <row r="82" spans="3:8" x14ac:dyDescent="0.25">
      <c r="C82" s="15"/>
      <c r="E82" s="15">
        <v>3388</v>
      </c>
      <c r="F82" s="55" t="s">
        <v>2553</v>
      </c>
      <c r="G82"/>
      <c r="H82" s="29"/>
    </row>
    <row r="83" spans="3:8" x14ac:dyDescent="0.25">
      <c r="C83" s="15"/>
      <c r="E83" s="15">
        <v>4150</v>
      </c>
      <c r="F83" s="55" t="s">
        <v>2554</v>
      </c>
      <c r="G83"/>
      <c r="H83" s="29"/>
    </row>
    <row r="84" spans="3:8" x14ac:dyDescent="0.25">
      <c r="C84" s="15"/>
      <c r="E84" s="15">
        <v>2096</v>
      </c>
      <c r="F84" s="55" t="s">
        <v>2555</v>
      </c>
      <c r="G84"/>
      <c r="H84" s="29"/>
    </row>
    <row r="85" spans="3:8" x14ac:dyDescent="0.25">
      <c r="C85" s="15"/>
      <c r="E85" s="15">
        <v>4378</v>
      </c>
      <c r="F85" s="55" t="s">
        <v>2556</v>
      </c>
      <c r="G85"/>
      <c r="H85" s="29"/>
    </row>
    <row r="86" spans="3:8" x14ac:dyDescent="0.25">
      <c r="C86" s="15"/>
      <c r="E86" s="15">
        <v>3411</v>
      </c>
      <c r="F86" s="55" t="s">
        <v>2557</v>
      </c>
      <c r="G86"/>
      <c r="H86" s="29"/>
    </row>
    <row r="87" spans="3:8" x14ac:dyDescent="0.25">
      <c r="C87" s="15"/>
      <c r="E87" s="15">
        <v>4096</v>
      </c>
      <c r="F87" s="55" t="s">
        <v>2558</v>
      </c>
      <c r="G87"/>
      <c r="H87" s="29"/>
    </row>
    <row r="88" spans="3:8" x14ac:dyDescent="0.25">
      <c r="C88" s="15"/>
      <c r="E88" s="15">
        <v>4083</v>
      </c>
      <c r="F88" s="55" t="s">
        <v>2559</v>
      </c>
      <c r="G88"/>
      <c r="H88" s="29"/>
    </row>
    <row r="89" spans="3:8" x14ac:dyDescent="0.25">
      <c r="C89" s="15"/>
      <c r="E89" s="15">
        <v>3448</v>
      </c>
      <c r="F89" s="55" t="s">
        <v>2560</v>
      </c>
      <c r="G89"/>
      <c r="H89" s="29"/>
    </row>
    <row r="90" spans="3:8" x14ac:dyDescent="0.25">
      <c r="C90" s="15"/>
      <c r="E90" s="15">
        <v>3129</v>
      </c>
      <c r="F90" s="55" t="s">
        <v>2561</v>
      </c>
      <c r="G90"/>
      <c r="H90" s="29"/>
    </row>
    <row r="91" spans="3:8" x14ac:dyDescent="0.25">
      <c r="C91" s="15"/>
      <c r="E91" s="15">
        <v>3175</v>
      </c>
      <c r="F91" s="55" t="s">
        <v>2562</v>
      </c>
      <c r="G91"/>
      <c r="H91" s="29"/>
    </row>
    <row r="92" spans="3:8" x14ac:dyDescent="0.25">
      <c r="C92" s="15"/>
      <c r="E92" s="15">
        <v>3445</v>
      </c>
      <c r="F92" s="55" t="s">
        <v>2563</v>
      </c>
      <c r="G92"/>
      <c r="H92" s="29"/>
    </row>
    <row r="93" spans="3:8" x14ac:dyDescent="0.25">
      <c r="C93" s="15"/>
      <c r="E93" s="15">
        <v>4370</v>
      </c>
      <c r="F93" s="55" t="s">
        <v>2564</v>
      </c>
      <c r="G93"/>
      <c r="H93" s="29"/>
    </row>
    <row r="94" spans="3:8" x14ac:dyDescent="0.25">
      <c r="C94" s="15"/>
      <c r="E94" s="15">
        <v>4172</v>
      </c>
      <c r="F94" s="55" t="s">
        <v>2565</v>
      </c>
      <c r="G94"/>
      <c r="H94" s="29"/>
    </row>
    <row r="95" spans="3:8" x14ac:dyDescent="0.25">
      <c r="C95" s="15"/>
      <c r="E95" s="15">
        <v>4088</v>
      </c>
      <c r="F95" s="55" t="s">
        <v>2566</v>
      </c>
      <c r="G95"/>
      <c r="H95" s="29"/>
    </row>
    <row r="96" spans="3:8" x14ac:dyDescent="0.25">
      <c r="C96" s="15"/>
      <c r="E96" s="15">
        <v>960</v>
      </c>
      <c r="F96" s="55" t="s">
        <v>2567</v>
      </c>
      <c r="G96"/>
      <c r="H96" s="29"/>
    </row>
    <row r="97" spans="3:8" x14ac:dyDescent="0.25">
      <c r="C97" s="15"/>
      <c r="E97" s="15">
        <v>3415</v>
      </c>
      <c r="F97" s="55" t="s">
        <v>2568</v>
      </c>
      <c r="G97"/>
      <c r="H97" s="29"/>
    </row>
    <row r="98" spans="3:8" x14ac:dyDescent="0.25">
      <c r="C98" s="15"/>
      <c r="E98" s="15">
        <v>3443</v>
      </c>
      <c r="F98" s="55" t="s">
        <v>2569</v>
      </c>
      <c r="G98"/>
      <c r="H98" s="29"/>
    </row>
    <row r="99" spans="3:8" x14ac:dyDescent="0.25">
      <c r="C99" s="15"/>
      <c r="E99" s="15">
        <v>4041</v>
      </c>
      <c r="F99" s="55" t="s">
        <v>2570</v>
      </c>
      <c r="G99"/>
      <c r="H99" s="29"/>
    </row>
    <row r="100" spans="3:8" x14ac:dyDescent="0.25">
      <c r="C100" s="15"/>
      <c r="E100" s="15">
        <v>3087</v>
      </c>
      <c r="F100" s="55" t="s">
        <v>2571</v>
      </c>
      <c r="G100"/>
      <c r="H100" s="29"/>
    </row>
    <row r="101" spans="3:8" x14ac:dyDescent="0.25">
      <c r="C101" s="15"/>
      <c r="E101" s="15">
        <v>8019</v>
      </c>
      <c r="F101" s="55" t="s">
        <v>2572</v>
      </c>
      <c r="G101"/>
      <c r="H101" s="29"/>
    </row>
    <row r="102" spans="3:8" x14ac:dyDescent="0.25">
      <c r="C102" s="15"/>
      <c r="E102" s="15">
        <v>3535</v>
      </c>
      <c r="F102" s="55" t="s">
        <v>2573</v>
      </c>
      <c r="G102"/>
      <c r="H102" s="29"/>
    </row>
    <row r="103" spans="3:8" x14ac:dyDescent="0.25">
      <c r="C103" s="15"/>
      <c r="E103" s="15">
        <v>4080</v>
      </c>
      <c r="F103" s="55" t="s">
        <v>2574</v>
      </c>
      <c r="G103"/>
      <c r="H103" s="29"/>
    </row>
    <row r="104" spans="3:8" x14ac:dyDescent="0.25">
      <c r="C104" s="15"/>
      <c r="E104" s="15">
        <v>3073</v>
      </c>
      <c r="F104" s="55" t="s">
        <v>2575</v>
      </c>
      <c r="G104"/>
      <c r="H104" s="29"/>
    </row>
    <row r="105" spans="3:8" x14ac:dyDescent="0.25">
      <c r="C105" s="15"/>
      <c r="E105" s="15">
        <v>4108</v>
      </c>
      <c r="F105" s="55" t="s">
        <v>2576</v>
      </c>
      <c r="G105"/>
      <c r="H105" s="29"/>
    </row>
    <row r="106" spans="3:8" x14ac:dyDescent="0.25">
      <c r="C106" s="15"/>
      <c r="E106" s="15">
        <v>956</v>
      </c>
      <c r="F106" s="55" t="s">
        <v>2577</v>
      </c>
      <c r="G106"/>
      <c r="H106" s="29"/>
    </row>
    <row r="107" spans="3:8" x14ac:dyDescent="0.25">
      <c r="C107" s="15"/>
      <c r="E107" s="15">
        <v>3564</v>
      </c>
      <c r="F107" s="55" t="s">
        <v>2578</v>
      </c>
      <c r="G107"/>
      <c r="H107" s="29"/>
    </row>
    <row r="108" spans="3:8" x14ac:dyDescent="0.25">
      <c r="C108" s="15"/>
      <c r="E108" s="15">
        <v>3189</v>
      </c>
      <c r="F108" s="55" t="s">
        <v>2579</v>
      </c>
      <c r="G108"/>
      <c r="H108" s="29"/>
    </row>
    <row r="109" spans="3:8" x14ac:dyDescent="0.25">
      <c r="C109" s="15"/>
      <c r="E109" s="15">
        <v>3028</v>
      </c>
      <c r="F109" s="55" t="s">
        <v>2580</v>
      </c>
      <c r="G109"/>
      <c r="H109" s="29"/>
    </row>
    <row r="110" spans="3:8" x14ac:dyDescent="0.25">
      <c r="C110" s="15"/>
      <c r="E110" s="15">
        <v>3540</v>
      </c>
      <c r="F110" s="55" t="s">
        <v>2581</v>
      </c>
      <c r="G110"/>
      <c r="H110" s="29"/>
    </row>
    <row r="111" spans="3:8" x14ac:dyDescent="0.25">
      <c r="C111" s="15"/>
      <c r="E111" s="15">
        <v>1363</v>
      </c>
      <c r="F111" s="55" t="s">
        <v>2582</v>
      </c>
      <c r="G111"/>
      <c r="H111" s="29"/>
    </row>
    <row r="112" spans="3:8" x14ac:dyDescent="0.25">
      <c r="C112" s="15"/>
      <c r="E112" s="15">
        <v>1980</v>
      </c>
      <c r="F112" s="55" t="s">
        <v>2583</v>
      </c>
      <c r="G112"/>
      <c r="H112" s="29"/>
    </row>
    <row r="113" spans="3:8" x14ac:dyDescent="0.25">
      <c r="C113" s="15"/>
      <c r="E113" s="15">
        <v>3521</v>
      </c>
      <c r="F113" s="55" t="s">
        <v>2584</v>
      </c>
      <c r="G113"/>
      <c r="H113" s="29"/>
    </row>
    <row r="114" spans="3:8" x14ac:dyDescent="0.25">
      <c r="C114" s="15"/>
      <c r="E114" s="15">
        <v>4042</v>
      </c>
      <c r="F114" s="55" t="s">
        <v>2585</v>
      </c>
      <c r="G114"/>
      <c r="H114" s="29"/>
    </row>
    <row r="115" spans="3:8" x14ac:dyDescent="0.25">
      <c r="C115" s="15"/>
      <c r="E115" s="15">
        <v>4082</v>
      </c>
      <c r="F115" s="55" t="s">
        <v>2586</v>
      </c>
      <c r="G115"/>
      <c r="H115" s="29"/>
    </row>
    <row r="116" spans="3:8" x14ac:dyDescent="0.25">
      <c r="C116" s="15"/>
      <c r="E116" s="15">
        <v>4081</v>
      </c>
      <c r="F116" s="55" t="s">
        <v>2587</v>
      </c>
      <c r="G116"/>
      <c r="H116" s="29"/>
    </row>
    <row r="117" spans="3:8" x14ac:dyDescent="0.25">
      <c r="C117" s="15"/>
      <c r="E117" s="15">
        <v>4010</v>
      </c>
      <c r="F117" s="55" t="s">
        <v>2588</v>
      </c>
      <c r="G117"/>
      <c r="H117" s="29"/>
    </row>
    <row r="118" spans="3:8" x14ac:dyDescent="0.25">
      <c r="C118" s="15"/>
      <c r="E118" s="15">
        <v>4187</v>
      </c>
      <c r="F118" s="55" t="s">
        <v>2589</v>
      </c>
      <c r="G118"/>
      <c r="H118" s="29"/>
    </row>
    <row r="119" spans="3:8" x14ac:dyDescent="0.25">
      <c r="C119" s="15"/>
      <c r="E119" s="15">
        <v>3047</v>
      </c>
      <c r="F119" s="55" t="s">
        <v>2590</v>
      </c>
      <c r="G119"/>
      <c r="H119" s="29"/>
    </row>
    <row r="120" spans="3:8" x14ac:dyDescent="0.25">
      <c r="C120" s="15"/>
      <c r="E120" s="15">
        <v>3442</v>
      </c>
      <c r="F120" s="55" t="s">
        <v>2591</v>
      </c>
      <c r="G120"/>
      <c r="H120" s="29"/>
    </row>
    <row r="121" spans="3:8" x14ac:dyDescent="0.25">
      <c r="C121" s="15"/>
      <c r="E121" s="15">
        <v>4078</v>
      </c>
      <c r="F121" s="55" t="s">
        <v>2592</v>
      </c>
      <c r="G121"/>
      <c r="H121" s="29"/>
    </row>
    <row r="122" spans="3:8" x14ac:dyDescent="0.25">
      <c r="C122" s="15"/>
      <c r="E122" s="15">
        <v>4151</v>
      </c>
      <c r="F122" s="55" t="s">
        <v>2593</v>
      </c>
      <c r="G122"/>
      <c r="H122" s="29"/>
    </row>
    <row r="123" spans="3:8" x14ac:dyDescent="0.25">
      <c r="C123" s="15"/>
      <c r="E123" s="15">
        <v>1634</v>
      </c>
      <c r="F123" s="55" t="s">
        <v>2594</v>
      </c>
      <c r="G123"/>
      <c r="H123" s="29"/>
    </row>
    <row r="124" spans="3:8" x14ac:dyDescent="0.25">
      <c r="C124" s="15"/>
      <c r="E124" s="15">
        <v>4243</v>
      </c>
      <c r="F124" s="55" t="s">
        <v>2595</v>
      </c>
      <c r="G124"/>
      <c r="H124" s="29"/>
    </row>
    <row r="125" spans="3:8" x14ac:dyDescent="0.25">
      <c r="C125" s="15"/>
      <c r="E125" s="15">
        <v>3072</v>
      </c>
      <c r="F125" s="55" t="s">
        <v>2596</v>
      </c>
      <c r="G125"/>
      <c r="H125" s="29"/>
    </row>
    <row r="126" spans="3:8" x14ac:dyDescent="0.25">
      <c r="C126" s="15"/>
      <c r="E126" s="15">
        <v>3561</v>
      </c>
      <c r="F126" s="55" t="s">
        <v>2597</v>
      </c>
      <c r="G126"/>
      <c r="H126" s="29"/>
    </row>
    <row r="127" spans="3:8" x14ac:dyDescent="0.25">
      <c r="C127" s="15"/>
      <c r="E127" s="15">
        <v>4044</v>
      </c>
      <c r="F127" s="55" t="s">
        <v>2598</v>
      </c>
      <c r="G127"/>
      <c r="H127" s="29"/>
    </row>
    <row r="128" spans="3:8" x14ac:dyDescent="0.25">
      <c r="C128" s="15"/>
      <c r="E128" s="15">
        <v>4371</v>
      </c>
      <c r="F128" s="55" t="s">
        <v>2599</v>
      </c>
      <c r="G128"/>
      <c r="H128" s="29"/>
    </row>
    <row r="129" spans="3:8" x14ac:dyDescent="0.25">
      <c r="C129" s="15"/>
      <c r="E129" s="15">
        <v>3321</v>
      </c>
      <c r="F129" s="55" t="s">
        <v>2600</v>
      </c>
      <c r="G129"/>
      <c r="H129" s="29"/>
    </row>
    <row r="130" spans="3:8" x14ac:dyDescent="0.25">
      <c r="C130" s="15"/>
      <c r="E130" s="15">
        <v>3403</v>
      </c>
      <c r="F130" s="55" t="s">
        <v>2601</v>
      </c>
      <c r="G130"/>
      <c r="H130" s="29"/>
    </row>
    <row r="131" spans="3:8" x14ac:dyDescent="0.25">
      <c r="C131" s="15"/>
      <c r="E131" s="15">
        <v>950</v>
      </c>
      <c r="F131" s="55" t="s">
        <v>46</v>
      </c>
      <c r="G131"/>
      <c r="H131" s="29"/>
    </row>
    <row r="132" spans="3:8" x14ac:dyDescent="0.25">
      <c r="C132" s="15"/>
      <c r="E132" s="15">
        <v>4251</v>
      </c>
      <c r="F132" s="55" t="s">
        <v>2602</v>
      </c>
      <c r="G132"/>
      <c r="H132" s="29"/>
    </row>
    <row r="133" spans="3:8" x14ac:dyDescent="0.25">
      <c r="C133" s="15"/>
      <c r="E133" s="15">
        <v>4148</v>
      </c>
      <c r="F133" s="55" t="s">
        <v>2603</v>
      </c>
      <c r="G133"/>
      <c r="H133" s="29"/>
    </row>
    <row r="134" spans="3:8" x14ac:dyDescent="0.25">
      <c r="C134" s="15"/>
      <c r="E134" s="15">
        <v>3534</v>
      </c>
      <c r="F134" s="55" t="s">
        <v>2604</v>
      </c>
      <c r="G134"/>
      <c r="H134" s="29"/>
    </row>
    <row r="135" spans="3:8" x14ac:dyDescent="0.25">
      <c r="C135" s="15"/>
      <c r="E135" s="15">
        <v>3103</v>
      </c>
      <c r="F135" s="55" t="s">
        <v>2605</v>
      </c>
      <c r="G135"/>
      <c r="H135" s="29"/>
    </row>
    <row r="136" spans="3:8" x14ac:dyDescent="0.25">
      <c r="C136" s="15"/>
      <c r="E136" s="15">
        <v>4335</v>
      </c>
      <c r="F136" s="55" t="s">
        <v>2606</v>
      </c>
      <c r="G136"/>
      <c r="H136" s="29"/>
    </row>
    <row r="137" spans="3:8" x14ac:dyDescent="0.25">
      <c r="C137" s="15"/>
      <c r="E137" s="15">
        <v>3405</v>
      </c>
      <c r="F137" s="55" t="s">
        <v>2607</v>
      </c>
      <c r="G137"/>
      <c r="H137" s="29"/>
    </row>
    <row r="138" spans="3:8" x14ac:dyDescent="0.25">
      <c r="C138" s="15"/>
      <c r="E138" s="15">
        <v>4560</v>
      </c>
      <c r="F138" s="55" t="s">
        <v>2608</v>
      </c>
      <c r="G138"/>
      <c r="H138" s="29"/>
    </row>
    <row r="139" spans="3:8" x14ac:dyDescent="0.25">
      <c r="C139" s="15"/>
      <c r="E139" s="15">
        <v>3324</v>
      </c>
      <c r="F139" s="55" t="s">
        <v>2609</v>
      </c>
      <c r="G139"/>
      <c r="H139" s="29"/>
    </row>
    <row r="140" spans="3:8" x14ac:dyDescent="0.25">
      <c r="C140" s="15"/>
      <c r="E140" s="15">
        <v>3105</v>
      </c>
      <c r="F140" s="55" t="s">
        <v>2610</v>
      </c>
      <c r="G140"/>
      <c r="H140" s="29"/>
    </row>
    <row r="141" spans="3:8" x14ac:dyDescent="0.25">
      <c r="C141" s="15"/>
      <c r="E141" s="15">
        <v>1629</v>
      </c>
      <c r="F141" s="55" t="s">
        <v>2611</v>
      </c>
      <c r="G141"/>
      <c r="H141" s="29"/>
    </row>
    <row r="142" spans="3:8" x14ac:dyDescent="0.25">
      <c r="C142" s="15"/>
      <c r="E142" s="15">
        <v>1462</v>
      </c>
      <c r="F142" s="55" t="s">
        <v>2612</v>
      </c>
      <c r="G142"/>
      <c r="H142" s="29"/>
    </row>
    <row r="143" spans="3:8" x14ac:dyDescent="0.25">
      <c r="C143" s="15"/>
      <c r="E143" s="15">
        <v>4290</v>
      </c>
      <c r="F143" s="55" t="s">
        <v>589</v>
      </c>
      <c r="G143"/>
      <c r="H143" s="29"/>
    </row>
    <row r="144" spans="3:8" x14ac:dyDescent="0.25">
      <c r="C144" s="15"/>
      <c r="E144" s="15">
        <v>3173</v>
      </c>
      <c r="F144" s="55" t="s">
        <v>2613</v>
      </c>
      <c r="G144"/>
      <c r="H144" s="29"/>
    </row>
    <row r="145" spans="3:8" x14ac:dyDescent="0.25">
      <c r="C145" s="15"/>
      <c r="E145" s="15">
        <v>4204</v>
      </c>
      <c r="F145" s="55" t="s">
        <v>2614</v>
      </c>
      <c r="G145"/>
      <c r="H145" s="29"/>
    </row>
    <row r="146" spans="3:8" x14ac:dyDescent="0.25">
      <c r="C146" s="15"/>
      <c r="E146" s="15">
        <v>3074</v>
      </c>
      <c r="F146" s="55" t="s">
        <v>2615</v>
      </c>
      <c r="G146"/>
      <c r="H146" s="29"/>
    </row>
    <row r="147" spans="3:8" x14ac:dyDescent="0.25">
      <c r="C147" s="15"/>
      <c r="E147" s="15">
        <v>4036</v>
      </c>
      <c r="F147" s="55" t="s">
        <v>2616</v>
      </c>
      <c r="G147"/>
      <c r="H147" s="29"/>
    </row>
    <row r="148" spans="3:8" x14ac:dyDescent="0.25">
      <c r="C148" s="15"/>
      <c r="E148" s="15">
        <v>4016</v>
      </c>
      <c r="F148" s="55" t="s">
        <v>2617</v>
      </c>
      <c r="G148"/>
      <c r="H148" s="29"/>
    </row>
    <row r="149" spans="3:8" x14ac:dyDescent="0.25">
      <c r="C149" s="15"/>
      <c r="E149" s="15">
        <v>3569</v>
      </c>
      <c r="F149" s="55" t="s">
        <v>2618</v>
      </c>
      <c r="G149"/>
      <c r="H149" s="29"/>
    </row>
    <row r="150" spans="3:8" x14ac:dyDescent="0.25">
      <c r="C150" s="15"/>
      <c r="E150" s="15">
        <v>4189</v>
      </c>
      <c r="F150" s="55" t="s">
        <v>2619</v>
      </c>
      <c r="G150"/>
      <c r="H150" s="29"/>
    </row>
    <row r="151" spans="3:8" x14ac:dyDescent="0.25">
      <c r="C151" s="15"/>
      <c r="E151" s="15">
        <v>4477</v>
      </c>
      <c r="F151" s="55" t="s">
        <v>2620</v>
      </c>
      <c r="G151"/>
      <c r="H151" s="29"/>
    </row>
    <row r="152" spans="3:8" x14ac:dyDescent="0.25">
      <c r="C152" s="15"/>
      <c r="E152" s="15">
        <v>3398</v>
      </c>
      <c r="F152" s="55" t="s">
        <v>2621</v>
      </c>
      <c r="G152"/>
      <c r="H152" s="29"/>
    </row>
    <row r="153" spans="3:8" x14ac:dyDescent="0.25">
      <c r="C153" s="15"/>
      <c r="E153" s="15">
        <v>4488</v>
      </c>
      <c r="F153" s="55" t="s">
        <v>2622</v>
      </c>
      <c r="G153"/>
      <c r="H153" s="29"/>
    </row>
    <row r="154" spans="3:8" x14ac:dyDescent="0.25">
      <c r="C154" s="15"/>
      <c r="E154" s="15">
        <v>4152</v>
      </c>
      <c r="F154" s="55" t="s">
        <v>2623</v>
      </c>
      <c r="G154"/>
      <c r="H154" s="29"/>
    </row>
    <row r="155" spans="3:8" x14ac:dyDescent="0.25">
      <c r="C155" s="15"/>
      <c r="E155" s="15">
        <v>4147</v>
      </c>
      <c r="F155" s="55" t="s">
        <v>2624</v>
      </c>
      <c r="G155"/>
      <c r="H155" s="29"/>
    </row>
    <row r="156" spans="3:8" x14ac:dyDescent="0.25">
      <c r="C156" s="15"/>
      <c r="E156" s="15">
        <v>4562</v>
      </c>
      <c r="F156" s="55" t="s">
        <v>2625</v>
      </c>
      <c r="G156"/>
      <c r="H156" s="29"/>
    </row>
    <row r="157" spans="3:8" x14ac:dyDescent="0.25">
      <c r="C157" s="15"/>
      <c r="E157" s="15">
        <v>4183</v>
      </c>
      <c r="F157" s="55" t="s">
        <v>2626</v>
      </c>
      <c r="G157"/>
      <c r="H157" s="29"/>
    </row>
    <row r="158" spans="3:8" x14ac:dyDescent="0.25">
      <c r="C158" s="15"/>
      <c r="E158" s="15">
        <v>3545</v>
      </c>
      <c r="F158" s="55" t="s">
        <v>2627</v>
      </c>
      <c r="G158"/>
      <c r="H158" s="29"/>
    </row>
    <row r="159" spans="3:8" x14ac:dyDescent="0.25">
      <c r="C159" s="15"/>
      <c r="E159" s="15">
        <v>3193</v>
      </c>
      <c r="F159" s="55" t="s">
        <v>2628</v>
      </c>
      <c r="G159"/>
      <c r="H159" s="29"/>
    </row>
    <row r="160" spans="3:8" x14ac:dyDescent="0.25">
      <c r="C160" s="15"/>
      <c r="E160" s="15">
        <v>4178</v>
      </c>
      <c r="F160" s="55" t="s">
        <v>2629</v>
      </c>
      <c r="G160"/>
      <c r="H160" s="29"/>
    </row>
    <row r="161" spans="3:8" x14ac:dyDescent="0.25">
      <c r="C161" s="15"/>
      <c r="E161" s="15">
        <v>4110</v>
      </c>
      <c r="F161" s="55" t="s">
        <v>2630</v>
      </c>
      <c r="G161"/>
      <c r="H161" s="29"/>
    </row>
    <row r="162" spans="3:8" x14ac:dyDescent="0.25">
      <c r="C162" s="15"/>
      <c r="E162" s="15">
        <v>4011</v>
      </c>
      <c r="F162" s="55" t="s">
        <v>2631</v>
      </c>
      <c r="G162"/>
      <c r="H162" s="29"/>
    </row>
    <row r="163" spans="3:8" x14ac:dyDescent="0.25">
      <c r="C163" s="15"/>
      <c r="E163" s="15">
        <v>3182</v>
      </c>
      <c r="F163" s="55" t="s">
        <v>2632</v>
      </c>
      <c r="G163"/>
      <c r="H163" s="29"/>
    </row>
    <row r="164" spans="3:8" x14ac:dyDescent="0.25">
      <c r="C164" s="15"/>
      <c r="E164" s="15">
        <v>3436</v>
      </c>
      <c r="F164" s="55" t="s">
        <v>2633</v>
      </c>
      <c r="G164"/>
      <c r="H164" s="29"/>
    </row>
    <row r="165" spans="3:8" x14ac:dyDescent="0.25">
      <c r="C165" s="15"/>
      <c r="E165" s="15">
        <v>3537</v>
      </c>
      <c r="F165" s="55" t="s">
        <v>2634</v>
      </c>
      <c r="G165"/>
      <c r="H165" s="29"/>
    </row>
    <row r="166" spans="3:8" x14ac:dyDescent="0.25">
      <c r="C166" s="15"/>
      <c r="E166" s="15">
        <v>915</v>
      </c>
      <c r="F166" s="55" t="s">
        <v>2635</v>
      </c>
      <c r="G166"/>
      <c r="H166" s="29"/>
    </row>
    <row r="167" spans="3:8" x14ac:dyDescent="0.25">
      <c r="C167" s="15"/>
      <c r="E167" s="15">
        <v>3025</v>
      </c>
      <c r="F167" s="55" t="s">
        <v>2636</v>
      </c>
      <c r="G167"/>
      <c r="H167" s="29"/>
    </row>
    <row r="168" spans="3:8" x14ac:dyDescent="0.25">
      <c r="C168" s="15"/>
      <c r="E168" s="15">
        <v>3375</v>
      </c>
      <c r="F168" s="55" t="s">
        <v>2637</v>
      </c>
      <c r="G168"/>
      <c r="H168" s="29"/>
    </row>
    <row r="169" spans="3:8" x14ac:dyDescent="0.25">
      <c r="C169" s="15"/>
      <c r="E169" s="15">
        <v>1978</v>
      </c>
      <c r="F169" s="55" t="s">
        <v>2638</v>
      </c>
      <c r="G169"/>
      <c r="H169" s="29"/>
    </row>
    <row r="170" spans="3:8" x14ac:dyDescent="0.25">
      <c r="C170" s="15"/>
      <c r="E170" s="15">
        <v>1343</v>
      </c>
      <c r="F170" s="55" t="s">
        <v>2639</v>
      </c>
      <c r="G170"/>
      <c r="H170" s="29"/>
    </row>
    <row r="171" spans="3:8" x14ac:dyDescent="0.25">
      <c r="C171" s="15"/>
      <c r="E171" s="15">
        <v>1366</v>
      </c>
      <c r="F171" s="55" t="s">
        <v>2640</v>
      </c>
      <c r="G171"/>
      <c r="H171" s="29"/>
    </row>
    <row r="172" spans="3:8" x14ac:dyDescent="0.25">
      <c r="C172" s="15"/>
      <c r="E172" s="15">
        <v>3395</v>
      </c>
      <c r="F172" s="55" t="s">
        <v>2641</v>
      </c>
      <c r="G172"/>
      <c r="H172" s="29"/>
    </row>
    <row r="173" spans="3:8" x14ac:dyDescent="0.25">
      <c r="C173" s="15"/>
      <c r="E173" s="15">
        <v>1656</v>
      </c>
      <c r="F173" s="55" t="s">
        <v>2642</v>
      </c>
      <c r="G173"/>
      <c r="H173" s="29"/>
    </row>
    <row r="174" spans="3:8" x14ac:dyDescent="0.25">
      <c r="C174" s="15"/>
      <c r="E174" s="15">
        <v>4474</v>
      </c>
      <c r="F174" s="55" t="s">
        <v>2643</v>
      </c>
      <c r="G174"/>
      <c r="H174" s="29"/>
    </row>
    <row r="175" spans="3:8" x14ac:dyDescent="0.25">
      <c r="C175" s="15"/>
      <c r="E175" s="15">
        <v>3566</v>
      </c>
      <c r="F175" s="55" t="s">
        <v>2644</v>
      </c>
      <c r="G175"/>
      <c r="H175" s="29"/>
    </row>
    <row r="176" spans="3:8" x14ac:dyDescent="0.25">
      <c r="C176" s="15"/>
      <c r="E176" s="15">
        <v>3429</v>
      </c>
      <c r="F176" s="55" t="s">
        <v>2645</v>
      </c>
      <c r="G176"/>
      <c r="H176" s="29"/>
    </row>
    <row r="177" spans="3:8" x14ac:dyDescent="0.25">
      <c r="C177" s="15"/>
      <c r="E177" s="15">
        <v>3071</v>
      </c>
      <c r="F177" s="55" t="s">
        <v>2646</v>
      </c>
      <c r="G177"/>
      <c r="H177" s="29"/>
    </row>
    <row r="178" spans="3:8" x14ac:dyDescent="0.25">
      <c r="C178" s="15"/>
      <c r="E178" s="15">
        <v>4478</v>
      </c>
      <c r="F178" s="55" t="s">
        <v>2647</v>
      </c>
      <c r="G178"/>
      <c r="H178" s="29"/>
    </row>
    <row r="179" spans="3:8" x14ac:dyDescent="0.25">
      <c r="C179" s="15"/>
      <c r="E179" s="15">
        <v>4294</v>
      </c>
      <c r="F179" s="55" t="s">
        <v>2648</v>
      </c>
      <c r="G179"/>
      <c r="H179" s="29"/>
    </row>
    <row r="180" spans="3:8" x14ac:dyDescent="0.25">
      <c r="C180" s="15"/>
      <c r="E180" s="15">
        <v>4483</v>
      </c>
      <c r="F180" s="55" t="s">
        <v>2649</v>
      </c>
      <c r="G180"/>
      <c r="H180" s="29"/>
    </row>
    <row r="181" spans="3:8" x14ac:dyDescent="0.25">
      <c r="C181" s="15"/>
      <c r="E181" s="15">
        <v>3365</v>
      </c>
      <c r="F181" s="55" t="s">
        <v>2650</v>
      </c>
      <c r="G181"/>
      <c r="H181" s="29"/>
    </row>
    <row r="182" spans="3:8" x14ac:dyDescent="0.25">
      <c r="C182" s="15"/>
      <c r="E182" s="15">
        <v>3003</v>
      </c>
      <c r="F182" s="55" t="s">
        <v>2651</v>
      </c>
      <c r="G182"/>
      <c r="H182" s="29"/>
    </row>
    <row r="183" spans="3:8" x14ac:dyDescent="0.25">
      <c r="C183" s="15"/>
      <c r="E183" s="15">
        <v>7778</v>
      </c>
      <c r="F183" s="55" t="s">
        <v>2652</v>
      </c>
      <c r="G183"/>
      <c r="H183" s="29"/>
    </row>
    <row r="184" spans="3:8" x14ac:dyDescent="0.25">
      <c r="C184" s="15"/>
      <c r="E184" s="15">
        <v>7779</v>
      </c>
      <c r="F184" s="55" t="s">
        <v>2653</v>
      </c>
      <c r="G184"/>
      <c r="H184" s="29"/>
    </row>
    <row r="185" spans="3:8" x14ac:dyDescent="0.25">
      <c r="C185" s="15"/>
      <c r="E185" s="15">
        <v>3080</v>
      </c>
      <c r="F185" s="55" t="s">
        <v>2654</v>
      </c>
      <c r="G185"/>
      <c r="H185" s="29"/>
    </row>
    <row r="186" spans="3:8" x14ac:dyDescent="0.25">
      <c r="C186" s="15"/>
      <c r="E186" s="15">
        <v>4098</v>
      </c>
      <c r="F186" s="55" t="s">
        <v>2655</v>
      </c>
      <c r="G186"/>
      <c r="H186" s="29"/>
    </row>
    <row r="187" spans="3:8" x14ac:dyDescent="0.25">
      <c r="C187" s="15"/>
      <c r="E187" s="15">
        <v>2703</v>
      </c>
      <c r="F187" s="55" t="s">
        <v>2656</v>
      </c>
      <c r="G187"/>
      <c r="H187" s="29"/>
    </row>
    <row r="188" spans="3:8" x14ac:dyDescent="0.25">
      <c r="C188" s="15"/>
      <c r="E188" s="15">
        <v>1631</v>
      </c>
      <c r="F188" s="55" t="s">
        <v>2657</v>
      </c>
      <c r="G188"/>
      <c r="H188" s="29"/>
    </row>
    <row r="189" spans="3:8" x14ac:dyDescent="0.25">
      <c r="C189" s="15"/>
      <c r="E189" s="15">
        <v>4093</v>
      </c>
      <c r="F189" s="55" t="s">
        <v>2658</v>
      </c>
      <c r="G189"/>
      <c r="H189" s="29"/>
    </row>
    <row r="190" spans="3:8" x14ac:dyDescent="0.25">
      <c r="C190" s="15"/>
      <c r="E190" s="15">
        <v>4092</v>
      </c>
      <c r="F190" s="55" t="s">
        <v>2659</v>
      </c>
      <c r="G190"/>
      <c r="H190" s="29"/>
    </row>
    <row r="191" spans="3:8" x14ac:dyDescent="0.25">
      <c r="C191" s="15"/>
      <c r="E191" s="15">
        <v>4097</v>
      </c>
      <c r="F191" s="55" t="s">
        <v>2660</v>
      </c>
      <c r="G191"/>
      <c r="H191" s="29"/>
    </row>
    <row r="192" spans="3:8" x14ac:dyDescent="0.25">
      <c r="C192" s="15"/>
      <c r="E192" s="15">
        <v>4094</v>
      </c>
      <c r="F192" s="55" t="s">
        <v>2661</v>
      </c>
      <c r="G192"/>
      <c r="H192" s="29"/>
    </row>
    <row r="193" spans="3:8" x14ac:dyDescent="0.25">
      <c r="C193" s="15"/>
      <c r="E193" s="15">
        <v>4095</v>
      </c>
      <c r="F193" s="55" t="s">
        <v>2662</v>
      </c>
      <c r="G193"/>
      <c r="H193" s="29"/>
    </row>
    <row r="194" spans="3:8" x14ac:dyDescent="0.25">
      <c r="C194" s="15"/>
      <c r="E194" s="15">
        <v>4025</v>
      </c>
      <c r="F194" s="55" t="s">
        <v>2663</v>
      </c>
      <c r="G194"/>
      <c r="H194" s="29"/>
    </row>
    <row r="195" spans="3:8" x14ac:dyDescent="0.25">
      <c r="C195" s="15"/>
      <c r="E195" s="15">
        <v>4024</v>
      </c>
      <c r="F195" s="55" t="s">
        <v>2664</v>
      </c>
      <c r="G195"/>
      <c r="H195" s="29"/>
    </row>
    <row r="196" spans="3:8" x14ac:dyDescent="0.25">
      <c r="C196" s="15"/>
      <c r="E196" s="15">
        <v>4460</v>
      </c>
      <c r="F196" s="55" t="s">
        <v>2665</v>
      </c>
      <c r="G196"/>
      <c r="H196" s="29"/>
    </row>
    <row r="197" spans="3:8" x14ac:dyDescent="0.25">
      <c r="C197" s="15"/>
      <c r="E197" s="15">
        <v>4485</v>
      </c>
      <c r="F197" s="55" t="s">
        <v>2666</v>
      </c>
      <c r="G197"/>
      <c r="H197" s="29"/>
    </row>
    <row r="198" spans="3:8" x14ac:dyDescent="0.25">
      <c r="C198" s="15"/>
      <c r="E198" s="15">
        <v>4100</v>
      </c>
      <c r="F198" s="55" t="s">
        <v>2667</v>
      </c>
      <c r="G198"/>
      <c r="H198" s="29"/>
    </row>
    <row r="199" spans="3:8" x14ac:dyDescent="0.25">
      <c r="C199" s="15"/>
      <c r="E199" s="15">
        <v>1623</v>
      </c>
      <c r="F199" s="55" t="s">
        <v>2668</v>
      </c>
      <c r="G199"/>
      <c r="H199" s="29"/>
    </row>
    <row r="200" spans="3:8" x14ac:dyDescent="0.25">
      <c r="C200" s="15"/>
      <c r="E200" s="15">
        <v>1392</v>
      </c>
      <c r="F200" s="55" t="s">
        <v>2669</v>
      </c>
      <c r="G200"/>
      <c r="H200" s="29"/>
    </row>
    <row r="201" spans="3:8" x14ac:dyDescent="0.25">
      <c r="C201" s="15"/>
      <c r="E201" s="15">
        <v>3118</v>
      </c>
      <c r="F201" s="55" t="s">
        <v>2670</v>
      </c>
      <c r="G201"/>
      <c r="H201" s="29"/>
    </row>
    <row r="202" spans="3:8" x14ac:dyDescent="0.25">
      <c r="C202" s="15"/>
      <c r="E202" s="15">
        <v>4181</v>
      </c>
      <c r="F202" s="55" t="s">
        <v>2671</v>
      </c>
      <c r="G202"/>
      <c r="H202" s="29"/>
    </row>
    <row r="203" spans="3:8" x14ac:dyDescent="0.25">
      <c r="C203" s="15"/>
      <c r="E203" s="15">
        <v>3567</v>
      </c>
      <c r="F203" s="55" t="s">
        <v>2672</v>
      </c>
      <c r="G203"/>
      <c r="H203" s="29"/>
    </row>
    <row r="204" spans="3:8" x14ac:dyDescent="0.25">
      <c r="C204" s="15"/>
      <c r="E204" s="15">
        <v>3382</v>
      </c>
      <c r="F204" s="55" t="s">
        <v>2673</v>
      </c>
      <c r="G204"/>
      <c r="H204" s="29"/>
    </row>
    <row r="205" spans="3:8" x14ac:dyDescent="0.25">
      <c r="C205" s="15"/>
      <c r="E205" s="15">
        <v>3425</v>
      </c>
      <c r="F205" s="55" t="s">
        <v>2674</v>
      </c>
      <c r="G205"/>
      <c r="H205" s="29"/>
    </row>
    <row r="206" spans="3:8" x14ac:dyDescent="0.25">
      <c r="C206" s="15"/>
      <c r="E206" s="15">
        <v>4107</v>
      </c>
      <c r="F206" s="55" t="s">
        <v>2675</v>
      </c>
      <c r="G206"/>
      <c r="H206" s="29"/>
    </row>
    <row r="207" spans="3:8" x14ac:dyDescent="0.25">
      <c r="C207" s="15"/>
      <c r="E207" s="15">
        <v>4106</v>
      </c>
      <c r="F207" s="55" t="s">
        <v>2676</v>
      </c>
      <c r="G207"/>
      <c r="H207" s="29"/>
    </row>
    <row r="208" spans="3:8" x14ac:dyDescent="0.25">
      <c r="C208" s="15"/>
      <c r="E208" s="15">
        <v>3543</v>
      </c>
      <c r="F208" s="55" t="s">
        <v>2677</v>
      </c>
      <c r="G208"/>
      <c r="H208" s="29"/>
    </row>
    <row r="209" spans="3:8" x14ac:dyDescent="0.25">
      <c r="C209" s="15"/>
      <c r="E209" s="15">
        <v>4022</v>
      </c>
      <c r="F209" s="55" t="s">
        <v>2678</v>
      </c>
      <c r="G209"/>
      <c r="H209" s="29"/>
    </row>
    <row r="210" spans="3:8" x14ac:dyDescent="0.25">
      <c r="C210" s="15"/>
      <c r="E210" s="15">
        <v>4023</v>
      </c>
      <c r="F210" s="55" t="s">
        <v>2679</v>
      </c>
      <c r="G210"/>
      <c r="H210" s="29"/>
    </row>
    <row r="211" spans="3:8" x14ac:dyDescent="0.25">
      <c r="C211" s="15"/>
      <c r="E211" s="15">
        <v>4295</v>
      </c>
      <c r="F211" s="55" t="s">
        <v>2680</v>
      </c>
      <c r="G211"/>
      <c r="H211" s="29"/>
    </row>
    <row r="212" spans="3:8" x14ac:dyDescent="0.25">
      <c r="C212" s="15"/>
      <c r="E212" s="15">
        <v>3030</v>
      </c>
      <c r="F212" s="55" t="s">
        <v>2681</v>
      </c>
      <c r="G212"/>
      <c r="H212" s="29"/>
    </row>
    <row r="213" spans="3:8" x14ac:dyDescent="0.25">
      <c r="C213" s="15"/>
      <c r="E213" s="15">
        <v>4338</v>
      </c>
      <c r="F213" s="55" t="s">
        <v>2682</v>
      </c>
      <c r="G213"/>
      <c r="H213" s="29"/>
    </row>
    <row r="214" spans="3:8" x14ac:dyDescent="0.25">
      <c r="C214" s="15"/>
      <c r="E214" s="15">
        <v>3389</v>
      </c>
      <c r="F214" s="55" t="s">
        <v>2683</v>
      </c>
      <c r="G214"/>
      <c r="H214" s="29"/>
    </row>
    <row r="215" spans="3:8" x14ac:dyDescent="0.25">
      <c r="C215" s="15"/>
      <c r="E215" s="15">
        <v>4030</v>
      </c>
      <c r="F215" s="55" t="s">
        <v>2684</v>
      </c>
      <c r="G215"/>
      <c r="H215" s="29"/>
    </row>
    <row r="216" spans="3:8" x14ac:dyDescent="0.25">
      <c r="C216" s="15"/>
      <c r="E216" s="15">
        <v>4146</v>
      </c>
      <c r="F216" s="55" t="s">
        <v>2685</v>
      </c>
      <c r="G216"/>
      <c r="H216" s="29"/>
    </row>
    <row r="217" spans="3:8" x14ac:dyDescent="0.25">
      <c r="C217" s="15"/>
      <c r="E217" s="15">
        <v>3571</v>
      </c>
      <c r="F217" s="55" t="s">
        <v>2686</v>
      </c>
      <c r="G217"/>
      <c r="H217" s="29"/>
    </row>
    <row r="218" spans="3:8" x14ac:dyDescent="0.25">
      <c r="C218" s="15"/>
      <c r="E218" s="15">
        <v>4132</v>
      </c>
      <c r="F218" s="55" t="s">
        <v>2687</v>
      </c>
      <c r="G218"/>
      <c r="H218" s="29"/>
    </row>
    <row r="219" spans="3:8" x14ac:dyDescent="0.25">
      <c r="C219" s="15"/>
      <c r="E219" s="15">
        <v>3104</v>
      </c>
      <c r="F219" s="55" t="s">
        <v>2688</v>
      </c>
      <c r="G219"/>
      <c r="H219" s="29"/>
    </row>
    <row r="220" spans="3:8" x14ac:dyDescent="0.25">
      <c r="C220" s="15"/>
      <c r="E220" s="15">
        <v>3367</v>
      </c>
      <c r="F220" s="55" t="s">
        <v>2689</v>
      </c>
      <c r="G220"/>
      <c r="H220" s="29"/>
    </row>
    <row r="221" spans="3:8" x14ac:dyDescent="0.25">
      <c r="C221" s="15"/>
      <c r="E221" s="15">
        <v>4159</v>
      </c>
      <c r="F221" s="55" t="s">
        <v>2690</v>
      </c>
      <c r="G221"/>
      <c r="H221" s="29"/>
    </row>
    <row r="222" spans="3:8" x14ac:dyDescent="0.25">
      <c r="C222" s="15"/>
      <c r="E222" s="15">
        <v>3437</v>
      </c>
      <c r="F222" s="55" t="s">
        <v>2691</v>
      </c>
      <c r="G222"/>
      <c r="H222" s="29"/>
    </row>
    <row r="223" spans="3:8" x14ac:dyDescent="0.25">
      <c r="C223" s="15"/>
      <c r="E223" s="15">
        <v>3434</v>
      </c>
      <c r="F223" s="55" t="s">
        <v>2692</v>
      </c>
      <c r="G223"/>
      <c r="H223" s="29"/>
    </row>
    <row r="224" spans="3:8" x14ac:dyDescent="0.25">
      <c r="C224" s="15"/>
      <c r="E224" s="15">
        <v>3431</v>
      </c>
      <c r="F224" s="55" t="s">
        <v>2693</v>
      </c>
      <c r="G224"/>
      <c r="H224" s="29"/>
    </row>
    <row r="225" spans="3:8" x14ac:dyDescent="0.25">
      <c r="C225" s="15"/>
      <c r="E225" s="15">
        <v>4377</v>
      </c>
      <c r="F225" s="55" t="s">
        <v>2694</v>
      </c>
      <c r="G225"/>
      <c r="H225" s="29"/>
    </row>
    <row r="226" spans="3:8" x14ac:dyDescent="0.25">
      <c r="C226" s="15"/>
      <c r="E226" s="15">
        <v>3112</v>
      </c>
      <c r="F226" s="55" t="s">
        <v>2695</v>
      </c>
      <c r="G226"/>
      <c r="H226" s="29"/>
    </row>
    <row r="227" spans="3:8" x14ac:dyDescent="0.25">
      <c r="C227" s="15"/>
      <c r="E227" s="15">
        <v>1365</v>
      </c>
      <c r="F227" s="55" t="s">
        <v>2696</v>
      </c>
      <c r="G227"/>
      <c r="H227" s="29"/>
    </row>
    <row r="228" spans="3:8" x14ac:dyDescent="0.25">
      <c r="C228" s="15"/>
      <c r="E228" s="15">
        <v>4076</v>
      </c>
      <c r="F228" s="55" t="s">
        <v>2697</v>
      </c>
      <c r="G228"/>
      <c r="H228" s="29"/>
    </row>
    <row r="229" spans="3:8" x14ac:dyDescent="0.25">
      <c r="C229" s="15"/>
      <c r="E229" s="15">
        <v>3449</v>
      </c>
      <c r="F229" s="55" t="s">
        <v>2698</v>
      </c>
      <c r="G229"/>
      <c r="H229" s="29"/>
    </row>
    <row r="230" spans="3:8" x14ac:dyDescent="0.25">
      <c r="C230" s="15"/>
      <c r="E230" s="15">
        <v>2592</v>
      </c>
      <c r="F230" s="55" t="s">
        <v>2699</v>
      </c>
      <c r="G230"/>
      <c r="H230" s="29"/>
    </row>
    <row r="231" spans="3:8" x14ac:dyDescent="0.25">
      <c r="C231" s="15"/>
      <c r="E231" s="15">
        <v>3031</v>
      </c>
      <c r="F231" s="55" t="s">
        <v>2700</v>
      </c>
      <c r="G231"/>
      <c r="H231" s="29"/>
    </row>
    <row r="232" spans="3:8" x14ac:dyDescent="0.25">
      <c r="C232" s="15"/>
      <c r="E232" s="15">
        <v>4182</v>
      </c>
      <c r="F232" s="55" t="s">
        <v>2701</v>
      </c>
      <c r="G232"/>
      <c r="H232" s="29"/>
    </row>
    <row r="233" spans="3:8" x14ac:dyDescent="0.25">
      <c r="C233" s="15"/>
      <c r="E233" s="15">
        <v>3041</v>
      </c>
      <c r="F233" s="55" t="s">
        <v>2702</v>
      </c>
      <c r="G233"/>
      <c r="H233" s="29"/>
    </row>
    <row r="234" spans="3:8" x14ac:dyDescent="0.25">
      <c r="C234" s="15"/>
      <c r="E234" s="15">
        <v>4047</v>
      </c>
      <c r="F234" s="55" t="s">
        <v>2385</v>
      </c>
      <c r="G234"/>
      <c r="H234" s="29"/>
    </row>
    <row r="235" spans="3:8" x14ac:dyDescent="0.25">
      <c r="C235" s="15"/>
      <c r="E235" s="15">
        <v>3143</v>
      </c>
      <c r="F235" s="55" t="s">
        <v>2407</v>
      </c>
      <c r="G235"/>
      <c r="H235" s="29"/>
    </row>
    <row r="236" spans="3:8" x14ac:dyDescent="0.25">
      <c r="C236" s="15"/>
      <c r="E236" s="15">
        <v>4052</v>
      </c>
      <c r="F236" s="55" t="s">
        <v>2386</v>
      </c>
      <c r="G236"/>
      <c r="H236" s="29"/>
    </row>
    <row r="237" spans="3:8" x14ac:dyDescent="0.25">
      <c r="C237" s="15"/>
      <c r="E237" s="15">
        <v>3528</v>
      </c>
      <c r="F237" s="55" t="s">
        <v>2401</v>
      </c>
      <c r="G237"/>
      <c r="H237" s="29"/>
    </row>
    <row r="238" spans="3:8" x14ac:dyDescent="0.25">
      <c r="C238" s="15"/>
      <c r="E238" s="15">
        <v>4055</v>
      </c>
      <c r="F238" s="55" t="s">
        <v>2396</v>
      </c>
      <c r="G238"/>
      <c r="H238" s="29"/>
    </row>
    <row r="239" spans="3:8" x14ac:dyDescent="0.25">
      <c r="C239" s="15"/>
      <c r="E239" s="15">
        <v>3050</v>
      </c>
      <c r="F239" s="55" t="s">
        <v>2392</v>
      </c>
      <c r="G239"/>
      <c r="H239" s="29"/>
    </row>
    <row r="240" spans="3:8" x14ac:dyDescent="0.25">
      <c r="C240" s="15"/>
      <c r="E240" s="15">
        <v>4048</v>
      </c>
      <c r="F240" s="55" t="s">
        <v>2399</v>
      </c>
      <c r="G240"/>
      <c r="H240" s="29"/>
    </row>
    <row r="241" spans="3:8" x14ac:dyDescent="0.25">
      <c r="C241" s="15"/>
      <c r="E241" s="15">
        <v>1467</v>
      </c>
      <c r="F241" s="55" t="s">
        <v>2404</v>
      </c>
      <c r="G241"/>
      <c r="H241" s="29"/>
    </row>
    <row r="242" spans="3:8" x14ac:dyDescent="0.25">
      <c r="C242" s="15"/>
      <c r="E242" s="15">
        <v>4231</v>
      </c>
      <c r="F242" s="55" t="s">
        <v>2703</v>
      </c>
      <c r="G242"/>
      <c r="H242" s="29"/>
    </row>
    <row r="243" spans="3:8" x14ac:dyDescent="0.25">
      <c r="C243" s="15"/>
      <c r="E243" s="15">
        <v>1368</v>
      </c>
      <c r="F243" s="55" t="s">
        <v>2704</v>
      </c>
      <c r="G243"/>
      <c r="H243" s="29"/>
    </row>
    <row r="244" spans="3:8" x14ac:dyDescent="0.25">
      <c r="C244" s="15"/>
      <c r="E244" s="15">
        <v>3568</v>
      </c>
      <c r="F244" s="55" t="s">
        <v>2705</v>
      </c>
      <c r="G244"/>
      <c r="H244" s="29"/>
    </row>
    <row r="245" spans="3:8" x14ac:dyDescent="0.25">
      <c r="C245" s="15"/>
      <c r="E245" s="15">
        <v>4288</v>
      </c>
      <c r="F245" s="55" t="s">
        <v>2706</v>
      </c>
      <c r="G245"/>
      <c r="H245" s="29"/>
    </row>
    <row r="246" spans="3:8" x14ac:dyDescent="0.25">
      <c r="C246" s="15"/>
      <c r="E246" s="15">
        <v>4253</v>
      </c>
      <c r="F246" s="55" t="s">
        <v>2707</v>
      </c>
      <c r="G246"/>
      <c r="H246" s="29"/>
    </row>
    <row r="247" spans="3:8" x14ac:dyDescent="0.25">
      <c r="C247" s="15"/>
      <c r="E247" s="15">
        <v>3562</v>
      </c>
      <c r="F247" s="55" t="s">
        <v>2708</v>
      </c>
      <c r="G247"/>
      <c r="H247" s="29"/>
    </row>
    <row r="248" spans="3:8" x14ac:dyDescent="0.25">
      <c r="C248" s="15"/>
      <c r="E248" s="15">
        <v>4051</v>
      </c>
      <c r="F248" s="55" t="s">
        <v>2405</v>
      </c>
      <c r="G248"/>
      <c r="H248" s="29"/>
    </row>
    <row r="249" spans="3:8" x14ac:dyDescent="0.25">
      <c r="C249" s="15"/>
      <c r="E249" s="15">
        <v>1452</v>
      </c>
      <c r="F249" s="55" t="s">
        <v>2412</v>
      </c>
      <c r="G249"/>
      <c r="H249" s="29"/>
    </row>
    <row r="250" spans="3:8" x14ac:dyDescent="0.25">
      <c r="C250" s="15"/>
      <c r="E250" s="15">
        <v>7780</v>
      </c>
      <c r="F250" s="55" t="s">
        <v>2398</v>
      </c>
      <c r="G250"/>
      <c r="H250" s="29"/>
    </row>
    <row r="251" spans="3:8" x14ac:dyDescent="0.25">
      <c r="C251" s="15"/>
      <c r="E251" s="15">
        <v>3539</v>
      </c>
      <c r="F251" s="55" t="s">
        <v>2409</v>
      </c>
      <c r="G251"/>
      <c r="H251" s="29"/>
    </row>
    <row r="252" spans="3:8" x14ac:dyDescent="0.25">
      <c r="C252" s="15"/>
      <c r="E252" s="15">
        <v>4366</v>
      </c>
      <c r="F252" s="55" t="s">
        <v>2421</v>
      </c>
      <c r="G252"/>
      <c r="H252" s="29"/>
    </row>
    <row r="253" spans="3:8" x14ac:dyDescent="0.25">
      <c r="C253" s="15"/>
      <c r="E253" s="15">
        <v>4462</v>
      </c>
      <c r="F253" s="55" t="s">
        <v>2395</v>
      </c>
      <c r="G253"/>
      <c r="H253" s="29"/>
    </row>
    <row r="254" spans="3:8" x14ac:dyDescent="0.25">
      <c r="C254" s="15"/>
      <c r="E254" s="15">
        <v>4482</v>
      </c>
      <c r="F254" s="55" t="s">
        <v>2389</v>
      </c>
      <c r="G254"/>
      <c r="H254" s="29"/>
    </row>
    <row r="255" spans="3:8" x14ac:dyDescent="0.25">
      <c r="C255" s="15"/>
      <c r="E255" s="15">
        <v>3051</v>
      </c>
      <c r="F255" s="55" t="s">
        <v>2393</v>
      </c>
      <c r="G255"/>
      <c r="H255" s="29"/>
    </row>
    <row r="256" spans="3:8" x14ac:dyDescent="0.25">
      <c r="C256" s="15"/>
      <c r="E256" s="15">
        <v>4050</v>
      </c>
      <c r="F256" s="55" t="s">
        <v>2388</v>
      </c>
      <c r="G256"/>
      <c r="H256" s="29"/>
    </row>
    <row r="257" spans="3:8" x14ac:dyDescent="0.25">
      <c r="C257" s="15"/>
      <c r="E257" s="15">
        <v>3136</v>
      </c>
      <c r="F257" s="55" t="s">
        <v>2416</v>
      </c>
      <c r="G257"/>
      <c r="H257" s="29"/>
    </row>
    <row r="258" spans="3:8" x14ac:dyDescent="0.25">
      <c r="C258" s="15"/>
      <c r="E258" s="15">
        <v>4289</v>
      </c>
      <c r="F258" s="55" t="s">
        <v>2709</v>
      </c>
      <c r="G258"/>
      <c r="H258" s="29"/>
    </row>
    <row r="259" spans="3:8" x14ac:dyDescent="0.25">
      <c r="C259" s="15"/>
      <c r="E259" s="15">
        <v>1359</v>
      </c>
      <c r="F259" s="55" t="s">
        <v>2710</v>
      </c>
      <c r="G259"/>
      <c r="H259" s="29"/>
    </row>
    <row r="260" spans="3:8" x14ac:dyDescent="0.25">
      <c r="C260" s="15"/>
      <c r="E260" s="15">
        <v>3378</v>
      </c>
      <c r="F260" s="55" t="s">
        <v>2711</v>
      </c>
      <c r="G260"/>
      <c r="H260" s="29"/>
    </row>
    <row r="261" spans="3:8" x14ac:dyDescent="0.25">
      <c r="C261" s="15"/>
      <c r="E261" s="15">
        <v>4179</v>
      </c>
      <c r="F261" s="55" t="s">
        <v>2712</v>
      </c>
      <c r="G261"/>
      <c r="H261" s="29"/>
    </row>
    <row r="262" spans="3:8" x14ac:dyDescent="0.25">
      <c r="C262" s="15"/>
      <c r="E262" s="15">
        <v>1354</v>
      </c>
      <c r="F262" s="55" t="s">
        <v>2713</v>
      </c>
      <c r="G262"/>
      <c r="H262" s="29"/>
    </row>
    <row r="263" spans="3:8" x14ac:dyDescent="0.25">
      <c r="C263" s="15"/>
      <c r="E263" s="15">
        <v>1379</v>
      </c>
      <c r="F263" s="55" t="s">
        <v>2714</v>
      </c>
      <c r="G263"/>
      <c r="H263" s="29"/>
    </row>
    <row r="264" spans="3:8" x14ac:dyDescent="0.25">
      <c r="C264" s="15"/>
      <c r="E264" s="15">
        <v>3529</v>
      </c>
      <c r="F264" s="55" t="s">
        <v>2394</v>
      </c>
      <c r="G264"/>
      <c r="H264" s="29"/>
    </row>
    <row r="265" spans="3:8" x14ac:dyDescent="0.25">
      <c r="C265" s="15"/>
      <c r="E265" s="15">
        <v>3538</v>
      </c>
      <c r="F265" s="55" t="s">
        <v>2420</v>
      </c>
      <c r="G265"/>
      <c r="H265" s="29"/>
    </row>
    <row r="266" spans="3:8" x14ac:dyDescent="0.25">
      <c r="C266" s="15"/>
      <c r="E266" s="15">
        <v>7782</v>
      </c>
      <c r="F266" s="55" t="s">
        <v>2402</v>
      </c>
      <c r="G266"/>
      <c r="H266" s="29"/>
    </row>
    <row r="267" spans="3:8" x14ac:dyDescent="0.25">
      <c r="C267" s="15"/>
      <c r="E267" s="15">
        <v>4054</v>
      </c>
      <c r="F267" s="55" t="s">
        <v>2403</v>
      </c>
      <c r="G267"/>
      <c r="H267" s="29"/>
    </row>
    <row r="268" spans="3:8" x14ac:dyDescent="0.25">
      <c r="C268" s="15"/>
      <c r="E268" s="15">
        <v>3332</v>
      </c>
      <c r="F268" s="55" t="s">
        <v>2425</v>
      </c>
      <c r="G268"/>
      <c r="H268" s="29"/>
    </row>
    <row r="269" spans="3:8" x14ac:dyDescent="0.25">
      <c r="C269" s="15"/>
      <c r="E269" s="15">
        <v>3549</v>
      </c>
      <c r="F269" s="55" t="s">
        <v>2397</v>
      </c>
      <c r="G269"/>
      <c r="H269" s="29"/>
    </row>
    <row r="270" spans="3:8" x14ac:dyDescent="0.25">
      <c r="C270" s="15"/>
      <c r="E270" s="15">
        <v>4468</v>
      </c>
      <c r="F270" s="55" t="s">
        <v>2413</v>
      </c>
      <c r="G270"/>
      <c r="H270" s="29"/>
    </row>
    <row r="271" spans="3:8" x14ac:dyDescent="0.25">
      <c r="C271" s="15"/>
      <c r="E271" s="15">
        <v>4199</v>
      </c>
      <c r="F271" s="55" t="s">
        <v>2408</v>
      </c>
      <c r="G271"/>
      <c r="H271" s="29"/>
    </row>
    <row r="272" spans="3:8" x14ac:dyDescent="0.25">
      <c r="C272" s="15"/>
      <c r="E272" s="15">
        <v>4467</v>
      </c>
      <c r="F272" s="55" t="s">
        <v>2400</v>
      </c>
      <c r="G272"/>
      <c r="H272" s="29"/>
    </row>
    <row r="273" spans="3:8" x14ac:dyDescent="0.25">
      <c r="C273" s="15"/>
      <c r="E273" s="15">
        <v>4053</v>
      </c>
      <c r="F273" s="55" t="s">
        <v>2411</v>
      </c>
      <c r="G273"/>
      <c r="H273" s="29"/>
    </row>
    <row r="274" spans="3:8" x14ac:dyDescent="0.25">
      <c r="C274" s="15"/>
      <c r="E274" s="15">
        <v>1933</v>
      </c>
      <c r="F274" s="55" t="s">
        <v>2406</v>
      </c>
      <c r="G274"/>
      <c r="H274" s="29"/>
    </row>
    <row r="275" spans="3:8" x14ac:dyDescent="0.25">
      <c r="C275" s="15"/>
      <c r="E275" s="15">
        <v>3141</v>
      </c>
      <c r="F275" s="55" t="s">
        <v>2423</v>
      </c>
      <c r="G275"/>
      <c r="H275" s="29"/>
    </row>
    <row r="276" spans="3:8" x14ac:dyDescent="0.25">
      <c r="C276" s="15"/>
      <c r="E276" s="15">
        <v>3140</v>
      </c>
      <c r="F276" s="55" t="s">
        <v>2415</v>
      </c>
      <c r="G276"/>
      <c r="H276" s="29"/>
    </row>
    <row r="277" spans="3:8" x14ac:dyDescent="0.25">
      <c r="C277" s="15"/>
      <c r="E277" s="15">
        <v>3413</v>
      </c>
      <c r="F277" s="55" t="s">
        <v>2422</v>
      </c>
      <c r="G277"/>
      <c r="H277" s="29"/>
    </row>
    <row r="278" spans="3:8" x14ac:dyDescent="0.25">
      <c r="C278" s="15"/>
      <c r="E278" s="15">
        <v>3423</v>
      </c>
      <c r="F278" s="55" t="s">
        <v>2391</v>
      </c>
      <c r="G278"/>
      <c r="H278" s="29"/>
    </row>
    <row r="279" spans="3:8" x14ac:dyDescent="0.25">
      <c r="C279" s="15"/>
      <c r="E279" s="15">
        <v>3414</v>
      </c>
      <c r="F279" s="55" t="s">
        <v>2410</v>
      </c>
      <c r="G279"/>
      <c r="H279" s="29"/>
    </row>
    <row r="280" spans="3:8" x14ac:dyDescent="0.25">
      <c r="C280" s="15"/>
      <c r="E280" s="15">
        <v>3544</v>
      </c>
      <c r="F280" s="55" t="s">
        <v>2424</v>
      </c>
      <c r="G280"/>
      <c r="H280" s="29"/>
    </row>
    <row r="281" spans="3:8" x14ac:dyDescent="0.25">
      <c r="C281" s="15"/>
      <c r="E281" s="15">
        <v>4561</v>
      </c>
      <c r="F281" s="55" t="s">
        <v>2426</v>
      </c>
      <c r="G281"/>
      <c r="H281" s="29"/>
    </row>
    <row r="282" spans="3:8" x14ac:dyDescent="0.25">
      <c r="C282" s="15"/>
      <c r="E282" s="15">
        <v>4473</v>
      </c>
      <c r="F282" s="55" t="s">
        <v>2428</v>
      </c>
      <c r="G282"/>
      <c r="H282" s="29"/>
    </row>
    <row r="283" spans="3:8" x14ac:dyDescent="0.25">
      <c r="C283" s="15"/>
      <c r="E283" s="15">
        <v>3416</v>
      </c>
      <c r="F283" s="55" t="s">
        <v>2419</v>
      </c>
      <c r="G283"/>
      <c r="H283" s="29"/>
    </row>
    <row r="284" spans="3:8" x14ac:dyDescent="0.25">
      <c r="C284" s="15"/>
      <c r="E284" s="15">
        <v>3142</v>
      </c>
      <c r="F284" s="55" t="s">
        <v>2414</v>
      </c>
      <c r="G284"/>
      <c r="H284" s="29"/>
    </row>
    <row r="285" spans="3:8" x14ac:dyDescent="0.25">
      <c r="C285" s="15"/>
      <c r="E285" s="15">
        <v>3572</v>
      </c>
      <c r="F285" s="55" t="s">
        <v>2418</v>
      </c>
      <c r="G285"/>
      <c r="H285" s="29"/>
    </row>
    <row r="286" spans="3:8" x14ac:dyDescent="0.25">
      <c r="C286" s="15"/>
      <c r="E286" s="15">
        <v>3547</v>
      </c>
      <c r="F286" s="55" t="s">
        <v>2427</v>
      </c>
      <c r="G286"/>
      <c r="H286" s="29"/>
    </row>
    <row r="287" spans="3:8" x14ac:dyDescent="0.25">
      <c r="C287" s="15"/>
      <c r="E287" s="15">
        <v>2963</v>
      </c>
      <c r="F287" s="55" t="s">
        <v>2390</v>
      </c>
      <c r="G287"/>
      <c r="H287" s="29"/>
    </row>
    <row r="288" spans="3:8" x14ac:dyDescent="0.25">
      <c r="C288" s="15"/>
      <c r="E288" s="15">
        <v>963</v>
      </c>
      <c r="F288" s="55" t="s">
        <v>2715</v>
      </c>
      <c r="G288"/>
      <c r="H288" s="29"/>
    </row>
    <row r="289" spans="3:8" x14ac:dyDescent="0.25">
      <c r="C289" s="15"/>
      <c r="E289" s="15">
        <v>4157</v>
      </c>
      <c r="F289" s="55" t="s">
        <v>2716</v>
      </c>
      <c r="G289"/>
      <c r="H289" s="29"/>
    </row>
    <row r="290" spans="3:8" x14ac:dyDescent="0.25">
      <c r="C290" s="15"/>
      <c r="E290" s="15">
        <v>3339</v>
      </c>
      <c r="F290" s="55" t="s">
        <v>2717</v>
      </c>
      <c r="G290"/>
      <c r="H290" s="29"/>
    </row>
    <row r="291" spans="3:8" x14ac:dyDescent="0.25">
      <c r="C291" s="15"/>
      <c r="E291" s="15">
        <v>4067</v>
      </c>
      <c r="F291" s="55" t="s">
        <v>2718</v>
      </c>
      <c r="G291"/>
      <c r="H291" s="29"/>
    </row>
    <row r="292" spans="3:8" x14ac:dyDescent="0.25">
      <c r="C292" s="15"/>
      <c r="E292" s="15">
        <v>3387</v>
      </c>
      <c r="F292" s="55" t="s">
        <v>2719</v>
      </c>
      <c r="G292"/>
      <c r="H292" s="29"/>
    </row>
    <row r="293" spans="3:8" x14ac:dyDescent="0.25">
      <c r="C293" s="15"/>
      <c r="E293" s="15">
        <v>3067</v>
      </c>
      <c r="F293" s="55" t="s">
        <v>2720</v>
      </c>
      <c r="G293"/>
      <c r="H293" s="29"/>
    </row>
    <row r="294" spans="3:8" x14ac:dyDescent="0.25">
      <c r="C294" s="15"/>
      <c r="E294" s="15">
        <v>3525</v>
      </c>
      <c r="F294" s="55" t="s">
        <v>2721</v>
      </c>
      <c r="G294"/>
      <c r="H294" s="29"/>
    </row>
    <row r="295" spans="3:8" x14ac:dyDescent="0.25">
      <c r="C295" s="15"/>
      <c r="E295" s="15">
        <v>4448</v>
      </c>
      <c r="F295" s="55" t="s">
        <v>2722</v>
      </c>
      <c r="G295"/>
      <c r="H295" s="29"/>
    </row>
    <row r="296" spans="3:8" x14ac:dyDescent="0.25">
      <c r="C296" s="15"/>
      <c r="E296" s="15">
        <v>4066</v>
      </c>
      <c r="F296" s="55" t="s">
        <v>2723</v>
      </c>
      <c r="G296"/>
      <c r="H296" s="29"/>
    </row>
    <row r="297" spans="3:8" x14ac:dyDescent="0.25">
      <c r="C297" s="15"/>
      <c r="E297" s="15">
        <v>3451</v>
      </c>
      <c r="F297" s="55" t="s">
        <v>2724</v>
      </c>
      <c r="G297"/>
      <c r="H297" s="29"/>
    </row>
    <row r="298" spans="3:8" x14ac:dyDescent="0.25">
      <c r="C298" s="15"/>
      <c r="E298" s="15">
        <v>4072</v>
      </c>
      <c r="F298" s="55" t="s">
        <v>2725</v>
      </c>
      <c r="G298"/>
      <c r="H298" s="29"/>
    </row>
    <row r="299" spans="3:8" x14ac:dyDescent="0.25">
      <c r="C299" s="15"/>
      <c r="E299" s="15">
        <v>4461</v>
      </c>
      <c r="F299" s="55" t="s">
        <v>2726</v>
      </c>
      <c r="G299"/>
      <c r="H299" s="29"/>
    </row>
    <row r="300" spans="3:8" x14ac:dyDescent="0.25">
      <c r="C300" s="15"/>
      <c r="E300" s="15">
        <v>3059</v>
      </c>
      <c r="F300" s="55" t="s">
        <v>2727</v>
      </c>
      <c r="G300"/>
      <c r="H300" s="29"/>
    </row>
    <row r="301" spans="3:8" x14ac:dyDescent="0.25">
      <c r="C301" s="15"/>
      <c r="E301" s="15">
        <v>4476</v>
      </c>
      <c r="F301" s="55" t="s">
        <v>2728</v>
      </c>
      <c r="G301"/>
      <c r="H301" s="29"/>
    </row>
    <row r="302" spans="3:8" x14ac:dyDescent="0.25">
      <c r="C302" s="15"/>
      <c r="E302" s="15">
        <v>4070</v>
      </c>
      <c r="F302" s="55" t="s">
        <v>2729</v>
      </c>
      <c r="G302"/>
      <c r="H302" s="29"/>
    </row>
    <row r="303" spans="3:8" x14ac:dyDescent="0.25">
      <c r="C303" s="15"/>
      <c r="E303" s="15">
        <v>3065</v>
      </c>
      <c r="F303" s="55" t="s">
        <v>2730</v>
      </c>
      <c r="G303"/>
      <c r="H303" s="29"/>
    </row>
    <row r="304" spans="3:8" x14ac:dyDescent="0.25">
      <c r="C304" s="15"/>
      <c r="E304" s="15">
        <v>4071</v>
      </c>
      <c r="F304" s="55" t="s">
        <v>2731</v>
      </c>
      <c r="G304"/>
      <c r="H304" s="29"/>
    </row>
    <row r="305" spans="3:8" x14ac:dyDescent="0.25">
      <c r="C305" s="15"/>
      <c r="E305" s="15">
        <v>3131</v>
      </c>
      <c r="F305" s="55" t="s">
        <v>2732</v>
      </c>
      <c r="G305"/>
      <c r="H305" s="29"/>
    </row>
    <row r="306" spans="3:8" x14ac:dyDescent="0.25">
      <c r="C306" s="15"/>
      <c r="E306" s="15">
        <v>4068</v>
      </c>
      <c r="F306" s="55" t="s">
        <v>2733</v>
      </c>
      <c r="G306"/>
      <c r="H306" s="29"/>
    </row>
    <row r="307" spans="3:8" x14ac:dyDescent="0.25">
      <c r="C307" s="15"/>
      <c r="E307" s="15">
        <v>4463</v>
      </c>
      <c r="F307" s="55" t="s">
        <v>2734</v>
      </c>
      <c r="G307"/>
      <c r="H307" s="29"/>
    </row>
    <row r="308" spans="3:8" x14ac:dyDescent="0.25">
      <c r="C308" s="15"/>
      <c r="E308" s="15">
        <v>4459</v>
      </c>
      <c r="F308" s="55" t="s">
        <v>2735</v>
      </c>
      <c r="G308"/>
      <c r="H308" s="29"/>
    </row>
    <row r="309" spans="3:8" x14ac:dyDescent="0.25">
      <c r="C309" s="15"/>
      <c r="E309" s="15">
        <v>4470</v>
      </c>
      <c r="F309" s="55" t="s">
        <v>2736</v>
      </c>
      <c r="G309"/>
      <c r="H309" s="29"/>
    </row>
    <row r="310" spans="3:8" x14ac:dyDescent="0.25">
      <c r="C310" s="15"/>
      <c r="E310" s="15">
        <v>3523</v>
      </c>
      <c r="F310" s="55" t="s">
        <v>2737</v>
      </c>
      <c r="G310"/>
      <c r="H310" s="29"/>
    </row>
    <row r="311" spans="3:8" x14ac:dyDescent="0.25">
      <c r="C311" s="15"/>
      <c r="E311" s="15">
        <v>7781</v>
      </c>
      <c r="F311" s="55" t="s">
        <v>2738</v>
      </c>
      <c r="G311"/>
      <c r="H311" s="29"/>
    </row>
    <row r="312" spans="3:8" x14ac:dyDescent="0.25">
      <c r="C312" s="15"/>
      <c r="E312" s="15">
        <v>4125</v>
      </c>
      <c r="F312" s="55" t="s">
        <v>2739</v>
      </c>
      <c r="G312"/>
      <c r="H312" s="29"/>
    </row>
    <row r="313" spans="3:8" x14ac:dyDescent="0.25">
      <c r="C313" s="15"/>
      <c r="E313" s="15">
        <v>4139</v>
      </c>
      <c r="F313" s="55" t="s">
        <v>2740</v>
      </c>
      <c r="G313"/>
      <c r="H313" s="29"/>
    </row>
    <row r="314" spans="3:8" x14ac:dyDescent="0.25">
      <c r="C314" s="15"/>
      <c r="E314" s="15">
        <v>4124</v>
      </c>
      <c r="F314" s="55" t="s">
        <v>2741</v>
      </c>
      <c r="G314"/>
      <c r="H314" s="29"/>
    </row>
    <row r="315" spans="3:8" x14ac:dyDescent="0.25">
      <c r="C315" s="15"/>
      <c r="E315" s="15">
        <v>4126</v>
      </c>
      <c r="F315" s="55" t="s">
        <v>2742</v>
      </c>
      <c r="G315"/>
      <c r="H315" s="29"/>
    </row>
    <row r="316" spans="3:8" x14ac:dyDescent="0.25">
      <c r="C316" s="15"/>
      <c r="E316" s="15">
        <v>4118</v>
      </c>
      <c r="F316" s="55" t="s">
        <v>2743</v>
      </c>
      <c r="G316"/>
      <c r="H316" s="29"/>
    </row>
    <row r="317" spans="3:8" x14ac:dyDescent="0.25">
      <c r="C317" s="15"/>
      <c r="E317" s="15">
        <v>4122</v>
      </c>
      <c r="F317" s="55" t="s">
        <v>2744</v>
      </c>
      <c r="G317"/>
      <c r="H317" s="29"/>
    </row>
    <row r="318" spans="3:8" x14ac:dyDescent="0.25">
      <c r="C318" s="15"/>
      <c r="E318" s="15">
        <v>4120</v>
      </c>
      <c r="F318" s="55" t="s">
        <v>2745</v>
      </c>
      <c r="G318"/>
      <c r="H318" s="29"/>
    </row>
    <row r="319" spans="3:8" x14ac:dyDescent="0.25">
      <c r="C319" s="15"/>
      <c r="E319" s="15">
        <v>4333</v>
      </c>
      <c r="F319" s="55" t="s">
        <v>2746</v>
      </c>
      <c r="G319"/>
      <c r="H319" s="29"/>
    </row>
    <row r="320" spans="3:8" x14ac:dyDescent="0.25">
      <c r="C320" s="15"/>
      <c r="E320" s="15">
        <v>4121</v>
      </c>
      <c r="F320" s="55" t="s">
        <v>2747</v>
      </c>
      <c r="G320"/>
      <c r="H320" s="29"/>
    </row>
    <row r="321" spans="3:8" x14ac:dyDescent="0.25">
      <c r="C321" s="15"/>
      <c r="E321" s="15">
        <v>4138</v>
      </c>
      <c r="F321" s="55" t="s">
        <v>2748</v>
      </c>
      <c r="G321"/>
      <c r="H321" s="29"/>
    </row>
    <row r="322" spans="3:8" x14ac:dyDescent="0.25">
      <c r="C322" s="15"/>
      <c r="E322" s="15">
        <v>4472</v>
      </c>
      <c r="F322" s="55" t="s">
        <v>2749</v>
      </c>
      <c r="G322"/>
      <c r="H322" s="29"/>
    </row>
    <row r="323" spans="3:8" x14ac:dyDescent="0.25">
      <c r="C323" s="15"/>
      <c r="E323" s="15">
        <v>4123</v>
      </c>
      <c r="F323" s="55" t="s">
        <v>2750</v>
      </c>
      <c r="G323"/>
      <c r="H323" s="29"/>
    </row>
    <row r="324" spans="3:8" x14ac:dyDescent="0.25">
      <c r="C324" s="15"/>
      <c r="E324" s="15">
        <v>1965</v>
      </c>
      <c r="F324" s="55" t="s">
        <v>2751</v>
      </c>
      <c r="G324"/>
      <c r="H324" s="29"/>
    </row>
    <row r="325" spans="3:8" x14ac:dyDescent="0.25">
      <c r="C325" s="15"/>
      <c r="E325" s="15">
        <v>4140</v>
      </c>
      <c r="F325" s="55" t="s">
        <v>2752</v>
      </c>
      <c r="G325"/>
      <c r="H325" s="29"/>
    </row>
    <row r="326" spans="3:8" x14ac:dyDescent="0.25">
      <c r="C326" s="15"/>
      <c r="E326" s="15">
        <v>1939</v>
      </c>
      <c r="F326" s="55" t="s">
        <v>2753</v>
      </c>
      <c r="G326"/>
      <c r="H326" s="29"/>
    </row>
    <row r="327" spans="3:8" x14ac:dyDescent="0.25">
      <c r="C327" s="15"/>
      <c r="E327" s="15">
        <v>957</v>
      </c>
      <c r="F327" s="55" t="s">
        <v>2754</v>
      </c>
      <c r="G327"/>
      <c r="H327" s="29"/>
    </row>
    <row r="328" spans="3:8" x14ac:dyDescent="0.25">
      <c r="C328" s="15"/>
      <c r="E328" s="15">
        <v>4910</v>
      </c>
      <c r="F328" s="55" t="s">
        <v>2755</v>
      </c>
      <c r="G328"/>
      <c r="H328" s="29"/>
    </row>
    <row r="329" spans="3:8" x14ac:dyDescent="0.25">
      <c r="C329" s="15"/>
      <c r="E329" s="15">
        <v>951</v>
      </c>
      <c r="F329" s="55" t="s">
        <v>2756</v>
      </c>
      <c r="G329"/>
      <c r="H329" s="29"/>
    </row>
    <row r="330" spans="3:8" x14ac:dyDescent="0.25">
      <c r="C330" s="15"/>
      <c r="E330" s="15">
        <v>954</v>
      </c>
      <c r="F330" s="55" t="s">
        <v>2757</v>
      </c>
      <c r="G330"/>
      <c r="H330" s="29"/>
    </row>
    <row r="331" spans="3:8" x14ac:dyDescent="0.25">
      <c r="C331" s="15"/>
      <c r="E331" s="15">
        <v>952</v>
      </c>
      <c r="F331" s="55" t="s">
        <v>2758</v>
      </c>
      <c r="G331"/>
      <c r="H331" s="29"/>
    </row>
    <row r="332" spans="3:8" x14ac:dyDescent="0.25">
      <c r="C332" s="15"/>
      <c r="E332" s="15">
        <v>3574</v>
      </c>
      <c r="F332" s="55" t="s">
        <v>2759</v>
      </c>
      <c r="G332"/>
      <c r="H332" s="29"/>
    </row>
    <row r="333" spans="3:8" x14ac:dyDescent="0.25">
      <c r="C333" s="15"/>
      <c r="E333" s="15">
        <v>4117</v>
      </c>
      <c r="F333" s="55" t="s">
        <v>2760</v>
      </c>
      <c r="G333"/>
      <c r="H333" s="29"/>
    </row>
    <row r="334" spans="3:8" x14ac:dyDescent="0.25">
      <c r="C334" s="15"/>
      <c r="E334" s="15">
        <v>1976</v>
      </c>
      <c r="F334" s="55" t="s">
        <v>2761</v>
      </c>
      <c r="G334"/>
      <c r="H334" s="29"/>
    </row>
    <row r="335" spans="3:8" x14ac:dyDescent="0.25">
      <c r="C335" s="15"/>
      <c r="E335" s="15">
        <v>1546</v>
      </c>
      <c r="F335" s="55" t="s">
        <v>2762</v>
      </c>
      <c r="G335"/>
      <c r="H335" s="29"/>
    </row>
    <row r="336" spans="3:8" x14ac:dyDescent="0.25">
      <c r="C336" s="15"/>
      <c r="E336" s="15">
        <v>4112</v>
      </c>
      <c r="F336" s="55" t="s">
        <v>2763</v>
      </c>
      <c r="G336"/>
      <c r="H336" s="29"/>
    </row>
    <row r="337" spans="3:8" x14ac:dyDescent="0.25">
      <c r="C337" s="15"/>
      <c r="E337" s="15">
        <v>3432</v>
      </c>
      <c r="F337" s="55" t="s">
        <v>2764</v>
      </c>
      <c r="G337"/>
      <c r="H337" s="29"/>
    </row>
    <row r="338" spans="3:8" x14ac:dyDescent="0.25">
      <c r="C338" s="15"/>
      <c r="E338" s="15">
        <v>4113</v>
      </c>
      <c r="F338" s="55" t="s">
        <v>2765</v>
      </c>
      <c r="G338"/>
      <c r="H338" s="29"/>
    </row>
    <row r="339" spans="3:8" x14ac:dyDescent="0.25">
      <c r="C339" s="15"/>
      <c r="E339" s="15">
        <v>3363</v>
      </c>
      <c r="F339" s="55" t="s">
        <v>2766</v>
      </c>
      <c r="G339"/>
      <c r="H339" s="29"/>
    </row>
    <row r="340" spans="3:8" x14ac:dyDescent="0.25">
      <c r="C340" s="15"/>
      <c r="E340" s="15">
        <v>4115</v>
      </c>
      <c r="F340" s="55" t="s">
        <v>2767</v>
      </c>
      <c r="G340"/>
      <c r="H340" s="29"/>
    </row>
    <row r="341" spans="3:8" x14ac:dyDescent="0.25">
      <c r="C341" s="15"/>
      <c r="E341" s="15">
        <v>3340</v>
      </c>
      <c r="F341" s="55" t="s">
        <v>2761</v>
      </c>
      <c r="G341"/>
      <c r="H341" s="29"/>
    </row>
    <row r="342" spans="3:8" x14ac:dyDescent="0.25">
      <c r="C342" s="15"/>
      <c r="E342" s="15">
        <v>4116</v>
      </c>
      <c r="F342" s="55" t="s">
        <v>2768</v>
      </c>
      <c r="G342"/>
      <c r="H342" s="29"/>
    </row>
    <row r="343" spans="3:8" x14ac:dyDescent="0.25">
      <c r="C343" s="15"/>
      <c r="E343" s="15">
        <v>3338</v>
      </c>
      <c r="F343" s="55" t="s">
        <v>2769</v>
      </c>
      <c r="G343"/>
      <c r="H343" s="29"/>
    </row>
    <row r="344" spans="3:8" x14ac:dyDescent="0.25">
      <c r="C344" s="15"/>
      <c r="E344" s="15">
        <v>4489</v>
      </c>
      <c r="F344" s="55" t="s">
        <v>2770</v>
      </c>
      <c r="G344"/>
      <c r="H344" s="29"/>
    </row>
    <row r="345" spans="3:8" x14ac:dyDescent="0.25">
      <c r="C345" s="15"/>
      <c r="E345" s="15">
        <v>1973</v>
      </c>
      <c r="F345" s="55" t="s">
        <v>2769</v>
      </c>
      <c r="G345"/>
      <c r="H345" s="29"/>
    </row>
    <row r="346" spans="3:8" x14ac:dyDescent="0.25">
      <c r="C346" s="15"/>
      <c r="E346" s="15">
        <v>3092</v>
      </c>
      <c r="F346" s="55" t="s">
        <v>2771</v>
      </c>
      <c r="G346"/>
      <c r="H346" s="29"/>
    </row>
    <row r="347" spans="3:8" x14ac:dyDescent="0.25">
      <c r="C347" s="15"/>
      <c r="E347" s="15">
        <v>3546</v>
      </c>
      <c r="F347" s="55" t="s">
        <v>2772</v>
      </c>
      <c r="G347"/>
      <c r="H347" s="29"/>
    </row>
    <row r="348" spans="3:8" x14ac:dyDescent="0.25">
      <c r="C348" s="15"/>
      <c r="E348" s="15">
        <v>3522</v>
      </c>
      <c r="F348" s="55" t="s">
        <v>2773</v>
      </c>
      <c r="G348"/>
      <c r="H348" s="29"/>
    </row>
    <row r="349" spans="3:8" x14ac:dyDescent="0.25">
      <c r="C349" s="15"/>
      <c r="E349" s="15">
        <v>3404</v>
      </c>
      <c r="F349" s="55" t="s">
        <v>2774</v>
      </c>
      <c r="G349"/>
      <c r="H349" s="29"/>
    </row>
    <row r="350" spans="3:8" x14ac:dyDescent="0.25">
      <c r="C350" s="15"/>
      <c r="E350" s="15">
        <v>3046</v>
      </c>
      <c r="F350" s="55" t="s">
        <v>2775</v>
      </c>
      <c r="G350"/>
      <c r="H350" s="29"/>
    </row>
    <row r="351" spans="3:8" x14ac:dyDescent="0.25">
      <c r="C351" s="15"/>
      <c r="E351" s="15">
        <v>4230</v>
      </c>
      <c r="F351" s="55" t="s">
        <v>2776</v>
      </c>
      <c r="G351"/>
      <c r="H351" s="29"/>
    </row>
    <row r="352" spans="3:8" x14ac:dyDescent="0.25">
      <c r="C352" s="15"/>
      <c r="E352" s="15">
        <v>3433</v>
      </c>
      <c r="F352" s="55" t="s">
        <v>2777</v>
      </c>
      <c r="G352"/>
      <c r="H352" s="29"/>
    </row>
    <row r="353" spans="3:8" x14ac:dyDescent="0.25">
      <c r="C353" s="15"/>
      <c r="E353" s="15">
        <v>3407</v>
      </c>
      <c r="F353" s="55" t="s">
        <v>2778</v>
      </c>
      <c r="G353"/>
      <c r="H353" s="29"/>
    </row>
    <row r="354" spans="3:8" x14ac:dyDescent="0.25">
      <c r="C354" s="15"/>
      <c r="E354" s="15">
        <v>1402</v>
      </c>
      <c r="F354" s="55" t="s">
        <v>2779</v>
      </c>
      <c r="G354"/>
      <c r="H354" s="29"/>
    </row>
    <row r="355" spans="3:8" x14ac:dyDescent="0.25">
      <c r="C355" s="15"/>
      <c r="E355" s="15">
        <v>4490</v>
      </c>
      <c r="F355" s="55" t="s">
        <v>2780</v>
      </c>
      <c r="G355"/>
      <c r="H355" s="29"/>
    </row>
    <row r="356" spans="3:8" x14ac:dyDescent="0.25">
      <c r="C356" s="15"/>
      <c r="E356" s="15">
        <v>3419</v>
      </c>
      <c r="F356" s="55" t="s">
        <v>2781</v>
      </c>
      <c r="G356"/>
      <c r="H356" s="29"/>
    </row>
    <row r="357" spans="3:8" x14ac:dyDescent="0.25">
      <c r="C357" s="15"/>
      <c r="E357" s="15">
        <v>4248</v>
      </c>
      <c r="F357" s="55" t="s">
        <v>2782</v>
      </c>
      <c r="G357"/>
      <c r="H357" s="29"/>
    </row>
    <row r="358" spans="3:8" x14ac:dyDescent="0.25">
      <c r="C358" s="15"/>
      <c r="E358" s="15">
        <v>4466</v>
      </c>
      <c r="F358" s="55" t="s">
        <v>2783</v>
      </c>
      <c r="G358"/>
      <c r="H358" s="29"/>
    </row>
    <row r="359" spans="3:8" x14ac:dyDescent="0.25">
      <c r="C359" s="15"/>
      <c r="E359" s="15">
        <v>1974</v>
      </c>
      <c r="F359" s="55" t="s">
        <v>2784</v>
      </c>
      <c r="G359"/>
      <c r="H359" s="29"/>
    </row>
    <row r="360" spans="3:8" x14ac:dyDescent="0.25">
      <c r="C360" s="15"/>
      <c r="E360" s="15">
        <v>3397</v>
      </c>
      <c r="F360" s="55" t="s">
        <v>2785</v>
      </c>
      <c r="G360"/>
      <c r="H360" s="29"/>
    </row>
    <row r="361" spans="3:8" x14ac:dyDescent="0.25">
      <c r="C361" s="15"/>
      <c r="E361" s="15">
        <v>4907</v>
      </c>
      <c r="F361" s="55" t="s">
        <v>2786</v>
      </c>
      <c r="G361"/>
      <c r="H361" s="29"/>
    </row>
    <row r="362" spans="3:8" x14ac:dyDescent="0.25">
      <c r="C362" s="15"/>
      <c r="E362" s="15">
        <v>4084</v>
      </c>
      <c r="F362" s="55" t="s">
        <v>2787</v>
      </c>
      <c r="G362"/>
      <c r="H362" s="29"/>
    </row>
    <row r="363" spans="3:8" x14ac:dyDescent="0.25">
      <c r="C363" s="15"/>
      <c r="E363" s="15">
        <v>3399</v>
      </c>
      <c r="F363" s="55" t="s">
        <v>2788</v>
      </c>
      <c r="G363"/>
      <c r="H363" s="29"/>
    </row>
    <row r="364" spans="3:8" x14ac:dyDescent="0.25">
      <c r="C364" s="15"/>
      <c r="E364" s="15">
        <v>1012</v>
      </c>
      <c r="F364" s="55" t="s">
        <v>2789</v>
      </c>
      <c r="G364"/>
      <c r="H364" s="29"/>
    </row>
    <row r="365" spans="3:8" x14ac:dyDescent="0.25">
      <c r="C365" s="15"/>
      <c r="E365" s="15">
        <v>4040</v>
      </c>
      <c r="F365" s="55" t="s">
        <v>2790</v>
      </c>
      <c r="G365"/>
      <c r="H365" s="29"/>
    </row>
    <row r="366" spans="3:8" x14ac:dyDescent="0.25">
      <c r="C366" s="15"/>
      <c r="E366" s="15">
        <v>1350</v>
      </c>
      <c r="F366" s="55" t="s">
        <v>2791</v>
      </c>
      <c r="G366"/>
      <c r="H366" s="29"/>
    </row>
    <row r="367" spans="3:8" x14ac:dyDescent="0.25">
      <c r="C367" s="15"/>
      <c r="E367" s="15">
        <v>3317</v>
      </c>
      <c r="F367" s="55" t="s">
        <v>2792</v>
      </c>
      <c r="G367"/>
      <c r="H367" s="29"/>
    </row>
    <row r="368" spans="3:8" x14ac:dyDescent="0.25">
      <c r="C368" s="15"/>
      <c r="E368" s="15">
        <v>3316</v>
      </c>
      <c r="F368" s="55" t="s">
        <v>2793</v>
      </c>
      <c r="G368"/>
      <c r="H368" s="29"/>
    </row>
    <row r="369" spans="3:8" x14ac:dyDescent="0.25">
      <c r="C369" s="15"/>
      <c r="E369" s="15">
        <v>3396</v>
      </c>
      <c r="F369" s="55" t="s">
        <v>2794</v>
      </c>
      <c r="G369"/>
      <c r="H369" s="29"/>
    </row>
    <row r="370" spans="3:8" x14ac:dyDescent="0.25">
      <c r="C370" s="15"/>
      <c r="E370" s="15">
        <v>3417</v>
      </c>
      <c r="F370" s="55" t="s">
        <v>2795</v>
      </c>
      <c r="G370"/>
      <c r="H370" s="29"/>
    </row>
    <row r="371" spans="3:8" x14ac:dyDescent="0.25">
      <c r="C371" s="15"/>
      <c r="E371" s="15">
        <v>3042</v>
      </c>
      <c r="F371" s="55" t="s">
        <v>2796</v>
      </c>
      <c r="G371"/>
      <c r="H371" s="29"/>
    </row>
    <row r="372" spans="3:8" x14ac:dyDescent="0.25">
      <c r="C372" s="15"/>
      <c r="E372" s="15">
        <v>3435</v>
      </c>
      <c r="F372" s="55" t="s">
        <v>2797</v>
      </c>
      <c r="G372"/>
      <c r="H372" s="29"/>
    </row>
    <row r="373" spans="3:8" x14ac:dyDescent="0.25">
      <c r="C373" s="15"/>
      <c r="E373" s="15">
        <v>3530</v>
      </c>
      <c r="F373" s="55" t="s">
        <v>2798</v>
      </c>
      <c r="G373"/>
      <c r="H373" s="29"/>
    </row>
    <row r="374" spans="3:8" x14ac:dyDescent="0.25">
      <c r="C374" s="15"/>
      <c r="E374" s="15">
        <v>4186</v>
      </c>
      <c r="F374" s="55" t="s">
        <v>2799</v>
      </c>
      <c r="G374"/>
      <c r="H374" s="29"/>
    </row>
    <row r="375" spans="3:8" x14ac:dyDescent="0.25">
      <c r="C375" s="15"/>
      <c r="E375" s="15">
        <v>4198</v>
      </c>
      <c r="F375" s="55" t="s">
        <v>2800</v>
      </c>
      <c r="G375"/>
      <c r="H375" s="29"/>
    </row>
    <row r="376" spans="3:8" x14ac:dyDescent="0.25">
      <c r="C376" s="15"/>
      <c r="E376" s="15">
        <v>4168</v>
      </c>
      <c r="F376" s="55" t="s">
        <v>2801</v>
      </c>
      <c r="G376"/>
      <c r="H376" s="29"/>
    </row>
    <row r="377" spans="3:8" x14ac:dyDescent="0.25">
      <c r="C377" s="15"/>
      <c r="E377" s="15">
        <v>4918</v>
      </c>
      <c r="F377" s="55" t="s">
        <v>2802</v>
      </c>
      <c r="G377"/>
      <c r="H377" s="29"/>
    </row>
    <row r="378" spans="3:8" x14ac:dyDescent="0.25">
      <c r="C378" s="15"/>
      <c r="E378" s="15">
        <v>4015</v>
      </c>
      <c r="F378" s="55" t="s">
        <v>2803</v>
      </c>
      <c r="G378"/>
      <c r="H378" s="29"/>
    </row>
    <row r="379" spans="3:8" x14ac:dyDescent="0.25">
      <c r="C379" s="15"/>
      <c r="E379" s="15">
        <v>3386</v>
      </c>
      <c r="F379" s="55" t="s">
        <v>2804</v>
      </c>
      <c r="G379"/>
      <c r="H379" s="29"/>
    </row>
    <row r="380" spans="3:8" x14ac:dyDescent="0.25">
      <c r="C380" s="15"/>
      <c r="E380" s="15">
        <v>3342</v>
      </c>
      <c r="F380" s="55" t="s">
        <v>2657</v>
      </c>
      <c r="G380"/>
      <c r="H380" s="29"/>
    </row>
    <row r="381" spans="3:8" x14ac:dyDescent="0.25">
      <c r="C381" s="15"/>
      <c r="E381" s="15">
        <v>4163</v>
      </c>
      <c r="F381" s="55" t="s">
        <v>2805</v>
      </c>
      <c r="G381"/>
      <c r="H381" s="29"/>
    </row>
    <row r="382" spans="3:8" x14ac:dyDescent="0.25">
      <c r="C382" s="15"/>
      <c r="E382" s="15">
        <v>3306</v>
      </c>
      <c r="F382" s="55" t="s">
        <v>2806</v>
      </c>
      <c r="G382"/>
      <c r="H382" s="29"/>
    </row>
    <row r="383" spans="3:8" x14ac:dyDescent="0.25">
      <c r="C383" s="15"/>
      <c r="E383" s="15">
        <v>4357</v>
      </c>
      <c r="F383" s="55" t="s">
        <v>2807</v>
      </c>
      <c r="G383"/>
      <c r="H383" s="29"/>
    </row>
    <row r="384" spans="3:8" x14ac:dyDescent="0.25">
      <c r="C384" s="15"/>
      <c r="E384" s="15">
        <v>3314</v>
      </c>
      <c r="F384" s="55" t="s">
        <v>2808</v>
      </c>
      <c r="G384"/>
      <c r="H384" s="29"/>
    </row>
    <row r="385" spans="3:8" x14ac:dyDescent="0.25">
      <c r="C385" s="15"/>
      <c r="E385" s="15">
        <v>4145</v>
      </c>
      <c r="F385" s="55" t="s">
        <v>2809</v>
      </c>
      <c r="G385"/>
      <c r="H385" s="29"/>
    </row>
    <row r="386" spans="3:8" x14ac:dyDescent="0.25">
      <c r="C386" s="15"/>
      <c r="E386" s="15">
        <v>4362</v>
      </c>
      <c r="F386" s="55" t="s">
        <v>2810</v>
      </c>
      <c r="G386"/>
      <c r="H386" s="29"/>
    </row>
    <row r="387" spans="3:8" x14ac:dyDescent="0.25">
      <c r="C387" s="15"/>
      <c r="E387" s="15">
        <v>4169</v>
      </c>
      <c r="F387" s="55" t="s">
        <v>2811</v>
      </c>
      <c r="G387"/>
      <c r="H387" s="29"/>
    </row>
    <row r="388" spans="3:8" x14ac:dyDescent="0.25">
      <c r="C388" s="15"/>
      <c r="E388" s="15">
        <v>3307</v>
      </c>
      <c r="F388" s="55" t="s">
        <v>2812</v>
      </c>
      <c r="G388"/>
      <c r="H388" s="29"/>
    </row>
    <row r="389" spans="3:8" x14ac:dyDescent="0.25">
      <c r="C389" s="15"/>
      <c r="E389" s="15">
        <v>4487</v>
      </c>
      <c r="F389" s="55" t="s">
        <v>2813</v>
      </c>
      <c r="G389"/>
      <c r="H389" s="29"/>
    </row>
    <row r="390" spans="3:8" x14ac:dyDescent="0.25">
      <c r="C390" s="15"/>
      <c r="E390" s="15">
        <v>3117</v>
      </c>
      <c r="F390" s="55" t="s">
        <v>2814</v>
      </c>
      <c r="G390"/>
      <c r="H390" s="29"/>
    </row>
    <row r="391" spans="3:8" x14ac:dyDescent="0.25">
      <c r="C391" s="15"/>
      <c r="E391" s="15">
        <v>4171</v>
      </c>
      <c r="F391" s="55" t="s">
        <v>2815</v>
      </c>
      <c r="G391"/>
      <c r="H391" s="29"/>
    </row>
    <row r="392" spans="3:8" x14ac:dyDescent="0.25">
      <c r="C392" s="15"/>
      <c r="E392" s="15">
        <v>4364</v>
      </c>
      <c r="F392" s="55" t="s">
        <v>2816</v>
      </c>
      <c r="G392"/>
      <c r="H392" s="29"/>
    </row>
    <row r="393" spans="3:8" x14ac:dyDescent="0.25">
      <c r="C393" s="15"/>
      <c r="E393" s="15">
        <v>1358</v>
      </c>
      <c r="F393" s="55" t="s">
        <v>2817</v>
      </c>
      <c r="G393"/>
      <c r="H393" s="29"/>
    </row>
    <row r="394" spans="3:8" x14ac:dyDescent="0.25">
      <c r="C394" s="15"/>
      <c r="E394" s="15">
        <v>4167</v>
      </c>
      <c r="F394" s="55" t="s">
        <v>2818</v>
      </c>
      <c r="G394"/>
      <c r="H394" s="29"/>
    </row>
    <row r="395" spans="3:8" x14ac:dyDescent="0.25">
      <c r="C395" s="15"/>
      <c r="E395" s="15">
        <v>4086</v>
      </c>
      <c r="F395" s="55" t="s">
        <v>2819</v>
      </c>
      <c r="G395"/>
      <c r="H395" s="29"/>
    </row>
    <row r="396" spans="3:8" x14ac:dyDescent="0.25">
      <c r="C396" s="15"/>
      <c r="E396" s="15">
        <v>4035</v>
      </c>
      <c r="F396" s="55" t="s">
        <v>2820</v>
      </c>
      <c r="G396"/>
      <c r="H396" s="29"/>
    </row>
    <row r="397" spans="3:8" x14ac:dyDescent="0.25">
      <c r="C397" s="15"/>
      <c r="E397" s="15">
        <v>4464</v>
      </c>
      <c r="F397" s="55" t="s">
        <v>2821</v>
      </c>
      <c r="G397"/>
      <c r="H397" s="29"/>
    </row>
    <row r="398" spans="3:8" x14ac:dyDescent="0.25">
      <c r="C398" s="15"/>
      <c r="E398" s="15">
        <v>3424</v>
      </c>
      <c r="F398" s="55" t="s">
        <v>2822</v>
      </c>
      <c r="G398"/>
      <c r="H398" s="29"/>
    </row>
    <row r="399" spans="3:8" x14ac:dyDescent="0.25">
      <c r="C399" s="15"/>
      <c r="E399" s="15">
        <v>4176</v>
      </c>
      <c r="F399" s="55" t="s">
        <v>2823</v>
      </c>
      <c r="G399"/>
      <c r="H399" s="29"/>
    </row>
    <row r="400" spans="3:8" x14ac:dyDescent="0.25">
      <c r="C400" s="15"/>
      <c r="E400" s="15">
        <v>3186</v>
      </c>
      <c r="F400" s="55" t="s">
        <v>2824</v>
      </c>
      <c r="G400"/>
      <c r="H400" s="29"/>
    </row>
    <row r="401" spans="3:8" x14ac:dyDescent="0.25">
      <c r="C401" s="15"/>
      <c r="E401" s="15">
        <v>2539</v>
      </c>
      <c r="F401" s="55" t="s">
        <v>2825</v>
      </c>
      <c r="G401"/>
      <c r="H401" s="29"/>
    </row>
    <row r="402" spans="3:8" x14ac:dyDescent="0.25">
      <c r="C402" s="15"/>
      <c r="E402" s="15">
        <v>3427</v>
      </c>
      <c r="F402" s="55" t="s">
        <v>2826</v>
      </c>
      <c r="G402"/>
      <c r="H402" s="29"/>
    </row>
    <row r="403" spans="3:8" x14ac:dyDescent="0.25">
      <c r="C403" s="15"/>
      <c r="E403" s="15">
        <v>3180</v>
      </c>
      <c r="F403" s="55" t="s">
        <v>2827</v>
      </c>
      <c r="G403"/>
      <c r="H403" s="29"/>
    </row>
    <row r="404" spans="3:8" x14ac:dyDescent="0.25">
      <c r="C404" s="15"/>
      <c r="E404" s="15">
        <v>3023</v>
      </c>
      <c r="F404" s="55" t="s">
        <v>2828</v>
      </c>
      <c r="G404"/>
      <c r="H404" s="29"/>
    </row>
    <row r="405" spans="3:8" x14ac:dyDescent="0.25">
      <c r="C405" s="15"/>
      <c r="E405" s="15">
        <v>4060</v>
      </c>
      <c r="F405" s="55" t="s">
        <v>2829</v>
      </c>
      <c r="G405"/>
      <c r="H405" s="29"/>
    </row>
    <row r="406" spans="3:8" x14ac:dyDescent="0.25">
      <c r="C406" s="15"/>
      <c r="E406" s="15">
        <v>3541</v>
      </c>
      <c r="F406" s="55" t="s">
        <v>2830</v>
      </c>
      <c r="G406"/>
      <c r="H406" s="29"/>
    </row>
    <row r="407" spans="3:8" x14ac:dyDescent="0.25">
      <c r="C407" s="15"/>
      <c r="E407" s="15">
        <v>3526</v>
      </c>
      <c r="F407" s="55" t="s">
        <v>2831</v>
      </c>
      <c r="G407"/>
      <c r="H407" s="29"/>
    </row>
    <row r="408" spans="3:8" x14ac:dyDescent="0.25">
      <c r="C408" s="15"/>
      <c r="E408" s="15">
        <v>3532</v>
      </c>
      <c r="F408" s="55" t="s">
        <v>2832</v>
      </c>
      <c r="G408"/>
      <c r="H408" s="29"/>
    </row>
    <row r="409" spans="3:8" x14ac:dyDescent="0.25">
      <c r="C409" s="15"/>
      <c r="E409" s="15">
        <v>4153</v>
      </c>
      <c r="F409" s="55" t="s">
        <v>2833</v>
      </c>
      <c r="G409"/>
      <c r="H409" s="29"/>
    </row>
    <row r="410" spans="3:8" x14ac:dyDescent="0.25">
      <c r="C410" s="15"/>
      <c r="E410" s="15">
        <v>3536</v>
      </c>
      <c r="F410" s="55" t="s">
        <v>2834</v>
      </c>
      <c r="G410"/>
      <c r="H410" s="29"/>
    </row>
    <row r="411" spans="3:8" x14ac:dyDescent="0.25">
      <c r="C411" s="15"/>
      <c r="E411" s="15">
        <v>1628</v>
      </c>
      <c r="F411" s="55" t="s">
        <v>2835</v>
      </c>
      <c r="G411"/>
      <c r="H411" s="29"/>
    </row>
    <row r="412" spans="3:8" x14ac:dyDescent="0.25">
      <c r="C412" s="15"/>
      <c r="E412" s="15">
        <v>1375</v>
      </c>
      <c r="F412" s="55" t="s">
        <v>2836</v>
      </c>
      <c r="G412"/>
      <c r="H412" s="29"/>
    </row>
    <row r="413" spans="3:8" x14ac:dyDescent="0.25">
      <c r="C413" s="15"/>
      <c r="E413" s="15">
        <v>3022</v>
      </c>
      <c r="F413" s="55" t="s">
        <v>2837</v>
      </c>
      <c r="G413"/>
      <c r="H413" s="29"/>
    </row>
    <row r="414" spans="3:8" x14ac:dyDescent="0.25">
      <c r="C414" s="15"/>
      <c r="E414" s="15">
        <v>4491</v>
      </c>
      <c r="F414" s="55" t="s">
        <v>2838</v>
      </c>
      <c r="G414"/>
      <c r="H414" s="29"/>
    </row>
    <row r="415" spans="3:8" x14ac:dyDescent="0.25">
      <c r="C415" s="15"/>
      <c r="E415" s="15">
        <v>4475</v>
      </c>
      <c r="F415" s="55" t="s">
        <v>2839</v>
      </c>
      <c r="G415"/>
      <c r="H415" s="29"/>
    </row>
    <row r="416" spans="3:8" x14ac:dyDescent="0.25">
      <c r="C416" s="15"/>
      <c r="E416" s="15">
        <v>4174</v>
      </c>
      <c r="F416" s="55" t="s">
        <v>2840</v>
      </c>
      <c r="G416"/>
      <c r="H416" s="29"/>
    </row>
    <row r="417" spans="3:8" x14ac:dyDescent="0.25">
      <c r="C417" s="15"/>
      <c r="E417" s="15">
        <v>3565</v>
      </c>
      <c r="F417" s="55" t="s">
        <v>2841</v>
      </c>
      <c r="G417"/>
      <c r="H417" s="29"/>
    </row>
    <row r="418" spans="3:8" x14ac:dyDescent="0.25">
      <c r="C418" s="15"/>
      <c r="E418" s="15">
        <v>3302</v>
      </c>
      <c r="F418" s="55" t="s">
        <v>2842</v>
      </c>
      <c r="G418"/>
      <c r="H418" s="29"/>
    </row>
    <row r="419" spans="3:8" x14ac:dyDescent="0.25">
      <c r="C419" s="15"/>
      <c r="E419" s="15">
        <v>1360</v>
      </c>
      <c r="F419" s="55" t="s">
        <v>2843</v>
      </c>
      <c r="G419"/>
      <c r="H419" s="29"/>
    </row>
    <row r="420" spans="3:8" x14ac:dyDescent="0.25">
      <c r="C420" s="15"/>
      <c r="E420" s="15">
        <v>1982</v>
      </c>
      <c r="F420" s="55" t="s">
        <v>2844</v>
      </c>
      <c r="G420"/>
      <c r="H420" s="29"/>
    </row>
    <row r="421" spans="3:8" x14ac:dyDescent="0.25">
      <c r="C421" s="15"/>
      <c r="E421" s="15">
        <v>3402</v>
      </c>
      <c r="F421" s="55" t="s">
        <v>2845</v>
      </c>
      <c r="G421"/>
      <c r="H421" s="29"/>
    </row>
    <row r="422" spans="3:8" x14ac:dyDescent="0.25">
      <c r="C422" s="15"/>
      <c r="E422" s="15">
        <v>3446</v>
      </c>
      <c r="F422" s="55" t="s">
        <v>2846</v>
      </c>
      <c r="G422"/>
      <c r="H422" s="29"/>
    </row>
    <row r="423" spans="3:8" x14ac:dyDescent="0.25">
      <c r="C423" s="15"/>
      <c r="E423" s="15">
        <v>3114</v>
      </c>
      <c r="F423" s="55" t="s">
        <v>2847</v>
      </c>
      <c r="G423"/>
      <c r="H423" s="29"/>
    </row>
    <row r="424" spans="3:8" x14ac:dyDescent="0.25">
      <c r="C424" s="15"/>
      <c r="E424" s="15">
        <v>1637</v>
      </c>
      <c r="F424" s="55" t="s">
        <v>2848</v>
      </c>
      <c r="G424"/>
      <c r="H424" s="29"/>
    </row>
    <row r="425" spans="3:8" x14ac:dyDescent="0.25">
      <c r="C425" s="15"/>
      <c r="E425" s="15">
        <v>4917</v>
      </c>
      <c r="F425" s="55" t="s">
        <v>2849</v>
      </c>
      <c r="G425"/>
      <c r="H425" s="29"/>
    </row>
    <row r="426" spans="3:8" x14ac:dyDescent="0.25">
      <c r="C426" s="15"/>
      <c r="E426" s="15">
        <v>3127</v>
      </c>
      <c r="F426" s="55" t="s">
        <v>2850</v>
      </c>
      <c r="G426"/>
      <c r="H426" s="29"/>
    </row>
    <row r="427" spans="3:8" x14ac:dyDescent="0.25">
      <c r="C427" s="15"/>
      <c r="E427" s="15">
        <v>3081</v>
      </c>
      <c r="F427" s="55" t="s">
        <v>2851</v>
      </c>
      <c r="G427"/>
      <c r="H427" s="29"/>
    </row>
    <row r="428" spans="3:8" x14ac:dyDescent="0.25">
      <c r="C428" s="15"/>
      <c r="E428" s="15">
        <v>1397</v>
      </c>
      <c r="F428" s="55" t="s">
        <v>2852</v>
      </c>
      <c r="G428"/>
      <c r="H428" s="29"/>
    </row>
    <row r="429" spans="3:8" x14ac:dyDescent="0.25">
      <c r="C429" s="15"/>
      <c r="E429" s="15">
        <v>1364</v>
      </c>
      <c r="F429" s="55" t="s">
        <v>2853</v>
      </c>
      <c r="G429"/>
      <c r="H429" s="29"/>
    </row>
    <row r="430" spans="3:8" x14ac:dyDescent="0.25">
      <c r="C430" s="15"/>
      <c r="E430" s="15">
        <v>1362</v>
      </c>
      <c r="F430" s="55" t="s">
        <v>2854</v>
      </c>
      <c r="G430"/>
      <c r="H430" s="29"/>
    </row>
    <row r="431" spans="3:8" x14ac:dyDescent="0.25">
      <c r="C431" s="15"/>
      <c r="E431" s="15">
        <v>3380</v>
      </c>
      <c r="F431" s="55" t="s">
        <v>2855</v>
      </c>
      <c r="G431"/>
      <c r="H431" s="29"/>
    </row>
    <row r="432" spans="3:8" x14ac:dyDescent="0.25">
      <c r="C432" s="15"/>
      <c r="E432" s="15">
        <v>4469</v>
      </c>
      <c r="F432" s="55" t="s">
        <v>2856</v>
      </c>
      <c r="G432"/>
      <c r="H432" s="29"/>
    </row>
    <row r="433" spans="3:8" x14ac:dyDescent="0.25">
      <c r="C433" s="15"/>
      <c r="E433" s="15">
        <v>4563</v>
      </c>
      <c r="F433" s="55" t="s">
        <v>2857</v>
      </c>
      <c r="G433"/>
      <c r="H433" s="29"/>
    </row>
    <row r="434" spans="3:8" x14ac:dyDescent="0.25">
      <c r="C434" s="15"/>
      <c r="E434" s="15">
        <v>3394</v>
      </c>
      <c r="F434" s="55" t="s">
        <v>2858</v>
      </c>
      <c r="G434"/>
      <c r="H434" s="29"/>
    </row>
    <row r="435" spans="3:8" x14ac:dyDescent="0.25">
      <c r="C435" s="15"/>
      <c r="E435" s="15">
        <v>4360</v>
      </c>
      <c r="F435" s="55" t="s">
        <v>2859</v>
      </c>
      <c r="G435"/>
      <c r="H435" s="29"/>
    </row>
    <row r="436" spans="3:8" x14ac:dyDescent="0.25">
      <c r="C436" s="15"/>
      <c r="E436" s="15">
        <v>4091</v>
      </c>
      <c r="F436" s="55" t="s">
        <v>2860</v>
      </c>
      <c r="G436"/>
      <c r="H436" s="29"/>
    </row>
    <row r="437" spans="3:8" x14ac:dyDescent="0.25">
      <c r="C437" s="15"/>
      <c r="E437" s="15">
        <v>4564</v>
      </c>
      <c r="F437" s="55" t="s">
        <v>2861</v>
      </c>
      <c r="G437"/>
      <c r="H437" s="29"/>
    </row>
    <row r="438" spans="3:8" x14ac:dyDescent="0.25">
      <c r="C438" s="15"/>
      <c r="E438" s="15">
        <v>4164</v>
      </c>
      <c r="F438" s="55" t="s">
        <v>2862</v>
      </c>
      <c r="G438"/>
      <c r="H438" s="29"/>
    </row>
    <row r="439" spans="3:8" x14ac:dyDescent="0.25">
      <c r="C439" s="15"/>
      <c r="E439" s="15">
        <v>4162</v>
      </c>
      <c r="F439" s="55" t="s">
        <v>2863</v>
      </c>
      <c r="G439"/>
      <c r="H439" s="29"/>
    </row>
    <row r="440" spans="3:8" x14ac:dyDescent="0.25">
      <c r="C440" s="15"/>
      <c r="E440" s="15">
        <v>3371</v>
      </c>
      <c r="F440" s="55" t="s">
        <v>2864</v>
      </c>
      <c r="G440"/>
      <c r="H440" s="29"/>
    </row>
    <row r="441" spans="3:8" x14ac:dyDescent="0.25">
      <c r="C441" s="15"/>
      <c r="E441" s="15">
        <v>4355</v>
      </c>
      <c r="F441" s="55" t="s">
        <v>2865</v>
      </c>
      <c r="G441"/>
      <c r="H441" s="29"/>
    </row>
    <row r="442" spans="3:8" x14ac:dyDescent="0.25">
      <c r="C442" s="15"/>
      <c r="E442" s="15">
        <v>3542</v>
      </c>
      <c r="F442" s="55" t="s">
        <v>2866</v>
      </c>
      <c r="G442"/>
      <c r="H442" s="29"/>
    </row>
    <row r="443" spans="3:8" x14ac:dyDescent="0.25">
      <c r="C443" s="15"/>
      <c r="E443" s="15">
        <v>1357</v>
      </c>
      <c r="F443" s="55" t="s">
        <v>2867</v>
      </c>
      <c r="G443"/>
      <c r="H443" s="29"/>
    </row>
    <row r="444" spans="3:8" x14ac:dyDescent="0.25">
      <c r="C444" s="15"/>
      <c r="E444" s="15">
        <v>3444</v>
      </c>
      <c r="F444" s="55" t="s">
        <v>2868</v>
      </c>
      <c r="G444"/>
      <c r="H444" s="29"/>
    </row>
    <row r="445" spans="3:8" x14ac:dyDescent="0.25">
      <c r="C445" s="15"/>
      <c r="E445" s="15">
        <v>3441</v>
      </c>
      <c r="F445" s="55" t="s">
        <v>2869</v>
      </c>
      <c r="G445"/>
      <c r="H445" s="29"/>
    </row>
    <row r="446" spans="3:8" x14ac:dyDescent="0.25">
      <c r="C446" s="15"/>
      <c r="E446" s="15">
        <v>1966</v>
      </c>
      <c r="F446" s="55" t="s">
        <v>2870</v>
      </c>
      <c r="G446"/>
      <c r="H446" s="29"/>
    </row>
    <row r="447" spans="3:8" x14ac:dyDescent="0.25">
      <c r="C447" s="15"/>
      <c r="E447" s="15">
        <v>4144</v>
      </c>
      <c r="F447" s="55" t="s">
        <v>2871</v>
      </c>
      <c r="G447"/>
      <c r="H447" s="29"/>
    </row>
    <row r="448" spans="3:8" x14ac:dyDescent="0.25">
      <c r="C448" s="15"/>
      <c r="E448" s="15">
        <v>3560</v>
      </c>
      <c r="F448" s="55" t="s">
        <v>2872</v>
      </c>
      <c r="G448"/>
      <c r="H448" s="29"/>
    </row>
    <row r="449" spans="3:8" x14ac:dyDescent="0.25">
      <c r="C449" s="15"/>
      <c r="E449" s="15">
        <v>3116</v>
      </c>
      <c r="F449" s="55" t="s">
        <v>2873</v>
      </c>
      <c r="G449"/>
      <c r="H449" s="29"/>
    </row>
    <row r="450" spans="3:8" x14ac:dyDescent="0.25">
      <c r="C450" s="15"/>
      <c r="E450" s="15">
        <v>4369</v>
      </c>
      <c r="F450" s="55" t="s">
        <v>2874</v>
      </c>
      <c r="G450"/>
      <c r="H450" s="29"/>
    </row>
    <row r="451" spans="3:8" x14ac:dyDescent="0.25">
      <c r="C451" s="15"/>
      <c r="E451" s="15">
        <v>3426</v>
      </c>
      <c r="F451" s="55" t="s">
        <v>2875</v>
      </c>
      <c r="G451"/>
      <c r="H451" s="29"/>
    </row>
    <row r="452" spans="3:8" x14ac:dyDescent="0.25">
      <c r="C452" s="15"/>
      <c r="E452" s="15">
        <v>3312</v>
      </c>
      <c r="F452" s="55" t="s">
        <v>2876</v>
      </c>
      <c r="G452"/>
      <c r="H452" s="29"/>
    </row>
    <row r="453" spans="3:8" x14ac:dyDescent="0.25">
      <c r="C453" s="15"/>
      <c r="E453" s="15">
        <v>1349</v>
      </c>
      <c r="F453" s="55" t="s">
        <v>2877</v>
      </c>
      <c r="G453"/>
      <c r="H453" s="29"/>
    </row>
    <row r="454" spans="3:8" x14ac:dyDescent="0.25">
      <c r="C454" s="15"/>
      <c r="E454" s="15">
        <v>4479</v>
      </c>
      <c r="F454" s="55" t="s">
        <v>457</v>
      </c>
      <c r="G454"/>
      <c r="H454" s="29"/>
    </row>
    <row r="455" spans="3:8" x14ac:dyDescent="0.25">
      <c r="C455" s="15"/>
      <c r="E455" s="15">
        <v>4484</v>
      </c>
      <c r="F455" s="55" t="s">
        <v>2878</v>
      </c>
      <c r="G455"/>
      <c r="H455" s="29"/>
    </row>
    <row r="456" spans="3:8" x14ac:dyDescent="0.25">
      <c r="C456" s="15"/>
      <c r="E456" s="15">
        <v>3123</v>
      </c>
      <c r="F456" s="55" t="s">
        <v>2879</v>
      </c>
      <c r="G456"/>
      <c r="H456" s="29"/>
    </row>
    <row r="457" spans="3:8" x14ac:dyDescent="0.25">
      <c r="C457" s="15"/>
      <c r="E457" s="15">
        <v>3527</v>
      </c>
      <c r="F457" s="55" t="s">
        <v>2880</v>
      </c>
      <c r="G457"/>
      <c r="H457" s="29"/>
    </row>
    <row r="458" spans="3:8" x14ac:dyDescent="0.25">
      <c r="C458" s="15"/>
      <c r="E458" s="15">
        <v>4481</v>
      </c>
      <c r="F458" s="55" t="s">
        <v>2881</v>
      </c>
      <c r="G458"/>
      <c r="H458" s="29"/>
    </row>
    <row r="459" spans="3:8" x14ac:dyDescent="0.25">
      <c r="C459" s="15"/>
      <c r="E459" s="15">
        <v>3440</v>
      </c>
      <c r="F459" s="55" t="s">
        <v>2882</v>
      </c>
      <c r="G459"/>
      <c r="H459" s="29"/>
    </row>
    <row r="460" spans="3:8" x14ac:dyDescent="0.25">
      <c r="C460" s="15"/>
      <c r="E460" s="15">
        <v>3390</v>
      </c>
      <c r="F460" s="55" t="s">
        <v>2883</v>
      </c>
      <c r="G460"/>
      <c r="H460" s="29"/>
    </row>
    <row r="461" spans="3:8" x14ac:dyDescent="0.25">
      <c r="C461" s="15"/>
      <c r="E461" s="15">
        <v>3147</v>
      </c>
      <c r="F461" s="55" t="s">
        <v>2884</v>
      </c>
      <c r="G461"/>
      <c r="H461" s="29"/>
    </row>
    <row r="462" spans="3:8" x14ac:dyDescent="0.25">
      <c r="C462" s="15"/>
      <c r="E462" s="15">
        <v>1345</v>
      </c>
      <c r="F462" s="55" t="s">
        <v>2885</v>
      </c>
      <c r="G462"/>
      <c r="H462" s="29"/>
    </row>
    <row r="463" spans="3:8" x14ac:dyDescent="0.25">
      <c r="C463" s="15"/>
      <c r="E463" s="15">
        <v>3406</v>
      </c>
      <c r="F463" s="55" t="s">
        <v>2886</v>
      </c>
      <c r="G463"/>
      <c r="H463" s="29"/>
    </row>
    <row r="464" spans="3:8" x14ac:dyDescent="0.25">
      <c r="C464" s="15"/>
      <c r="E464" s="15">
        <v>3334</v>
      </c>
      <c r="F464" s="55" t="s">
        <v>2887</v>
      </c>
      <c r="G464"/>
      <c r="H464" s="29"/>
    </row>
    <row r="465" spans="3:8" x14ac:dyDescent="0.25">
      <c r="C465" s="15"/>
      <c r="E465" s="15">
        <v>1386</v>
      </c>
      <c r="F465" s="55" t="s">
        <v>2888</v>
      </c>
      <c r="G465"/>
      <c r="H465" s="29"/>
    </row>
    <row r="466" spans="3:8" x14ac:dyDescent="0.25">
      <c r="C466" s="15"/>
      <c r="E466" s="15">
        <v>1981</v>
      </c>
      <c r="F466" s="55" t="s">
        <v>2889</v>
      </c>
      <c r="G466"/>
      <c r="H466" s="29"/>
    </row>
    <row r="467" spans="3:8" x14ac:dyDescent="0.25">
      <c r="C467" s="15"/>
      <c r="E467" s="15">
        <v>1931</v>
      </c>
      <c r="F467" s="55" t="s">
        <v>2890</v>
      </c>
      <c r="G467"/>
      <c r="H467" s="29"/>
    </row>
    <row r="468" spans="3:8" x14ac:dyDescent="0.25">
      <c r="C468" s="15"/>
      <c r="E468" s="15">
        <v>1361</v>
      </c>
      <c r="F468" s="55" t="s">
        <v>2891</v>
      </c>
      <c r="G468"/>
      <c r="H468" s="29"/>
    </row>
    <row r="469" spans="3:8" x14ac:dyDescent="0.25">
      <c r="C469" s="15"/>
      <c r="E469" s="15">
        <v>3563</v>
      </c>
      <c r="F469" s="55" t="s">
        <v>2892</v>
      </c>
      <c r="G469"/>
      <c r="H469" s="29"/>
    </row>
    <row r="470" spans="3:8" x14ac:dyDescent="0.25">
      <c r="C470" s="15"/>
      <c r="E470" s="15">
        <v>1630</v>
      </c>
      <c r="F470" s="55" t="s">
        <v>2893</v>
      </c>
      <c r="G470"/>
      <c r="H470" s="29"/>
    </row>
    <row r="471" spans="3:8" x14ac:dyDescent="0.25">
      <c r="C471" s="15"/>
      <c r="E471" s="15">
        <v>3383</v>
      </c>
      <c r="F471" s="55" t="s">
        <v>2894</v>
      </c>
      <c r="G471"/>
      <c r="H471" s="29"/>
    </row>
    <row r="472" spans="3:8" x14ac:dyDescent="0.25">
      <c r="C472" s="15"/>
      <c r="E472" s="15">
        <v>4063</v>
      </c>
      <c r="F472" s="55" t="s">
        <v>2895</v>
      </c>
      <c r="G472"/>
      <c r="H472" s="29"/>
    </row>
    <row r="473" spans="3:8" x14ac:dyDescent="0.25">
      <c r="C473" s="15"/>
      <c r="E473" s="15">
        <v>4170</v>
      </c>
      <c r="F473" s="55" t="s">
        <v>2896</v>
      </c>
      <c r="G473"/>
      <c r="H473" s="29"/>
    </row>
    <row r="474" spans="3:8" x14ac:dyDescent="0.25">
      <c r="C474" s="15"/>
      <c r="E474" s="15">
        <v>3418</v>
      </c>
      <c r="F474" s="55" t="s">
        <v>2897</v>
      </c>
      <c r="G474"/>
      <c r="H474" s="29"/>
    </row>
    <row r="475" spans="3:8" x14ac:dyDescent="0.25">
      <c r="C475" s="15"/>
      <c r="E475" s="15">
        <v>1352</v>
      </c>
      <c r="F475" s="55" t="s">
        <v>2898</v>
      </c>
      <c r="G475"/>
      <c r="H475" s="29"/>
    </row>
    <row r="476" spans="3:8" x14ac:dyDescent="0.25">
      <c r="C476" s="15"/>
      <c r="E476" s="15">
        <v>4087</v>
      </c>
      <c r="F476" s="55" t="s">
        <v>2899</v>
      </c>
      <c r="G476"/>
      <c r="H476" s="29"/>
    </row>
    <row r="477" spans="3:8" x14ac:dyDescent="0.25">
      <c r="C477" s="15"/>
      <c r="E477" s="15">
        <v>3531</v>
      </c>
      <c r="F477" s="55" t="s">
        <v>2900</v>
      </c>
      <c r="G477"/>
      <c r="H477" s="29"/>
    </row>
    <row r="478" spans="3:8" x14ac:dyDescent="0.25">
      <c r="C478" s="15"/>
      <c r="E478" s="15">
        <v>3318</v>
      </c>
      <c r="F478" s="55" t="s">
        <v>2901</v>
      </c>
      <c r="G478"/>
      <c r="H478" s="29"/>
    </row>
    <row r="479" spans="3:8" x14ac:dyDescent="0.25">
      <c r="C479" s="15"/>
      <c r="E479" s="15">
        <v>4486</v>
      </c>
      <c r="F479" s="55" t="s">
        <v>2902</v>
      </c>
      <c r="G479"/>
      <c r="H479" s="29"/>
    </row>
    <row r="480" spans="3:8" x14ac:dyDescent="0.25">
      <c r="C480" s="15"/>
      <c r="E480" s="15">
        <v>3121</v>
      </c>
      <c r="F480" s="55" t="s">
        <v>2903</v>
      </c>
      <c r="G480"/>
      <c r="H480" s="29"/>
    </row>
    <row r="481" spans="3:8" x14ac:dyDescent="0.25">
      <c r="C481" s="15"/>
      <c r="E481" s="15">
        <v>3450</v>
      </c>
      <c r="F481" s="55" t="s">
        <v>2904</v>
      </c>
      <c r="G481"/>
      <c r="H481" s="29"/>
    </row>
    <row r="482" spans="3:8" x14ac:dyDescent="0.25">
      <c r="C482" s="15"/>
      <c r="E482" s="15">
        <v>3017</v>
      </c>
      <c r="F482" s="55" t="s">
        <v>2905</v>
      </c>
      <c r="G482"/>
      <c r="H482" s="29"/>
    </row>
    <row r="483" spans="3:8" x14ac:dyDescent="0.25">
      <c r="C483" s="15"/>
      <c r="E483" s="15">
        <v>3447</v>
      </c>
      <c r="F483" s="55" t="s">
        <v>2906</v>
      </c>
      <c r="G483"/>
      <c r="H483" s="29"/>
    </row>
    <row r="484" spans="3:8" x14ac:dyDescent="0.25">
      <c r="C484" s="15"/>
      <c r="E484" s="15">
        <v>3115</v>
      </c>
      <c r="F484" s="55" t="s">
        <v>2907</v>
      </c>
      <c r="G484"/>
      <c r="H484" s="29"/>
    </row>
    <row r="485" spans="3:8" x14ac:dyDescent="0.25">
      <c r="C485" s="15"/>
      <c r="E485" s="15">
        <v>3533</v>
      </c>
      <c r="F485" s="55" t="s">
        <v>2908</v>
      </c>
      <c r="G485"/>
      <c r="H485" s="29"/>
    </row>
    <row r="486" spans="3:8" x14ac:dyDescent="0.25">
      <c r="C486" s="15"/>
      <c r="E486" s="15">
        <v>4089</v>
      </c>
      <c r="F486" s="55" t="s">
        <v>2909</v>
      </c>
      <c r="G486"/>
      <c r="H486" s="29"/>
    </row>
    <row r="487" spans="3:8" x14ac:dyDescent="0.25">
      <c r="C487" s="15"/>
      <c r="E487" s="15">
        <v>3075</v>
      </c>
      <c r="F487" s="55" t="s">
        <v>2910</v>
      </c>
      <c r="G487"/>
      <c r="H487" s="29"/>
    </row>
    <row r="488" spans="3:8" x14ac:dyDescent="0.25">
      <c r="C488" s="15"/>
      <c r="E488" s="15">
        <v>1355</v>
      </c>
      <c r="F488" s="55" t="s">
        <v>2911</v>
      </c>
      <c r="G488"/>
      <c r="H488" s="29"/>
    </row>
    <row r="489" spans="3:8" x14ac:dyDescent="0.25">
      <c r="C489" s="15"/>
      <c r="E489" s="15">
        <v>1395</v>
      </c>
      <c r="F489" s="55" t="s">
        <v>2912</v>
      </c>
      <c r="G489"/>
      <c r="H489" s="29"/>
    </row>
    <row r="490" spans="3:8" x14ac:dyDescent="0.25">
      <c r="C490" s="15"/>
      <c r="E490" s="15">
        <v>4166</v>
      </c>
      <c r="F490" s="55" t="s">
        <v>2913</v>
      </c>
      <c r="G490"/>
      <c r="H490" s="29"/>
    </row>
    <row r="491" spans="3:8" x14ac:dyDescent="0.25">
      <c r="C491" s="15"/>
      <c r="E491" s="15">
        <v>2790</v>
      </c>
      <c r="F491" s="55" t="s">
        <v>2914</v>
      </c>
      <c r="G491"/>
      <c r="H491" s="29"/>
    </row>
    <row r="492" spans="3:8" x14ac:dyDescent="0.25">
      <c r="C492" s="15"/>
      <c r="E492" s="15">
        <v>1380</v>
      </c>
      <c r="F492" s="55" t="s">
        <v>2915</v>
      </c>
      <c r="G492"/>
      <c r="H492" s="29"/>
    </row>
    <row r="493" spans="3:8" x14ac:dyDescent="0.25">
      <c r="C493" s="15"/>
      <c r="G493"/>
      <c r="H493" s="29"/>
    </row>
    <row r="494" spans="3:8" x14ac:dyDescent="0.25">
      <c r="C494" s="15"/>
      <c r="G494"/>
      <c r="H494" s="29"/>
    </row>
    <row r="495" spans="3:8" x14ac:dyDescent="0.25">
      <c r="C495" s="15"/>
      <c r="G495"/>
      <c r="H495" s="29"/>
    </row>
    <row r="496" spans="3:8" x14ac:dyDescent="0.25">
      <c r="C496" s="15"/>
      <c r="G496"/>
      <c r="H496" s="29"/>
    </row>
    <row r="497" spans="3:8" x14ac:dyDescent="0.25">
      <c r="C497" s="15"/>
      <c r="G497"/>
      <c r="H497" s="29"/>
    </row>
    <row r="498" spans="3:8" x14ac:dyDescent="0.25">
      <c r="C498" s="15"/>
      <c r="G498"/>
      <c r="H498" s="29"/>
    </row>
    <row r="499" spans="3:8" x14ac:dyDescent="0.25">
      <c r="C499" s="15"/>
      <c r="G499"/>
      <c r="H499" s="29"/>
    </row>
    <row r="500" spans="3:8" x14ac:dyDescent="0.25">
      <c r="C500" s="15"/>
      <c r="G500"/>
      <c r="H500" s="29"/>
    </row>
    <row r="501" spans="3:8" x14ac:dyDescent="0.25">
      <c r="C501" s="15"/>
      <c r="G501"/>
      <c r="H501" s="29"/>
    </row>
    <row r="502" spans="3:8" x14ac:dyDescent="0.25">
      <c r="C502" s="15"/>
      <c r="G502"/>
      <c r="H502" s="29"/>
    </row>
    <row r="503" spans="3:8" x14ac:dyDescent="0.25">
      <c r="C503" s="15"/>
      <c r="G503"/>
      <c r="H503" s="29"/>
    </row>
    <row r="504" spans="3:8" x14ac:dyDescent="0.25">
      <c r="C504" s="15"/>
      <c r="G504"/>
      <c r="H504" s="29"/>
    </row>
    <row r="505" spans="3:8" x14ac:dyDescent="0.25">
      <c r="C505" s="15"/>
      <c r="G505"/>
      <c r="H505" s="29"/>
    </row>
    <row r="506" spans="3:8" x14ac:dyDescent="0.25">
      <c r="C506" s="15"/>
      <c r="G506"/>
      <c r="H506" s="29"/>
    </row>
    <row r="507" spans="3:8" x14ac:dyDescent="0.25">
      <c r="C507" s="15"/>
      <c r="G507"/>
      <c r="H507" s="29"/>
    </row>
    <row r="508" spans="3:8" x14ac:dyDescent="0.25">
      <c r="C508" s="15"/>
      <c r="G508"/>
      <c r="H508" s="29"/>
    </row>
    <row r="509" spans="3:8" x14ac:dyDescent="0.25">
      <c r="C509" s="15"/>
      <c r="G509"/>
      <c r="H509" s="29"/>
    </row>
    <row r="510" spans="3:8" x14ac:dyDescent="0.25">
      <c r="C510" s="15"/>
      <c r="G510"/>
      <c r="H510" s="29"/>
    </row>
    <row r="511" spans="3:8" x14ac:dyDescent="0.25">
      <c r="C511" s="15"/>
      <c r="G511"/>
      <c r="H511" s="29"/>
    </row>
    <row r="512" spans="3:8" x14ac:dyDescent="0.25">
      <c r="C512" s="15"/>
      <c r="G512"/>
      <c r="H512" s="29"/>
    </row>
    <row r="513" spans="3:8" x14ac:dyDescent="0.25">
      <c r="C513" s="15"/>
      <c r="G513"/>
      <c r="H513" s="29"/>
    </row>
    <row r="514" spans="3:8" x14ac:dyDescent="0.25">
      <c r="C514" s="15"/>
      <c r="G514"/>
      <c r="H514" s="29"/>
    </row>
    <row r="515" spans="3:8" x14ac:dyDescent="0.25">
      <c r="C515" s="15"/>
      <c r="G515"/>
      <c r="H515" s="29"/>
    </row>
    <row r="516" spans="3:8" x14ac:dyDescent="0.25">
      <c r="C516" s="15"/>
      <c r="G516"/>
      <c r="H516" s="29"/>
    </row>
    <row r="517" spans="3:8" x14ac:dyDescent="0.25">
      <c r="C517" s="15"/>
      <c r="G517"/>
      <c r="H517" s="29"/>
    </row>
    <row r="518" spans="3:8" x14ac:dyDescent="0.25">
      <c r="C518" s="15"/>
      <c r="G518"/>
      <c r="H518" s="29"/>
    </row>
    <row r="519" spans="3:8" x14ac:dyDescent="0.25">
      <c r="C519" s="15"/>
      <c r="G519"/>
      <c r="H519" s="29"/>
    </row>
    <row r="520" spans="3:8" x14ac:dyDescent="0.25">
      <c r="C520" s="15"/>
      <c r="G520"/>
      <c r="H520" s="29"/>
    </row>
    <row r="521" spans="3:8" x14ac:dyDescent="0.25">
      <c r="C521" s="15"/>
      <c r="G521"/>
      <c r="H521" s="29"/>
    </row>
    <row r="522" spans="3:8" x14ac:dyDescent="0.25">
      <c r="C522" s="15"/>
      <c r="G522"/>
      <c r="H522" s="29"/>
    </row>
    <row r="523" spans="3:8" x14ac:dyDescent="0.25">
      <c r="C523" s="15"/>
      <c r="G523"/>
      <c r="H523" s="29"/>
    </row>
    <row r="524" spans="3:8" x14ac:dyDescent="0.25">
      <c r="C524" s="15"/>
      <c r="G524"/>
      <c r="H524" s="29"/>
    </row>
    <row r="525" spans="3:8" x14ac:dyDescent="0.25">
      <c r="C525" s="15"/>
      <c r="G525"/>
      <c r="H525" s="29"/>
    </row>
    <row r="526" spans="3:8" x14ac:dyDescent="0.25">
      <c r="C526" s="15"/>
      <c r="G526"/>
      <c r="H526" s="29"/>
    </row>
    <row r="527" spans="3:8" x14ac:dyDescent="0.25">
      <c r="C527" s="15"/>
      <c r="G527"/>
      <c r="H527" s="29"/>
    </row>
    <row r="528" spans="3:8" x14ac:dyDescent="0.25">
      <c r="C528" s="15"/>
      <c r="G528"/>
      <c r="H528" s="29"/>
    </row>
    <row r="529" spans="3:8" x14ac:dyDescent="0.25">
      <c r="C529" s="15"/>
      <c r="G529"/>
      <c r="H529" s="29"/>
    </row>
    <row r="530" spans="3:8" x14ac:dyDescent="0.25">
      <c r="C530" s="15"/>
      <c r="G530"/>
      <c r="H530" s="29"/>
    </row>
    <row r="531" spans="3:8" x14ac:dyDescent="0.25">
      <c r="C531" s="15"/>
      <c r="G531"/>
      <c r="H531" s="29"/>
    </row>
    <row r="532" spans="3:8" x14ac:dyDescent="0.25">
      <c r="C532" s="15"/>
      <c r="G532"/>
      <c r="H532" s="29"/>
    </row>
    <row r="533" spans="3:8" x14ac:dyDescent="0.25">
      <c r="C533" s="15"/>
      <c r="G533"/>
      <c r="H533" s="29"/>
    </row>
    <row r="534" spans="3:8" x14ac:dyDescent="0.25">
      <c r="C534" s="15"/>
      <c r="G534"/>
      <c r="H534" s="29"/>
    </row>
    <row r="535" spans="3:8" x14ac:dyDescent="0.25">
      <c r="C535" s="15"/>
      <c r="G535"/>
      <c r="H535" s="29"/>
    </row>
    <row r="536" spans="3:8" x14ac:dyDescent="0.25">
      <c r="C536" s="15"/>
      <c r="G536"/>
      <c r="H536" s="29"/>
    </row>
    <row r="537" spans="3:8" x14ac:dyDescent="0.25">
      <c r="C537" s="15"/>
      <c r="G537"/>
      <c r="H537" s="29"/>
    </row>
    <row r="538" spans="3:8" x14ac:dyDescent="0.25">
      <c r="C538" s="15"/>
      <c r="G538"/>
      <c r="H538" s="29"/>
    </row>
    <row r="539" spans="3:8" x14ac:dyDescent="0.25">
      <c r="C539" s="15"/>
      <c r="G539"/>
      <c r="H539" s="29"/>
    </row>
    <row r="540" spans="3:8" x14ac:dyDescent="0.25">
      <c r="C540" s="15"/>
      <c r="G540"/>
      <c r="H540" s="29"/>
    </row>
    <row r="541" spans="3:8" x14ac:dyDescent="0.25">
      <c r="C541" s="15"/>
      <c r="G541"/>
      <c r="H541" s="29"/>
    </row>
    <row r="542" spans="3:8" x14ac:dyDescent="0.25">
      <c r="C542" s="15"/>
      <c r="G542"/>
      <c r="H542" s="29"/>
    </row>
    <row r="543" spans="3:8" x14ac:dyDescent="0.25">
      <c r="C543" s="15"/>
      <c r="G543"/>
      <c r="H543" s="29"/>
    </row>
    <row r="544" spans="3:8" x14ac:dyDescent="0.25">
      <c r="C544" s="15"/>
      <c r="G544"/>
      <c r="H544" s="29"/>
    </row>
    <row r="545" spans="3:8" x14ac:dyDescent="0.25">
      <c r="C545" s="15"/>
      <c r="G545"/>
      <c r="H545" s="29"/>
    </row>
    <row r="546" spans="3:8" x14ac:dyDescent="0.25">
      <c r="C546" s="15"/>
      <c r="G546"/>
      <c r="H546" s="29"/>
    </row>
    <row r="547" spans="3:8" x14ac:dyDescent="0.25">
      <c r="C547" s="15"/>
      <c r="G547"/>
      <c r="H547" s="29"/>
    </row>
    <row r="548" spans="3:8" x14ac:dyDescent="0.25">
      <c r="C548" s="15"/>
      <c r="G548"/>
      <c r="H548" s="29"/>
    </row>
    <row r="549" spans="3:8" x14ac:dyDescent="0.25">
      <c r="C549" s="15"/>
      <c r="G549"/>
      <c r="H549" s="29"/>
    </row>
    <row r="550" spans="3:8" x14ac:dyDescent="0.25">
      <c r="C550" s="15"/>
      <c r="G550"/>
      <c r="H550" s="29"/>
    </row>
    <row r="551" spans="3:8" x14ac:dyDescent="0.25">
      <c r="C551" s="15"/>
      <c r="G551"/>
      <c r="H551" s="29"/>
    </row>
    <row r="552" spans="3:8" x14ac:dyDescent="0.25">
      <c r="C552" s="15"/>
      <c r="G552"/>
      <c r="H552" s="29"/>
    </row>
    <row r="553" spans="3:8" x14ac:dyDescent="0.25">
      <c r="C553" s="15"/>
      <c r="G553"/>
      <c r="H553" s="29"/>
    </row>
    <row r="554" spans="3:8" x14ac:dyDescent="0.25">
      <c r="C554" s="15"/>
      <c r="G554"/>
      <c r="H554" s="29"/>
    </row>
    <row r="555" spans="3:8" x14ac:dyDescent="0.25">
      <c r="C555" s="15"/>
      <c r="G555"/>
      <c r="H555" s="29"/>
    </row>
    <row r="556" spans="3:8" x14ac:dyDescent="0.25">
      <c r="C556" s="15"/>
      <c r="G556"/>
      <c r="H556" s="29"/>
    </row>
    <row r="557" spans="3:8" x14ac:dyDescent="0.25">
      <c r="C557" s="15"/>
      <c r="G557"/>
      <c r="H557" s="29"/>
    </row>
    <row r="558" spans="3:8" x14ac:dyDescent="0.25">
      <c r="C558" s="15"/>
      <c r="G558"/>
      <c r="H558" s="29"/>
    </row>
    <row r="559" spans="3:8" x14ac:dyDescent="0.25">
      <c r="C559" s="15"/>
      <c r="G559"/>
      <c r="H559" s="29"/>
    </row>
    <row r="560" spans="3:8" x14ac:dyDescent="0.25">
      <c r="C560" s="15"/>
      <c r="G560"/>
      <c r="H560" s="29"/>
    </row>
    <row r="561" spans="3:8" x14ac:dyDescent="0.25">
      <c r="C561" s="15"/>
      <c r="G561"/>
      <c r="H561" s="29"/>
    </row>
    <row r="562" spans="3:8" x14ac:dyDescent="0.25">
      <c r="C562" s="15"/>
      <c r="G562"/>
      <c r="H562" s="29"/>
    </row>
    <row r="563" spans="3:8" x14ac:dyDescent="0.25">
      <c r="C563" s="15"/>
      <c r="G563"/>
      <c r="H563" s="29"/>
    </row>
    <row r="564" spans="3:8" x14ac:dyDescent="0.25">
      <c r="C564" s="15"/>
      <c r="G564"/>
      <c r="H564" s="29"/>
    </row>
    <row r="565" spans="3:8" x14ac:dyDescent="0.25">
      <c r="C565" s="15"/>
      <c r="G565"/>
      <c r="H565" s="29"/>
    </row>
    <row r="566" spans="3:8" x14ac:dyDescent="0.25">
      <c r="C566" s="15"/>
      <c r="G566"/>
      <c r="H566" s="29"/>
    </row>
    <row r="567" spans="3:8" x14ac:dyDescent="0.25">
      <c r="C567" s="15"/>
      <c r="G567"/>
      <c r="H567" s="29"/>
    </row>
    <row r="568" spans="3:8" x14ac:dyDescent="0.25">
      <c r="C568" s="15"/>
      <c r="G568"/>
      <c r="H568" s="29"/>
    </row>
    <row r="569" spans="3:8" x14ac:dyDescent="0.25">
      <c r="C569" s="15"/>
      <c r="G569"/>
      <c r="H569" s="29"/>
    </row>
    <row r="570" spans="3:8" x14ac:dyDescent="0.25">
      <c r="C570" s="15"/>
      <c r="G570"/>
      <c r="H570" s="29"/>
    </row>
    <row r="571" spans="3:8" x14ac:dyDescent="0.25">
      <c r="C571" s="15"/>
      <c r="G571"/>
      <c r="H571" s="29"/>
    </row>
    <row r="572" spans="3:8" x14ac:dyDescent="0.25">
      <c r="C572" s="15"/>
      <c r="G572"/>
      <c r="H572" s="29"/>
    </row>
    <row r="573" spans="3:8" x14ac:dyDescent="0.25">
      <c r="C573" s="15"/>
      <c r="G573"/>
      <c r="H573" s="29"/>
    </row>
    <row r="574" spans="3:8" x14ac:dyDescent="0.25">
      <c r="C574" s="15"/>
      <c r="G574"/>
      <c r="H574" s="29"/>
    </row>
    <row r="575" spans="3:8" x14ac:dyDescent="0.25">
      <c r="C575" s="15"/>
      <c r="G575"/>
      <c r="H575" s="29"/>
    </row>
    <row r="576" spans="3:8" x14ac:dyDescent="0.25">
      <c r="C576" s="15"/>
      <c r="G576"/>
      <c r="H576" s="29"/>
    </row>
    <row r="577" spans="3:8" x14ac:dyDescent="0.25">
      <c r="C577" s="15"/>
      <c r="G577"/>
      <c r="H577" s="29"/>
    </row>
    <row r="578" spans="3:8" x14ac:dyDescent="0.25">
      <c r="C578" s="15"/>
      <c r="G578"/>
      <c r="H578" s="29"/>
    </row>
    <row r="579" spans="3:8" x14ac:dyDescent="0.25">
      <c r="C579" s="15"/>
      <c r="G579"/>
      <c r="H579" s="29"/>
    </row>
    <row r="580" spans="3:8" x14ac:dyDescent="0.25">
      <c r="C580" s="15"/>
      <c r="G580"/>
      <c r="H580" s="29"/>
    </row>
    <row r="581" spans="3:8" x14ac:dyDescent="0.25">
      <c r="C581" s="15"/>
      <c r="G581"/>
      <c r="H581" s="29"/>
    </row>
    <row r="582" spans="3:8" x14ac:dyDescent="0.25">
      <c r="C582" s="15"/>
      <c r="G582"/>
      <c r="H582" s="29"/>
    </row>
    <row r="583" spans="3:8" x14ac:dyDescent="0.25">
      <c r="C583" s="15"/>
      <c r="G583"/>
      <c r="H583" s="29"/>
    </row>
    <row r="584" spans="3:8" x14ac:dyDescent="0.25">
      <c r="C584" s="15"/>
      <c r="G584"/>
      <c r="H584" s="29"/>
    </row>
    <row r="585" spans="3:8" x14ac:dyDescent="0.25">
      <c r="C585" s="15"/>
      <c r="G585"/>
      <c r="H585" s="29"/>
    </row>
    <row r="586" spans="3:8" x14ac:dyDescent="0.25">
      <c r="C586" s="15"/>
      <c r="G586"/>
      <c r="H586" s="29"/>
    </row>
    <row r="587" spans="3:8" x14ac:dyDescent="0.25">
      <c r="C587" s="15"/>
      <c r="G587"/>
      <c r="H587" s="29"/>
    </row>
    <row r="588" spans="3:8" x14ac:dyDescent="0.25">
      <c r="C588" s="15"/>
      <c r="G588"/>
      <c r="H588" s="29"/>
    </row>
    <row r="589" spans="3:8" x14ac:dyDescent="0.25">
      <c r="C589" s="15"/>
      <c r="G589"/>
      <c r="H589" s="29"/>
    </row>
    <row r="590" spans="3:8" x14ac:dyDescent="0.25">
      <c r="C590" s="15"/>
      <c r="G590"/>
      <c r="H590" s="29"/>
    </row>
    <row r="591" spans="3:8" x14ac:dyDescent="0.25">
      <c r="C591" s="15"/>
      <c r="G591"/>
      <c r="H591" s="29"/>
    </row>
    <row r="592" spans="3:8" x14ac:dyDescent="0.25">
      <c r="C592" s="15"/>
      <c r="G592"/>
      <c r="H592" s="29"/>
    </row>
    <row r="593" spans="3:8" x14ac:dyDescent="0.25">
      <c r="C593" s="15"/>
      <c r="G593"/>
      <c r="H593" s="29"/>
    </row>
    <row r="594" spans="3:8" x14ac:dyDescent="0.25">
      <c r="C594" s="15"/>
      <c r="G594"/>
      <c r="H594" s="29"/>
    </row>
    <row r="595" spans="3:8" x14ac:dyDescent="0.25">
      <c r="C595" s="15"/>
      <c r="G595"/>
      <c r="H595" s="29"/>
    </row>
    <row r="596" spans="3:8" x14ac:dyDescent="0.25">
      <c r="C596" s="15"/>
      <c r="G596"/>
      <c r="H596" s="29"/>
    </row>
    <row r="597" spans="3:8" x14ac:dyDescent="0.25">
      <c r="C597" s="15"/>
      <c r="G597"/>
      <c r="H597" s="29"/>
    </row>
    <row r="598" spans="3:8" x14ac:dyDescent="0.25">
      <c r="C598" s="15"/>
      <c r="G598"/>
      <c r="H598" s="29"/>
    </row>
    <row r="599" spans="3:8" x14ac:dyDescent="0.25">
      <c r="C599" s="15"/>
      <c r="G599"/>
      <c r="H599" s="29"/>
    </row>
    <row r="600" spans="3:8" x14ac:dyDescent="0.25">
      <c r="C600" s="15"/>
      <c r="G600"/>
      <c r="H600" s="29"/>
    </row>
    <row r="601" spans="3:8" x14ac:dyDescent="0.25">
      <c r="C601" s="15"/>
      <c r="G601"/>
      <c r="H601" s="29"/>
    </row>
    <row r="602" spans="3:8" x14ac:dyDescent="0.25">
      <c r="C602" s="15"/>
      <c r="G602"/>
      <c r="H602" s="29"/>
    </row>
    <row r="603" spans="3:8" x14ac:dyDescent="0.25">
      <c r="C603" s="15"/>
      <c r="G603"/>
      <c r="H603" s="29"/>
    </row>
    <row r="604" spans="3:8" x14ac:dyDescent="0.25">
      <c r="C604" s="15"/>
      <c r="G604"/>
      <c r="H604" s="29"/>
    </row>
    <row r="605" spans="3:8" x14ac:dyDescent="0.25">
      <c r="C605" s="15"/>
      <c r="G605"/>
      <c r="H605" s="29"/>
    </row>
    <row r="606" spans="3:8" x14ac:dyDescent="0.25">
      <c r="C606" s="15"/>
      <c r="G606"/>
      <c r="H606" s="29"/>
    </row>
    <row r="607" spans="3:8" x14ac:dyDescent="0.25">
      <c r="C607" s="15"/>
      <c r="G607"/>
      <c r="H607" s="29"/>
    </row>
    <row r="608" spans="3:8" x14ac:dyDescent="0.25">
      <c r="C608" s="15"/>
      <c r="G608"/>
      <c r="H608" s="29"/>
    </row>
    <row r="609" spans="3:8" x14ac:dyDescent="0.25">
      <c r="C609" s="15"/>
      <c r="G609"/>
      <c r="H609" s="29"/>
    </row>
    <row r="610" spans="3:8" x14ac:dyDescent="0.25">
      <c r="C610" s="15"/>
      <c r="G610"/>
      <c r="H610" s="29"/>
    </row>
    <row r="611" spans="3:8" x14ac:dyDescent="0.25">
      <c r="C611" s="15"/>
      <c r="G611"/>
      <c r="H611" s="29"/>
    </row>
    <row r="612" spans="3:8" x14ac:dyDescent="0.25">
      <c r="C612" s="15"/>
      <c r="G612"/>
      <c r="H612" s="29"/>
    </row>
    <row r="613" spans="3:8" x14ac:dyDescent="0.25">
      <c r="C613" s="15"/>
      <c r="G613"/>
      <c r="H613" s="29"/>
    </row>
    <row r="614" spans="3:8" x14ac:dyDescent="0.25">
      <c r="C614" s="15"/>
      <c r="G614"/>
      <c r="H614" s="29"/>
    </row>
    <row r="615" spans="3:8" x14ac:dyDescent="0.25">
      <c r="C615" s="15"/>
      <c r="G615"/>
      <c r="H615" s="29"/>
    </row>
    <row r="616" spans="3:8" x14ac:dyDescent="0.25">
      <c r="C616" s="15"/>
      <c r="G616"/>
      <c r="H616" s="29"/>
    </row>
    <row r="617" spans="3:8" x14ac:dyDescent="0.25">
      <c r="C617" s="15"/>
      <c r="G617"/>
      <c r="H617" s="29"/>
    </row>
    <row r="618" spans="3:8" x14ac:dyDescent="0.25">
      <c r="C618" s="15"/>
      <c r="G618"/>
      <c r="H618" s="29"/>
    </row>
    <row r="619" spans="3:8" x14ac:dyDescent="0.25">
      <c r="C619" s="15"/>
      <c r="G619"/>
      <c r="H619" s="29"/>
    </row>
    <row r="620" spans="3:8" x14ac:dyDescent="0.25">
      <c r="C620" s="15"/>
      <c r="G620"/>
      <c r="H620" s="29"/>
    </row>
    <row r="621" spans="3:8" x14ac:dyDescent="0.25">
      <c r="C621" s="15"/>
      <c r="G621"/>
      <c r="H621" s="29"/>
    </row>
    <row r="622" spans="3:8" x14ac:dyDescent="0.25">
      <c r="C622" s="15"/>
      <c r="G622"/>
      <c r="H622" s="29"/>
    </row>
    <row r="623" spans="3:8" x14ac:dyDescent="0.25">
      <c r="C623" s="15"/>
      <c r="G623"/>
      <c r="H623" s="29"/>
    </row>
    <row r="624" spans="3:8" x14ac:dyDescent="0.25">
      <c r="C624" s="15"/>
      <c r="G624"/>
      <c r="H624" s="29"/>
    </row>
    <row r="625" spans="3:8" x14ac:dyDescent="0.25">
      <c r="C625" s="15"/>
      <c r="G625"/>
      <c r="H625" s="29"/>
    </row>
    <row r="626" spans="3:8" x14ac:dyDescent="0.25">
      <c r="C626" s="15"/>
      <c r="G626"/>
      <c r="H626" s="29"/>
    </row>
    <row r="627" spans="3:8" x14ac:dyDescent="0.25">
      <c r="C627" s="15"/>
      <c r="G627"/>
      <c r="H627" s="29"/>
    </row>
    <row r="628" spans="3:8" x14ac:dyDescent="0.25">
      <c r="C628" s="15"/>
      <c r="G628"/>
      <c r="H628" s="29"/>
    </row>
    <row r="629" spans="3:8" x14ac:dyDescent="0.25">
      <c r="C629" s="15"/>
      <c r="G629"/>
      <c r="H629" s="29"/>
    </row>
    <row r="630" spans="3:8" x14ac:dyDescent="0.25">
      <c r="C630" s="15"/>
      <c r="G630"/>
      <c r="H630" s="29"/>
    </row>
    <row r="631" spans="3:8" x14ac:dyDescent="0.25">
      <c r="C631" s="15"/>
      <c r="G631"/>
      <c r="H631" s="29"/>
    </row>
    <row r="632" spans="3:8" x14ac:dyDescent="0.25">
      <c r="C632" s="15"/>
      <c r="G632"/>
      <c r="H632" s="29"/>
    </row>
    <row r="633" spans="3:8" x14ac:dyDescent="0.25">
      <c r="C633" s="15"/>
      <c r="G633"/>
      <c r="H633" s="29"/>
    </row>
    <row r="634" spans="3:8" x14ac:dyDescent="0.25">
      <c r="C634" s="15"/>
      <c r="G634"/>
      <c r="H634" s="29"/>
    </row>
    <row r="635" spans="3:8" x14ac:dyDescent="0.25">
      <c r="C635" s="15"/>
      <c r="G635"/>
      <c r="H635" s="29"/>
    </row>
    <row r="636" spans="3:8" x14ac:dyDescent="0.25">
      <c r="C636" s="15"/>
      <c r="G636"/>
      <c r="H636" s="29"/>
    </row>
    <row r="637" spans="3:8" x14ac:dyDescent="0.25">
      <c r="C637" s="15"/>
      <c r="G637"/>
      <c r="H637" s="29"/>
    </row>
    <row r="638" spans="3:8" x14ac:dyDescent="0.25">
      <c r="C638" s="15"/>
      <c r="G638"/>
      <c r="H638" s="29"/>
    </row>
    <row r="639" spans="3:8" x14ac:dyDescent="0.25">
      <c r="C639" s="15"/>
      <c r="G639"/>
      <c r="H639" s="29"/>
    </row>
    <row r="640" spans="3:8" x14ac:dyDescent="0.25">
      <c r="C640" s="15"/>
      <c r="G640"/>
      <c r="H640" s="29"/>
    </row>
    <row r="641" spans="3:8" x14ac:dyDescent="0.25">
      <c r="C641" s="15"/>
      <c r="G641"/>
      <c r="H641" s="29"/>
    </row>
    <row r="642" spans="3:8" x14ac:dyDescent="0.25">
      <c r="C642" s="15"/>
      <c r="G642"/>
      <c r="H642" s="29"/>
    </row>
    <row r="643" spans="3:8" x14ac:dyDescent="0.25">
      <c r="C643" s="15"/>
      <c r="G643"/>
      <c r="H643" s="29"/>
    </row>
    <row r="644" spans="3:8" x14ac:dyDescent="0.25">
      <c r="C644" s="15"/>
      <c r="G644"/>
      <c r="H644" s="29"/>
    </row>
    <row r="645" spans="3:8" x14ac:dyDescent="0.25">
      <c r="C645" s="15"/>
      <c r="G645"/>
      <c r="H645" s="29"/>
    </row>
    <row r="646" spans="3:8" x14ac:dyDescent="0.25">
      <c r="C646" s="15"/>
      <c r="G646"/>
      <c r="H646" s="29"/>
    </row>
    <row r="647" spans="3:8" x14ac:dyDescent="0.25">
      <c r="C647" s="15"/>
      <c r="G647"/>
      <c r="H647" s="29"/>
    </row>
    <row r="648" spans="3:8" x14ac:dyDescent="0.25">
      <c r="C648" s="15"/>
      <c r="G648"/>
      <c r="H648" s="29"/>
    </row>
    <row r="649" spans="3:8" x14ac:dyDescent="0.25">
      <c r="C649" s="15"/>
      <c r="G649"/>
      <c r="H649" s="29"/>
    </row>
    <row r="650" spans="3:8" x14ac:dyDescent="0.25">
      <c r="C650" s="15"/>
      <c r="G650"/>
      <c r="H650" s="29"/>
    </row>
    <row r="651" spans="3:8" x14ac:dyDescent="0.25">
      <c r="C651" s="15"/>
      <c r="G651"/>
      <c r="H651" s="29"/>
    </row>
    <row r="652" spans="3:8" x14ac:dyDescent="0.25">
      <c r="C652" s="15"/>
      <c r="G652"/>
      <c r="H652" s="29"/>
    </row>
    <row r="653" spans="3:8" x14ac:dyDescent="0.25">
      <c r="C653" s="15"/>
      <c r="G653"/>
      <c r="H653" s="29"/>
    </row>
    <row r="654" spans="3:8" x14ac:dyDescent="0.25">
      <c r="C654" s="15"/>
      <c r="G654"/>
      <c r="H654" s="29"/>
    </row>
    <row r="655" spans="3:8" x14ac:dyDescent="0.25">
      <c r="C655" s="15"/>
      <c r="G655"/>
      <c r="H655" s="29"/>
    </row>
    <row r="656" spans="3:8" x14ac:dyDescent="0.25">
      <c r="C656" s="15"/>
      <c r="G656"/>
      <c r="H656" s="29"/>
    </row>
    <row r="657" spans="3:8" x14ac:dyDescent="0.25">
      <c r="C657" s="15"/>
      <c r="G657"/>
      <c r="H657" s="29"/>
    </row>
    <row r="658" spans="3:8" x14ac:dyDescent="0.25">
      <c r="C658" s="15"/>
      <c r="G658"/>
      <c r="H658" s="29"/>
    </row>
    <row r="659" spans="3:8" x14ac:dyDescent="0.25">
      <c r="C659" s="15"/>
      <c r="G659"/>
      <c r="H659" s="29"/>
    </row>
    <row r="660" spans="3:8" x14ac:dyDescent="0.25">
      <c r="C660" s="15"/>
      <c r="G660"/>
      <c r="H660" s="29"/>
    </row>
    <row r="661" spans="3:8" x14ac:dyDescent="0.25">
      <c r="C661" s="15"/>
      <c r="G661"/>
      <c r="H661" s="29"/>
    </row>
    <row r="662" spans="3:8" x14ac:dyDescent="0.25">
      <c r="C662" s="15"/>
      <c r="G662"/>
      <c r="H662" s="29"/>
    </row>
    <row r="663" spans="3:8" x14ac:dyDescent="0.25">
      <c r="C663" s="15"/>
      <c r="G663"/>
      <c r="H663" s="29"/>
    </row>
    <row r="664" spans="3:8" x14ac:dyDescent="0.25">
      <c r="C664" s="15"/>
      <c r="G664"/>
      <c r="H664" s="29"/>
    </row>
    <row r="665" spans="3:8" x14ac:dyDescent="0.25">
      <c r="C665" s="15"/>
      <c r="G665"/>
      <c r="H665" s="29"/>
    </row>
    <row r="666" spans="3:8" x14ac:dyDescent="0.25">
      <c r="C666" s="15"/>
      <c r="G666"/>
      <c r="H666" s="29"/>
    </row>
    <row r="667" spans="3:8" x14ac:dyDescent="0.25">
      <c r="C667" s="15"/>
      <c r="G667"/>
      <c r="H667" s="29"/>
    </row>
    <row r="668" spans="3:8" x14ac:dyDescent="0.25">
      <c r="C668" s="15"/>
      <c r="G668"/>
      <c r="H668" s="29"/>
    </row>
    <row r="669" spans="3:8" x14ac:dyDescent="0.25">
      <c r="C669" s="15"/>
      <c r="G669"/>
      <c r="H669" s="29"/>
    </row>
    <row r="670" spans="3:8" x14ac:dyDescent="0.25">
      <c r="C670" s="15"/>
      <c r="G670"/>
      <c r="H670" s="29"/>
    </row>
    <row r="671" spans="3:8" x14ac:dyDescent="0.25">
      <c r="C671" s="15"/>
      <c r="G671"/>
      <c r="H671" s="29"/>
    </row>
    <row r="672" spans="3:8" x14ac:dyDescent="0.25">
      <c r="C672" s="15"/>
      <c r="G672"/>
      <c r="H672" s="29"/>
    </row>
    <row r="673" spans="3:8" x14ac:dyDescent="0.25">
      <c r="C673" s="15"/>
      <c r="G673"/>
      <c r="H673" s="29"/>
    </row>
    <row r="674" spans="3:8" x14ac:dyDescent="0.25">
      <c r="C674" s="15"/>
      <c r="G674"/>
      <c r="H674" s="29"/>
    </row>
    <row r="675" spans="3:8" x14ac:dyDescent="0.25">
      <c r="C675" s="15"/>
      <c r="G675"/>
      <c r="H675" s="29"/>
    </row>
    <row r="676" spans="3:8" x14ac:dyDescent="0.25">
      <c r="C676" s="15"/>
      <c r="G676"/>
      <c r="H676" s="29"/>
    </row>
    <row r="677" spans="3:8" x14ac:dyDescent="0.25">
      <c r="C677" s="15"/>
      <c r="G677"/>
      <c r="H677" s="29"/>
    </row>
    <row r="678" spans="3:8" x14ac:dyDescent="0.25">
      <c r="C678" s="15"/>
      <c r="G678"/>
      <c r="H678" s="29"/>
    </row>
    <row r="679" spans="3:8" x14ac:dyDescent="0.25">
      <c r="C679" s="15"/>
      <c r="G679"/>
      <c r="H679" s="29"/>
    </row>
    <row r="680" spans="3:8" x14ac:dyDescent="0.25">
      <c r="C680" s="15"/>
      <c r="G680"/>
      <c r="H680" s="29"/>
    </row>
    <row r="681" spans="3:8" x14ac:dyDescent="0.25">
      <c r="C681" s="15"/>
      <c r="G681"/>
      <c r="H681" s="29"/>
    </row>
    <row r="682" spans="3:8" x14ac:dyDescent="0.25">
      <c r="C682" s="15"/>
      <c r="G682"/>
      <c r="H682" s="29"/>
    </row>
    <row r="683" spans="3:8" x14ac:dyDescent="0.25">
      <c r="C683" s="15"/>
      <c r="G683"/>
      <c r="H683" s="29"/>
    </row>
    <row r="684" spans="3:8" x14ac:dyDescent="0.25">
      <c r="C684" s="15"/>
      <c r="G684"/>
      <c r="H684" s="29"/>
    </row>
    <row r="685" spans="3:8" x14ac:dyDescent="0.25">
      <c r="C685" s="15"/>
      <c r="G685"/>
      <c r="H685" s="29"/>
    </row>
    <row r="686" spans="3:8" x14ac:dyDescent="0.25">
      <c r="C686" s="15"/>
      <c r="G686"/>
      <c r="H686" s="29"/>
    </row>
    <row r="687" spans="3:8" x14ac:dyDescent="0.25">
      <c r="C687" s="15"/>
      <c r="G687"/>
      <c r="H687" s="29"/>
    </row>
    <row r="688" spans="3:8" x14ac:dyDescent="0.25">
      <c r="C688" s="15"/>
      <c r="G688"/>
      <c r="H688" s="29"/>
    </row>
    <row r="689" spans="3:8" x14ac:dyDescent="0.25">
      <c r="C689" s="15"/>
      <c r="G689"/>
      <c r="H689" s="29"/>
    </row>
    <row r="690" spans="3:8" x14ac:dyDescent="0.25">
      <c r="C690" s="15"/>
      <c r="G690"/>
      <c r="H690" s="29"/>
    </row>
    <row r="691" spans="3:8" x14ac:dyDescent="0.25">
      <c r="C691" s="15"/>
      <c r="G691"/>
      <c r="H691" s="29"/>
    </row>
    <row r="692" spans="3:8" x14ac:dyDescent="0.25">
      <c r="C692" s="15"/>
      <c r="G692"/>
      <c r="H692" s="29"/>
    </row>
    <row r="693" spans="3:8" x14ac:dyDescent="0.25">
      <c r="C693" s="15"/>
      <c r="G693"/>
      <c r="H693" s="29"/>
    </row>
    <row r="694" spans="3:8" x14ac:dyDescent="0.25">
      <c r="C694" s="15"/>
      <c r="G694"/>
      <c r="H694" s="29"/>
    </row>
    <row r="695" spans="3:8" x14ac:dyDescent="0.25">
      <c r="C695" s="15"/>
      <c r="G695"/>
      <c r="H695" s="29"/>
    </row>
    <row r="696" spans="3:8" x14ac:dyDescent="0.25">
      <c r="C696" s="15"/>
      <c r="G696"/>
      <c r="H696" s="29"/>
    </row>
    <row r="697" spans="3:8" x14ac:dyDescent="0.25">
      <c r="C697" s="15"/>
      <c r="G697"/>
      <c r="H697" s="29"/>
    </row>
    <row r="698" spans="3:8" x14ac:dyDescent="0.25">
      <c r="C698" s="15"/>
      <c r="G698"/>
      <c r="H698" s="29"/>
    </row>
    <row r="699" spans="3:8" x14ac:dyDescent="0.25">
      <c r="C699" s="15"/>
      <c r="G699"/>
      <c r="H699" s="29"/>
    </row>
    <row r="700" spans="3:8" x14ac:dyDescent="0.25">
      <c r="C700" s="15"/>
      <c r="G700"/>
      <c r="H700" s="29"/>
    </row>
    <row r="701" spans="3:8" x14ac:dyDescent="0.25">
      <c r="C701" s="15"/>
      <c r="G701"/>
    </row>
    <row r="702" spans="3:8" x14ac:dyDescent="0.25">
      <c r="C702" s="15"/>
      <c r="G702"/>
    </row>
    <row r="703" spans="3:8" x14ac:dyDescent="0.25">
      <c r="C703" s="15"/>
      <c r="G703"/>
    </row>
    <row r="704" spans="3:8" x14ac:dyDescent="0.25">
      <c r="C704" s="15"/>
      <c r="G704"/>
    </row>
    <row r="705" spans="3:7" x14ac:dyDescent="0.25">
      <c r="C705" s="15"/>
      <c r="G705"/>
    </row>
    <row r="706" spans="3:7" x14ac:dyDescent="0.25">
      <c r="C706" s="15"/>
      <c r="G706"/>
    </row>
    <row r="707" spans="3:7" x14ac:dyDescent="0.25">
      <c r="C707" s="15"/>
      <c r="G707"/>
    </row>
    <row r="708" spans="3:7" x14ac:dyDescent="0.25">
      <c r="C708" s="15"/>
      <c r="G708"/>
    </row>
    <row r="709" spans="3:7" x14ac:dyDescent="0.25">
      <c r="C709" s="15"/>
      <c r="G709"/>
    </row>
    <row r="710" spans="3:7" x14ac:dyDescent="0.25">
      <c r="C710" s="15"/>
      <c r="G710"/>
    </row>
    <row r="711" spans="3:7" x14ac:dyDescent="0.25">
      <c r="C711" s="15"/>
      <c r="G711"/>
    </row>
    <row r="712" spans="3:7" x14ac:dyDescent="0.25">
      <c r="C712" s="15"/>
      <c r="G712"/>
    </row>
    <row r="713" spans="3:7" x14ac:dyDescent="0.25">
      <c r="C713" s="15"/>
      <c r="G713"/>
    </row>
    <row r="714" spans="3:7" x14ac:dyDescent="0.25">
      <c r="C714" s="15"/>
      <c r="G714"/>
    </row>
    <row r="715" spans="3:7" x14ac:dyDescent="0.25">
      <c r="C715" s="15"/>
      <c r="G715"/>
    </row>
    <row r="716" spans="3:7" x14ac:dyDescent="0.25">
      <c r="C716" s="15"/>
      <c r="G716"/>
    </row>
    <row r="717" spans="3:7" x14ac:dyDescent="0.25">
      <c r="C717" s="15"/>
      <c r="G717"/>
    </row>
    <row r="718" spans="3:7" x14ac:dyDescent="0.25">
      <c r="C718" s="15"/>
      <c r="G718"/>
    </row>
    <row r="719" spans="3:7" x14ac:dyDescent="0.25">
      <c r="C719" s="15"/>
      <c r="G719"/>
    </row>
    <row r="720" spans="3:7" x14ac:dyDescent="0.25">
      <c r="C720" s="15"/>
      <c r="G720"/>
    </row>
    <row r="721" spans="3:7" x14ac:dyDescent="0.25">
      <c r="C721" s="15"/>
      <c r="G721"/>
    </row>
    <row r="722" spans="3:7" x14ac:dyDescent="0.25">
      <c r="C722" s="15"/>
      <c r="G722"/>
    </row>
    <row r="723" spans="3:7" x14ac:dyDescent="0.25">
      <c r="C723" s="15"/>
      <c r="G723"/>
    </row>
    <row r="724" spans="3:7" x14ac:dyDescent="0.25">
      <c r="C724" s="15"/>
      <c r="G724"/>
    </row>
    <row r="725" spans="3:7" x14ac:dyDescent="0.25">
      <c r="C725" s="15"/>
      <c r="G725"/>
    </row>
    <row r="726" spans="3:7" x14ac:dyDescent="0.25">
      <c r="C726" s="15"/>
      <c r="G726"/>
    </row>
    <row r="727" spans="3:7" x14ac:dyDescent="0.25">
      <c r="C727" s="15"/>
      <c r="G727"/>
    </row>
    <row r="728" spans="3:7" x14ac:dyDescent="0.25">
      <c r="C728" s="15"/>
      <c r="G728"/>
    </row>
    <row r="729" spans="3:7" x14ac:dyDescent="0.25">
      <c r="C729" s="15"/>
      <c r="G729"/>
    </row>
    <row r="730" spans="3:7" x14ac:dyDescent="0.25">
      <c r="C730" s="15"/>
      <c r="G730"/>
    </row>
    <row r="731" spans="3:7" x14ac:dyDescent="0.25">
      <c r="C731" s="15"/>
      <c r="G731"/>
    </row>
    <row r="732" spans="3:7" x14ac:dyDescent="0.25">
      <c r="C732" s="15"/>
      <c r="G732"/>
    </row>
    <row r="733" spans="3:7" x14ac:dyDescent="0.25">
      <c r="C733" s="15"/>
      <c r="G733"/>
    </row>
    <row r="734" spans="3:7" x14ac:dyDescent="0.25">
      <c r="C734" s="15"/>
      <c r="G734"/>
    </row>
    <row r="735" spans="3:7" x14ac:dyDescent="0.25">
      <c r="C735" s="15"/>
      <c r="G735"/>
    </row>
    <row r="736" spans="3:7" x14ac:dyDescent="0.25">
      <c r="C736" s="15"/>
      <c r="G736"/>
    </row>
    <row r="737" spans="3:7" x14ac:dyDescent="0.25">
      <c r="C737" s="15"/>
      <c r="G737"/>
    </row>
    <row r="738" spans="3:7" x14ac:dyDescent="0.25">
      <c r="C738" s="15"/>
      <c r="G738"/>
    </row>
    <row r="739" spans="3:7" x14ac:dyDescent="0.25">
      <c r="C739" s="15"/>
      <c r="G739"/>
    </row>
    <row r="740" spans="3:7" x14ac:dyDescent="0.25">
      <c r="C740" s="15"/>
      <c r="G740"/>
    </row>
    <row r="741" spans="3:7" x14ac:dyDescent="0.25">
      <c r="C741" s="15"/>
      <c r="G741"/>
    </row>
    <row r="742" spans="3:7" x14ac:dyDescent="0.25">
      <c r="C742" s="15"/>
      <c r="G742"/>
    </row>
    <row r="743" spans="3:7" x14ac:dyDescent="0.25">
      <c r="C743" s="15"/>
      <c r="G743"/>
    </row>
    <row r="744" spans="3:7" x14ac:dyDescent="0.25">
      <c r="C744" s="15"/>
      <c r="G744"/>
    </row>
    <row r="745" spans="3:7" x14ac:dyDescent="0.25">
      <c r="C745" s="15"/>
      <c r="G745"/>
    </row>
    <row r="746" spans="3:7" x14ac:dyDescent="0.25">
      <c r="C746" s="15"/>
      <c r="G746"/>
    </row>
    <row r="747" spans="3:7" x14ac:dyDescent="0.25">
      <c r="C747" s="15"/>
      <c r="G747"/>
    </row>
    <row r="748" spans="3:7" x14ac:dyDescent="0.25">
      <c r="C748" s="15"/>
      <c r="G748"/>
    </row>
    <row r="749" spans="3:7" x14ac:dyDescent="0.25">
      <c r="C749" s="15"/>
      <c r="G749"/>
    </row>
    <row r="750" spans="3:7" x14ac:dyDescent="0.25">
      <c r="C750" s="15"/>
      <c r="G750"/>
    </row>
    <row r="751" spans="3:7" x14ac:dyDescent="0.25">
      <c r="C751" s="15"/>
      <c r="G751"/>
    </row>
    <row r="752" spans="3:7" x14ac:dyDescent="0.25">
      <c r="C752" s="15"/>
      <c r="G752"/>
    </row>
    <row r="753" spans="3:7" x14ac:dyDescent="0.25">
      <c r="C753" s="15"/>
      <c r="G753"/>
    </row>
    <row r="754" spans="3:7" x14ac:dyDescent="0.25">
      <c r="C754" s="15"/>
      <c r="G754"/>
    </row>
    <row r="755" spans="3:7" x14ac:dyDescent="0.25">
      <c r="C755" s="15"/>
      <c r="G755"/>
    </row>
    <row r="756" spans="3:7" x14ac:dyDescent="0.25">
      <c r="C756" s="15"/>
      <c r="G756"/>
    </row>
    <row r="757" spans="3:7" x14ac:dyDescent="0.25">
      <c r="C757" s="15"/>
      <c r="G757"/>
    </row>
    <row r="758" spans="3:7" x14ac:dyDescent="0.25">
      <c r="C758" s="15"/>
      <c r="G758"/>
    </row>
    <row r="759" spans="3:7" x14ac:dyDescent="0.25">
      <c r="C759" s="15"/>
      <c r="G759"/>
    </row>
    <row r="760" spans="3:7" x14ac:dyDescent="0.25">
      <c r="C760" s="15"/>
      <c r="G760"/>
    </row>
    <row r="761" spans="3:7" x14ac:dyDescent="0.25">
      <c r="C761" s="15"/>
      <c r="G761"/>
    </row>
    <row r="762" spans="3:7" x14ac:dyDescent="0.25">
      <c r="C762" s="15"/>
      <c r="G762"/>
    </row>
    <row r="763" spans="3:7" x14ac:dyDescent="0.25">
      <c r="C763" s="15"/>
      <c r="G763"/>
    </row>
    <row r="764" spans="3:7" x14ac:dyDescent="0.25">
      <c r="C764" s="15"/>
      <c r="G764"/>
    </row>
    <row r="765" spans="3:7" x14ac:dyDescent="0.25">
      <c r="C765" s="15"/>
      <c r="G765"/>
    </row>
    <row r="766" spans="3:7" x14ac:dyDescent="0.25">
      <c r="C766" s="15"/>
      <c r="G766"/>
    </row>
    <row r="767" spans="3:7" x14ac:dyDescent="0.25">
      <c r="C767" s="15"/>
      <c r="G767"/>
    </row>
    <row r="768" spans="3:7" x14ac:dyDescent="0.25">
      <c r="C768" s="15"/>
      <c r="G768"/>
    </row>
    <row r="769" spans="3:7" x14ac:dyDescent="0.25">
      <c r="C769" s="15"/>
      <c r="G769"/>
    </row>
    <row r="770" spans="3:7" x14ac:dyDescent="0.25">
      <c r="C770" s="15"/>
      <c r="G770"/>
    </row>
    <row r="771" spans="3:7" x14ac:dyDescent="0.25">
      <c r="C771" s="15"/>
      <c r="G771"/>
    </row>
    <row r="772" spans="3:7" x14ac:dyDescent="0.25">
      <c r="C772" s="15"/>
      <c r="G772"/>
    </row>
    <row r="773" spans="3:7" x14ac:dyDescent="0.25">
      <c r="C773" s="15"/>
      <c r="G773"/>
    </row>
    <row r="774" spans="3:7" x14ac:dyDescent="0.25">
      <c r="C774" s="15"/>
      <c r="G774"/>
    </row>
    <row r="775" spans="3:7" x14ac:dyDescent="0.25">
      <c r="C775" s="15"/>
      <c r="G775"/>
    </row>
    <row r="776" spans="3:7" x14ac:dyDescent="0.25">
      <c r="C776" s="15"/>
      <c r="G776"/>
    </row>
    <row r="777" spans="3:7" x14ac:dyDescent="0.25">
      <c r="C777" s="15"/>
      <c r="G777"/>
    </row>
    <row r="778" spans="3:7" x14ac:dyDescent="0.25">
      <c r="C778" s="15"/>
      <c r="G778"/>
    </row>
    <row r="779" spans="3:7" x14ac:dyDescent="0.25">
      <c r="C779" s="15"/>
      <c r="G779"/>
    </row>
    <row r="780" spans="3:7" x14ac:dyDescent="0.25">
      <c r="C780" s="15"/>
      <c r="G780"/>
    </row>
    <row r="781" spans="3:7" x14ac:dyDescent="0.25">
      <c r="C781" s="15"/>
      <c r="G781"/>
    </row>
    <row r="782" spans="3:7" x14ac:dyDescent="0.25">
      <c r="C782" s="15"/>
      <c r="G782"/>
    </row>
    <row r="783" spans="3:7" x14ac:dyDescent="0.25">
      <c r="C783" s="15"/>
      <c r="G783"/>
    </row>
    <row r="784" spans="3:7" x14ac:dyDescent="0.25">
      <c r="C784" s="15"/>
      <c r="G784"/>
    </row>
    <row r="785" spans="3:7" x14ac:dyDescent="0.25">
      <c r="C785" s="15"/>
      <c r="G785"/>
    </row>
    <row r="786" spans="3:7" x14ac:dyDescent="0.25">
      <c r="C786" s="15"/>
      <c r="G786"/>
    </row>
    <row r="787" spans="3:7" x14ac:dyDescent="0.25">
      <c r="C787" s="15"/>
      <c r="G787"/>
    </row>
    <row r="788" spans="3:7" x14ac:dyDescent="0.25">
      <c r="C788" s="15"/>
      <c r="G788"/>
    </row>
    <row r="789" spans="3:7" x14ac:dyDescent="0.25">
      <c r="C789" s="15"/>
      <c r="G789"/>
    </row>
    <row r="790" spans="3:7" x14ac:dyDescent="0.25">
      <c r="C790" s="15"/>
      <c r="G790"/>
    </row>
    <row r="791" spans="3:7" x14ac:dyDescent="0.25">
      <c r="C791" s="15"/>
      <c r="G791"/>
    </row>
    <row r="792" spans="3:7" x14ac:dyDescent="0.25">
      <c r="C792" s="15"/>
      <c r="G792"/>
    </row>
    <row r="793" spans="3:7" x14ac:dyDescent="0.25">
      <c r="C793" s="15"/>
      <c r="G793"/>
    </row>
    <row r="794" spans="3:7" x14ac:dyDescent="0.25">
      <c r="C794" s="15"/>
      <c r="G794"/>
    </row>
    <row r="795" spans="3:7" x14ac:dyDescent="0.25">
      <c r="C795" s="15"/>
      <c r="G795"/>
    </row>
    <row r="796" spans="3:7" x14ac:dyDescent="0.25">
      <c r="C796" s="15"/>
      <c r="G796"/>
    </row>
    <row r="797" spans="3:7" x14ac:dyDescent="0.25">
      <c r="C797" s="15"/>
      <c r="G797"/>
    </row>
    <row r="798" spans="3:7" x14ac:dyDescent="0.25">
      <c r="C798" s="15"/>
      <c r="G798"/>
    </row>
    <row r="799" spans="3:7" x14ac:dyDescent="0.25">
      <c r="C799" s="15"/>
      <c r="G799"/>
    </row>
    <row r="800" spans="3:7" x14ac:dyDescent="0.25">
      <c r="C800" s="15"/>
      <c r="G800"/>
    </row>
    <row r="801" spans="3:7" x14ac:dyDescent="0.25">
      <c r="C801" s="15"/>
      <c r="G801"/>
    </row>
    <row r="802" spans="3:7" x14ac:dyDescent="0.25">
      <c r="C802" s="15"/>
      <c r="G802"/>
    </row>
    <row r="803" spans="3:7" x14ac:dyDescent="0.25">
      <c r="C803" s="15"/>
      <c r="G803"/>
    </row>
    <row r="804" spans="3:7" x14ac:dyDescent="0.25">
      <c r="C804" s="15"/>
      <c r="G804"/>
    </row>
    <row r="805" spans="3:7" x14ac:dyDescent="0.25">
      <c r="C805" s="15"/>
      <c r="G805"/>
    </row>
    <row r="806" spans="3:7" x14ac:dyDescent="0.25">
      <c r="C806" s="15"/>
      <c r="G806"/>
    </row>
    <row r="807" spans="3:7" x14ac:dyDescent="0.25">
      <c r="C807" s="15"/>
      <c r="G807"/>
    </row>
    <row r="808" spans="3:7" x14ac:dyDescent="0.25">
      <c r="C808" s="15"/>
      <c r="G808"/>
    </row>
    <row r="809" spans="3:7" x14ac:dyDescent="0.25">
      <c r="C809" s="15"/>
      <c r="G809"/>
    </row>
    <row r="810" spans="3:7" x14ac:dyDescent="0.25">
      <c r="C810" s="15"/>
      <c r="G810"/>
    </row>
    <row r="811" spans="3:7" x14ac:dyDescent="0.25">
      <c r="C811" s="15"/>
      <c r="G811"/>
    </row>
    <row r="812" spans="3:7" x14ac:dyDescent="0.25">
      <c r="C812" s="15"/>
      <c r="G812"/>
    </row>
    <row r="813" spans="3:7" x14ac:dyDescent="0.25">
      <c r="C813" s="15"/>
      <c r="G813"/>
    </row>
    <row r="814" spans="3:7" x14ac:dyDescent="0.25">
      <c r="C814" s="15"/>
      <c r="G814"/>
    </row>
    <row r="815" spans="3:7" x14ac:dyDescent="0.25">
      <c r="C815" s="15"/>
      <c r="G815"/>
    </row>
    <row r="816" spans="3:7" x14ac:dyDescent="0.25">
      <c r="C816" s="15"/>
      <c r="G816"/>
    </row>
    <row r="817" spans="3:7" x14ac:dyDescent="0.25">
      <c r="C817" s="15"/>
      <c r="G817"/>
    </row>
    <row r="818" spans="3:7" x14ac:dyDescent="0.25">
      <c r="C818" s="15"/>
      <c r="G818"/>
    </row>
    <row r="819" spans="3:7" x14ac:dyDescent="0.25">
      <c r="C819" s="15"/>
      <c r="G819"/>
    </row>
    <row r="820" spans="3:7" x14ac:dyDescent="0.25">
      <c r="C820" s="15"/>
      <c r="G820"/>
    </row>
    <row r="821" spans="3:7" x14ac:dyDescent="0.25">
      <c r="C821" s="15"/>
      <c r="G821"/>
    </row>
    <row r="822" spans="3:7" x14ac:dyDescent="0.25">
      <c r="C822" s="15"/>
      <c r="G822"/>
    </row>
    <row r="823" spans="3:7" x14ac:dyDescent="0.25">
      <c r="C823" s="15"/>
      <c r="G823"/>
    </row>
    <row r="824" spans="3:7" x14ac:dyDescent="0.25">
      <c r="C824" s="15"/>
      <c r="G824"/>
    </row>
    <row r="825" spans="3:7" x14ac:dyDescent="0.25">
      <c r="C825" s="15"/>
      <c r="G825"/>
    </row>
    <row r="826" spans="3:7" x14ac:dyDescent="0.25">
      <c r="C826" s="15"/>
      <c r="G826"/>
    </row>
    <row r="827" spans="3:7" x14ac:dyDescent="0.25">
      <c r="C827" s="15"/>
      <c r="G827"/>
    </row>
    <row r="828" spans="3:7" x14ac:dyDescent="0.25">
      <c r="C828" s="15"/>
      <c r="G828"/>
    </row>
    <row r="829" spans="3:7" x14ac:dyDescent="0.25">
      <c r="C829" s="15"/>
      <c r="G829"/>
    </row>
    <row r="830" spans="3:7" x14ac:dyDescent="0.25">
      <c r="C830" s="15"/>
      <c r="G830"/>
    </row>
    <row r="831" spans="3:7" x14ac:dyDescent="0.25">
      <c r="C831" s="15"/>
      <c r="G831"/>
    </row>
    <row r="832" spans="3:7" x14ac:dyDescent="0.25">
      <c r="C832" s="15"/>
      <c r="G832"/>
    </row>
    <row r="833" spans="3:7" x14ac:dyDescent="0.25">
      <c r="C833" s="15"/>
      <c r="G833"/>
    </row>
    <row r="834" spans="3:7" x14ac:dyDescent="0.25">
      <c r="C834" s="15"/>
      <c r="G834"/>
    </row>
    <row r="835" spans="3:7" x14ac:dyDescent="0.25">
      <c r="C835" s="15"/>
      <c r="G835"/>
    </row>
    <row r="836" spans="3:7" x14ac:dyDescent="0.25">
      <c r="C836" s="15"/>
      <c r="G836"/>
    </row>
    <row r="837" spans="3:7" x14ac:dyDescent="0.25">
      <c r="C837" s="15"/>
      <c r="G837"/>
    </row>
    <row r="838" spans="3:7" x14ac:dyDescent="0.25">
      <c r="C838" s="15"/>
      <c r="G838"/>
    </row>
    <row r="839" spans="3:7" x14ac:dyDescent="0.25">
      <c r="C839" s="15"/>
      <c r="G839"/>
    </row>
    <row r="840" spans="3:7" x14ac:dyDescent="0.25">
      <c r="C840" s="15"/>
      <c r="G840"/>
    </row>
    <row r="841" spans="3:7" x14ac:dyDescent="0.25">
      <c r="C841" s="15"/>
      <c r="G841"/>
    </row>
    <row r="842" spans="3:7" x14ac:dyDescent="0.25">
      <c r="C842" s="15"/>
      <c r="G842"/>
    </row>
    <row r="843" spans="3:7" x14ac:dyDescent="0.25">
      <c r="C843" s="15"/>
      <c r="G843"/>
    </row>
    <row r="844" spans="3:7" x14ac:dyDescent="0.25">
      <c r="C844" s="15"/>
      <c r="G844"/>
    </row>
    <row r="845" spans="3:7" x14ac:dyDescent="0.25">
      <c r="C845" s="15"/>
      <c r="G845"/>
    </row>
    <row r="846" spans="3:7" x14ac:dyDescent="0.25">
      <c r="C846" s="15"/>
      <c r="G846"/>
    </row>
    <row r="847" spans="3:7" x14ac:dyDescent="0.25">
      <c r="C847" s="15"/>
      <c r="G847"/>
    </row>
    <row r="848" spans="3:7" x14ac:dyDescent="0.25">
      <c r="C848" s="15"/>
      <c r="G848"/>
    </row>
    <row r="849" spans="3:7" x14ac:dyDescent="0.25">
      <c r="C849" s="15"/>
      <c r="G849"/>
    </row>
    <row r="850" spans="3:7" x14ac:dyDescent="0.25">
      <c r="C850" s="15"/>
      <c r="G850"/>
    </row>
    <row r="851" spans="3:7" x14ac:dyDescent="0.25">
      <c r="C851" s="15"/>
      <c r="G851"/>
    </row>
    <row r="852" spans="3:7" x14ac:dyDescent="0.25">
      <c r="C852" s="15"/>
      <c r="G852"/>
    </row>
    <row r="853" spans="3:7" x14ac:dyDescent="0.25">
      <c r="C853" s="15"/>
      <c r="G853"/>
    </row>
    <row r="854" spans="3:7" x14ac:dyDescent="0.25">
      <c r="C854" s="15"/>
      <c r="G854"/>
    </row>
    <row r="855" spans="3:7" x14ac:dyDescent="0.25">
      <c r="C855" s="15"/>
      <c r="G855"/>
    </row>
    <row r="856" spans="3:7" x14ac:dyDescent="0.25">
      <c r="C856" s="15"/>
      <c r="G856"/>
    </row>
    <row r="857" spans="3:7" x14ac:dyDescent="0.25">
      <c r="C857" s="15"/>
      <c r="G857"/>
    </row>
    <row r="858" spans="3:7" x14ac:dyDescent="0.25">
      <c r="C858" s="15"/>
      <c r="G858"/>
    </row>
    <row r="859" spans="3:7" x14ac:dyDescent="0.25">
      <c r="C859" s="15"/>
      <c r="G859"/>
    </row>
    <row r="860" spans="3:7" x14ac:dyDescent="0.25">
      <c r="C860" s="15"/>
      <c r="G860"/>
    </row>
    <row r="861" spans="3:7" x14ac:dyDescent="0.25">
      <c r="C861" s="15"/>
      <c r="G861"/>
    </row>
    <row r="862" spans="3:7" x14ac:dyDescent="0.25">
      <c r="C862" s="15"/>
      <c r="G862"/>
    </row>
    <row r="863" spans="3:7" x14ac:dyDescent="0.25">
      <c r="C863" s="15"/>
      <c r="G863"/>
    </row>
    <row r="864" spans="3:7" x14ac:dyDescent="0.25">
      <c r="C864" s="15"/>
      <c r="G864"/>
    </row>
    <row r="865" spans="3:7" x14ac:dyDescent="0.25">
      <c r="C865" s="15"/>
      <c r="G865"/>
    </row>
    <row r="866" spans="3:7" x14ac:dyDescent="0.25">
      <c r="C866" s="15"/>
      <c r="G866"/>
    </row>
    <row r="867" spans="3:7" x14ac:dyDescent="0.25">
      <c r="C867" s="15"/>
      <c r="G867"/>
    </row>
    <row r="868" spans="3:7" x14ac:dyDescent="0.25">
      <c r="C868" s="15"/>
      <c r="G868"/>
    </row>
    <row r="869" spans="3:7" x14ac:dyDescent="0.25">
      <c r="C869" s="15"/>
      <c r="G869"/>
    </row>
    <row r="870" spans="3:7" x14ac:dyDescent="0.25">
      <c r="C870" s="15"/>
      <c r="G870"/>
    </row>
    <row r="871" spans="3:7" x14ac:dyDescent="0.25">
      <c r="C871" s="15"/>
      <c r="G871"/>
    </row>
    <row r="872" spans="3:7" x14ac:dyDescent="0.25">
      <c r="C872" s="15"/>
      <c r="G872"/>
    </row>
    <row r="873" spans="3:7" x14ac:dyDescent="0.25">
      <c r="C873" s="15"/>
      <c r="G873"/>
    </row>
    <row r="874" spans="3:7" x14ac:dyDescent="0.25">
      <c r="C874" s="15"/>
      <c r="G874"/>
    </row>
    <row r="875" spans="3:7" x14ac:dyDescent="0.25">
      <c r="C875" s="15"/>
      <c r="G875"/>
    </row>
    <row r="876" spans="3:7" x14ac:dyDescent="0.25">
      <c r="C876" s="15"/>
      <c r="G876"/>
    </row>
    <row r="877" spans="3:7" x14ac:dyDescent="0.25">
      <c r="C877" s="15"/>
      <c r="G877"/>
    </row>
    <row r="878" spans="3:7" x14ac:dyDescent="0.25">
      <c r="C878" s="15"/>
      <c r="G878"/>
    </row>
    <row r="879" spans="3:7" x14ac:dyDescent="0.25">
      <c r="C879" s="15"/>
      <c r="G879"/>
    </row>
    <row r="880" spans="3:7" x14ac:dyDescent="0.25">
      <c r="C880" s="15"/>
      <c r="G880"/>
    </row>
    <row r="881" spans="3:7" x14ac:dyDescent="0.25">
      <c r="C881" s="15"/>
      <c r="G881"/>
    </row>
    <row r="882" spans="3:7" x14ac:dyDescent="0.25">
      <c r="C882" s="15"/>
      <c r="G882"/>
    </row>
    <row r="883" spans="3:7" x14ac:dyDescent="0.25">
      <c r="C883" s="15"/>
      <c r="G883"/>
    </row>
    <row r="884" spans="3:7" x14ac:dyDescent="0.25">
      <c r="C884" s="15"/>
      <c r="G884"/>
    </row>
    <row r="885" spans="3:7" x14ac:dyDescent="0.25">
      <c r="C885" s="15"/>
      <c r="G885"/>
    </row>
    <row r="886" spans="3:7" x14ac:dyDescent="0.25">
      <c r="C886" s="15"/>
      <c r="G886"/>
    </row>
    <row r="887" spans="3:7" x14ac:dyDescent="0.25">
      <c r="C887" s="15"/>
      <c r="G887"/>
    </row>
    <row r="888" spans="3:7" x14ac:dyDescent="0.25">
      <c r="C888" s="15"/>
      <c r="G888"/>
    </row>
    <row r="889" spans="3:7" x14ac:dyDescent="0.25">
      <c r="C889" s="15"/>
      <c r="G889"/>
    </row>
    <row r="890" spans="3:7" x14ac:dyDescent="0.25">
      <c r="C890" s="15"/>
      <c r="G890"/>
    </row>
    <row r="891" spans="3:7" x14ac:dyDescent="0.25">
      <c r="C891" s="15"/>
      <c r="G891"/>
    </row>
    <row r="892" spans="3:7" x14ac:dyDescent="0.25">
      <c r="C892" s="15"/>
      <c r="G892"/>
    </row>
    <row r="893" spans="3:7" x14ac:dyDescent="0.25">
      <c r="C893" s="15"/>
      <c r="G893"/>
    </row>
    <row r="894" spans="3:7" x14ac:dyDescent="0.25">
      <c r="C894" s="15"/>
      <c r="G894"/>
    </row>
    <row r="895" spans="3:7" x14ac:dyDescent="0.25">
      <c r="C895" s="15"/>
      <c r="G895"/>
    </row>
    <row r="896" spans="3:7" x14ac:dyDescent="0.25">
      <c r="C896" s="15"/>
      <c r="G896"/>
    </row>
    <row r="897" spans="3:7" x14ac:dyDescent="0.25">
      <c r="C897" s="15"/>
      <c r="G897"/>
    </row>
    <row r="898" spans="3:7" x14ac:dyDescent="0.25">
      <c r="C898" s="15"/>
      <c r="G898"/>
    </row>
    <row r="899" spans="3:7" x14ac:dyDescent="0.25">
      <c r="C899" s="15"/>
      <c r="G899"/>
    </row>
    <row r="900" spans="3:7" x14ac:dyDescent="0.25">
      <c r="C900" s="15"/>
      <c r="G900"/>
    </row>
    <row r="901" spans="3:7" x14ac:dyDescent="0.25">
      <c r="C901" s="15"/>
      <c r="G901"/>
    </row>
    <row r="902" spans="3:7" x14ac:dyDescent="0.25">
      <c r="C902" s="15"/>
      <c r="G902"/>
    </row>
    <row r="903" spans="3:7" x14ac:dyDescent="0.25">
      <c r="C903" s="15"/>
      <c r="G903"/>
    </row>
    <row r="904" spans="3:7" x14ac:dyDescent="0.25">
      <c r="C904" s="15"/>
      <c r="G904"/>
    </row>
    <row r="905" spans="3:7" x14ac:dyDescent="0.25">
      <c r="C905" s="15"/>
      <c r="G905"/>
    </row>
    <row r="906" spans="3:7" x14ac:dyDescent="0.25">
      <c r="C906" s="15"/>
      <c r="G906"/>
    </row>
    <row r="907" spans="3:7" x14ac:dyDescent="0.25">
      <c r="C907" s="15"/>
      <c r="G907"/>
    </row>
    <row r="908" spans="3:7" x14ac:dyDescent="0.25">
      <c r="C908" s="15"/>
      <c r="G908"/>
    </row>
    <row r="909" spans="3:7" x14ac:dyDescent="0.25">
      <c r="C909" s="15"/>
      <c r="G909"/>
    </row>
    <row r="910" spans="3:7" x14ac:dyDescent="0.25">
      <c r="C910" s="15"/>
      <c r="G910"/>
    </row>
    <row r="911" spans="3:7" x14ac:dyDescent="0.25">
      <c r="C911" s="15"/>
      <c r="G911"/>
    </row>
    <row r="912" spans="3:7" x14ac:dyDescent="0.25">
      <c r="C912" s="15"/>
      <c r="G912"/>
    </row>
    <row r="913" spans="3:7" x14ac:dyDescent="0.25">
      <c r="C913" s="15"/>
      <c r="G913"/>
    </row>
    <row r="914" spans="3:7" x14ac:dyDescent="0.25">
      <c r="C914" s="15"/>
      <c r="G914"/>
    </row>
    <row r="915" spans="3:7" x14ac:dyDescent="0.25">
      <c r="C915" s="15"/>
      <c r="G915"/>
    </row>
    <row r="916" spans="3:7" x14ac:dyDescent="0.25">
      <c r="C916" s="15"/>
      <c r="G916"/>
    </row>
    <row r="917" spans="3:7" x14ac:dyDescent="0.25">
      <c r="C917" s="15"/>
      <c r="G917"/>
    </row>
    <row r="918" spans="3:7" x14ac:dyDescent="0.25">
      <c r="C918" s="15"/>
      <c r="G918"/>
    </row>
    <row r="919" spans="3:7" x14ac:dyDescent="0.25">
      <c r="C919" s="15"/>
      <c r="G919"/>
    </row>
    <row r="920" spans="3:7" x14ac:dyDescent="0.25">
      <c r="C920" s="15"/>
      <c r="G920"/>
    </row>
    <row r="921" spans="3:7" x14ac:dyDescent="0.25">
      <c r="C921" s="15"/>
      <c r="G921"/>
    </row>
    <row r="922" spans="3:7" x14ac:dyDescent="0.25">
      <c r="C922" s="15"/>
      <c r="G922"/>
    </row>
    <row r="923" spans="3:7" x14ac:dyDescent="0.25">
      <c r="C923" s="15"/>
      <c r="G923"/>
    </row>
    <row r="924" spans="3:7" x14ac:dyDescent="0.25">
      <c r="C924" s="15"/>
      <c r="G924"/>
    </row>
    <row r="925" spans="3:7" x14ac:dyDescent="0.25">
      <c r="C925" s="15"/>
      <c r="G925"/>
    </row>
    <row r="926" spans="3:7" x14ac:dyDescent="0.25">
      <c r="C926" s="15"/>
      <c r="G926"/>
    </row>
    <row r="927" spans="3:7" x14ac:dyDescent="0.25">
      <c r="C927" s="15"/>
      <c r="G927"/>
    </row>
    <row r="928" spans="3:7" x14ac:dyDescent="0.25">
      <c r="C928" s="15"/>
      <c r="G928"/>
    </row>
    <row r="929" spans="3:7" x14ac:dyDescent="0.25">
      <c r="C929" s="15"/>
      <c r="G929"/>
    </row>
    <row r="930" spans="3:7" x14ac:dyDescent="0.25">
      <c r="C930" s="15"/>
      <c r="G930"/>
    </row>
    <row r="931" spans="3:7" x14ac:dyDescent="0.25">
      <c r="C931" s="15"/>
      <c r="G931"/>
    </row>
    <row r="932" spans="3:7" x14ac:dyDescent="0.25">
      <c r="C932" s="15"/>
      <c r="G932"/>
    </row>
    <row r="933" spans="3:7" x14ac:dyDescent="0.25">
      <c r="C933" s="15"/>
      <c r="G933"/>
    </row>
    <row r="934" spans="3:7" x14ac:dyDescent="0.25">
      <c r="C934" s="15"/>
      <c r="G934"/>
    </row>
    <row r="935" spans="3:7" x14ac:dyDescent="0.25">
      <c r="C935" s="15"/>
      <c r="G935"/>
    </row>
    <row r="936" spans="3:7" x14ac:dyDescent="0.25">
      <c r="C936" s="15"/>
      <c r="G936"/>
    </row>
    <row r="937" spans="3:7" x14ac:dyDescent="0.25">
      <c r="C937" s="15"/>
      <c r="G937"/>
    </row>
    <row r="938" spans="3:7" x14ac:dyDescent="0.25">
      <c r="C938" s="15"/>
      <c r="G938"/>
    </row>
    <row r="939" spans="3:7" x14ac:dyDescent="0.25">
      <c r="C939" s="15"/>
      <c r="G939"/>
    </row>
    <row r="940" spans="3:7" x14ac:dyDescent="0.25">
      <c r="C940" s="15"/>
      <c r="G940"/>
    </row>
    <row r="941" spans="3:7" x14ac:dyDescent="0.25">
      <c r="C941" s="15"/>
      <c r="G941"/>
    </row>
    <row r="942" spans="3:7" x14ac:dyDescent="0.25">
      <c r="C942" s="15"/>
      <c r="G942"/>
    </row>
    <row r="943" spans="3:7" x14ac:dyDescent="0.25">
      <c r="C943" s="15"/>
      <c r="G943"/>
    </row>
    <row r="944" spans="3:7" x14ac:dyDescent="0.25">
      <c r="C944" s="15"/>
      <c r="G944"/>
    </row>
    <row r="945" spans="3:7" x14ac:dyDescent="0.25">
      <c r="C945" s="15"/>
      <c r="G945"/>
    </row>
    <row r="946" spans="3:7" x14ac:dyDescent="0.25">
      <c r="C946" s="15"/>
      <c r="G946"/>
    </row>
    <row r="947" spans="3:7" x14ac:dyDescent="0.25">
      <c r="C947" s="15"/>
      <c r="G947"/>
    </row>
    <row r="948" spans="3:7" x14ac:dyDescent="0.25">
      <c r="C948" s="15"/>
      <c r="G948"/>
    </row>
    <row r="949" spans="3:7" x14ac:dyDescent="0.25">
      <c r="C949" s="15"/>
      <c r="G949"/>
    </row>
    <row r="950" spans="3:7" x14ac:dyDescent="0.25">
      <c r="C950" s="15"/>
      <c r="G950"/>
    </row>
    <row r="951" spans="3:7" x14ac:dyDescent="0.25">
      <c r="C951" s="15"/>
      <c r="G951"/>
    </row>
    <row r="952" spans="3:7" x14ac:dyDescent="0.25">
      <c r="C952" s="15"/>
      <c r="G952"/>
    </row>
    <row r="953" spans="3:7" x14ac:dyDescent="0.25">
      <c r="C953" s="15"/>
      <c r="G953"/>
    </row>
    <row r="954" spans="3:7" x14ac:dyDescent="0.25">
      <c r="C954" s="15"/>
      <c r="G954"/>
    </row>
    <row r="955" spans="3:7" x14ac:dyDescent="0.25">
      <c r="C955" s="15"/>
      <c r="G955"/>
    </row>
    <row r="956" spans="3:7" x14ac:dyDescent="0.25">
      <c r="C956" s="15"/>
      <c r="G956"/>
    </row>
    <row r="957" spans="3:7" x14ac:dyDescent="0.25">
      <c r="C957" s="15"/>
      <c r="G957"/>
    </row>
    <row r="958" spans="3:7" x14ac:dyDescent="0.25">
      <c r="C958" s="15"/>
      <c r="G958"/>
    </row>
    <row r="959" spans="3:7" x14ac:dyDescent="0.25">
      <c r="C959" s="15"/>
      <c r="G959"/>
    </row>
    <row r="960" spans="3:7" x14ac:dyDescent="0.25">
      <c r="C960" s="15"/>
      <c r="G960"/>
    </row>
    <row r="961" spans="3:7" x14ac:dyDescent="0.25">
      <c r="C961" s="15"/>
      <c r="G961"/>
    </row>
    <row r="962" spans="3:7" x14ac:dyDescent="0.25">
      <c r="C962" s="15"/>
      <c r="G962"/>
    </row>
    <row r="963" spans="3:7" x14ac:dyDescent="0.25">
      <c r="C963" s="15"/>
      <c r="G963"/>
    </row>
    <row r="964" spans="3:7" x14ac:dyDescent="0.25">
      <c r="C964" s="15"/>
      <c r="G964"/>
    </row>
    <row r="965" spans="3:7" x14ac:dyDescent="0.25">
      <c r="C965" s="15"/>
      <c r="G965"/>
    </row>
    <row r="966" spans="3:7" x14ac:dyDescent="0.25">
      <c r="C966" s="15"/>
      <c r="G966"/>
    </row>
    <row r="967" spans="3:7" x14ac:dyDescent="0.25">
      <c r="C967" s="15"/>
      <c r="G967"/>
    </row>
    <row r="968" spans="3:7" x14ac:dyDescent="0.25">
      <c r="C968" s="15"/>
      <c r="G968"/>
    </row>
    <row r="969" spans="3:7" x14ac:dyDescent="0.25">
      <c r="C969" s="15"/>
      <c r="G969"/>
    </row>
    <row r="970" spans="3:7" x14ac:dyDescent="0.25">
      <c r="C970" s="15"/>
      <c r="G970"/>
    </row>
    <row r="971" spans="3:7" x14ac:dyDescent="0.25">
      <c r="C971" s="15"/>
      <c r="G971"/>
    </row>
    <row r="972" spans="3:7" x14ac:dyDescent="0.25">
      <c r="C972" s="15"/>
      <c r="G972"/>
    </row>
    <row r="973" spans="3:7" x14ac:dyDescent="0.25">
      <c r="C973" s="15"/>
      <c r="G973"/>
    </row>
    <row r="974" spans="3:7" x14ac:dyDescent="0.25">
      <c r="C974" s="15"/>
      <c r="G974"/>
    </row>
    <row r="975" spans="3:7" x14ac:dyDescent="0.25">
      <c r="C975" s="15"/>
      <c r="G975"/>
    </row>
    <row r="976" spans="3:7" x14ac:dyDescent="0.25">
      <c r="C976" s="15"/>
      <c r="G976"/>
    </row>
    <row r="977" spans="3:7" x14ac:dyDescent="0.25">
      <c r="C977" s="15"/>
      <c r="G977"/>
    </row>
    <row r="978" spans="3:7" x14ac:dyDescent="0.25">
      <c r="C978" s="15"/>
      <c r="G978"/>
    </row>
    <row r="979" spans="3:7" x14ac:dyDescent="0.25">
      <c r="C979" s="15"/>
      <c r="G979"/>
    </row>
    <row r="980" spans="3:7" x14ac:dyDescent="0.25">
      <c r="C980" s="15"/>
      <c r="G980"/>
    </row>
    <row r="981" spans="3:7" x14ac:dyDescent="0.25">
      <c r="C981" s="15"/>
      <c r="G981"/>
    </row>
    <row r="982" spans="3:7" x14ac:dyDescent="0.25">
      <c r="C982" s="15"/>
      <c r="G982"/>
    </row>
    <row r="983" spans="3:7" x14ac:dyDescent="0.25">
      <c r="C983" s="15"/>
      <c r="G983"/>
    </row>
    <row r="984" spans="3:7" x14ac:dyDescent="0.25">
      <c r="C984" s="15"/>
      <c r="G984"/>
    </row>
    <row r="985" spans="3:7" x14ac:dyDescent="0.25">
      <c r="C985" s="15"/>
      <c r="G985"/>
    </row>
    <row r="986" spans="3:7" x14ac:dyDescent="0.25">
      <c r="C986" s="15"/>
      <c r="G986"/>
    </row>
    <row r="987" spans="3:7" x14ac:dyDescent="0.25">
      <c r="C987" s="15"/>
      <c r="G987"/>
    </row>
    <row r="988" spans="3:7" x14ac:dyDescent="0.25">
      <c r="C988" s="15"/>
      <c r="G988"/>
    </row>
    <row r="989" spans="3:7" x14ac:dyDescent="0.25">
      <c r="C989" s="15"/>
      <c r="G989"/>
    </row>
    <row r="990" spans="3:7" x14ac:dyDescent="0.25">
      <c r="C990" s="15"/>
      <c r="G990"/>
    </row>
    <row r="991" spans="3:7" x14ac:dyDescent="0.25">
      <c r="C991" s="15"/>
      <c r="G991"/>
    </row>
    <row r="992" spans="3:7" x14ac:dyDescent="0.25">
      <c r="C992" s="15"/>
      <c r="G992"/>
    </row>
    <row r="993" spans="3:7" x14ac:dyDescent="0.25">
      <c r="C993" s="15"/>
      <c r="G993"/>
    </row>
    <row r="994" spans="3:7" x14ac:dyDescent="0.25">
      <c r="C994" s="15"/>
      <c r="G994"/>
    </row>
    <row r="995" spans="3:7" x14ac:dyDescent="0.25">
      <c r="C995" s="15"/>
      <c r="G995"/>
    </row>
    <row r="996" spans="3:7" x14ac:dyDescent="0.25">
      <c r="C996" s="15"/>
      <c r="G996"/>
    </row>
    <row r="997" spans="3:7" x14ac:dyDescent="0.25">
      <c r="C997" s="15"/>
      <c r="G997"/>
    </row>
    <row r="998" spans="3:7" x14ac:dyDescent="0.25">
      <c r="C998" s="15"/>
      <c r="G998"/>
    </row>
    <row r="999" spans="3:7" x14ac:dyDescent="0.25">
      <c r="C999" s="15"/>
      <c r="G999"/>
    </row>
    <row r="1000" spans="3:7" x14ac:dyDescent="0.25">
      <c r="C1000" s="15"/>
      <c r="G1000"/>
    </row>
    <row r="1001" spans="3:7" x14ac:dyDescent="0.25">
      <c r="C1001" s="15"/>
      <c r="G1001"/>
    </row>
    <row r="1002" spans="3:7" x14ac:dyDescent="0.25">
      <c r="C1002" s="15"/>
      <c r="G1002"/>
    </row>
    <row r="1003" spans="3:7" x14ac:dyDescent="0.25">
      <c r="C1003" s="15"/>
      <c r="G1003"/>
    </row>
    <row r="1004" spans="3:7" x14ac:dyDescent="0.25">
      <c r="C1004" s="15"/>
      <c r="G1004"/>
    </row>
    <row r="1005" spans="3:7" x14ac:dyDescent="0.25">
      <c r="C1005" s="15"/>
      <c r="G1005"/>
    </row>
    <row r="1006" spans="3:7" x14ac:dyDescent="0.25">
      <c r="C1006" s="15"/>
      <c r="G1006"/>
    </row>
    <row r="1007" spans="3:7" x14ac:dyDescent="0.25">
      <c r="C1007" s="15"/>
      <c r="G1007"/>
    </row>
    <row r="1008" spans="3:7" x14ac:dyDescent="0.25">
      <c r="C1008" s="15"/>
      <c r="G1008"/>
    </row>
    <row r="1009" spans="3:7" x14ac:dyDescent="0.25">
      <c r="C1009" s="15"/>
      <c r="G1009"/>
    </row>
    <row r="1010" spans="3:7" x14ac:dyDescent="0.25">
      <c r="C1010" s="15"/>
      <c r="G1010"/>
    </row>
    <row r="1011" spans="3:7" x14ac:dyDescent="0.25">
      <c r="C1011" s="15"/>
      <c r="G1011"/>
    </row>
    <row r="1012" spans="3:7" x14ac:dyDescent="0.25">
      <c r="C1012" s="15"/>
      <c r="G1012"/>
    </row>
    <row r="1013" spans="3:7" x14ac:dyDescent="0.25">
      <c r="C1013" s="15"/>
      <c r="G1013"/>
    </row>
    <row r="1014" spans="3:7" x14ac:dyDescent="0.25">
      <c r="C1014" s="15"/>
      <c r="G1014"/>
    </row>
    <row r="1015" spans="3:7" x14ac:dyDescent="0.25">
      <c r="C1015" s="15"/>
      <c r="G1015"/>
    </row>
    <row r="1016" spans="3:7" x14ac:dyDescent="0.25">
      <c r="C1016" s="15"/>
      <c r="G1016"/>
    </row>
    <row r="1017" spans="3:7" x14ac:dyDescent="0.25">
      <c r="C1017" s="15"/>
      <c r="G1017"/>
    </row>
    <row r="1018" spans="3:7" x14ac:dyDescent="0.25">
      <c r="C1018" s="15"/>
      <c r="G1018"/>
    </row>
    <row r="1019" spans="3:7" x14ac:dyDescent="0.25">
      <c r="C1019" s="15"/>
      <c r="G1019"/>
    </row>
    <row r="1020" spans="3:7" x14ac:dyDescent="0.25">
      <c r="C1020" s="15"/>
      <c r="G1020"/>
    </row>
    <row r="1021" spans="3:7" x14ac:dyDescent="0.25">
      <c r="C1021" s="15"/>
      <c r="G1021"/>
    </row>
    <row r="1022" spans="3:7" x14ac:dyDescent="0.25">
      <c r="C1022" s="15"/>
      <c r="G1022"/>
    </row>
    <row r="1023" spans="3:7" x14ac:dyDescent="0.25">
      <c r="C1023" s="15"/>
      <c r="G1023"/>
    </row>
    <row r="1024" spans="3:7" x14ac:dyDescent="0.25">
      <c r="C1024" s="15"/>
      <c r="G1024"/>
    </row>
    <row r="1025" spans="3:7" x14ac:dyDescent="0.25">
      <c r="C1025" s="15"/>
      <c r="G1025"/>
    </row>
    <row r="1026" spans="3:7" x14ac:dyDescent="0.25">
      <c r="C1026" s="15"/>
      <c r="G1026"/>
    </row>
    <row r="1027" spans="3:7" x14ac:dyDescent="0.25">
      <c r="C1027" s="15"/>
      <c r="G1027"/>
    </row>
    <row r="1028" spans="3:7" x14ac:dyDescent="0.25">
      <c r="C1028" s="15"/>
      <c r="G1028"/>
    </row>
    <row r="1029" spans="3:7" x14ac:dyDescent="0.25">
      <c r="C1029" s="15"/>
      <c r="G1029"/>
    </row>
    <row r="1030" spans="3:7" x14ac:dyDescent="0.25">
      <c r="C1030" s="15"/>
      <c r="G1030"/>
    </row>
    <row r="1031" spans="3:7" x14ac:dyDescent="0.25">
      <c r="C1031" s="15"/>
      <c r="G1031"/>
    </row>
    <row r="1032" spans="3:7" x14ac:dyDescent="0.25">
      <c r="C1032" s="15"/>
      <c r="G1032"/>
    </row>
    <row r="1033" spans="3:7" x14ac:dyDescent="0.25">
      <c r="C1033" s="15"/>
      <c r="G1033"/>
    </row>
    <row r="1034" spans="3:7" x14ac:dyDescent="0.25">
      <c r="C1034" s="15"/>
      <c r="G1034"/>
    </row>
    <row r="1035" spans="3:7" x14ac:dyDescent="0.25">
      <c r="C1035" s="15"/>
      <c r="G1035"/>
    </row>
    <row r="1036" spans="3:7" x14ac:dyDescent="0.25">
      <c r="C1036" s="15"/>
      <c r="G1036"/>
    </row>
    <row r="1037" spans="3:7" x14ac:dyDescent="0.25">
      <c r="C1037" s="15"/>
      <c r="G1037"/>
    </row>
    <row r="1038" spans="3:7" x14ac:dyDescent="0.25">
      <c r="C1038" s="15"/>
      <c r="G1038"/>
    </row>
    <row r="1039" spans="3:7" x14ac:dyDescent="0.25">
      <c r="C1039" s="15"/>
      <c r="G1039"/>
    </row>
    <row r="1040" spans="3:7" x14ac:dyDescent="0.25">
      <c r="C1040" s="15"/>
      <c r="G1040"/>
    </row>
    <row r="1041" spans="3:7" x14ac:dyDescent="0.25">
      <c r="C1041" s="15"/>
      <c r="G1041"/>
    </row>
    <row r="1042" spans="3:7" x14ac:dyDescent="0.25">
      <c r="C1042" s="15"/>
      <c r="G1042"/>
    </row>
    <row r="1043" spans="3:7" x14ac:dyDescent="0.25">
      <c r="C1043" s="15"/>
      <c r="G1043"/>
    </row>
    <row r="1044" spans="3:7" x14ac:dyDescent="0.25">
      <c r="C1044" s="15"/>
      <c r="G1044"/>
    </row>
    <row r="1045" spans="3:7" x14ac:dyDescent="0.25">
      <c r="C1045" s="15"/>
      <c r="G1045"/>
    </row>
    <row r="1046" spans="3:7" x14ac:dyDescent="0.25">
      <c r="C1046" s="15"/>
      <c r="G1046"/>
    </row>
    <row r="1047" spans="3:7" x14ac:dyDescent="0.25">
      <c r="C1047" s="15"/>
      <c r="G1047"/>
    </row>
    <row r="1048" spans="3:7" x14ac:dyDescent="0.25">
      <c r="C1048" s="15"/>
      <c r="G1048"/>
    </row>
    <row r="1049" spans="3:7" x14ac:dyDescent="0.25">
      <c r="C1049" s="15"/>
      <c r="G1049"/>
    </row>
    <row r="1050" spans="3:7" x14ac:dyDescent="0.25">
      <c r="C1050" s="15"/>
      <c r="G1050"/>
    </row>
    <row r="1051" spans="3:7" x14ac:dyDescent="0.25">
      <c r="C1051" s="15"/>
      <c r="G1051"/>
    </row>
    <row r="1052" spans="3:7" x14ac:dyDescent="0.25">
      <c r="C1052" s="15"/>
      <c r="G1052"/>
    </row>
    <row r="1053" spans="3:7" x14ac:dyDescent="0.25">
      <c r="C1053" s="15"/>
      <c r="G1053"/>
    </row>
    <row r="1054" spans="3:7" x14ac:dyDescent="0.25">
      <c r="C1054" s="15"/>
      <c r="G1054"/>
    </row>
    <row r="1055" spans="3:7" x14ac:dyDescent="0.25">
      <c r="C1055" s="15"/>
      <c r="G1055"/>
    </row>
    <row r="1056" spans="3:7" x14ac:dyDescent="0.25">
      <c r="C1056" s="15"/>
      <c r="G1056"/>
    </row>
    <row r="1057" spans="3:7" x14ac:dyDescent="0.25">
      <c r="C1057" s="15"/>
      <c r="G1057"/>
    </row>
    <row r="1058" spans="3:7" x14ac:dyDescent="0.25">
      <c r="C1058" s="15"/>
      <c r="G1058"/>
    </row>
    <row r="1059" spans="3:7" x14ac:dyDescent="0.25">
      <c r="C1059" s="15"/>
      <c r="G1059"/>
    </row>
    <row r="1060" spans="3:7" x14ac:dyDescent="0.25">
      <c r="C1060" s="15"/>
      <c r="G1060"/>
    </row>
    <row r="1061" spans="3:7" x14ac:dyDescent="0.25">
      <c r="C1061" s="15"/>
      <c r="G1061"/>
    </row>
    <row r="1062" spans="3:7" x14ac:dyDescent="0.25">
      <c r="C1062" s="15"/>
      <c r="G1062"/>
    </row>
    <row r="1063" spans="3:7" x14ac:dyDescent="0.25">
      <c r="C1063" s="15"/>
      <c r="G1063"/>
    </row>
    <row r="1064" spans="3:7" x14ac:dyDescent="0.25">
      <c r="C1064" s="15"/>
      <c r="G1064"/>
    </row>
    <row r="1065" spans="3:7" x14ac:dyDescent="0.25">
      <c r="C1065" s="15"/>
      <c r="G1065"/>
    </row>
    <row r="1066" spans="3:7" x14ac:dyDescent="0.25">
      <c r="C1066" s="15"/>
      <c r="G1066"/>
    </row>
    <row r="1067" spans="3:7" x14ac:dyDescent="0.25">
      <c r="C1067" s="15"/>
      <c r="G1067"/>
    </row>
    <row r="1068" spans="3:7" x14ac:dyDescent="0.25">
      <c r="C1068" s="15"/>
      <c r="G1068"/>
    </row>
    <row r="1069" spans="3:7" x14ac:dyDescent="0.25">
      <c r="C1069" s="15"/>
      <c r="G1069"/>
    </row>
    <row r="1070" spans="3:7" x14ac:dyDescent="0.25">
      <c r="C1070" s="15"/>
      <c r="G1070"/>
    </row>
    <row r="1071" spans="3:7" x14ac:dyDescent="0.25">
      <c r="C1071" s="15"/>
      <c r="G1071"/>
    </row>
    <row r="1072" spans="3:7" x14ac:dyDescent="0.25">
      <c r="C1072" s="15"/>
      <c r="G1072"/>
    </row>
    <row r="1073" spans="3:7" x14ac:dyDescent="0.25">
      <c r="C1073" s="15"/>
      <c r="G1073"/>
    </row>
    <row r="1074" spans="3:7" x14ac:dyDescent="0.25">
      <c r="C1074" s="15"/>
      <c r="G1074"/>
    </row>
    <row r="1075" spans="3:7" x14ac:dyDescent="0.25">
      <c r="C1075" s="15"/>
      <c r="G1075"/>
    </row>
    <row r="1076" spans="3:7" x14ac:dyDescent="0.25">
      <c r="C1076" s="15"/>
      <c r="G1076"/>
    </row>
    <row r="1077" spans="3:7" x14ac:dyDescent="0.25">
      <c r="C1077" s="15"/>
      <c r="G1077"/>
    </row>
    <row r="1078" spans="3:7" x14ac:dyDescent="0.25">
      <c r="C1078" s="15"/>
      <c r="G1078"/>
    </row>
    <row r="1079" spans="3:7" x14ac:dyDescent="0.25">
      <c r="C1079" s="15"/>
      <c r="G1079"/>
    </row>
    <row r="1080" spans="3:7" x14ac:dyDescent="0.25">
      <c r="C1080" s="15"/>
      <c r="G1080"/>
    </row>
    <row r="1081" spans="3:7" x14ac:dyDescent="0.25">
      <c r="C1081" s="15"/>
      <c r="G1081"/>
    </row>
    <row r="1082" spans="3:7" x14ac:dyDescent="0.25">
      <c r="C1082" s="15"/>
      <c r="G1082"/>
    </row>
    <row r="1083" spans="3:7" x14ac:dyDescent="0.25">
      <c r="C1083" s="15"/>
      <c r="G1083"/>
    </row>
    <row r="1084" spans="3:7" x14ac:dyDescent="0.25">
      <c r="C1084" s="15"/>
      <c r="G1084"/>
    </row>
    <row r="1085" spans="3:7" x14ac:dyDescent="0.25">
      <c r="C1085" s="15"/>
      <c r="G1085"/>
    </row>
    <row r="1086" spans="3:7" x14ac:dyDescent="0.25">
      <c r="C1086" s="15"/>
      <c r="G1086"/>
    </row>
    <row r="1087" spans="3:7" x14ac:dyDescent="0.25">
      <c r="C1087" s="15"/>
      <c r="G1087"/>
    </row>
    <row r="1088" spans="3:7" x14ac:dyDescent="0.25">
      <c r="C1088" s="15"/>
      <c r="G1088"/>
    </row>
    <row r="1089" spans="3:7" x14ac:dyDescent="0.25">
      <c r="C1089" s="15"/>
      <c r="G1089"/>
    </row>
    <row r="1090" spans="3:7" x14ac:dyDescent="0.25">
      <c r="C1090" s="15"/>
      <c r="G1090"/>
    </row>
    <row r="1091" spans="3:7" x14ac:dyDescent="0.25">
      <c r="C1091" s="15"/>
      <c r="G1091"/>
    </row>
    <row r="1092" spans="3:7" x14ac:dyDescent="0.25">
      <c r="C1092" s="15"/>
      <c r="G1092"/>
    </row>
    <row r="1093" spans="3:7" x14ac:dyDescent="0.25">
      <c r="C1093" s="15"/>
      <c r="G1093"/>
    </row>
    <row r="1094" spans="3:7" x14ac:dyDescent="0.25">
      <c r="C1094" s="15"/>
      <c r="G1094"/>
    </row>
    <row r="1095" spans="3:7" x14ac:dyDescent="0.25">
      <c r="C1095" s="15"/>
      <c r="G1095"/>
    </row>
    <row r="1096" spans="3:7" x14ac:dyDescent="0.25">
      <c r="C1096" s="15"/>
      <c r="G1096"/>
    </row>
    <row r="1097" spans="3:7" x14ac:dyDescent="0.25">
      <c r="C1097" s="15"/>
      <c r="G1097"/>
    </row>
    <row r="1098" spans="3:7" x14ac:dyDescent="0.25">
      <c r="C1098" s="15"/>
      <c r="G1098"/>
    </row>
    <row r="1099" spans="3:7" x14ac:dyDescent="0.25">
      <c r="C1099" s="15"/>
      <c r="G1099"/>
    </row>
    <row r="1100" spans="3:7" x14ac:dyDescent="0.25">
      <c r="C1100" s="15"/>
      <c r="G1100"/>
    </row>
    <row r="1101" spans="3:7" x14ac:dyDescent="0.25">
      <c r="C1101" s="15"/>
      <c r="G1101"/>
    </row>
    <row r="1102" spans="3:7" x14ac:dyDescent="0.25">
      <c r="C1102" s="15"/>
      <c r="G1102"/>
    </row>
    <row r="1103" spans="3:7" x14ac:dyDescent="0.25">
      <c r="C1103" s="15"/>
      <c r="G1103"/>
    </row>
    <row r="1104" spans="3:7" x14ac:dyDescent="0.25">
      <c r="C1104" s="15"/>
      <c r="G1104"/>
    </row>
    <row r="1105" spans="3:7" x14ac:dyDescent="0.25">
      <c r="C1105" s="15"/>
      <c r="G1105"/>
    </row>
    <row r="1106" spans="3:7" x14ac:dyDescent="0.25">
      <c r="C1106" s="15"/>
      <c r="G1106"/>
    </row>
    <row r="1107" spans="3:7" x14ac:dyDescent="0.25">
      <c r="C1107" s="15"/>
      <c r="G1107"/>
    </row>
    <row r="1108" spans="3:7" x14ac:dyDescent="0.25">
      <c r="C1108" s="15"/>
      <c r="G1108"/>
    </row>
    <row r="1109" spans="3:7" x14ac:dyDescent="0.25">
      <c r="C1109" s="15"/>
      <c r="G1109"/>
    </row>
    <row r="1110" spans="3:7" x14ac:dyDescent="0.25">
      <c r="C1110" s="15"/>
      <c r="G1110"/>
    </row>
    <row r="1111" spans="3:7" x14ac:dyDescent="0.25">
      <c r="C1111" s="15"/>
      <c r="G1111"/>
    </row>
    <row r="1112" spans="3:7" x14ac:dyDescent="0.25">
      <c r="C1112" s="15"/>
      <c r="G1112"/>
    </row>
    <row r="1113" spans="3:7" x14ac:dyDescent="0.25">
      <c r="C1113" s="15"/>
      <c r="G1113"/>
    </row>
    <row r="1114" spans="3:7" x14ac:dyDescent="0.25">
      <c r="C1114" s="15"/>
      <c r="G1114"/>
    </row>
    <row r="1115" spans="3:7" x14ac:dyDescent="0.25">
      <c r="C1115" s="15"/>
      <c r="G1115"/>
    </row>
    <row r="1116" spans="3:7" x14ac:dyDescent="0.25">
      <c r="C1116" s="15"/>
      <c r="G1116"/>
    </row>
    <row r="1117" spans="3:7" x14ac:dyDescent="0.25">
      <c r="C1117" s="15"/>
      <c r="G1117"/>
    </row>
    <row r="1118" spans="3:7" x14ac:dyDescent="0.25">
      <c r="C1118" s="15"/>
      <c r="G1118"/>
    </row>
    <row r="1119" spans="3:7" x14ac:dyDescent="0.25">
      <c r="C1119" s="15"/>
      <c r="G1119"/>
    </row>
    <row r="1120" spans="3:7" x14ac:dyDescent="0.25">
      <c r="C1120" s="15"/>
      <c r="G1120"/>
    </row>
    <row r="1121" spans="3:7" x14ac:dyDescent="0.25">
      <c r="C1121" s="15"/>
      <c r="G1121"/>
    </row>
    <row r="1122" spans="3:7" x14ac:dyDescent="0.25">
      <c r="C1122" s="15"/>
      <c r="G1122"/>
    </row>
    <row r="1123" spans="3:7" x14ac:dyDescent="0.25">
      <c r="C1123" s="15"/>
      <c r="G1123"/>
    </row>
    <row r="1124" spans="3:7" x14ac:dyDescent="0.25">
      <c r="C1124" s="15"/>
      <c r="G1124"/>
    </row>
    <row r="1125" spans="3:7" x14ac:dyDescent="0.25">
      <c r="C1125" s="15"/>
      <c r="G1125"/>
    </row>
    <row r="1126" spans="3:7" x14ac:dyDescent="0.25">
      <c r="C1126" s="15"/>
      <c r="G1126"/>
    </row>
    <row r="1127" spans="3:7" x14ac:dyDescent="0.25">
      <c r="C1127" s="15"/>
      <c r="G1127"/>
    </row>
    <row r="1128" spans="3:7" x14ac:dyDescent="0.25">
      <c r="C1128" s="15"/>
      <c r="G1128"/>
    </row>
    <row r="1129" spans="3:7" x14ac:dyDescent="0.25">
      <c r="C1129" s="15"/>
      <c r="G1129"/>
    </row>
    <row r="1130" spans="3:7" x14ac:dyDescent="0.25">
      <c r="C1130" s="15"/>
      <c r="G1130"/>
    </row>
    <row r="1131" spans="3:7" x14ac:dyDescent="0.25">
      <c r="C1131" s="15"/>
      <c r="G1131"/>
    </row>
    <row r="1132" spans="3:7" x14ac:dyDescent="0.25">
      <c r="C1132" s="15"/>
      <c r="G1132"/>
    </row>
    <row r="1133" spans="3:7" x14ac:dyDescent="0.25">
      <c r="C1133" s="15"/>
      <c r="G1133"/>
    </row>
    <row r="1134" spans="3:7" x14ac:dyDescent="0.25">
      <c r="C1134" s="15"/>
      <c r="G1134"/>
    </row>
    <row r="1135" spans="3:7" x14ac:dyDescent="0.25">
      <c r="C1135" s="15"/>
      <c r="G1135"/>
    </row>
    <row r="1136" spans="3:7" x14ac:dyDescent="0.25">
      <c r="C1136" s="15"/>
      <c r="G1136"/>
    </row>
    <row r="1137" spans="3:7" x14ac:dyDescent="0.25">
      <c r="C1137" s="15"/>
      <c r="G1137"/>
    </row>
    <row r="1138" spans="3:7" x14ac:dyDescent="0.25">
      <c r="C1138" s="15"/>
      <c r="G1138"/>
    </row>
    <row r="1139" spans="3:7" x14ac:dyDescent="0.25">
      <c r="C1139" s="15"/>
      <c r="G1139"/>
    </row>
    <row r="1140" spans="3:7" x14ac:dyDescent="0.25">
      <c r="C1140" s="15"/>
      <c r="G1140"/>
    </row>
    <row r="1141" spans="3:7" x14ac:dyDescent="0.25">
      <c r="C1141" s="15"/>
      <c r="G1141"/>
    </row>
    <row r="1142" spans="3:7" x14ac:dyDescent="0.25">
      <c r="C1142" s="15"/>
      <c r="G1142"/>
    </row>
    <row r="1143" spans="3:7" x14ac:dyDescent="0.25">
      <c r="C1143" s="15"/>
      <c r="G1143"/>
    </row>
    <row r="1144" spans="3:7" x14ac:dyDescent="0.25">
      <c r="C1144" s="15"/>
      <c r="G1144"/>
    </row>
    <row r="1145" spans="3:7" x14ac:dyDescent="0.25">
      <c r="C1145" s="15"/>
      <c r="G1145"/>
    </row>
    <row r="1146" spans="3:7" x14ac:dyDescent="0.25">
      <c r="C1146" s="15"/>
      <c r="G1146"/>
    </row>
    <row r="1147" spans="3:7" x14ac:dyDescent="0.25">
      <c r="C1147" s="15"/>
      <c r="G1147"/>
    </row>
    <row r="1148" spans="3:7" x14ac:dyDescent="0.25">
      <c r="C1148" s="15"/>
      <c r="G1148"/>
    </row>
    <row r="1149" spans="3:7" x14ac:dyDescent="0.25">
      <c r="C1149" s="15"/>
      <c r="G1149"/>
    </row>
    <row r="1150" spans="3:7" x14ac:dyDescent="0.25">
      <c r="C1150" s="15"/>
      <c r="G1150"/>
    </row>
    <row r="1151" spans="3:7" x14ac:dyDescent="0.25">
      <c r="C1151" s="15"/>
      <c r="G1151"/>
    </row>
    <row r="1152" spans="3:7" x14ac:dyDescent="0.25">
      <c r="C1152" s="15"/>
      <c r="G1152"/>
    </row>
    <row r="1153" spans="3:7" x14ac:dyDescent="0.25">
      <c r="C1153" s="15"/>
      <c r="G1153"/>
    </row>
    <row r="1154" spans="3:7" x14ac:dyDescent="0.25">
      <c r="C1154" s="15"/>
      <c r="G1154"/>
    </row>
    <row r="1155" spans="3:7" x14ac:dyDescent="0.25">
      <c r="C1155" s="15"/>
      <c r="G1155"/>
    </row>
    <row r="1156" spans="3:7" x14ac:dyDescent="0.25">
      <c r="C1156" s="15"/>
      <c r="G1156"/>
    </row>
    <row r="1157" spans="3:7" x14ac:dyDescent="0.25">
      <c r="C1157" s="15"/>
      <c r="G1157"/>
    </row>
    <row r="1158" spans="3:7" x14ac:dyDescent="0.25">
      <c r="C1158" s="15"/>
      <c r="G1158"/>
    </row>
    <row r="1159" spans="3:7" x14ac:dyDescent="0.25">
      <c r="C1159" s="15"/>
      <c r="G1159"/>
    </row>
    <row r="1160" spans="3:7" x14ac:dyDescent="0.25">
      <c r="C1160" s="15"/>
      <c r="G1160"/>
    </row>
    <row r="1161" spans="3:7" x14ac:dyDescent="0.25">
      <c r="C1161" s="15"/>
      <c r="G1161"/>
    </row>
    <row r="1162" spans="3:7" x14ac:dyDescent="0.25">
      <c r="C1162" s="15"/>
      <c r="G1162"/>
    </row>
    <row r="1163" spans="3:7" x14ac:dyDescent="0.25">
      <c r="C1163" s="15"/>
      <c r="G1163"/>
    </row>
    <row r="1164" spans="3:7" x14ac:dyDescent="0.25">
      <c r="C1164" s="15"/>
      <c r="G1164"/>
    </row>
    <row r="1165" spans="3:7" x14ac:dyDescent="0.25">
      <c r="C1165" s="15"/>
      <c r="G1165"/>
    </row>
    <row r="1166" spans="3:7" x14ac:dyDescent="0.25">
      <c r="C1166" s="15"/>
      <c r="G1166"/>
    </row>
    <row r="1167" spans="3:7" x14ac:dyDescent="0.25">
      <c r="C1167" s="15"/>
      <c r="G1167"/>
    </row>
    <row r="1168" spans="3:7" x14ac:dyDescent="0.25">
      <c r="C1168" s="15"/>
      <c r="G1168"/>
    </row>
    <row r="1169" spans="3:7" x14ac:dyDescent="0.25">
      <c r="C1169" s="15"/>
      <c r="G1169"/>
    </row>
    <row r="1170" spans="3:7" x14ac:dyDescent="0.25">
      <c r="C1170" s="15"/>
      <c r="G1170"/>
    </row>
    <row r="1171" spans="3:7" x14ac:dyDescent="0.25">
      <c r="C1171" s="15"/>
      <c r="G1171"/>
    </row>
    <row r="1172" spans="3:7" x14ac:dyDescent="0.25">
      <c r="C1172" s="15"/>
      <c r="G1172"/>
    </row>
    <row r="1173" spans="3:7" x14ac:dyDescent="0.25">
      <c r="C1173" s="15"/>
      <c r="G1173"/>
    </row>
    <row r="1174" spans="3:7" x14ac:dyDescent="0.25">
      <c r="C1174" s="15"/>
      <c r="G1174"/>
    </row>
    <row r="1175" spans="3:7" x14ac:dyDescent="0.25">
      <c r="C1175" s="15"/>
      <c r="G1175"/>
    </row>
    <row r="1176" spans="3:7" x14ac:dyDescent="0.25">
      <c r="C1176" s="15"/>
      <c r="G1176"/>
    </row>
    <row r="1177" spans="3:7" x14ac:dyDescent="0.25">
      <c r="C1177" s="15"/>
      <c r="G1177"/>
    </row>
    <row r="1178" spans="3:7" x14ac:dyDescent="0.25">
      <c r="C1178" s="15"/>
      <c r="G1178"/>
    </row>
    <row r="1179" spans="3:7" x14ac:dyDescent="0.25">
      <c r="C1179" s="15"/>
      <c r="G1179"/>
    </row>
    <row r="1180" spans="3:7" x14ac:dyDescent="0.25">
      <c r="C1180" s="15"/>
      <c r="G1180"/>
    </row>
    <row r="1181" spans="3:7" x14ac:dyDescent="0.25">
      <c r="C1181" s="15"/>
      <c r="G1181"/>
    </row>
    <row r="1182" spans="3:7" x14ac:dyDescent="0.25">
      <c r="C1182" s="15"/>
      <c r="G1182"/>
    </row>
    <row r="1183" spans="3:7" x14ac:dyDescent="0.25">
      <c r="C1183" s="15"/>
      <c r="G1183"/>
    </row>
    <row r="1184" spans="3:7" x14ac:dyDescent="0.25">
      <c r="C1184" s="15"/>
      <c r="G1184"/>
    </row>
    <row r="1185" spans="3:7" x14ac:dyDescent="0.25">
      <c r="C1185" s="15"/>
      <c r="G1185"/>
    </row>
    <row r="1186" spans="3:7" x14ac:dyDescent="0.25">
      <c r="C1186" s="15"/>
      <c r="G1186"/>
    </row>
    <row r="1187" spans="3:7" x14ac:dyDescent="0.25">
      <c r="C1187" s="15"/>
      <c r="G1187"/>
    </row>
    <row r="1188" spans="3:7" x14ac:dyDescent="0.25">
      <c r="C1188" s="15"/>
      <c r="G1188"/>
    </row>
    <row r="1189" spans="3:7" x14ac:dyDescent="0.25">
      <c r="C1189" s="15"/>
      <c r="G1189"/>
    </row>
    <row r="1190" spans="3:7" x14ac:dyDescent="0.25">
      <c r="C1190" s="15"/>
      <c r="G1190"/>
    </row>
    <row r="1191" spans="3:7" x14ac:dyDescent="0.25">
      <c r="C1191" s="15"/>
      <c r="G1191"/>
    </row>
    <row r="1192" spans="3:7" x14ac:dyDescent="0.25">
      <c r="C1192" s="15"/>
      <c r="G1192"/>
    </row>
    <row r="1193" spans="3:7" x14ac:dyDescent="0.25">
      <c r="C1193" s="15"/>
      <c r="G1193"/>
    </row>
    <row r="1194" spans="3:7" x14ac:dyDescent="0.25">
      <c r="C1194" s="15"/>
      <c r="G1194"/>
    </row>
    <row r="1195" spans="3:7" x14ac:dyDescent="0.25">
      <c r="C1195" s="15"/>
      <c r="G1195"/>
    </row>
    <row r="1196" spans="3:7" x14ac:dyDescent="0.25">
      <c r="C1196" s="15"/>
      <c r="G1196"/>
    </row>
    <row r="1197" spans="3:7" x14ac:dyDescent="0.25">
      <c r="C1197" s="15"/>
      <c r="G1197"/>
    </row>
    <row r="1198" spans="3:7" x14ac:dyDescent="0.25">
      <c r="C1198" s="15"/>
      <c r="G1198"/>
    </row>
    <row r="1199" spans="3:7" x14ac:dyDescent="0.25">
      <c r="C1199" s="15"/>
      <c r="G1199"/>
    </row>
    <row r="1200" spans="3:7" x14ac:dyDescent="0.25">
      <c r="C1200" s="15"/>
      <c r="G1200"/>
    </row>
    <row r="1201" spans="3:7" x14ac:dyDescent="0.25">
      <c r="C1201" s="15"/>
      <c r="G1201"/>
    </row>
    <row r="1202" spans="3:7" x14ac:dyDescent="0.25">
      <c r="C1202" s="15"/>
      <c r="G1202"/>
    </row>
    <row r="1203" spans="3:7" x14ac:dyDescent="0.25">
      <c r="C1203" s="15"/>
      <c r="G1203"/>
    </row>
    <row r="1204" spans="3:7" x14ac:dyDescent="0.25">
      <c r="C1204" s="15"/>
      <c r="G1204"/>
    </row>
    <row r="1205" spans="3:7" x14ac:dyDescent="0.25">
      <c r="C1205" s="15"/>
      <c r="G1205"/>
    </row>
    <row r="1206" spans="3:7" x14ac:dyDescent="0.25">
      <c r="C1206" s="15"/>
      <c r="G1206"/>
    </row>
    <row r="1207" spans="3:7" x14ac:dyDescent="0.25">
      <c r="C1207" s="15"/>
      <c r="G1207"/>
    </row>
    <row r="1208" spans="3:7" x14ac:dyDescent="0.25">
      <c r="C1208" s="15"/>
      <c r="G1208"/>
    </row>
    <row r="1209" spans="3:7" x14ac:dyDescent="0.25">
      <c r="C1209" s="15"/>
      <c r="G1209"/>
    </row>
    <row r="1210" spans="3:7" x14ac:dyDescent="0.25">
      <c r="C1210" s="15"/>
      <c r="G1210"/>
    </row>
    <row r="1211" spans="3:7" x14ac:dyDescent="0.25">
      <c r="C1211" s="15"/>
      <c r="G1211"/>
    </row>
    <row r="1212" spans="3:7" x14ac:dyDescent="0.25">
      <c r="C1212" s="15"/>
      <c r="G1212"/>
    </row>
    <row r="1213" spans="3:7" x14ac:dyDescent="0.25">
      <c r="C1213" s="15"/>
      <c r="G1213"/>
    </row>
    <row r="1214" spans="3:7" x14ac:dyDescent="0.25">
      <c r="C1214" s="15"/>
      <c r="G1214"/>
    </row>
    <row r="1215" spans="3:7" x14ac:dyDescent="0.25">
      <c r="C1215" s="15"/>
      <c r="G1215"/>
    </row>
    <row r="1216" spans="3:7" x14ac:dyDescent="0.25">
      <c r="C1216" s="15"/>
      <c r="G1216"/>
    </row>
    <row r="1217" spans="3:7" x14ac:dyDescent="0.25">
      <c r="C1217" s="15"/>
      <c r="G1217"/>
    </row>
    <row r="1218" spans="3:7" x14ac:dyDescent="0.25">
      <c r="C1218" s="15"/>
      <c r="G1218"/>
    </row>
    <row r="1219" spans="3:7" x14ac:dyDescent="0.25">
      <c r="C1219" s="15"/>
      <c r="G1219"/>
    </row>
    <row r="1220" spans="3:7" x14ac:dyDescent="0.25">
      <c r="C1220" s="15"/>
      <c r="G1220"/>
    </row>
    <row r="1221" spans="3:7" x14ac:dyDescent="0.25">
      <c r="C1221" s="15"/>
      <c r="G1221"/>
    </row>
    <row r="1222" spans="3:7" x14ac:dyDescent="0.25">
      <c r="C1222" s="15"/>
      <c r="G1222"/>
    </row>
    <row r="1223" spans="3:7" x14ac:dyDescent="0.25">
      <c r="C1223" s="15"/>
      <c r="G1223"/>
    </row>
    <row r="1224" spans="3:7" x14ac:dyDescent="0.25">
      <c r="C1224" s="15"/>
      <c r="G1224"/>
    </row>
    <row r="1225" spans="3:7" x14ac:dyDescent="0.25">
      <c r="C1225" s="15"/>
      <c r="G1225"/>
    </row>
    <row r="1226" spans="3:7" x14ac:dyDescent="0.25">
      <c r="C1226" s="15"/>
      <c r="G1226"/>
    </row>
    <row r="1227" spans="3:7" x14ac:dyDescent="0.25">
      <c r="C1227" s="15"/>
      <c r="G1227"/>
    </row>
    <row r="1228" spans="3:7" x14ac:dyDescent="0.25">
      <c r="C1228" s="15"/>
      <c r="G1228"/>
    </row>
    <row r="1229" spans="3:7" x14ac:dyDescent="0.25">
      <c r="C1229" s="15"/>
      <c r="G1229"/>
    </row>
    <row r="1230" spans="3:7" x14ac:dyDescent="0.25">
      <c r="C1230" s="15"/>
      <c r="G1230"/>
    </row>
    <row r="1231" spans="3:7" x14ac:dyDescent="0.25">
      <c r="C1231" s="15"/>
      <c r="G1231"/>
    </row>
    <row r="1232" spans="3:7" x14ac:dyDescent="0.25">
      <c r="C1232" s="15"/>
      <c r="G1232"/>
    </row>
    <row r="1233" spans="3:7" x14ac:dyDescent="0.25">
      <c r="C1233" s="15"/>
      <c r="G1233"/>
    </row>
    <row r="1234" spans="3:7" x14ac:dyDescent="0.25">
      <c r="C1234" s="15"/>
      <c r="G1234"/>
    </row>
    <row r="1235" spans="3:7" x14ac:dyDescent="0.25">
      <c r="C1235" s="15"/>
      <c r="G1235"/>
    </row>
    <row r="1236" spans="3:7" x14ac:dyDescent="0.25">
      <c r="C1236" s="15"/>
      <c r="G1236"/>
    </row>
    <row r="1237" spans="3:7" x14ac:dyDescent="0.25">
      <c r="C1237" s="15"/>
      <c r="G1237"/>
    </row>
    <row r="1238" spans="3:7" x14ac:dyDescent="0.25">
      <c r="C1238" s="15"/>
      <c r="G1238"/>
    </row>
    <row r="1239" spans="3:7" x14ac:dyDescent="0.25">
      <c r="C1239" s="15"/>
      <c r="G1239"/>
    </row>
    <row r="1240" spans="3:7" x14ac:dyDescent="0.25">
      <c r="C1240" s="15"/>
      <c r="G1240"/>
    </row>
    <row r="1241" spans="3:7" x14ac:dyDescent="0.25">
      <c r="C1241" s="15"/>
      <c r="G1241"/>
    </row>
    <row r="1242" spans="3:7" x14ac:dyDescent="0.25">
      <c r="C1242" s="15"/>
      <c r="G1242"/>
    </row>
    <row r="1243" spans="3:7" x14ac:dyDescent="0.25">
      <c r="C1243" s="15"/>
      <c r="G1243"/>
    </row>
    <row r="1244" spans="3:7" x14ac:dyDescent="0.25">
      <c r="C1244" s="15"/>
      <c r="G1244"/>
    </row>
    <row r="1245" spans="3:7" x14ac:dyDescent="0.25">
      <c r="C1245" s="15"/>
      <c r="G1245"/>
    </row>
    <row r="1246" spans="3:7" x14ac:dyDescent="0.25">
      <c r="C1246" s="15"/>
      <c r="G1246"/>
    </row>
    <row r="1247" spans="3:7" x14ac:dyDescent="0.25">
      <c r="C1247" s="15"/>
      <c r="G1247"/>
    </row>
    <row r="1248" spans="3:7" x14ac:dyDescent="0.25">
      <c r="C1248" s="15"/>
      <c r="G1248"/>
    </row>
    <row r="1249" spans="3:7" x14ac:dyDescent="0.25">
      <c r="C1249" s="15"/>
      <c r="G1249"/>
    </row>
    <row r="1250" spans="3:7" x14ac:dyDescent="0.25">
      <c r="C1250" s="15"/>
      <c r="G1250"/>
    </row>
    <row r="1251" spans="3:7" x14ac:dyDescent="0.25">
      <c r="C1251" s="15"/>
      <c r="G1251"/>
    </row>
    <row r="1252" spans="3:7" x14ac:dyDescent="0.25">
      <c r="C1252" s="15"/>
      <c r="G1252"/>
    </row>
    <row r="1253" spans="3:7" x14ac:dyDescent="0.25">
      <c r="C1253" s="15"/>
      <c r="G1253"/>
    </row>
    <row r="1254" spans="3:7" x14ac:dyDescent="0.25">
      <c r="C1254" s="15"/>
      <c r="G1254"/>
    </row>
    <row r="1255" spans="3:7" x14ac:dyDescent="0.25">
      <c r="C1255" s="15"/>
      <c r="G1255"/>
    </row>
    <row r="1256" spans="3:7" x14ac:dyDescent="0.25">
      <c r="C1256" s="15"/>
      <c r="G1256"/>
    </row>
    <row r="1257" spans="3:7" x14ac:dyDescent="0.25">
      <c r="C1257" s="15"/>
      <c r="G1257"/>
    </row>
    <row r="1258" spans="3:7" x14ac:dyDescent="0.25">
      <c r="C1258" s="15"/>
      <c r="G1258"/>
    </row>
    <row r="1259" spans="3:7" x14ac:dyDescent="0.25">
      <c r="C1259" s="15"/>
      <c r="G1259"/>
    </row>
    <row r="1260" spans="3:7" x14ac:dyDescent="0.25">
      <c r="C1260" s="15"/>
      <c r="G1260"/>
    </row>
    <row r="1261" spans="3:7" x14ac:dyDescent="0.25">
      <c r="C1261" s="15"/>
      <c r="G1261"/>
    </row>
    <row r="1262" spans="3:7" x14ac:dyDescent="0.25">
      <c r="C1262" s="15"/>
      <c r="G1262"/>
    </row>
    <row r="1263" spans="3:7" x14ac:dyDescent="0.25">
      <c r="C1263" s="15"/>
      <c r="G1263"/>
    </row>
    <row r="1264" spans="3:7" x14ac:dyDescent="0.25">
      <c r="C1264" s="15"/>
      <c r="G1264"/>
    </row>
    <row r="1265" spans="3:7" x14ac:dyDescent="0.25">
      <c r="C1265" s="15"/>
      <c r="G1265"/>
    </row>
    <row r="1266" spans="3:7" x14ac:dyDescent="0.25">
      <c r="C1266" s="15"/>
      <c r="G1266"/>
    </row>
    <row r="1267" spans="3:7" x14ac:dyDescent="0.25">
      <c r="C1267" s="15"/>
      <c r="G1267"/>
    </row>
    <row r="1268" spans="3:7" x14ac:dyDescent="0.25">
      <c r="C1268" s="15"/>
      <c r="G1268"/>
    </row>
    <row r="1269" spans="3:7" x14ac:dyDescent="0.25">
      <c r="C1269" s="15"/>
      <c r="G1269"/>
    </row>
    <row r="1270" spans="3:7" x14ac:dyDescent="0.25">
      <c r="C1270" s="15"/>
      <c r="G1270"/>
    </row>
    <row r="1271" spans="3:7" x14ac:dyDescent="0.25">
      <c r="C1271" s="15"/>
      <c r="G1271"/>
    </row>
    <row r="1272" spans="3:7" x14ac:dyDescent="0.25">
      <c r="C1272" s="15"/>
      <c r="G1272"/>
    </row>
    <row r="1273" spans="3:7" x14ac:dyDescent="0.25">
      <c r="C1273" s="15"/>
      <c r="G1273"/>
    </row>
    <row r="1274" spans="3:7" x14ac:dyDescent="0.25">
      <c r="C1274" s="15"/>
      <c r="G1274"/>
    </row>
    <row r="1275" spans="3:7" x14ac:dyDescent="0.25">
      <c r="C1275" s="15"/>
      <c r="G1275"/>
    </row>
    <row r="1276" spans="3:7" x14ac:dyDescent="0.25">
      <c r="C1276" s="15"/>
      <c r="G1276"/>
    </row>
    <row r="1277" spans="3:7" x14ac:dyDescent="0.25">
      <c r="C1277" s="15"/>
      <c r="G1277"/>
    </row>
    <row r="1278" spans="3:7" x14ac:dyDescent="0.25">
      <c r="C1278" s="15"/>
      <c r="G1278"/>
    </row>
    <row r="1279" spans="3:7" x14ac:dyDescent="0.25">
      <c r="C1279" s="15"/>
      <c r="G1279"/>
    </row>
    <row r="1280" spans="3:7" x14ac:dyDescent="0.25">
      <c r="C1280" s="15"/>
      <c r="G1280"/>
    </row>
    <row r="1281" spans="3:7" x14ac:dyDescent="0.25">
      <c r="C1281" s="15"/>
      <c r="G1281"/>
    </row>
    <row r="1282" spans="3:7" x14ac:dyDescent="0.25">
      <c r="C1282" s="15"/>
      <c r="G1282"/>
    </row>
    <row r="1283" spans="3:7" x14ac:dyDescent="0.25">
      <c r="C1283" s="15"/>
      <c r="G1283"/>
    </row>
    <row r="1284" spans="3:7" x14ac:dyDescent="0.25">
      <c r="C1284" s="15"/>
      <c r="G1284"/>
    </row>
    <row r="1285" spans="3:7" x14ac:dyDescent="0.25">
      <c r="C1285" s="15"/>
      <c r="G1285"/>
    </row>
    <row r="1286" spans="3:7" x14ac:dyDescent="0.25">
      <c r="C1286" s="15"/>
      <c r="G1286"/>
    </row>
    <row r="1287" spans="3:7" x14ac:dyDescent="0.25">
      <c r="C1287" s="15"/>
      <c r="G1287"/>
    </row>
    <row r="1288" spans="3:7" x14ac:dyDescent="0.25">
      <c r="C1288" s="15"/>
      <c r="G1288"/>
    </row>
    <row r="1289" spans="3:7" x14ac:dyDescent="0.25">
      <c r="C1289" s="15"/>
      <c r="G1289"/>
    </row>
    <row r="1290" spans="3:7" x14ac:dyDescent="0.25">
      <c r="C1290" s="15"/>
      <c r="G1290"/>
    </row>
    <row r="1291" spans="3:7" x14ac:dyDescent="0.25">
      <c r="C1291" s="15"/>
      <c r="G1291"/>
    </row>
    <row r="1292" spans="3:7" x14ac:dyDescent="0.25">
      <c r="C1292" s="15"/>
      <c r="G1292"/>
    </row>
    <row r="1293" spans="3:7" x14ac:dyDescent="0.25">
      <c r="C1293" s="15"/>
      <c r="G1293"/>
    </row>
    <row r="1294" spans="3:7" x14ac:dyDescent="0.25">
      <c r="C1294" s="15"/>
      <c r="G1294"/>
    </row>
    <row r="1295" spans="3:7" x14ac:dyDescent="0.25">
      <c r="C1295" s="15"/>
      <c r="G1295"/>
    </row>
    <row r="1296" spans="3:7" x14ac:dyDescent="0.25">
      <c r="C1296" s="15"/>
      <c r="G1296"/>
    </row>
    <row r="1297" spans="3:7" x14ac:dyDescent="0.25">
      <c r="C1297" s="15"/>
      <c r="G1297"/>
    </row>
    <row r="1298" spans="3:7" x14ac:dyDescent="0.25">
      <c r="C1298" s="15"/>
      <c r="G1298"/>
    </row>
    <row r="1299" spans="3:7" x14ac:dyDescent="0.25">
      <c r="C1299" s="15"/>
      <c r="G1299"/>
    </row>
    <row r="1300" spans="3:7" x14ac:dyDescent="0.25">
      <c r="C1300" s="15"/>
      <c r="G1300"/>
    </row>
    <row r="1301" spans="3:7" x14ac:dyDescent="0.25">
      <c r="C1301" s="15"/>
      <c r="G1301"/>
    </row>
    <row r="1302" spans="3:7" x14ac:dyDescent="0.25">
      <c r="C1302" s="15"/>
      <c r="G1302"/>
    </row>
    <row r="1303" spans="3:7" x14ac:dyDescent="0.25">
      <c r="C1303" s="15"/>
      <c r="G1303"/>
    </row>
    <row r="1304" spans="3:7" x14ac:dyDescent="0.25">
      <c r="C1304" s="15"/>
      <c r="G1304"/>
    </row>
    <row r="1305" spans="3:7" x14ac:dyDescent="0.25">
      <c r="C1305" s="15"/>
      <c r="G1305"/>
    </row>
    <row r="1306" spans="3:7" x14ac:dyDescent="0.25">
      <c r="C1306" s="15"/>
      <c r="G1306"/>
    </row>
    <row r="1307" spans="3:7" x14ac:dyDescent="0.25">
      <c r="C1307" s="15"/>
      <c r="G1307"/>
    </row>
    <row r="1308" spans="3:7" x14ac:dyDescent="0.25">
      <c r="C1308" s="15"/>
      <c r="G1308"/>
    </row>
    <row r="1309" spans="3:7" x14ac:dyDescent="0.25">
      <c r="C1309" s="15"/>
      <c r="G1309"/>
    </row>
    <row r="1310" spans="3:7" x14ac:dyDescent="0.25">
      <c r="C1310" s="15"/>
      <c r="G1310"/>
    </row>
    <row r="1311" spans="3:7" x14ac:dyDescent="0.25">
      <c r="C1311" s="15"/>
      <c r="G1311"/>
    </row>
    <row r="1312" spans="3:7" x14ac:dyDescent="0.25">
      <c r="C1312" s="15"/>
      <c r="G1312"/>
    </row>
    <row r="1313" spans="3:7" x14ac:dyDescent="0.25">
      <c r="C1313" s="15"/>
      <c r="G1313"/>
    </row>
    <row r="1314" spans="3:7" x14ac:dyDescent="0.25">
      <c r="C1314" s="15"/>
      <c r="G1314"/>
    </row>
    <row r="1315" spans="3:7" x14ac:dyDescent="0.25">
      <c r="C1315" s="15"/>
      <c r="G1315"/>
    </row>
    <row r="1316" spans="3:7" x14ac:dyDescent="0.25">
      <c r="C1316" s="15"/>
      <c r="G1316"/>
    </row>
    <row r="1317" spans="3:7" x14ac:dyDescent="0.25">
      <c r="C1317" s="15"/>
      <c r="G1317"/>
    </row>
    <row r="1318" spans="3:7" x14ac:dyDescent="0.25">
      <c r="C1318" s="15"/>
      <c r="G1318"/>
    </row>
    <row r="1319" spans="3:7" x14ac:dyDescent="0.25">
      <c r="C1319" s="15"/>
      <c r="G1319"/>
    </row>
    <row r="1320" spans="3:7" x14ac:dyDescent="0.25">
      <c r="C1320" s="15"/>
      <c r="G1320"/>
    </row>
    <row r="1321" spans="3:7" x14ac:dyDescent="0.25">
      <c r="C1321" s="15"/>
      <c r="G1321"/>
    </row>
    <row r="1322" spans="3:7" x14ac:dyDescent="0.25">
      <c r="C1322" s="15"/>
      <c r="G1322"/>
    </row>
    <row r="1323" spans="3:7" x14ac:dyDescent="0.25">
      <c r="C1323" s="15"/>
      <c r="G1323"/>
    </row>
    <row r="1324" spans="3:7" x14ac:dyDescent="0.25">
      <c r="C1324" s="15"/>
      <c r="G1324"/>
    </row>
    <row r="1325" spans="3:7" x14ac:dyDescent="0.25">
      <c r="C1325" s="15"/>
      <c r="G1325"/>
    </row>
    <row r="1326" spans="3:7" x14ac:dyDescent="0.25">
      <c r="C1326" s="15"/>
      <c r="G1326"/>
    </row>
    <row r="1327" spans="3:7" x14ac:dyDescent="0.25">
      <c r="C1327" s="15"/>
      <c r="G1327"/>
    </row>
    <row r="1328" spans="3:7" x14ac:dyDescent="0.25">
      <c r="C1328" s="15"/>
      <c r="G1328"/>
    </row>
    <row r="1329" spans="3:7" x14ac:dyDescent="0.25">
      <c r="C1329" s="15"/>
      <c r="G1329"/>
    </row>
    <row r="1330" spans="3:7" x14ac:dyDescent="0.25">
      <c r="C1330" s="15"/>
      <c r="G1330"/>
    </row>
    <row r="1331" spans="3:7" x14ac:dyDescent="0.25">
      <c r="C1331" s="15"/>
      <c r="G1331"/>
    </row>
    <row r="1332" spans="3:7" x14ac:dyDescent="0.25">
      <c r="C1332" s="15"/>
      <c r="G1332"/>
    </row>
    <row r="1333" spans="3:7" x14ac:dyDescent="0.25">
      <c r="C1333" s="15"/>
      <c r="G1333"/>
    </row>
    <row r="1334" spans="3:7" x14ac:dyDescent="0.25">
      <c r="C1334" s="15"/>
      <c r="G1334"/>
    </row>
    <row r="1335" spans="3:7" x14ac:dyDescent="0.25">
      <c r="C1335" s="15"/>
      <c r="G1335"/>
    </row>
    <row r="1336" spans="3:7" x14ac:dyDescent="0.25">
      <c r="C1336" s="15"/>
      <c r="G1336"/>
    </row>
    <row r="1337" spans="3:7" x14ac:dyDescent="0.25">
      <c r="C1337" s="15"/>
      <c r="G1337"/>
    </row>
    <row r="1338" spans="3:7" x14ac:dyDescent="0.25">
      <c r="C1338" s="15"/>
      <c r="G1338"/>
    </row>
    <row r="1339" spans="3:7" x14ac:dyDescent="0.25">
      <c r="C1339" s="15"/>
      <c r="G1339"/>
    </row>
    <row r="1340" spans="3:7" x14ac:dyDescent="0.25">
      <c r="C1340" s="15"/>
      <c r="G1340"/>
    </row>
    <row r="1341" spans="3:7" x14ac:dyDescent="0.25">
      <c r="C1341" s="15"/>
      <c r="G1341"/>
    </row>
    <row r="1342" spans="3:7" x14ac:dyDescent="0.25">
      <c r="C1342" s="15"/>
      <c r="G1342"/>
    </row>
    <row r="1343" spans="3:7" x14ac:dyDescent="0.25">
      <c r="C1343" s="15"/>
      <c r="G1343"/>
    </row>
    <row r="1344" spans="3:7" x14ac:dyDescent="0.25">
      <c r="C1344" s="15"/>
      <c r="G1344"/>
    </row>
    <row r="1345" spans="3:7" x14ac:dyDescent="0.25">
      <c r="C1345" s="15"/>
      <c r="G1345"/>
    </row>
    <row r="1346" spans="3:7" x14ac:dyDescent="0.25">
      <c r="C1346" s="15"/>
      <c r="G1346"/>
    </row>
    <row r="1347" spans="3:7" x14ac:dyDescent="0.25">
      <c r="C1347" s="15"/>
      <c r="G1347"/>
    </row>
    <row r="1348" spans="3:7" x14ac:dyDescent="0.25">
      <c r="C1348" s="15"/>
      <c r="G1348"/>
    </row>
    <row r="1349" spans="3:7" x14ac:dyDescent="0.25">
      <c r="C1349" s="15"/>
      <c r="G1349"/>
    </row>
    <row r="1350" spans="3:7" x14ac:dyDescent="0.25">
      <c r="C1350" s="15"/>
      <c r="G1350"/>
    </row>
    <row r="1351" spans="3:7" x14ac:dyDescent="0.25">
      <c r="C1351" s="15"/>
      <c r="G1351"/>
    </row>
    <row r="1352" spans="3:7" x14ac:dyDescent="0.25">
      <c r="C1352" s="15"/>
      <c r="G1352"/>
    </row>
    <row r="1353" spans="3:7" x14ac:dyDescent="0.25">
      <c r="C1353" s="15"/>
      <c r="G1353"/>
    </row>
    <row r="1354" spans="3:7" x14ac:dyDescent="0.25">
      <c r="C1354" s="15"/>
      <c r="G1354"/>
    </row>
    <row r="1355" spans="3:7" x14ac:dyDescent="0.25">
      <c r="C1355" s="15"/>
      <c r="G1355"/>
    </row>
    <row r="1356" spans="3:7" x14ac:dyDescent="0.25">
      <c r="C1356" s="15"/>
      <c r="G1356"/>
    </row>
    <row r="1357" spans="3:7" x14ac:dyDescent="0.25">
      <c r="C1357" s="15"/>
      <c r="G1357"/>
    </row>
    <row r="1358" spans="3:7" x14ac:dyDescent="0.25">
      <c r="C1358" s="15"/>
      <c r="G1358"/>
    </row>
    <row r="1359" spans="3:7" x14ac:dyDescent="0.25">
      <c r="C1359" s="15"/>
      <c r="G1359"/>
    </row>
    <row r="1360" spans="3:7" x14ac:dyDescent="0.25">
      <c r="C1360" s="15"/>
      <c r="G1360"/>
    </row>
    <row r="1361" spans="3:7" x14ac:dyDescent="0.25">
      <c r="C1361" s="15"/>
      <c r="G1361"/>
    </row>
    <row r="1362" spans="3:7" x14ac:dyDescent="0.25">
      <c r="C1362" s="15"/>
      <c r="G1362"/>
    </row>
    <row r="1363" spans="3:7" x14ac:dyDescent="0.25">
      <c r="C1363" s="15"/>
      <c r="G1363"/>
    </row>
    <row r="1364" spans="3:7" x14ac:dyDescent="0.25">
      <c r="C1364" s="15"/>
      <c r="G1364"/>
    </row>
    <row r="1365" spans="3:7" x14ac:dyDescent="0.25">
      <c r="C1365" s="15"/>
      <c r="G1365"/>
    </row>
    <row r="1366" spans="3:7" x14ac:dyDescent="0.25">
      <c r="C1366" s="15"/>
      <c r="G1366"/>
    </row>
    <row r="1367" spans="3:7" x14ac:dyDescent="0.25">
      <c r="C1367" s="15"/>
      <c r="G1367"/>
    </row>
    <row r="1368" spans="3:7" x14ac:dyDescent="0.25">
      <c r="C1368" s="15"/>
      <c r="G1368"/>
    </row>
    <row r="1369" spans="3:7" x14ac:dyDescent="0.25">
      <c r="C1369" s="15"/>
      <c r="G1369"/>
    </row>
    <row r="1370" spans="3:7" x14ac:dyDescent="0.25">
      <c r="C1370" s="15"/>
      <c r="G1370"/>
    </row>
    <row r="1371" spans="3:7" x14ac:dyDescent="0.25">
      <c r="C1371" s="15"/>
      <c r="G1371"/>
    </row>
    <row r="1372" spans="3:7" x14ac:dyDescent="0.25">
      <c r="C1372" s="15"/>
      <c r="G1372"/>
    </row>
    <row r="1373" spans="3:7" x14ac:dyDescent="0.25">
      <c r="C1373" s="15"/>
      <c r="G1373"/>
    </row>
    <row r="1374" spans="3:7" x14ac:dyDescent="0.25">
      <c r="C1374" s="15"/>
      <c r="G1374"/>
    </row>
    <row r="1375" spans="3:7" x14ac:dyDescent="0.25">
      <c r="C1375" s="15"/>
      <c r="G1375"/>
    </row>
    <row r="1376" spans="3:7" x14ac:dyDescent="0.25">
      <c r="C1376" s="15"/>
      <c r="G1376"/>
    </row>
    <row r="1377" spans="3:7" x14ac:dyDescent="0.25">
      <c r="C1377" s="15"/>
      <c r="G1377"/>
    </row>
    <row r="1378" spans="3:7" x14ac:dyDescent="0.25">
      <c r="C1378" s="15"/>
      <c r="G1378"/>
    </row>
    <row r="1379" spans="3:7" x14ac:dyDescent="0.25">
      <c r="C1379" s="15"/>
      <c r="G1379"/>
    </row>
    <row r="1380" spans="3:7" x14ac:dyDescent="0.25">
      <c r="C1380" s="15"/>
      <c r="G1380"/>
    </row>
    <row r="1381" spans="3:7" x14ac:dyDescent="0.25">
      <c r="C1381" s="15"/>
      <c r="G1381"/>
    </row>
    <row r="1382" spans="3:7" x14ac:dyDescent="0.25">
      <c r="C1382" s="15"/>
      <c r="G1382"/>
    </row>
    <row r="1383" spans="3:7" x14ac:dyDescent="0.25">
      <c r="C1383" s="15"/>
      <c r="G1383"/>
    </row>
    <row r="1384" spans="3:7" x14ac:dyDescent="0.25">
      <c r="C1384" s="15"/>
      <c r="G1384"/>
    </row>
    <row r="1385" spans="3:7" x14ac:dyDescent="0.25">
      <c r="C1385" s="15"/>
      <c r="G1385"/>
    </row>
    <row r="1386" spans="3:7" x14ac:dyDescent="0.25">
      <c r="C1386" s="15"/>
      <c r="G1386"/>
    </row>
    <row r="1387" spans="3:7" x14ac:dyDescent="0.25">
      <c r="C1387" s="15"/>
      <c r="G1387"/>
    </row>
    <row r="1388" spans="3:7" x14ac:dyDescent="0.25">
      <c r="C1388" s="15"/>
      <c r="G1388"/>
    </row>
    <row r="1389" spans="3:7" x14ac:dyDescent="0.25">
      <c r="C1389" s="15"/>
      <c r="G1389"/>
    </row>
    <row r="1390" spans="3:7" x14ac:dyDescent="0.25">
      <c r="C1390" s="15"/>
      <c r="G1390"/>
    </row>
    <row r="1391" spans="3:7" x14ac:dyDescent="0.25">
      <c r="C1391" s="15"/>
      <c r="G1391"/>
    </row>
    <row r="1392" spans="3:7" x14ac:dyDescent="0.25">
      <c r="C1392" s="15"/>
      <c r="G1392"/>
    </row>
    <row r="1393" spans="3:7" x14ac:dyDescent="0.25">
      <c r="C1393" s="15"/>
      <c r="G1393"/>
    </row>
    <row r="1394" spans="3:7" x14ac:dyDescent="0.25">
      <c r="C1394" s="15"/>
      <c r="G1394"/>
    </row>
    <row r="1395" spans="3:7" x14ac:dyDescent="0.25">
      <c r="C1395" s="15"/>
      <c r="G1395"/>
    </row>
    <row r="1396" spans="3:7" x14ac:dyDescent="0.25">
      <c r="C1396" s="15"/>
      <c r="G1396"/>
    </row>
    <row r="1397" spans="3:7" x14ac:dyDescent="0.25">
      <c r="C1397" s="15"/>
      <c r="G1397"/>
    </row>
    <row r="1398" spans="3:7" x14ac:dyDescent="0.25">
      <c r="C1398" s="15"/>
      <c r="G1398"/>
    </row>
    <row r="1399" spans="3:7" x14ac:dyDescent="0.25">
      <c r="C1399" s="15"/>
      <c r="G1399"/>
    </row>
    <row r="1400" spans="3:7" x14ac:dyDescent="0.25">
      <c r="C1400" s="15"/>
      <c r="G1400"/>
    </row>
    <row r="1401" spans="3:7" x14ac:dyDescent="0.25">
      <c r="C1401" s="15"/>
      <c r="G1401"/>
    </row>
    <row r="1402" spans="3:7" x14ac:dyDescent="0.25">
      <c r="C1402" s="15"/>
      <c r="G1402"/>
    </row>
    <row r="1403" spans="3:7" x14ac:dyDescent="0.25">
      <c r="C1403" s="15"/>
      <c r="G1403"/>
    </row>
    <row r="1404" spans="3:7" x14ac:dyDescent="0.25">
      <c r="C1404" s="15"/>
      <c r="G1404"/>
    </row>
    <row r="1405" spans="3:7" x14ac:dyDescent="0.25">
      <c r="C1405" s="15"/>
      <c r="G1405"/>
    </row>
    <row r="1406" spans="3:7" x14ac:dyDescent="0.25">
      <c r="C1406" s="15"/>
      <c r="G1406"/>
    </row>
    <row r="1407" spans="3:7" x14ac:dyDescent="0.25">
      <c r="C1407" s="15"/>
      <c r="G1407"/>
    </row>
    <row r="1408" spans="3:7" x14ac:dyDescent="0.25">
      <c r="C1408" s="15"/>
      <c r="G1408"/>
    </row>
    <row r="1409" spans="3:7" x14ac:dyDescent="0.25">
      <c r="C1409" s="15"/>
      <c r="G1409"/>
    </row>
    <row r="1410" spans="3:7" x14ac:dyDescent="0.25">
      <c r="C1410" s="15"/>
      <c r="G1410"/>
    </row>
    <row r="1411" spans="3:7" x14ac:dyDescent="0.25">
      <c r="C1411" s="15"/>
      <c r="G1411"/>
    </row>
    <row r="1412" spans="3:7" x14ac:dyDescent="0.25">
      <c r="C1412" s="15"/>
      <c r="G1412"/>
    </row>
    <row r="1413" spans="3:7" x14ac:dyDescent="0.25">
      <c r="C1413" s="15"/>
      <c r="G1413"/>
    </row>
    <row r="1414" spans="3:7" x14ac:dyDescent="0.25">
      <c r="C1414" s="15"/>
      <c r="G1414"/>
    </row>
    <row r="1415" spans="3:7" x14ac:dyDescent="0.25">
      <c r="C1415" s="15"/>
      <c r="G1415"/>
    </row>
    <row r="1416" spans="3:7" x14ac:dyDescent="0.25">
      <c r="C1416" s="15"/>
      <c r="G1416"/>
    </row>
    <row r="1417" spans="3:7" x14ac:dyDescent="0.25">
      <c r="C1417" s="15"/>
      <c r="G1417"/>
    </row>
    <row r="1418" spans="3:7" x14ac:dyDescent="0.25">
      <c r="C1418" s="15"/>
      <c r="G1418"/>
    </row>
    <row r="1419" spans="3:7" x14ac:dyDescent="0.25">
      <c r="C1419" s="15"/>
      <c r="G1419"/>
    </row>
    <row r="1420" spans="3:7" x14ac:dyDescent="0.25">
      <c r="C1420" s="15"/>
      <c r="G1420"/>
    </row>
    <row r="1421" spans="3:7" x14ac:dyDescent="0.25">
      <c r="C1421" s="15"/>
      <c r="G1421"/>
    </row>
    <row r="1422" spans="3:7" x14ac:dyDescent="0.25">
      <c r="C1422" s="15"/>
      <c r="G1422"/>
    </row>
    <row r="1423" spans="3:7" x14ac:dyDescent="0.25">
      <c r="C1423" s="15"/>
      <c r="G1423"/>
    </row>
    <row r="1424" spans="3:7" x14ac:dyDescent="0.25">
      <c r="C1424" s="15"/>
      <c r="G1424"/>
    </row>
    <row r="1425" spans="3:7" x14ac:dyDescent="0.25">
      <c r="C1425" s="15"/>
      <c r="G1425"/>
    </row>
    <row r="1426" spans="3:7" x14ac:dyDescent="0.25">
      <c r="C1426" s="15"/>
      <c r="G1426"/>
    </row>
    <row r="1427" spans="3:7" x14ac:dyDescent="0.25">
      <c r="C1427" s="15"/>
      <c r="G1427"/>
    </row>
    <row r="1428" spans="3:7" x14ac:dyDescent="0.25">
      <c r="C1428" s="15"/>
      <c r="G1428"/>
    </row>
    <row r="1429" spans="3:7" x14ac:dyDescent="0.25">
      <c r="C1429" s="15"/>
      <c r="G1429"/>
    </row>
    <row r="1430" spans="3:7" x14ac:dyDescent="0.25">
      <c r="C1430" s="15"/>
      <c r="G1430"/>
    </row>
    <row r="1431" spans="3:7" x14ac:dyDescent="0.25">
      <c r="C1431" s="15"/>
      <c r="G1431"/>
    </row>
    <row r="1432" spans="3:7" x14ac:dyDescent="0.25">
      <c r="C1432" s="15"/>
      <c r="G1432"/>
    </row>
    <row r="1433" spans="3:7" x14ac:dyDescent="0.25">
      <c r="C1433" s="15"/>
      <c r="G1433"/>
    </row>
    <row r="1434" spans="3:7" x14ac:dyDescent="0.25">
      <c r="C1434" s="15"/>
      <c r="G1434"/>
    </row>
    <row r="1435" spans="3:7" x14ac:dyDescent="0.25">
      <c r="C1435" s="15"/>
      <c r="G1435"/>
    </row>
    <row r="1436" spans="3:7" x14ac:dyDescent="0.25">
      <c r="C1436" s="15"/>
      <c r="G1436"/>
    </row>
    <row r="1437" spans="3:7" x14ac:dyDescent="0.25">
      <c r="C1437" s="15"/>
      <c r="G1437"/>
    </row>
    <row r="1438" spans="3:7" x14ac:dyDescent="0.25">
      <c r="C1438" s="15"/>
      <c r="G1438"/>
    </row>
    <row r="1439" spans="3:7" x14ac:dyDescent="0.25">
      <c r="C1439" s="15"/>
      <c r="G1439"/>
    </row>
    <row r="1440" spans="3:7" x14ac:dyDescent="0.25">
      <c r="C1440" s="15"/>
      <c r="G1440"/>
    </row>
    <row r="1441" spans="3:7" x14ac:dyDescent="0.25">
      <c r="C1441" s="15"/>
      <c r="G1441"/>
    </row>
    <row r="1442" spans="3:7" x14ac:dyDescent="0.25">
      <c r="C1442" s="15"/>
      <c r="G1442"/>
    </row>
    <row r="1443" spans="3:7" x14ac:dyDescent="0.25">
      <c r="C1443" s="15"/>
      <c r="G1443"/>
    </row>
    <row r="1444" spans="3:7" x14ac:dyDescent="0.25">
      <c r="C1444" s="15"/>
      <c r="G1444"/>
    </row>
    <row r="1445" spans="3:7" x14ac:dyDescent="0.25">
      <c r="C1445" s="15"/>
      <c r="G1445"/>
    </row>
    <row r="1446" spans="3:7" x14ac:dyDescent="0.25">
      <c r="C1446" s="15"/>
      <c r="G1446"/>
    </row>
    <row r="1447" spans="3:7" x14ac:dyDescent="0.25">
      <c r="C1447" s="15"/>
      <c r="G1447"/>
    </row>
    <row r="1448" spans="3:7" x14ac:dyDescent="0.25">
      <c r="C1448" s="15"/>
      <c r="G1448"/>
    </row>
    <row r="1449" spans="3:7" x14ac:dyDescent="0.25">
      <c r="C1449" s="15"/>
      <c r="G1449"/>
    </row>
    <row r="1450" spans="3:7" x14ac:dyDescent="0.25">
      <c r="C1450" s="15"/>
      <c r="G1450"/>
    </row>
    <row r="1451" spans="3:7" x14ac:dyDescent="0.25">
      <c r="C1451" s="15"/>
      <c r="G1451"/>
    </row>
    <row r="1452" spans="3:7" x14ac:dyDescent="0.25">
      <c r="C1452" s="15"/>
      <c r="G1452"/>
    </row>
    <row r="1453" spans="3:7" x14ac:dyDescent="0.25">
      <c r="C1453" s="15"/>
      <c r="G1453"/>
    </row>
    <row r="1454" spans="3:7" x14ac:dyDescent="0.25">
      <c r="C1454" s="15"/>
      <c r="G1454"/>
    </row>
    <row r="1455" spans="3:7" x14ac:dyDescent="0.25">
      <c r="C1455" s="15"/>
      <c r="G1455"/>
    </row>
    <row r="1456" spans="3:7" x14ac:dyDescent="0.25">
      <c r="C1456" s="15"/>
      <c r="G1456"/>
    </row>
    <row r="1457" spans="3:7" x14ac:dyDescent="0.25">
      <c r="C1457" s="15"/>
      <c r="G1457"/>
    </row>
    <row r="1458" spans="3:7" x14ac:dyDescent="0.25">
      <c r="C1458" s="15"/>
      <c r="G1458"/>
    </row>
    <row r="1459" spans="3:7" x14ac:dyDescent="0.25">
      <c r="C1459" s="15"/>
      <c r="G1459"/>
    </row>
    <row r="1460" spans="3:7" x14ac:dyDescent="0.25">
      <c r="C1460" s="15"/>
      <c r="G1460"/>
    </row>
    <row r="1461" spans="3:7" x14ac:dyDescent="0.25">
      <c r="C1461" s="15"/>
      <c r="G1461"/>
    </row>
    <row r="1462" spans="3:7" x14ac:dyDescent="0.25">
      <c r="C1462" s="15"/>
      <c r="G1462"/>
    </row>
    <row r="1463" spans="3:7" x14ac:dyDescent="0.25">
      <c r="C1463" s="15"/>
      <c r="G1463"/>
    </row>
    <row r="1464" spans="3:7" x14ac:dyDescent="0.25">
      <c r="C1464" s="15"/>
      <c r="G1464"/>
    </row>
    <row r="1465" spans="3:7" x14ac:dyDescent="0.25">
      <c r="C1465" s="15"/>
      <c r="G1465"/>
    </row>
    <row r="1466" spans="3:7" x14ac:dyDescent="0.25">
      <c r="C1466" s="15"/>
      <c r="G1466"/>
    </row>
    <row r="1467" spans="3:7" x14ac:dyDescent="0.25">
      <c r="C1467" s="15"/>
      <c r="G1467"/>
    </row>
    <row r="1468" spans="3:7" x14ac:dyDescent="0.25">
      <c r="C1468" s="15"/>
      <c r="G1468"/>
    </row>
    <row r="1469" spans="3:7" x14ac:dyDescent="0.25">
      <c r="C1469" s="15"/>
      <c r="G1469"/>
    </row>
    <row r="1470" spans="3:7" x14ac:dyDescent="0.25">
      <c r="C1470" s="15"/>
      <c r="G1470"/>
    </row>
    <row r="1471" spans="3:7" x14ac:dyDescent="0.25">
      <c r="C1471" s="15"/>
      <c r="G1471"/>
    </row>
    <row r="1472" spans="3:7" x14ac:dyDescent="0.25">
      <c r="C1472" s="15"/>
      <c r="G1472"/>
    </row>
    <row r="1473" spans="3:7" x14ac:dyDescent="0.25">
      <c r="C1473" s="15"/>
      <c r="G1473"/>
    </row>
    <row r="1474" spans="3:7" x14ac:dyDescent="0.25">
      <c r="C1474" s="15"/>
      <c r="G1474"/>
    </row>
    <row r="1475" spans="3:7" x14ac:dyDescent="0.25">
      <c r="C1475" s="15"/>
      <c r="G1475"/>
    </row>
    <row r="1476" spans="3:7" x14ac:dyDescent="0.25">
      <c r="C1476" s="15"/>
      <c r="G1476"/>
    </row>
    <row r="1477" spans="3:7" x14ac:dyDescent="0.25">
      <c r="C1477" s="15"/>
      <c r="G1477"/>
    </row>
    <row r="1478" spans="3:7" x14ac:dyDescent="0.25">
      <c r="C1478" s="15"/>
      <c r="G1478"/>
    </row>
    <row r="1479" spans="3:7" x14ac:dyDescent="0.25">
      <c r="C1479" s="15"/>
      <c r="G1479"/>
    </row>
    <row r="1480" spans="3:7" x14ac:dyDescent="0.25">
      <c r="C1480" s="15"/>
      <c r="G1480"/>
    </row>
    <row r="1481" spans="3:7" x14ac:dyDescent="0.25">
      <c r="C1481" s="15"/>
      <c r="G1481"/>
    </row>
    <row r="1482" spans="3:7" x14ac:dyDescent="0.25">
      <c r="C1482" s="15"/>
      <c r="G1482"/>
    </row>
    <row r="1483" spans="3:7" x14ac:dyDescent="0.25">
      <c r="C1483" s="15"/>
      <c r="G1483"/>
    </row>
    <row r="1484" spans="3:7" x14ac:dyDescent="0.25">
      <c r="C1484" s="15"/>
      <c r="G1484"/>
    </row>
    <row r="1485" spans="3:7" x14ac:dyDescent="0.25">
      <c r="C1485" s="15"/>
      <c r="G1485"/>
    </row>
    <row r="1486" spans="3:7" x14ac:dyDescent="0.25">
      <c r="C1486" s="15"/>
      <c r="G1486"/>
    </row>
    <row r="1487" spans="3:7" x14ac:dyDescent="0.25">
      <c r="C1487" s="15"/>
      <c r="G1487"/>
    </row>
    <row r="1488" spans="3:7" x14ac:dyDescent="0.25">
      <c r="C1488" s="15"/>
      <c r="G1488"/>
    </row>
    <row r="1489" spans="3:7" x14ac:dyDescent="0.25">
      <c r="C1489" s="15"/>
      <c r="G1489"/>
    </row>
    <row r="1490" spans="3:7" x14ac:dyDescent="0.25">
      <c r="C1490" s="15"/>
      <c r="G1490"/>
    </row>
    <row r="1491" spans="3:7" x14ac:dyDescent="0.25">
      <c r="C1491" s="15"/>
      <c r="G1491"/>
    </row>
    <row r="1492" spans="3:7" x14ac:dyDescent="0.25">
      <c r="C1492" s="15"/>
      <c r="G1492"/>
    </row>
    <row r="1493" spans="3:7" x14ac:dyDescent="0.25">
      <c r="C1493" s="15"/>
      <c r="G1493"/>
    </row>
    <row r="1494" spans="3:7" x14ac:dyDescent="0.25">
      <c r="C1494" s="15"/>
      <c r="G1494"/>
    </row>
    <row r="1495" spans="3:7" x14ac:dyDescent="0.25">
      <c r="C1495" s="15"/>
      <c r="G1495"/>
    </row>
    <row r="1496" spans="3:7" x14ac:dyDescent="0.25">
      <c r="C1496" s="15"/>
      <c r="G1496"/>
    </row>
    <row r="1497" spans="3:7" x14ac:dyDescent="0.25">
      <c r="C1497" s="15"/>
      <c r="G1497"/>
    </row>
    <row r="1498" spans="3:7" x14ac:dyDescent="0.25">
      <c r="C1498" s="15"/>
      <c r="G1498"/>
    </row>
    <row r="1499" spans="3:7" x14ac:dyDescent="0.25">
      <c r="C1499" s="15"/>
      <c r="G1499"/>
    </row>
    <row r="1500" spans="3:7" x14ac:dyDescent="0.25">
      <c r="C1500" s="15"/>
      <c r="G1500"/>
    </row>
    <row r="1501" spans="3:7" x14ac:dyDescent="0.25">
      <c r="C1501" s="15"/>
      <c r="G1501"/>
    </row>
    <row r="1502" spans="3:7" x14ac:dyDescent="0.25">
      <c r="C1502" s="15"/>
      <c r="G1502"/>
    </row>
    <row r="1503" spans="3:7" x14ac:dyDescent="0.25">
      <c r="C1503" s="15"/>
      <c r="G1503"/>
    </row>
    <row r="1504" spans="3:7" x14ac:dyDescent="0.25">
      <c r="C1504" s="15"/>
      <c r="G1504"/>
    </row>
    <row r="1505" spans="3:7" x14ac:dyDescent="0.25">
      <c r="C1505" s="15"/>
      <c r="G1505"/>
    </row>
    <row r="1506" spans="3:7" x14ac:dyDescent="0.25">
      <c r="C1506" s="15"/>
      <c r="G1506"/>
    </row>
    <row r="1507" spans="3:7" x14ac:dyDescent="0.25">
      <c r="C1507" s="15"/>
      <c r="G1507"/>
    </row>
    <row r="1508" spans="3:7" x14ac:dyDescent="0.25">
      <c r="C1508" s="15"/>
      <c r="G1508"/>
    </row>
    <row r="1509" spans="3:7" x14ac:dyDescent="0.25">
      <c r="C1509" s="15"/>
      <c r="G1509"/>
    </row>
    <row r="1510" spans="3:7" x14ac:dyDescent="0.25">
      <c r="C1510" s="15"/>
      <c r="G1510"/>
    </row>
    <row r="1511" spans="3:7" x14ac:dyDescent="0.25">
      <c r="C1511" s="15"/>
      <c r="G1511"/>
    </row>
    <row r="1512" spans="3:7" x14ac:dyDescent="0.25">
      <c r="C1512" s="15"/>
      <c r="G1512"/>
    </row>
    <row r="1513" spans="3:7" x14ac:dyDescent="0.25">
      <c r="C1513" s="15"/>
      <c r="G1513"/>
    </row>
    <row r="1514" spans="3:7" x14ac:dyDescent="0.25">
      <c r="C1514" s="15"/>
      <c r="G1514"/>
    </row>
    <row r="1515" spans="3:7" x14ac:dyDescent="0.25">
      <c r="C1515" s="15"/>
      <c r="G1515"/>
    </row>
    <row r="1516" spans="3:7" x14ac:dyDescent="0.25">
      <c r="C1516" s="15"/>
      <c r="G1516"/>
    </row>
    <row r="1517" spans="3:7" x14ac:dyDescent="0.25">
      <c r="C1517" s="15"/>
      <c r="G1517"/>
    </row>
    <row r="1518" spans="3:7" x14ac:dyDescent="0.25">
      <c r="C1518" s="15"/>
      <c r="G1518"/>
    </row>
    <row r="1519" spans="3:7" x14ac:dyDescent="0.25">
      <c r="C1519" s="15"/>
      <c r="G1519"/>
    </row>
    <row r="1520" spans="3:7" x14ac:dyDescent="0.25">
      <c r="C1520" s="15"/>
      <c r="G1520"/>
    </row>
    <row r="1521" spans="3:7" x14ac:dyDescent="0.25">
      <c r="C1521" s="15"/>
      <c r="G1521"/>
    </row>
    <row r="1522" spans="3:7" x14ac:dyDescent="0.25">
      <c r="C1522" s="15"/>
      <c r="G1522"/>
    </row>
    <row r="1523" spans="3:7" x14ac:dyDescent="0.25">
      <c r="C1523" s="15"/>
      <c r="G1523"/>
    </row>
    <row r="1524" spans="3:7" x14ac:dyDescent="0.25">
      <c r="C1524" s="15"/>
      <c r="G1524"/>
    </row>
    <row r="1525" spans="3:7" x14ac:dyDescent="0.25">
      <c r="C1525" s="15"/>
      <c r="G1525"/>
    </row>
    <row r="1526" spans="3:7" x14ac:dyDescent="0.25">
      <c r="C1526" s="15"/>
      <c r="G1526"/>
    </row>
    <row r="1527" spans="3:7" x14ac:dyDescent="0.25">
      <c r="C1527" s="15"/>
      <c r="G1527"/>
    </row>
    <row r="1528" spans="3:7" x14ac:dyDescent="0.25">
      <c r="C1528" s="15"/>
      <c r="G1528"/>
    </row>
    <row r="1529" spans="3:7" x14ac:dyDescent="0.25">
      <c r="C1529" s="15"/>
      <c r="G1529"/>
    </row>
    <row r="1530" spans="3:7" x14ac:dyDescent="0.25">
      <c r="C1530" s="15"/>
      <c r="G1530"/>
    </row>
    <row r="1531" spans="3:7" x14ac:dyDescent="0.25">
      <c r="C1531" s="15"/>
      <c r="G1531"/>
    </row>
    <row r="1532" spans="3:7" x14ac:dyDescent="0.25">
      <c r="C1532" s="15"/>
      <c r="G1532"/>
    </row>
    <row r="1533" spans="3:7" x14ac:dyDescent="0.25">
      <c r="C1533" s="15"/>
      <c r="G1533"/>
    </row>
    <row r="1534" spans="3:7" x14ac:dyDescent="0.25">
      <c r="C1534" s="15"/>
      <c r="G1534"/>
    </row>
    <row r="1535" spans="3:7" x14ac:dyDescent="0.25">
      <c r="C1535" s="15"/>
      <c r="G1535"/>
    </row>
    <row r="1536" spans="3:7" x14ac:dyDescent="0.25">
      <c r="C1536" s="15"/>
      <c r="G1536"/>
    </row>
    <row r="1537" spans="3:7" x14ac:dyDescent="0.25">
      <c r="C1537" s="15"/>
      <c r="G1537"/>
    </row>
    <row r="1538" spans="3:7" x14ac:dyDescent="0.25">
      <c r="C1538" s="15"/>
      <c r="G1538"/>
    </row>
    <row r="1539" spans="3:7" x14ac:dyDescent="0.25">
      <c r="C1539" s="15"/>
      <c r="G1539"/>
    </row>
    <row r="1540" spans="3:7" x14ac:dyDescent="0.25">
      <c r="C1540" s="15"/>
      <c r="G1540"/>
    </row>
    <row r="1541" spans="3:7" x14ac:dyDescent="0.25">
      <c r="C1541" s="15"/>
      <c r="G1541"/>
    </row>
    <row r="1542" spans="3:7" x14ac:dyDescent="0.25">
      <c r="C1542" s="15"/>
      <c r="G1542"/>
    </row>
    <row r="1543" spans="3:7" x14ac:dyDescent="0.25">
      <c r="C1543" s="15"/>
      <c r="G1543"/>
    </row>
    <row r="1544" spans="3:7" x14ac:dyDescent="0.25">
      <c r="C1544" s="15"/>
      <c r="G1544"/>
    </row>
    <row r="1545" spans="3:7" x14ac:dyDescent="0.25">
      <c r="C1545" s="15"/>
      <c r="G1545"/>
    </row>
    <row r="1546" spans="3:7" x14ac:dyDescent="0.25">
      <c r="C1546" s="15"/>
      <c r="G1546"/>
    </row>
    <row r="1547" spans="3:7" x14ac:dyDescent="0.25">
      <c r="C1547" s="15"/>
      <c r="G1547"/>
    </row>
    <row r="1548" spans="3:7" x14ac:dyDescent="0.25">
      <c r="C1548" s="15"/>
      <c r="G1548"/>
    </row>
    <row r="1549" spans="3:7" x14ac:dyDescent="0.25">
      <c r="C1549" s="15"/>
      <c r="G1549"/>
    </row>
    <row r="1550" spans="3:7" x14ac:dyDescent="0.25">
      <c r="C1550" s="15"/>
      <c r="G1550"/>
    </row>
    <row r="1551" spans="3:7" x14ac:dyDescent="0.25">
      <c r="C1551" s="15"/>
      <c r="G1551"/>
    </row>
    <row r="1552" spans="3:7" x14ac:dyDescent="0.25">
      <c r="C1552" s="15"/>
      <c r="G1552"/>
    </row>
    <row r="1553" spans="3:7" x14ac:dyDescent="0.25">
      <c r="C1553" s="15"/>
      <c r="G1553"/>
    </row>
    <row r="1554" spans="3:7" x14ac:dyDescent="0.25">
      <c r="C1554" s="15"/>
      <c r="G1554"/>
    </row>
    <row r="1555" spans="3:7" x14ac:dyDescent="0.25">
      <c r="C1555" s="15"/>
      <c r="G1555"/>
    </row>
    <row r="1556" spans="3:7" x14ac:dyDescent="0.25">
      <c r="C1556" s="15"/>
      <c r="G1556"/>
    </row>
    <row r="1557" spans="3:7" x14ac:dyDescent="0.25">
      <c r="C1557" s="15"/>
      <c r="G1557"/>
    </row>
    <row r="1558" spans="3:7" x14ac:dyDescent="0.25">
      <c r="C1558" s="15"/>
      <c r="G1558"/>
    </row>
    <row r="1559" spans="3:7" x14ac:dyDescent="0.25">
      <c r="C1559" s="15"/>
      <c r="G1559"/>
    </row>
    <row r="1560" spans="3:7" x14ac:dyDescent="0.25">
      <c r="C1560" s="15"/>
      <c r="G1560"/>
    </row>
    <row r="1561" spans="3:7" x14ac:dyDescent="0.25">
      <c r="C1561" s="15"/>
      <c r="G1561"/>
    </row>
    <row r="1562" spans="3:7" x14ac:dyDescent="0.25">
      <c r="C1562" s="15"/>
      <c r="G1562"/>
    </row>
    <row r="1563" spans="3:7" x14ac:dyDescent="0.25">
      <c r="C1563" s="15"/>
      <c r="G1563"/>
    </row>
    <row r="1564" spans="3:7" x14ac:dyDescent="0.25">
      <c r="C1564" s="15"/>
      <c r="G1564"/>
    </row>
    <row r="1565" spans="3:7" x14ac:dyDescent="0.25">
      <c r="C1565" s="15"/>
      <c r="G1565"/>
    </row>
    <row r="1566" spans="3:7" x14ac:dyDescent="0.25">
      <c r="C1566" s="15"/>
      <c r="G1566"/>
    </row>
    <row r="1567" spans="3:7" x14ac:dyDescent="0.25">
      <c r="C1567" s="15"/>
      <c r="G1567"/>
    </row>
    <row r="1568" spans="3:7" x14ac:dyDescent="0.25">
      <c r="C1568" s="15"/>
      <c r="G1568"/>
    </row>
    <row r="1569" spans="3:7" x14ac:dyDescent="0.25">
      <c r="C1569" s="15"/>
      <c r="G1569"/>
    </row>
    <row r="1570" spans="3:7" x14ac:dyDescent="0.25">
      <c r="C1570" s="15"/>
      <c r="G1570"/>
    </row>
    <row r="1571" spans="3:7" x14ac:dyDescent="0.25">
      <c r="C1571" s="15"/>
      <c r="G1571"/>
    </row>
    <row r="1572" spans="3:7" x14ac:dyDescent="0.25">
      <c r="C1572" s="15"/>
      <c r="G1572"/>
    </row>
    <row r="1573" spans="3:7" x14ac:dyDescent="0.25">
      <c r="C1573" s="15"/>
      <c r="G1573"/>
    </row>
    <row r="1574" spans="3:7" x14ac:dyDescent="0.25">
      <c r="C1574" s="15"/>
      <c r="G1574"/>
    </row>
    <row r="1575" spans="3:7" x14ac:dyDescent="0.25">
      <c r="C1575" s="15"/>
      <c r="G1575"/>
    </row>
    <row r="1576" spans="3:7" x14ac:dyDescent="0.25">
      <c r="C1576" s="15"/>
      <c r="G1576"/>
    </row>
    <row r="1577" spans="3:7" x14ac:dyDescent="0.25">
      <c r="C1577" s="15"/>
      <c r="G1577"/>
    </row>
    <row r="1578" spans="3:7" x14ac:dyDescent="0.25">
      <c r="C1578" s="15"/>
      <c r="G1578"/>
    </row>
    <row r="1579" spans="3:7" x14ac:dyDescent="0.25">
      <c r="C1579" s="15"/>
      <c r="G1579"/>
    </row>
    <row r="1580" spans="3:7" x14ac:dyDescent="0.25">
      <c r="C1580" s="15"/>
      <c r="G1580"/>
    </row>
    <row r="1581" spans="3:7" x14ac:dyDescent="0.25">
      <c r="C1581" s="15"/>
      <c r="G1581"/>
    </row>
    <row r="1582" spans="3:7" x14ac:dyDescent="0.25">
      <c r="C1582" s="15"/>
      <c r="G1582"/>
    </row>
    <row r="1583" spans="3:7" x14ac:dyDescent="0.25">
      <c r="C1583" s="15"/>
      <c r="G1583"/>
    </row>
    <row r="1584" spans="3:7" x14ac:dyDescent="0.25">
      <c r="C1584" s="15"/>
      <c r="G1584"/>
    </row>
    <row r="1585" spans="3:7" x14ac:dyDescent="0.25">
      <c r="C1585" s="15"/>
      <c r="G1585"/>
    </row>
    <row r="1586" spans="3:7" x14ac:dyDescent="0.25">
      <c r="C1586" s="15"/>
      <c r="G1586"/>
    </row>
    <row r="1587" spans="3:7" x14ac:dyDescent="0.25">
      <c r="C1587" s="15"/>
      <c r="G1587"/>
    </row>
    <row r="1588" spans="3:7" x14ac:dyDescent="0.25">
      <c r="C1588" s="15"/>
      <c r="G1588"/>
    </row>
    <row r="1589" spans="3:7" x14ac:dyDescent="0.25">
      <c r="C1589" s="15"/>
      <c r="G1589"/>
    </row>
    <row r="1590" spans="3:7" x14ac:dyDescent="0.25">
      <c r="C1590" s="15"/>
      <c r="G1590"/>
    </row>
    <row r="1591" spans="3:7" x14ac:dyDescent="0.25">
      <c r="C1591" s="15"/>
      <c r="G1591"/>
    </row>
    <row r="1592" spans="3:7" x14ac:dyDescent="0.25">
      <c r="C1592" s="15"/>
      <c r="G1592"/>
    </row>
    <row r="1593" spans="3:7" x14ac:dyDescent="0.25">
      <c r="C1593" s="15"/>
      <c r="G1593"/>
    </row>
    <row r="1594" spans="3:7" x14ac:dyDescent="0.25">
      <c r="C1594" s="15"/>
      <c r="G1594"/>
    </row>
    <row r="1595" spans="3:7" x14ac:dyDescent="0.25">
      <c r="C1595" s="15"/>
      <c r="G1595"/>
    </row>
    <row r="1596" spans="3:7" x14ac:dyDescent="0.25">
      <c r="C1596" s="15"/>
      <c r="G1596"/>
    </row>
    <row r="1597" spans="3:7" x14ac:dyDescent="0.25">
      <c r="C1597" s="15"/>
      <c r="G1597"/>
    </row>
    <row r="1598" spans="3:7" x14ac:dyDescent="0.25">
      <c r="C1598" s="15"/>
      <c r="G1598"/>
    </row>
    <row r="1599" spans="3:7" x14ac:dyDescent="0.25">
      <c r="C1599" s="15"/>
      <c r="G1599"/>
    </row>
    <row r="1600" spans="3:7" x14ac:dyDescent="0.25">
      <c r="C1600" s="15"/>
      <c r="G1600"/>
    </row>
    <row r="1601" spans="3:7" x14ac:dyDescent="0.25">
      <c r="C1601" s="15"/>
      <c r="G1601"/>
    </row>
    <row r="1602" spans="3:7" x14ac:dyDescent="0.25">
      <c r="C1602" s="15"/>
      <c r="G1602"/>
    </row>
    <row r="1603" spans="3:7" x14ac:dyDescent="0.25">
      <c r="C1603" s="15"/>
      <c r="G1603"/>
    </row>
    <row r="1604" spans="3:7" x14ac:dyDescent="0.25">
      <c r="C1604" s="15"/>
      <c r="G1604"/>
    </row>
    <row r="1605" spans="3:7" x14ac:dyDescent="0.25">
      <c r="C1605" s="15"/>
      <c r="G1605"/>
    </row>
    <row r="1606" spans="3:7" x14ac:dyDescent="0.25">
      <c r="C1606" s="15"/>
      <c r="G1606"/>
    </row>
    <row r="1607" spans="3:7" x14ac:dyDescent="0.25">
      <c r="C1607" s="15"/>
      <c r="G1607"/>
    </row>
    <row r="1608" spans="3:7" x14ac:dyDescent="0.25">
      <c r="C1608" s="15"/>
      <c r="G1608"/>
    </row>
    <row r="1609" spans="3:7" x14ac:dyDescent="0.25">
      <c r="C1609" s="15"/>
      <c r="G1609"/>
    </row>
    <row r="1610" spans="3:7" x14ac:dyDescent="0.25">
      <c r="C1610" s="15"/>
      <c r="G1610"/>
    </row>
    <row r="1611" spans="3:7" x14ac:dyDescent="0.25">
      <c r="C1611" s="15"/>
      <c r="G1611"/>
    </row>
    <row r="1612" spans="3:7" x14ac:dyDescent="0.25">
      <c r="C1612" s="15"/>
      <c r="G1612"/>
    </row>
    <row r="1613" spans="3:7" x14ac:dyDescent="0.25">
      <c r="C1613" s="15"/>
      <c r="G1613"/>
    </row>
    <row r="1614" spans="3:7" x14ac:dyDescent="0.25">
      <c r="C1614" s="15"/>
      <c r="G1614"/>
    </row>
    <row r="1615" spans="3:7" x14ac:dyDescent="0.25">
      <c r="C1615" s="15"/>
      <c r="G1615"/>
    </row>
    <row r="1616" spans="3:7" x14ac:dyDescent="0.25">
      <c r="C1616" s="15"/>
      <c r="G1616"/>
    </row>
    <row r="1617" spans="3:7" x14ac:dyDescent="0.25">
      <c r="C1617" s="15"/>
      <c r="G1617"/>
    </row>
    <row r="1618" spans="3:7" x14ac:dyDescent="0.25">
      <c r="C1618" s="15"/>
      <c r="G1618"/>
    </row>
    <row r="1619" spans="3:7" x14ac:dyDescent="0.25">
      <c r="C1619" s="15"/>
      <c r="G1619"/>
    </row>
    <row r="1620" spans="3:7" x14ac:dyDescent="0.25">
      <c r="C1620" s="15"/>
      <c r="G1620"/>
    </row>
    <row r="1621" spans="3:7" x14ac:dyDescent="0.25">
      <c r="C1621" s="15"/>
      <c r="G1621"/>
    </row>
    <row r="1622" spans="3:7" x14ac:dyDescent="0.25">
      <c r="C1622" s="15"/>
      <c r="G1622"/>
    </row>
    <row r="1623" spans="3:7" x14ac:dyDescent="0.25">
      <c r="C1623" s="15"/>
      <c r="G1623"/>
    </row>
    <row r="1624" spans="3:7" x14ac:dyDescent="0.25">
      <c r="C1624" s="15"/>
      <c r="G1624"/>
    </row>
    <row r="1625" spans="3:7" x14ac:dyDescent="0.25">
      <c r="C1625" s="15"/>
      <c r="G1625"/>
    </row>
    <row r="1626" spans="3:7" x14ac:dyDescent="0.25">
      <c r="C1626" s="15"/>
      <c r="G1626"/>
    </row>
    <row r="1627" spans="3:7" x14ac:dyDescent="0.25">
      <c r="C1627" s="15"/>
      <c r="G1627"/>
    </row>
    <row r="1628" spans="3:7" x14ac:dyDescent="0.25">
      <c r="C1628" s="15"/>
      <c r="G1628"/>
    </row>
    <row r="1629" spans="3:7" x14ac:dyDescent="0.25">
      <c r="C1629" s="15"/>
      <c r="G1629"/>
    </row>
    <row r="1630" spans="3:7" x14ac:dyDescent="0.25">
      <c r="C1630" s="15"/>
      <c r="G1630"/>
    </row>
    <row r="1631" spans="3:7" x14ac:dyDescent="0.25">
      <c r="C1631" s="15"/>
      <c r="G1631"/>
    </row>
    <row r="1632" spans="3:7" x14ac:dyDescent="0.25">
      <c r="C1632" s="15"/>
      <c r="G1632"/>
    </row>
    <row r="1633" spans="3:7" x14ac:dyDescent="0.25">
      <c r="C1633" s="15"/>
      <c r="G1633"/>
    </row>
    <row r="1634" spans="3:7" x14ac:dyDescent="0.25">
      <c r="C1634" s="15"/>
      <c r="G1634"/>
    </row>
    <row r="1635" spans="3:7" x14ac:dyDescent="0.25">
      <c r="C1635" s="15"/>
      <c r="G1635"/>
    </row>
    <row r="1636" spans="3:7" x14ac:dyDescent="0.25">
      <c r="C1636" s="15"/>
      <c r="G1636"/>
    </row>
    <row r="1637" spans="3:7" x14ac:dyDescent="0.25">
      <c r="C1637" s="15"/>
      <c r="G1637"/>
    </row>
    <row r="1638" spans="3:7" x14ac:dyDescent="0.25">
      <c r="C1638" s="15"/>
      <c r="G1638"/>
    </row>
    <row r="1639" spans="3:7" x14ac:dyDescent="0.25">
      <c r="C1639" s="15"/>
      <c r="G1639"/>
    </row>
    <row r="1640" spans="3:7" x14ac:dyDescent="0.25">
      <c r="C1640" s="15"/>
      <c r="G1640"/>
    </row>
    <row r="1641" spans="3:7" x14ac:dyDescent="0.25">
      <c r="C1641" s="15"/>
      <c r="G1641"/>
    </row>
    <row r="1642" spans="3:7" x14ac:dyDescent="0.25">
      <c r="C1642" s="15"/>
      <c r="G1642"/>
    </row>
    <row r="1643" spans="3:7" x14ac:dyDescent="0.25">
      <c r="C1643" s="15"/>
      <c r="G1643"/>
    </row>
    <row r="1644" spans="3:7" x14ac:dyDescent="0.25">
      <c r="C1644" s="15"/>
      <c r="G1644"/>
    </row>
    <row r="1645" spans="3:7" x14ac:dyDescent="0.25">
      <c r="C1645" s="15"/>
      <c r="G1645"/>
    </row>
    <row r="1646" spans="3:7" x14ac:dyDescent="0.25">
      <c r="C1646" s="15"/>
      <c r="G1646"/>
    </row>
    <row r="1647" spans="3:7" x14ac:dyDescent="0.25">
      <c r="C1647" s="15"/>
      <c r="G1647"/>
    </row>
    <row r="1648" spans="3:7" x14ac:dyDescent="0.25">
      <c r="C1648" s="15"/>
      <c r="G1648"/>
    </row>
    <row r="1649" spans="3:7" x14ac:dyDescent="0.25">
      <c r="C1649" s="15"/>
      <c r="G1649"/>
    </row>
    <row r="1650" spans="3:7" x14ac:dyDescent="0.25">
      <c r="C1650" s="15"/>
      <c r="G1650"/>
    </row>
    <row r="1651" spans="3:7" x14ac:dyDescent="0.25">
      <c r="C1651" s="15"/>
      <c r="G1651"/>
    </row>
    <row r="1652" spans="3:7" x14ac:dyDescent="0.25">
      <c r="C1652" s="15"/>
      <c r="G1652"/>
    </row>
    <row r="1653" spans="3:7" x14ac:dyDescent="0.25">
      <c r="C1653" s="15"/>
      <c r="G1653"/>
    </row>
    <row r="1654" spans="3:7" x14ac:dyDescent="0.25">
      <c r="C1654" s="15"/>
      <c r="G1654"/>
    </row>
    <row r="1655" spans="3:7" x14ac:dyDescent="0.25">
      <c r="C1655" s="15"/>
      <c r="G1655"/>
    </row>
    <row r="1656" spans="3:7" x14ac:dyDescent="0.25">
      <c r="C1656" s="15"/>
      <c r="G1656"/>
    </row>
    <row r="1657" spans="3:7" x14ac:dyDescent="0.25">
      <c r="C1657" s="15"/>
      <c r="G1657"/>
    </row>
    <row r="1658" spans="3:7" x14ac:dyDescent="0.25">
      <c r="C1658" s="15"/>
      <c r="G1658"/>
    </row>
    <row r="1659" spans="3:7" x14ac:dyDescent="0.25">
      <c r="C1659" s="15"/>
      <c r="G1659"/>
    </row>
    <row r="1660" spans="3:7" x14ac:dyDescent="0.25">
      <c r="C1660" s="15"/>
      <c r="G1660"/>
    </row>
    <row r="1661" spans="3:7" x14ac:dyDescent="0.25">
      <c r="C1661" s="15"/>
      <c r="G1661"/>
    </row>
    <row r="1662" spans="3:7" x14ac:dyDescent="0.25">
      <c r="C1662" s="15"/>
      <c r="G1662"/>
    </row>
    <row r="1663" spans="3:7" x14ac:dyDescent="0.25">
      <c r="C1663" s="15"/>
      <c r="G1663"/>
    </row>
    <row r="1664" spans="3:7" x14ac:dyDescent="0.25">
      <c r="C1664" s="15"/>
      <c r="G1664"/>
    </row>
    <row r="1665" spans="3:7" x14ac:dyDescent="0.25">
      <c r="C1665" s="15"/>
      <c r="G1665"/>
    </row>
    <row r="1666" spans="3:7" x14ac:dyDescent="0.25">
      <c r="C1666" s="15"/>
      <c r="G1666"/>
    </row>
    <row r="1667" spans="3:7" x14ac:dyDescent="0.25">
      <c r="C1667" s="15"/>
      <c r="G1667"/>
    </row>
    <row r="1668" spans="3:7" x14ac:dyDescent="0.25">
      <c r="C1668" s="15"/>
      <c r="G1668"/>
    </row>
    <row r="1669" spans="3:7" x14ac:dyDescent="0.25">
      <c r="C1669" s="15"/>
      <c r="G1669"/>
    </row>
    <row r="1670" spans="3:7" x14ac:dyDescent="0.25">
      <c r="C1670" s="15"/>
      <c r="G1670"/>
    </row>
    <row r="1671" spans="3:7" x14ac:dyDescent="0.25">
      <c r="C1671" s="15"/>
      <c r="G1671"/>
    </row>
    <row r="1672" spans="3:7" x14ac:dyDescent="0.25">
      <c r="C1672" s="15"/>
      <c r="G1672"/>
    </row>
    <row r="1673" spans="3:7" x14ac:dyDescent="0.25">
      <c r="C1673" s="15"/>
      <c r="G1673"/>
    </row>
    <row r="1674" spans="3:7" x14ac:dyDescent="0.25">
      <c r="C1674" s="15"/>
      <c r="G1674"/>
    </row>
    <row r="1675" spans="3:7" x14ac:dyDescent="0.25">
      <c r="C1675" s="15"/>
      <c r="G1675"/>
    </row>
    <row r="1676" spans="3:7" x14ac:dyDescent="0.25">
      <c r="C1676" s="15"/>
      <c r="G1676"/>
    </row>
    <row r="1677" spans="3:7" x14ac:dyDescent="0.25">
      <c r="C1677" s="15"/>
      <c r="G1677"/>
    </row>
    <row r="1678" spans="3:7" x14ac:dyDescent="0.25">
      <c r="C1678" s="15"/>
      <c r="G1678"/>
    </row>
    <row r="1679" spans="3:7" x14ac:dyDescent="0.25">
      <c r="C1679" s="15"/>
      <c r="G1679"/>
    </row>
    <row r="1680" spans="3:7" x14ac:dyDescent="0.25">
      <c r="C1680" s="15"/>
      <c r="G1680"/>
    </row>
    <row r="1681" spans="3:7" x14ac:dyDescent="0.25">
      <c r="C1681" s="15"/>
      <c r="G1681"/>
    </row>
    <row r="1682" spans="3:7" x14ac:dyDescent="0.25">
      <c r="C1682" s="15"/>
      <c r="G1682"/>
    </row>
    <row r="1683" spans="3:7" x14ac:dyDescent="0.25">
      <c r="C1683" s="15"/>
      <c r="G1683"/>
    </row>
    <row r="1684" spans="3:7" x14ac:dyDescent="0.25">
      <c r="C1684" s="15"/>
      <c r="G1684"/>
    </row>
    <row r="1685" spans="3:7" x14ac:dyDescent="0.25">
      <c r="C1685" s="15"/>
      <c r="G1685"/>
    </row>
    <row r="1686" spans="3:7" x14ac:dyDescent="0.25">
      <c r="C1686" s="15"/>
      <c r="G1686"/>
    </row>
    <row r="1687" spans="3:7" x14ac:dyDescent="0.25">
      <c r="C1687" s="15"/>
      <c r="G1687"/>
    </row>
    <row r="1688" spans="3:7" x14ac:dyDescent="0.25">
      <c r="C1688" s="15"/>
      <c r="G1688"/>
    </row>
    <row r="1689" spans="3:7" x14ac:dyDescent="0.25">
      <c r="C1689" s="15"/>
      <c r="G1689"/>
    </row>
    <row r="1690" spans="3:7" x14ac:dyDescent="0.25">
      <c r="C1690" s="15"/>
      <c r="G1690"/>
    </row>
    <row r="1691" spans="3:7" x14ac:dyDescent="0.25">
      <c r="C1691" s="15"/>
      <c r="G1691"/>
    </row>
    <row r="1692" spans="3:7" x14ac:dyDescent="0.25">
      <c r="C1692" s="15"/>
      <c r="G1692"/>
    </row>
    <row r="1693" spans="3:7" x14ac:dyDescent="0.25">
      <c r="C1693" s="15"/>
      <c r="G1693"/>
    </row>
    <row r="1694" spans="3:7" x14ac:dyDescent="0.25">
      <c r="C1694" s="15"/>
      <c r="G1694"/>
    </row>
    <row r="1695" spans="3:7" x14ac:dyDescent="0.25">
      <c r="C1695" s="15"/>
      <c r="G1695"/>
    </row>
    <row r="1696" spans="3:7" x14ac:dyDescent="0.25">
      <c r="C1696" s="15"/>
      <c r="G1696"/>
    </row>
    <row r="1697" spans="3:7" x14ac:dyDescent="0.25">
      <c r="C1697" s="15"/>
      <c r="G1697"/>
    </row>
    <row r="1698" spans="3:7" x14ac:dyDescent="0.25">
      <c r="C1698" s="15"/>
      <c r="G1698"/>
    </row>
    <row r="1699" spans="3:7" x14ac:dyDescent="0.25">
      <c r="C1699" s="15"/>
      <c r="G1699"/>
    </row>
    <row r="1700" spans="3:7" x14ac:dyDescent="0.25">
      <c r="C1700" s="15"/>
      <c r="G1700"/>
    </row>
    <row r="1701" spans="3:7" x14ac:dyDescent="0.25">
      <c r="C1701" s="15"/>
      <c r="G1701"/>
    </row>
    <row r="1702" spans="3:7" x14ac:dyDescent="0.25">
      <c r="C1702" s="15"/>
      <c r="G1702"/>
    </row>
    <row r="1703" spans="3:7" x14ac:dyDescent="0.25">
      <c r="C1703" s="15"/>
      <c r="G1703"/>
    </row>
    <row r="1704" spans="3:7" x14ac:dyDescent="0.25">
      <c r="C1704" s="15"/>
      <c r="G1704"/>
    </row>
    <row r="1705" spans="3:7" x14ac:dyDescent="0.25">
      <c r="C1705" s="15"/>
      <c r="G1705"/>
    </row>
    <row r="1706" spans="3:7" x14ac:dyDescent="0.25">
      <c r="C1706" s="15"/>
      <c r="G1706"/>
    </row>
    <row r="1707" spans="3:7" x14ac:dyDescent="0.25">
      <c r="C1707" s="15"/>
      <c r="G1707"/>
    </row>
    <row r="1708" spans="3:7" x14ac:dyDescent="0.25">
      <c r="C1708" s="15"/>
      <c r="G1708"/>
    </row>
    <row r="1709" spans="3:7" x14ac:dyDescent="0.25">
      <c r="C1709" s="15"/>
      <c r="G1709"/>
    </row>
    <row r="1710" spans="3:7" x14ac:dyDescent="0.25">
      <c r="C1710" s="15"/>
      <c r="G1710"/>
    </row>
    <row r="1711" spans="3:7" x14ac:dyDescent="0.25">
      <c r="C1711" s="15"/>
      <c r="G1711"/>
    </row>
    <row r="1712" spans="3:7" x14ac:dyDescent="0.25">
      <c r="C1712" s="15"/>
      <c r="G1712"/>
    </row>
    <row r="1713" spans="3:7" x14ac:dyDescent="0.25">
      <c r="C1713" s="15"/>
      <c r="G1713"/>
    </row>
    <row r="1714" spans="3:7" x14ac:dyDescent="0.25">
      <c r="C1714" s="15"/>
      <c r="G1714"/>
    </row>
    <row r="1715" spans="3:7" x14ac:dyDescent="0.25">
      <c r="C1715" s="15"/>
      <c r="G1715"/>
    </row>
    <row r="1716" spans="3:7" x14ac:dyDescent="0.25">
      <c r="C1716" s="15"/>
      <c r="G1716"/>
    </row>
    <row r="1717" spans="3:7" x14ac:dyDescent="0.25">
      <c r="C1717" s="15"/>
      <c r="G1717"/>
    </row>
    <row r="1718" spans="3:7" x14ac:dyDescent="0.25">
      <c r="C1718" s="15"/>
      <c r="G1718"/>
    </row>
    <row r="1719" spans="3:7" x14ac:dyDescent="0.25">
      <c r="C1719" s="15"/>
      <c r="G1719"/>
    </row>
    <row r="1720" spans="3:7" x14ac:dyDescent="0.25">
      <c r="C1720" s="15"/>
      <c r="G1720"/>
    </row>
    <row r="1721" spans="3:7" x14ac:dyDescent="0.25">
      <c r="C1721" s="15"/>
      <c r="G1721"/>
    </row>
    <row r="1722" spans="3:7" x14ac:dyDescent="0.25">
      <c r="C1722" s="15"/>
      <c r="G1722"/>
    </row>
    <row r="1723" spans="3:7" x14ac:dyDescent="0.25">
      <c r="C1723" s="15"/>
      <c r="G1723"/>
    </row>
    <row r="1724" spans="3:7" x14ac:dyDescent="0.25">
      <c r="C1724" s="15"/>
      <c r="G1724"/>
    </row>
    <row r="1725" spans="3:7" x14ac:dyDescent="0.25">
      <c r="C1725" s="15"/>
      <c r="G1725"/>
    </row>
    <row r="1726" spans="3:7" x14ac:dyDescent="0.25">
      <c r="C1726" s="15"/>
      <c r="G1726"/>
    </row>
    <row r="1727" spans="3:7" x14ac:dyDescent="0.25">
      <c r="C1727" s="15"/>
      <c r="G1727"/>
    </row>
    <row r="1728" spans="3:7" x14ac:dyDescent="0.25">
      <c r="C1728" s="15"/>
      <c r="G1728"/>
    </row>
    <row r="1729" spans="3:7" x14ac:dyDescent="0.25">
      <c r="C1729" s="15"/>
      <c r="G1729"/>
    </row>
    <row r="1730" spans="3:7" x14ac:dyDescent="0.25">
      <c r="C1730" s="15"/>
      <c r="G1730"/>
    </row>
    <row r="1731" spans="3:7" x14ac:dyDescent="0.25">
      <c r="C1731" s="15"/>
      <c r="G1731"/>
    </row>
    <row r="1732" spans="3:7" x14ac:dyDescent="0.25">
      <c r="C1732" s="15"/>
      <c r="G1732"/>
    </row>
    <row r="1733" spans="3:7" x14ac:dyDescent="0.25">
      <c r="C1733" s="15"/>
      <c r="G1733"/>
    </row>
    <row r="1734" spans="3:7" x14ac:dyDescent="0.25">
      <c r="C1734" s="15"/>
      <c r="G1734"/>
    </row>
    <row r="1735" spans="3:7" x14ac:dyDescent="0.25">
      <c r="C1735" s="15"/>
      <c r="G1735"/>
    </row>
    <row r="1736" spans="3:7" x14ac:dyDescent="0.25">
      <c r="C1736" s="15"/>
      <c r="G1736"/>
    </row>
    <row r="1737" spans="3:7" x14ac:dyDescent="0.25">
      <c r="C1737" s="15"/>
      <c r="G1737"/>
    </row>
    <row r="1738" spans="3:7" x14ac:dyDescent="0.25">
      <c r="C1738" s="15"/>
      <c r="G1738"/>
    </row>
    <row r="1739" spans="3:7" x14ac:dyDescent="0.25">
      <c r="C1739" s="15"/>
      <c r="G1739"/>
    </row>
    <row r="1740" spans="3:7" x14ac:dyDescent="0.25">
      <c r="C1740" s="15"/>
      <c r="G1740"/>
    </row>
    <row r="1741" spans="3:7" x14ac:dyDescent="0.25">
      <c r="C1741" s="15"/>
      <c r="G1741"/>
    </row>
    <row r="1742" spans="3:7" x14ac:dyDescent="0.25">
      <c r="C1742" s="15"/>
      <c r="G1742"/>
    </row>
    <row r="1743" spans="3:7" x14ac:dyDescent="0.25">
      <c r="C1743" s="15"/>
      <c r="G1743"/>
    </row>
    <row r="1744" spans="3:7" x14ac:dyDescent="0.25">
      <c r="C1744" s="15"/>
      <c r="G1744"/>
    </row>
    <row r="1745" spans="3:7" x14ac:dyDescent="0.25">
      <c r="C1745" s="15"/>
      <c r="G1745"/>
    </row>
    <row r="1746" spans="3:7" x14ac:dyDescent="0.25">
      <c r="C1746" s="15"/>
      <c r="G1746"/>
    </row>
    <row r="1747" spans="3:7" x14ac:dyDescent="0.25">
      <c r="C1747" s="15"/>
      <c r="G1747"/>
    </row>
    <row r="1748" spans="3:7" x14ac:dyDescent="0.25">
      <c r="C1748" s="15"/>
      <c r="G1748"/>
    </row>
    <row r="1749" spans="3:7" x14ac:dyDescent="0.25">
      <c r="C1749" s="15"/>
      <c r="G1749"/>
    </row>
    <row r="1750" spans="3:7" x14ac:dyDescent="0.25">
      <c r="C1750" s="15"/>
      <c r="G1750"/>
    </row>
    <row r="1751" spans="3:7" x14ac:dyDescent="0.25">
      <c r="C1751" s="15"/>
      <c r="G1751"/>
    </row>
    <row r="1752" spans="3:7" x14ac:dyDescent="0.25">
      <c r="C1752" s="15"/>
      <c r="G1752"/>
    </row>
    <row r="1753" spans="3:7" x14ac:dyDescent="0.25">
      <c r="C1753" s="15"/>
      <c r="G1753"/>
    </row>
    <row r="1754" spans="3:7" x14ac:dyDescent="0.25">
      <c r="C1754" s="15"/>
      <c r="G1754"/>
    </row>
    <row r="1755" spans="3:7" x14ac:dyDescent="0.25">
      <c r="C1755" s="15"/>
      <c r="G1755"/>
    </row>
    <row r="1756" spans="3:7" x14ac:dyDescent="0.25">
      <c r="C1756" s="15"/>
      <c r="G1756"/>
    </row>
    <row r="1757" spans="3:7" x14ac:dyDescent="0.25">
      <c r="C1757" s="15"/>
      <c r="G1757"/>
    </row>
    <row r="1758" spans="3:7" x14ac:dyDescent="0.25">
      <c r="C1758" s="15"/>
      <c r="G1758"/>
    </row>
    <row r="1759" spans="3:7" x14ac:dyDescent="0.25">
      <c r="C1759" s="15"/>
      <c r="G1759"/>
    </row>
    <row r="1760" spans="3:7" x14ac:dyDescent="0.25">
      <c r="C1760" s="15"/>
      <c r="G1760"/>
    </row>
    <row r="1761" spans="3:7" x14ac:dyDescent="0.25">
      <c r="C1761" s="15"/>
      <c r="G1761"/>
    </row>
    <row r="1762" spans="3:7" x14ac:dyDescent="0.25">
      <c r="C1762" s="15"/>
      <c r="G1762"/>
    </row>
    <row r="1763" spans="3:7" x14ac:dyDescent="0.25">
      <c r="C1763" s="15"/>
      <c r="G1763"/>
    </row>
    <row r="1764" spans="3:7" x14ac:dyDescent="0.25">
      <c r="C1764" s="15"/>
      <c r="G1764"/>
    </row>
    <row r="1765" spans="3:7" x14ac:dyDescent="0.25">
      <c r="C1765" s="15"/>
      <c r="G1765"/>
    </row>
    <row r="1766" spans="3:7" x14ac:dyDescent="0.25">
      <c r="C1766" s="15"/>
      <c r="G1766"/>
    </row>
    <row r="1767" spans="3:7" x14ac:dyDescent="0.25">
      <c r="C1767" s="15"/>
      <c r="G1767"/>
    </row>
    <row r="1768" spans="3:7" x14ac:dyDescent="0.25">
      <c r="C1768" s="15"/>
      <c r="G1768"/>
    </row>
    <row r="1769" spans="3:7" x14ac:dyDescent="0.25">
      <c r="C1769" s="15"/>
      <c r="G1769"/>
    </row>
    <row r="1770" spans="3:7" x14ac:dyDescent="0.25">
      <c r="C1770" s="15"/>
      <c r="G1770"/>
    </row>
    <row r="1771" spans="3:7" x14ac:dyDescent="0.25">
      <c r="C1771" s="15"/>
      <c r="G1771"/>
    </row>
    <row r="1772" spans="3:7" x14ac:dyDescent="0.25">
      <c r="C1772" s="15"/>
      <c r="G1772"/>
    </row>
    <row r="1773" spans="3:7" x14ac:dyDescent="0.25">
      <c r="C1773" s="15"/>
      <c r="G1773"/>
    </row>
    <row r="1774" spans="3:7" x14ac:dyDescent="0.25">
      <c r="C1774" s="15"/>
      <c r="G1774"/>
    </row>
    <row r="1775" spans="3:7" x14ac:dyDescent="0.25">
      <c r="C1775" s="15"/>
      <c r="G1775"/>
    </row>
    <row r="1776" spans="3:7" x14ac:dyDescent="0.25">
      <c r="C1776" s="15"/>
      <c r="G1776"/>
    </row>
    <row r="1777" spans="3:7" x14ac:dyDescent="0.25">
      <c r="C1777" s="15"/>
      <c r="G1777"/>
    </row>
    <row r="1778" spans="3:7" x14ac:dyDescent="0.25">
      <c r="C1778" s="15"/>
      <c r="G1778"/>
    </row>
    <row r="1779" spans="3:7" x14ac:dyDescent="0.25">
      <c r="C1779" s="15"/>
      <c r="G1779"/>
    </row>
    <row r="1780" spans="3:7" x14ac:dyDescent="0.25">
      <c r="C1780" s="15"/>
      <c r="G1780"/>
    </row>
    <row r="1781" spans="3:7" x14ac:dyDescent="0.25">
      <c r="C1781" s="15"/>
      <c r="G1781"/>
    </row>
    <row r="1782" spans="3:7" x14ac:dyDescent="0.25">
      <c r="C1782" s="15"/>
      <c r="G1782"/>
    </row>
    <row r="1783" spans="3:7" x14ac:dyDescent="0.25">
      <c r="C1783" s="15"/>
      <c r="G1783"/>
    </row>
    <row r="1784" spans="3:7" x14ac:dyDescent="0.25">
      <c r="C1784" s="15"/>
      <c r="G1784"/>
    </row>
    <row r="1785" spans="3:7" x14ac:dyDescent="0.25">
      <c r="C1785" s="15"/>
      <c r="G1785"/>
    </row>
    <row r="1786" spans="3:7" x14ac:dyDescent="0.25">
      <c r="C1786" s="15"/>
      <c r="G1786"/>
    </row>
    <row r="1787" spans="3:7" x14ac:dyDescent="0.25">
      <c r="C1787" s="15"/>
      <c r="G1787"/>
    </row>
    <row r="1788" spans="3:7" x14ac:dyDescent="0.25">
      <c r="C1788" s="15"/>
      <c r="G1788"/>
    </row>
    <row r="1789" spans="3:7" x14ac:dyDescent="0.25">
      <c r="C1789" s="15"/>
      <c r="G1789"/>
    </row>
    <row r="1790" spans="3:7" x14ac:dyDescent="0.25">
      <c r="C1790" s="15"/>
      <c r="G1790"/>
    </row>
    <row r="1791" spans="3:7" x14ac:dyDescent="0.25">
      <c r="C1791" s="15"/>
      <c r="G1791"/>
    </row>
    <row r="1792" spans="3:7" x14ac:dyDescent="0.25">
      <c r="C1792" s="15"/>
      <c r="G1792"/>
    </row>
    <row r="1793" spans="3:7" x14ac:dyDescent="0.25">
      <c r="C1793" s="15"/>
      <c r="G1793"/>
    </row>
    <row r="1794" spans="3:7" x14ac:dyDescent="0.25">
      <c r="C1794" s="15"/>
      <c r="G1794"/>
    </row>
    <row r="1795" spans="3:7" x14ac:dyDescent="0.25">
      <c r="C1795" s="15"/>
      <c r="G1795"/>
    </row>
    <row r="1796" spans="3:7" x14ac:dyDescent="0.25">
      <c r="C1796" s="15"/>
      <c r="G1796"/>
    </row>
    <row r="1797" spans="3:7" x14ac:dyDescent="0.25">
      <c r="C1797" s="15"/>
      <c r="G1797"/>
    </row>
    <row r="1798" spans="3:7" x14ac:dyDescent="0.25">
      <c r="C1798" s="15"/>
      <c r="G1798"/>
    </row>
    <row r="1799" spans="3:7" x14ac:dyDescent="0.25">
      <c r="C1799" s="15"/>
      <c r="G1799"/>
    </row>
    <row r="1800" spans="3:7" x14ac:dyDescent="0.25">
      <c r="C1800" s="15"/>
      <c r="G1800"/>
    </row>
    <row r="1801" spans="3:7" x14ac:dyDescent="0.25">
      <c r="C1801" s="15"/>
      <c r="G1801"/>
    </row>
    <row r="1802" spans="3:7" x14ac:dyDescent="0.25">
      <c r="C1802" s="15"/>
      <c r="G1802"/>
    </row>
    <row r="1803" spans="3:7" x14ac:dyDescent="0.25">
      <c r="C1803" s="15"/>
      <c r="G1803"/>
    </row>
    <row r="1804" spans="3:7" x14ac:dyDescent="0.25">
      <c r="C1804" s="15"/>
      <c r="G1804"/>
    </row>
    <row r="1805" spans="3:7" x14ac:dyDescent="0.25">
      <c r="C1805" s="15"/>
      <c r="G1805"/>
    </row>
    <row r="1806" spans="3:7" x14ac:dyDescent="0.25">
      <c r="C1806" s="15"/>
      <c r="G1806"/>
    </row>
    <row r="1807" spans="3:7" x14ac:dyDescent="0.25">
      <c r="C1807" s="15"/>
      <c r="G1807"/>
    </row>
    <row r="1808" spans="3:7" x14ac:dyDescent="0.25">
      <c r="C1808" s="15"/>
      <c r="G1808"/>
    </row>
    <row r="1809" spans="3:7" x14ac:dyDescent="0.25">
      <c r="C1809" s="15"/>
      <c r="G1809"/>
    </row>
    <row r="1810" spans="3:7" x14ac:dyDescent="0.25">
      <c r="C1810" s="15"/>
      <c r="G1810"/>
    </row>
    <row r="1811" spans="3:7" x14ac:dyDescent="0.25">
      <c r="C1811" s="15"/>
      <c r="G1811"/>
    </row>
    <row r="1812" spans="3:7" x14ac:dyDescent="0.25">
      <c r="C1812" s="15"/>
      <c r="G1812"/>
    </row>
    <row r="1813" spans="3:7" x14ac:dyDescent="0.25">
      <c r="C1813" s="15"/>
      <c r="G1813"/>
    </row>
    <row r="1814" spans="3:7" x14ac:dyDescent="0.25">
      <c r="C1814" s="15"/>
      <c r="G1814"/>
    </row>
    <row r="1815" spans="3:7" x14ac:dyDescent="0.25">
      <c r="C1815" s="15"/>
      <c r="G1815"/>
    </row>
    <row r="1816" spans="3:7" x14ac:dyDescent="0.25">
      <c r="C1816" s="15"/>
      <c r="G1816"/>
    </row>
    <row r="1817" spans="3:7" x14ac:dyDescent="0.25">
      <c r="C1817" s="15"/>
      <c r="G1817"/>
    </row>
    <row r="1818" spans="3:7" x14ac:dyDescent="0.25">
      <c r="C1818" s="15"/>
      <c r="G1818"/>
    </row>
    <row r="1819" spans="3:7" x14ac:dyDescent="0.25">
      <c r="C1819" s="15"/>
      <c r="G1819"/>
    </row>
    <row r="1820" spans="3:7" x14ac:dyDescent="0.25">
      <c r="C1820" s="15"/>
      <c r="G1820"/>
    </row>
    <row r="1821" spans="3:7" x14ac:dyDescent="0.25">
      <c r="C1821" s="15"/>
      <c r="G1821"/>
    </row>
    <row r="1822" spans="3:7" x14ac:dyDescent="0.25">
      <c r="C1822" s="15"/>
      <c r="G1822"/>
    </row>
    <row r="1823" spans="3:7" x14ac:dyDescent="0.25">
      <c r="C1823" s="15"/>
      <c r="G1823"/>
    </row>
    <row r="1824" spans="3:7" x14ac:dyDescent="0.25">
      <c r="C1824" s="15"/>
      <c r="G1824"/>
    </row>
    <row r="1825" spans="3:7" x14ac:dyDescent="0.25">
      <c r="C1825" s="15"/>
      <c r="G1825"/>
    </row>
    <row r="1826" spans="3:7" x14ac:dyDescent="0.25">
      <c r="C1826" s="15"/>
      <c r="G1826"/>
    </row>
    <row r="1827" spans="3:7" x14ac:dyDescent="0.25">
      <c r="C1827" s="15"/>
      <c r="G1827"/>
    </row>
    <row r="1828" spans="3:7" x14ac:dyDescent="0.25">
      <c r="C1828" s="15"/>
      <c r="G1828"/>
    </row>
    <row r="1829" spans="3:7" x14ac:dyDescent="0.25">
      <c r="C1829" s="15"/>
      <c r="G1829"/>
    </row>
    <row r="1830" spans="3:7" x14ac:dyDescent="0.25">
      <c r="C1830" s="15"/>
      <c r="G1830"/>
    </row>
    <row r="1831" spans="3:7" x14ac:dyDescent="0.25">
      <c r="C1831" s="15"/>
      <c r="G1831"/>
    </row>
    <row r="1832" spans="3:7" x14ac:dyDescent="0.25">
      <c r="C1832" s="15"/>
      <c r="G1832"/>
    </row>
    <row r="1833" spans="3:7" x14ac:dyDescent="0.25">
      <c r="C1833" s="15"/>
      <c r="G1833"/>
    </row>
    <row r="1834" spans="3:7" x14ac:dyDescent="0.25">
      <c r="C1834" s="15"/>
      <c r="G1834"/>
    </row>
    <row r="1835" spans="3:7" x14ac:dyDescent="0.25">
      <c r="C1835" s="15"/>
      <c r="G1835"/>
    </row>
    <row r="1836" spans="3:7" x14ac:dyDescent="0.25">
      <c r="C1836" s="15"/>
      <c r="G1836"/>
    </row>
    <row r="1837" spans="3:7" x14ac:dyDescent="0.25">
      <c r="C1837" s="15"/>
      <c r="G1837"/>
    </row>
    <row r="1838" spans="3:7" x14ac:dyDescent="0.25">
      <c r="C1838" s="15"/>
      <c r="G1838"/>
    </row>
    <row r="1839" spans="3:7" x14ac:dyDescent="0.25">
      <c r="C1839" s="15"/>
      <c r="G1839"/>
    </row>
    <row r="1840" spans="3:7" x14ac:dyDescent="0.25">
      <c r="C1840" s="15"/>
      <c r="G1840"/>
    </row>
    <row r="1841" spans="3:7" x14ac:dyDescent="0.25">
      <c r="C1841" s="15"/>
      <c r="G1841"/>
    </row>
    <row r="1842" spans="3:7" x14ac:dyDescent="0.25">
      <c r="C1842" s="15"/>
      <c r="G1842"/>
    </row>
    <row r="1843" spans="3:7" x14ac:dyDescent="0.25">
      <c r="C1843" s="15"/>
      <c r="G1843"/>
    </row>
    <row r="1844" spans="3:7" x14ac:dyDescent="0.25">
      <c r="C1844" s="15"/>
      <c r="G1844"/>
    </row>
    <row r="1845" spans="3:7" x14ac:dyDescent="0.25">
      <c r="C1845" s="15"/>
      <c r="G1845"/>
    </row>
    <row r="1846" spans="3:7" x14ac:dyDescent="0.25">
      <c r="C1846" s="15"/>
      <c r="G1846"/>
    </row>
    <row r="1847" spans="3:7" x14ac:dyDescent="0.25">
      <c r="C1847" s="15"/>
      <c r="G1847"/>
    </row>
    <row r="1848" spans="3:7" x14ac:dyDescent="0.25">
      <c r="C1848" s="15"/>
      <c r="G1848"/>
    </row>
    <row r="1849" spans="3:7" x14ac:dyDescent="0.25">
      <c r="C1849" s="15"/>
      <c r="G1849"/>
    </row>
    <row r="1850" spans="3:7" x14ac:dyDescent="0.25">
      <c r="C1850" s="15"/>
      <c r="G1850"/>
    </row>
    <row r="1851" spans="3:7" x14ac:dyDescent="0.25">
      <c r="C1851" s="15"/>
      <c r="G1851"/>
    </row>
    <row r="1852" spans="3:7" x14ac:dyDescent="0.25">
      <c r="C1852" s="15"/>
      <c r="G1852"/>
    </row>
    <row r="1853" spans="3:7" x14ac:dyDescent="0.25">
      <c r="C1853" s="15"/>
      <c r="G1853"/>
    </row>
    <row r="1854" spans="3:7" x14ac:dyDescent="0.25">
      <c r="C1854" s="15"/>
      <c r="G1854"/>
    </row>
    <row r="1855" spans="3:7" x14ac:dyDescent="0.25">
      <c r="C1855" s="15"/>
      <c r="G1855"/>
    </row>
    <row r="1856" spans="3:7" x14ac:dyDescent="0.25">
      <c r="C1856" s="15"/>
      <c r="G1856"/>
    </row>
    <row r="1857" spans="3:7" x14ac:dyDescent="0.25">
      <c r="C1857" s="15"/>
      <c r="G1857"/>
    </row>
    <row r="1858" spans="3:7" x14ac:dyDescent="0.25">
      <c r="C1858" s="15"/>
      <c r="G1858"/>
    </row>
    <row r="1859" spans="3:7" x14ac:dyDescent="0.25">
      <c r="C1859" s="15"/>
      <c r="G1859"/>
    </row>
    <row r="1860" spans="3:7" x14ac:dyDescent="0.25">
      <c r="C1860" s="15"/>
      <c r="G1860"/>
    </row>
    <row r="1861" spans="3:7" x14ac:dyDescent="0.25">
      <c r="C1861" s="15"/>
      <c r="G1861"/>
    </row>
    <row r="1862" spans="3:7" x14ac:dyDescent="0.25">
      <c r="C1862" s="15"/>
      <c r="G1862"/>
    </row>
    <row r="1863" spans="3:7" x14ac:dyDescent="0.25">
      <c r="C1863" s="15"/>
      <c r="G1863"/>
    </row>
    <row r="1864" spans="3:7" x14ac:dyDescent="0.25">
      <c r="C1864" s="15"/>
      <c r="G1864"/>
    </row>
    <row r="1865" spans="3:7" x14ac:dyDescent="0.25">
      <c r="C1865" s="15"/>
      <c r="G1865"/>
    </row>
    <row r="1866" spans="3:7" x14ac:dyDescent="0.25">
      <c r="C1866" s="15"/>
      <c r="G1866"/>
    </row>
    <row r="1867" spans="3:7" x14ac:dyDescent="0.25">
      <c r="C1867" s="15"/>
      <c r="G1867"/>
    </row>
    <row r="1868" spans="3:7" x14ac:dyDescent="0.25">
      <c r="C1868" s="15"/>
      <c r="G1868"/>
    </row>
    <row r="1869" spans="3:7" x14ac:dyDescent="0.25">
      <c r="C1869" s="15"/>
      <c r="G1869"/>
    </row>
    <row r="1870" spans="3:7" x14ac:dyDescent="0.25">
      <c r="C1870" s="15"/>
      <c r="G1870"/>
    </row>
    <row r="1871" spans="3:7" x14ac:dyDescent="0.25">
      <c r="C1871" s="15"/>
      <c r="G1871"/>
    </row>
    <row r="1872" spans="3:7" x14ac:dyDescent="0.25">
      <c r="C1872" s="15"/>
      <c r="G1872"/>
    </row>
    <row r="1873" spans="3:7" x14ac:dyDescent="0.25">
      <c r="C1873" s="15"/>
      <c r="G1873"/>
    </row>
    <row r="1874" spans="3:7" x14ac:dyDescent="0.25">
      <c r="C1874" s="15"/>
      <c r="G1874"/>
    </row>
    <row r="1875" spans="3:7" x14ac:dyDescent="0.25">
      <c r="C1875" s="15"/>
      <c r="G1875"/>
    </row>
    <row r="1876" spans="3:7" x14ac:dyDescent="0.25">
      <c r="C1876" s="15"/>
      <c r="G1876"/>
    </row>
    <row r="1877" spans="3:7" x14ac:dyDescent="0.25">
      <c r="C1877" s="15"/>
      <c r="G1877"/>
    </row>
    <row r="1878" spans="3:7" x14ac:dyDescent="0.25">
      <c r="C1878" s="15"/>
      <c r="G1878"/>
    </row>
    <row r="1879" spans="3:7" x14ac:dyDescent="0.25">
      <c r="C1879" s="15"/>
      <c r="G1879"/>
    </row>
    <row r="1880" spans="3:7" x14ac:dyDescent="0.25">
      <c r="C1880" s="15"/>
      <c r="G1880"/>
    </row>
    <row r="1881" spans="3:7" x14ac:dyDescent="0.25">
      <c r="C1881" s="15"/>
      <c r="G1881"/>
    </row>
    <row r="1882" spans="3:7" x14ac:dyDescent="0.25">
      <c r="C1882" s="15"/>
      <c r="G1882"/>
    </row>
    <row r="1883" spans="3:7" x14ac:dyDescent="0.25">
      <c r="C1883" s="15"/>
      <c r="G1883"/>
    </row>
    <row r="1884" spans="3:7" x14ac:dyDescent="0.25">
      <c r="C1884" s="15"/>
      <c r="G1884"/>
    </row>
    <row r="1885" spans="3:7" x14ac:dyDescent="0.25">
      <c r="C1885" s="15"/>
      <c r="G1885"/>
    </row>
    <row r="1886" spans="3:7" x14ac:dyDescent="0.25">
      <c r="C1886" s="15"/>
      <c r="G1886"/>
    </row>
    <row r="1887" spans="3:7" x14ac:dyDescent="0.25">
      <c r="C1887" s="15"/>
      <c r="G1887"/>
    </row>
    <row r="1888" spans="3:7" x14ac:dyDescent="0.25">
      <c r="C1888" s="15"/>
      <c r="G1888"/>
    </row>
    <row r="1889" spans="3:7" x14ac:dyDescent="0.25">
      <c r="C1889" s="15"/>
      <c r="G1889"/>
    </row>
    <row r="1890" spans="3:7" x14ac:dyDescent="0.25">
      <c r="C1890" s="15"/>
      <c r="G1890"/>
    </row>
    <row r="1891" spans="3:7" x14ac:dyDescent="0.25">
      <c r="C1891" s="15"/>
      <c r="G1891"/>
    </row>
    <row r="1892" spans="3:7" x14ac:dyDescent="0.25">
      <c r="C1892" s="15"/>
      <c r="G1892"/>
    </row>
    <row r="1893" spans="3:7" x14ac:dyDescent="0.25">
      <c r="C1893" s="15"/>
      <c r="G1893"/>
    </row>
    <row r="1894" spans="3:7" x14ac:dyDescent="0.25">
      <c r="C1894" s="15"/>
      <c r="G1894"/>
    </row>
    <row r="1895" spans="3:7" x14ac:dyDescent="0.25">
      <c r="C1895" s="15"/>
      <c r="G1895"/>
    </row>
    <row r="1896" spans="3:7" x14ac:dyDescent="0.25">
      <c r="C1896" s="15"/>
      <c r="G1896"/>
    </row>
    <row r="1897" spans="3:7" x14ac:dyDescent="0.25">
      <c r="C1897" s="15"/>
      <c r="G1897"/>
    </row>
    <row r="1898" spans="3:7" x14ac:dyDescent="0.25">
      <c r="C1898" s="15"/>
      <c r="G1898"/>
    </row>
    <row r="1899" spans="3:7" x14ac:dyDescent="0.25">
      <c r="C1899" s="15"/>
      <c r="G1899"/>
    </row>
    <row r="1900" spans="3:7" x14ac:dyDescent="0.25">
      <c r="C1900" s="15"/>
      <c r="G1900"/>
    </row>
    <row r="1901" spans="3:7" x14ac:dyDescent="0.25">
      <c r="C1901" s="15"/>
      <c r="G1901"/>
    </row>
    <row r="1902" spans="3:7" x14ac:dyDescent="0.25">
      <c r="C1902" s="15"/>
      <c r="G1902"/>
    </row>
    <row r="1903" spans="3:7" x14ac:dyDescent="0.25">
      <c r="C1903" s="15"/>
      <c r="G1903"/>
    </row>
    <row r="1904" spans="3:7" x14ac:dyDescent="0.25">
      <c r="C1904" s="15"/>
      <c r="G1904"/>
    </row>
    <row r="1905" spans="3:7" x14ac:dyDescent="0.25">
      <c r="C1905" s="15"/>
      <c r="G1905"/>
    </row>
    <row r="1906" spans="3:7" x14ac:dyDescent="0.25">
      <c r="C1906" s="15"/>
      <c r="G1906"/>
    </row>
    <row r="1907" spans="3:7" x14ac:dyDescent="0.25">
      <c r="C1907" s="15"/>
      <c r="G1907"/>
    </row>
    <row r="1908" spans="3:7" x14ac:dyDescent="0.25">
      <c r="C1908" s="15"/>
      <c r="G1908"/>
    </row>
    <row r="1909" spans="3:7" x14ac:dyDescent="0.25">
      <c r="C1909" s="15"/>
      <c r="G1909"/>
    </row>
    <row r="1910" spans="3:7" x14ac:dyDescent="0.25">
      <c r="C1910" s="15"/>
      <c r="G1910"/>
    </row>
    <row r="1911" spans="3:7" x14ac:dyDescent="0.25">
      <c r="C1911" s="15"/>
      <c r="G1911"/>
    </row>
    <row r="1912" spans="3:7" x14ac:dyDescent="0.25">
      <c r="C1912" s="15"/>
      <c r="G1912"/>
    </row>
    <row r="1913" spans="3:7" x14ac:dyDescent="0.25">
      <c r="C1913" s="15"/>
      <c r="G1913"/>
    </row>
    <row r="1914" spans="3:7" x14ac:dyDescent="0.25">
      <c r="C1914" s="15"/>
      <c r="G1914"/>
    </row>
    <row r="1915" spans="3:7" x14ac:dyDescent="0.25">
      <c r="C1915" s="15"/>
      <c r="G1915"/>
    </row>
    <row r="1916" spans="3:7" x14ac:dyDescent="0.25">
      <c r="C1916" s="15"/>
      <c r="G1916"/>
    </row>
    <row r="1917" spans="3:7" x14ac:dyDescent="0.25">
      <c r="C1917" s="15"/>
      <c r="G1917"/>
    </row>
    <row r="1918" spans="3:7" x14ac:dyDescent="0.25">
      <c r="C1918" s="15"/>
      <c r="G1918"/>
    </row>
    <row r="1919" spans="3:7" x14ac:dyDescent="0.25">
      <c r="C1919" s="15"/>
      <c r="G1919"/>
    </row>
    <row r="1920" spans="3:7" x14ac:dyDescent="0.25">
      <c r="C1920" s="15"/>
      <c r="G1920"/>
    </row>
    <row r="1921" spans="3:7" x14ac:dyDescent="0.25">
      <c r="C1921" s="15"/>
      <c r="G1921"/>
    </row>
    <row r="1922" spans="3:7" x14ac:dyDescent="0.25">
      <c r="C1922" s="15"/>
      <c r="G1922"/>
    </row>
    <row r="1923" spans="3:7" x14ac:dyDescent="0.25">
      <c r="C1923" s="15"/>
      <c r="G1923"/>
    </row>
    <row r="1924" spans="3:7" x14ac:dyDescent="0.25">
      <c r="C1924" s="15"/>
      <c r="G1924"/>
    </row>
    <row r="1925" spans="3:7" x14ac:dyDescent="0.25">
      <c r="C1925" s="15"/>
      <c r="G1925"/>
    </row>
    <row r="1926" spans="3:7" x14ac:dyDescent="0.25">
      <c r="C1926" s="15"/>
      <c r="G1926"/>
    </row>
    <row r="1927" spans="3:7" x14ac:dyDescent="0.25">
      <c r="C1927" s="15"/>
      <c r="G1927"/>
    </row>
    <row r="1928" spans="3:7" x14ac:dyDescent="0.25">
      <c r="C1928" s="15"/>
      <c r="G1928"/>
    </row>
    <row r="1929" spans="3:7" x14ac:dyDescent="0.25">
      <c r="C1929" s="15"/>
      <c r="G1929"/>
    </row>
    <row r="1930" spans="3:7" x14ac:dyDescent="0.25">
      <c r="C1930" s="15"/>
      <c r="G1930"/>
    </row>
    <row r="1931" spans="3:7" x14ac:dyDescent="0.25">
      <c r="C1931" s="15"/>
      <c r="G1931"/>
    </row>
    <row r="1932" spans="3:7" x14ac:dyDescent="0.25">
      <c r="C1932" s="15"/>
      <c r="G1932"/>
    </row>
    <row r="1933" spans="3:7" x14ac:dyDescent="0.25">
      <c r="C1933" s="15"/>
      <c r="G1933"/>
    </row>
    <row r="1934" spans="3:7" x14ac:dyDescent="0.25">
      <c r="C1934" s="15"/>
      <c r="G1934"/>
    </row>
    <row r="1935" spans="3:7" x14ac:dyDescent="0.25">
      <c r="C1935" s="15"/>
      <c r="G1935"/>
    </row>
    <row r="1936" spans="3:7" x14ac:dyDescent="0.25">
      <c r="C1936" s="15"/>
      <c r="G1936"/>
    </row>
    <row r="1937" spans="3:7" x14ac:dyDescent="0.25">
      <c r="C1937" s="15"/>
      <c r="G1937"/>
    </row>
    <row r="1938" spans="3:7" x14ac:dyDescent="0.25">
      <c r="C1938" s="15"/>
      <c r="G1938"/>
    </row>
    <row r="1939" spans="3:7" x14ac:dyDescent="0.25">
      <c r="C1939" s="15"/>
      <c r="G1939"/>
    </row>
    <row r="1940" spans="3:7" x14ac:dyDescent="0.25">
      <c r="C1940" s="15"/>
      <c r="G1940"/>
    </row>
    <row r="1941" spans="3:7" x14ac:dyDescent="0.25">
      <c r="C1941" s="15"/>
      <c r="G1941"/>
    </row>
    <row r="1942" spans="3:7" x14ac:dyDescent="0.25">
      <c r="C1942" s="15"/>
      <c r="G1942"/>
    </row>
    <row r="1943" spans="3:7" x14ac:dyDescent="0.25">
      <c r="C1943" s="15"/>
      <c r="G1943"/>
    </row>
    <row r="1944" spans="3:7" x14ac:dyDescent="0.25">
      <c r="C1944" s="15"/>
      <c r="G1944"/>
    </row>
    <row r="1945" spans="3:7" x14ac:dyDescent="0.25">
      <c r="C1945" s="15"/>
      <c r="G1945"/>
    </row>
    <row r="1946" spans="3:7" x14ac:dyDescent="0.25">
      <c r="C1946" s="15"/>
      <c r="G1946"/>
    </row>
    <row r="1947" spans="3:7" x14ac:dyDescent="0.25">
      <c r="C1947" s="15"/>
      <c r="G1947"/>
    </row>
    <row r="1948" spans="3:7" x14ac:dyDescent="0.25">
      <c r="C1948" s="15"/>
      <c r="G1948"/>
    </row>
    <row r="1949" spans="3:7" x14ac:dyDescent="0.25">
      <c r="C1949" s="15"/>
      <c r="G1949"/>
    </row>
    <row r="1950" spans="3:7" x14ac:dyDescent="0.25">
      <c r="C1950" s="15"/>
      <c r="G1950"/>
    </row>
    <row r="1951" spans="3:7" x14ac:dyDescent="0.25">
      <c r="C1951" s="15"/>
      <c r="G1951"/>
    </row>
    <row r="1952" spans="3:7" x14ac:dyDescent="0.25">
      <c r="C1952" s="15"/>
      <c r="G1952"/>
    </row>
    <row r="1953" spans="3:7" x14ac:dyDescent="0.25">
      <c r="C1953" s="15"/>
      <c r="G1953"/>
    </row>
    <row r="1954" spans="3:7" x14ac:dyDescent="0.25">
      <c r="C1954" s="15"/>
      <c r="G1954"/>
    </row>
    <row r="1955" spans="3:7" x14ac:dyDescent="0.25">
      <c r="C1955" s="15"/>
      <c r="G1955"/>
    </row>
    <row r="1956" spans="3:7" x14ac:dyDescent="0.25">
      <c r="C1956" s="15"/>
      <c r="G1956"/>
    </row>
    <row r="1957" spans="3:7" x14ac:dyDescent="0.25">
      <c r="C1957" s="15"/>
      <c r="G1957"/>
    </row>
    <row r="1958" spans="3:7" x14ac:dyDescent="0.25">
      <c r="C1958" s="15"/>
      <c r="G1958"/>
    </row>
    <row r="1959" spans="3:7" x14ac:dyDescent="0.25">
      <c r="C1959" s="15"/>
      <c r="G1959"/>
    </row>
    <row r="1960" spans="3:7" x14ac:dyDescent="0.25">
      <c r="C1960" s="15"/>
      <c r="G1960"/>
    </row>
    <row r="1961" spans="3:7" x14ac:dyDescent="0.25">
      <c r="C1961" s="15"/>
      <c r="G1961"/>
    </row>
    <row r="1962" spans="3:7" x14ac:dyDescent="0.25">
      <c r="C1962" s="15"/>
      <c r="G1962"/>
    </row>
    <row r="1963" spans="3:7" x14ac:dyDescent="0.25">
      <c r="C1963" s="15"/>
      <c r="G1963"/>
    </row>
    <row r="1964" spans="3:7" x14ac:dyDescent="0.25">
      <c r="C1964" s="15"/>
      <c r="G1964"/>
    </row>
    <row r="1965" spans="3:7" x14ac:dyDescent="0.25">
      <c r="C1965" s="15"/>
      <c r="G1965"/>
    </row>
    <row r="1966" spans="3:7" x14ac:dyDescent="0.25">
      <c r="C1966" s="15"/>
      <c r="G1966"/>
    </row>
    <row r="1967" spans="3:7" x14ac:dyDescent="0.25">
      <c r="C1967" s="15"/>
      <c r="G1967"/>
    </row>
    <row r="1968" spans="3:7" x14ac:dyDescent="0.25">
      <c r="C1968" s="15"/>
      <c r="G1968"/>
    </row>
    <row r="1969" spans="3:7" x14ac:dyDescent="0.25">
      <c r="C1969" s="15"/>
      <c r="G1969"/>
    </row>
    <row r="1970" spans="3:7" x14ac:dyDescent="0.25">
      <c r="C1970" s="15"/>
      <c r="G1970"/>
    </row>
    <row r="1971" spans="3:7" x14ac:dyDescent="0.25">
      <c r="C1971" s="15"/>
      <c r="G1971"/>
    </row>
    <row r="1972" spans="3:7" x14ac:dyDescent="0.25">
      <c r="C1972" s="15"/>
      <c r="G1972"/>
    </row>
    <row r="1973" spans="3:7" x14ac:dyDescent="0.25">
      <c r="C1973" s="15"/>
      <c r="G1973"/>
    </row>
    <row r="1974" spans="3:7" x14ac:dyDescent="0.25">
      <c r="C1974" s="15"/>
      <c r="G1974"/>
    </row>
    <row r="1975" spans="3:7" x14ac:dyDescent="0.25">
      <c r="C1975" s="15"/>
      <c r="G1975"/>
    </row>
    <row r="1976" spans="3:7" x14ac:dyDescent="0.25">
      <c r="C1976" s="15"/>
      <c r="G1976"/>
    </row>
    <row r="1977" spans="3:7" x14ac:dyDescent="0.25">
      <c r="C1977" s="15"/>
      <c r="G1977"/>
    </row>
    <row r="1978" spans="3:7" x14ac:dyDescent="0.25">
      <c r="C1978" s="15"/>
      <c r="G1978"/>
    </row>
    <row r="1979" spans="3:7" x14ac:dyDescent="0.25">
      <c r="C1979" s="15"/>
      <c r="G1979"/>
    </row>
    <row r="1980" spans="3:7" x14ac:dyDescent="0.25">
      <c r="C1980" s="15"/>
      <c r="G1980"/>
    </row>
    <row r="1981" spans="3:7" x14ac:dyDescent="0.25">
      <c r="C1981" s="15"/>
      <c r="G1981"/>
    </row>
    <row r="1982" spans="3:7" x14ac:dyDescent="0.25">
      <c r="C1982" s="15"/>
      <c r="G1982"/>
    </row>
    <row r="1983" spans="3:7" x14ac:dyDescent="0.25">
      <c r="C1983" s="15"/>
      <c r="G1983"/>
    </row>
    <row r="1984" spans="3:7" x14ac:dyDescent="0.25">
      <c r="C1984" s="15"/>
      <c r="G1984"/>
    </row>
    <row r="1985" spans="3:7" x14ac:dyDescent="0.25">
      <c r="C1985" s="15"/>
      <c r="G1985"/>
    </row>
    <row r="1986" spans="3:7" x14ac:dyDescent="0.25">
      <c r="C1986" s="15"/>
      <c r="G1986"/>
    </row>
    <row r="1987" spans="3:7" x14ac:dyDescent="0.25">
      <c r="C1987" s="15"/>
      <c r="G1987"/>
    </row>
    <row r="1988" spans="3:7" x14ac:dyDescent="0.25">
      <c r="C1988" s="15"/>
      <c r="G1988"/>
    </row>
    <row r="1989" spans="3:7" x14ac:dyDescent="0.25">
      <c r="C1989" s="15"/>
      <c r="G1989"/>
    </row>
    <row r="1990" spans="3:7" x14ac:dyDescent="0.25">
      <c r="C1990" s="15"/>
      <c r="G1990"/>
    </row>
    <row r="1991" spans="3:7" x14ac:dyDescent="0.25">
      <c r="C1991" s="15"/>
      <c r="G1991"/>
    </row>
    <row r="1992" spans="3:7" x14ac:dyDescent="0.25">
      <c r="C1992" s="15"/>
      <c r="G1992"/>
    </row>
    <row r="1993" spans="3:7" x14ac:dyDescent="0.25">
      <c r="C1993" s="15"/>
      <c r="G1993"/>
    </row>
    <row r="1994" spans="3:7" x14ac:dyDescent="0.25">
      <c r="C1994" s="15"/>
      <c r="G1994"/>
    </row>
    <row r="1995" spans="3:7" x14ac:dyDescent="0.25">
      <c r="C1995" s="15"/>
      <c r="G1995"/>
    </row>
    <row r="1996" spans="3:7" x14ac:dyDescent="0.25">
      <c r="C1996" s="15"/>
      <c r="G1996"/>
    </row>
    <row r="1997" spans="3:7" x14ac:dyDescent="0.25">
      <c r="C1997" s="15"/>
      <c r="G1997"/>
    </row>
    <row r="1998" spans="3:7" x14ac:dyDescent="0.25">
      <c r="C1998" s="15"/>
      <c r="G1998"/>
    </row>
    <row r="1999" spans="3:7" x14ac:dyDescent="0.25">
      <c r="C1999" s="15"/>
      <c r="G1999"/>
    </row>
    <row r="2000" spans="3:7" x14ac:dyDescent="0.25">
      <c r="C2000" s="15"/>
      <c r="G2000"/>
    </row>
    <row r="2001" spans="3:7" x14ac:dyDescent="0.25">
      <c r="C2001" s="15"/>
      <c r="G2001"/>
    </row>
    <row r="2002" spans="3:7" x14ac:dyDescent="0.25">
      <c r="C2002" s="15"/>
      <c r="G2002"/>
    </row>
    <row r="2003" spans="3:7" x14ac:dyDescent="0.25">
      <c r="C2003" s="15"/>
      <c r="G2003"/>
    </row>
    <row r="2004" spans="3:7" x14ac:dyDescent="0.25">
      <c r="C2004" s="15"/>
      <c r="G2004"/>
    </row>
    <row r="2005" spans="3:7" x14ac:dyDescent="0.25">
      <c r="C2005" s="15"/>
      <c r="G2005"/>
    </row>
    <row r="2006" spans="3:7" x14ac:dyDescent="0.25">
      <c r="C2006" s="15"/>
      <c r="G2006"/>
    </row>
    <row r="2007" spans="3:7" x14ac:dyDescent="0.25">
      <c r="C2007" s="15"/>
      <c r="G2007"/>
    </row>
    <row r="2008" spans="3:7" x14ac:dyDescent="0.25">
      <c r="C2008" s="15"/>
      <c r="G2008"/>
    </row>
    <row r="2009" spans="3:7" x14ac:dyDescent="0.25">
      <c r="C2009" s="15"/>
      <c r="G2009"/>
    </row>
    <row r="2010" spans="3:7" x14ac:dyDescent="0.25">
      <c r="C2010" s="15"/>
      <c r="G2010"/>
    </row>
    <row r="2011" spans="3:7" x14ac:dyDescent="0.25">
      <c r="C2011" s="15"/>
      <c r="G2011"/>
    </row>
    <row r="2012" spans="3:7" x14ac:dyDescent="0.25">
      <c r="C2012" s="15"/>
      <c r="G2012"/>
    </row>
    <row r="2013" spans="3:7" x14ac:dyDescent="0.25">
      <c r="C2013" s="15"/>
      <c r="G2013"/>
    </row>
    <row r="2014" spans="3:7" x14ac:dyDescent="0.25">
      <c r="C2014" s="15"/>
      <c r="G2014"/>
    </row>
    <row r="2015" spans="3:7" x14ac:dyDescent="0.25">
      <c r="C2015" s="15"/>
      <c r="G2015"/>
    </row>
    <row r="2016" spans="3:7" x14ac:dyDescent="0.25">
      <c r="C2016" s="15"/>
      <c r="G2016"/>
    </row>
    <row r="2017" spans="3:7" x14ac:dyDescent="0.25">
      <c r="C2017" s="15"/>
      <c r="G2017"/>
    </row>
    <row r="2018" spans="3:7" x14ac:dyDescent="0.25">
      <c r="C2018" s="15"/>
      <c r="G2018"/>
    </row>
    <row r="2019" spans="3:7" x14ac:dyDescent="0.25">
      <c r="C2019" s="15"/>
      <c r="G2019"/>
    </row>
    <row r="2020" spans="3:7" x14ac:dyDescent="0.25">
      <c r="C2020" s="15"/>
      <c r="G2020"/>
    </row>
    <row r="2021" spans="3:7" x14ac:dyDescent="0.25">
      <c r="C2021" s="15"/>
      <c r="G2021"/>
    </row>
    <row r="2022" spans="3:7" x14ac:dyDescent="0.25">
      <c r="C2022" s="15"/>
      <c r="G2022"/>
    </row>
    <row r="2023" spans="3:7" x14ac:dyDescent="0.25">
      <c r="C2023" s="15"/>
      <c r="G2023"/>
    </row>
    <row r="2024" spans="3:7" x14ac:dyDescent="0.25">
      <c r="C2024" s="15"/>
      <c r="G2024"/>
    </row>
    <row r="2025" spans="3:7" x14ac:dyDescent="0.25">
      <c r="C2025" s="15"/>
      <c r="G2025"/>
    </row>
    <row r="2026" spans="3:7" x14ac:dyDescent="0.25">
      <c r="C2026" s="15"/>
      <c r="G2026"/>
    </row>
    <row r="2027" spans="3:7" x14ac:dyDescent="0.25">
      <c r="C2027" s="15"/>
      <c r="G2027"/>
    </row>
    <row r="2028" spans="3:7" x14ac:dyDescent="0.25">
      <c r="C2028" s="15"/>
      <c r="G2028"/>
    </row>
    <row r="2029" spans="3:7" x14ac:dyDescent="0.25">
      <c r="C2029" s="15"/>
      <c r="G2029"/>
    </row>
    <row r="2030" spans="3:7" x14ac:dyDescent="0.25">
      <c r="C2030" s="15"/>
      <c r="G2030"/>
    </row>
    <row r="2031" spans="3:7" x14ac:dyDescent="0.25">
      <c r="C2031" s="15"/>
      <c r="G2031"/>
    </row>
    <row r="2032" spans="3:7" x14ac:dyDescent="0.25">
      <c r="C2032" s="15"/>
      <c r="G2032"/>
    </row>
    <row r="2033" spans="3:7" x14ac:dyDescent="0.25">
      <c r="C2033" s="15"/>
      <c r="G2033"/>
    </row>
    <row r="2034" spans="3:7" x14ac:dyDescent="0.25">
      <c r="C2034" s="15"/>
      <c r="G2034"/>
    </row>
    <row r="2035" spans="3:7" x14ac:dyDescent="0.25">
      <c r="C2035" s="15"/>
      <c r="G2035"/>
    </row>
    <row r="2036" spans="3:7" x14ac:dyDescent="0.25">
      <c r="C2036" s="15"/>
      <c r="G2036"/>
    </row>
    <row r="2037" spans="3:7" x14ac:dyDescent="0.25">
      <c r="C2037" s="15"/>
      <c r="G2037"/>
    </row>
    <row r="2038" spans="3:7" x14ac:dyDescent="0.25">
      <c r="C2038" s="15"/>
      <c r="G2038"/>
    </row>
    <row r="2039" spans="3:7" x14ac:dyDescent="0.25">
      <c r="C2039" s="15"/>
      <c r="G2039"/>
    </row>
    <row r="2040" spans="3:7" x14ac:dyDescent="0.25">
      <c r="C2040" s="15"/>
      <c r="G2040"/>
    </row>
    <row r="2041" spans="3:7" x14ac:dyDescent="0.25">
      <c r="C2041" s="15"/>
      <c r="G2041"/>
    </row>
    <row r="2042" spans="3:7" x14ac:dyDescent="0.25">
      <c r="C2042" s="15"/>
      <c r="G2042"/>
    </row>
    <row r="2043" spans="3:7" x14ac:dyDescent="0.25">
      <c r="C2043" s="15"/>
      <c r="G2043"/>
    </row>
    <row r="2044" spans="3:7" x14ac:dyDescent="0.25">
      <c r="C2044" s="15"/>
      <c r="G2044"/>
    </row>
    <row r="2045" spans="3:7" x14ac:dyDescent="0.25">
      <c r="C2045" s="15"/>
      <c r="G2045"/>
    </row>
    <row r="2046" spans="3:7" x14ac:dyDescent="0.25">
      <c r="C2046" s="15"/>
      <c r="G2046"/>
    </row>
    <row r="2047" spans="3:7" x14ac:dyDescent="0.25">
      <c r="C2047" s="15"/>
      <c r="G2047"/>
    </row>
    <row r="2048" spans="3:7" x14ac:dyDescent="0.25">
      <c r="C2048" s="15"/>
      <c r="G2048"/>
    </row>
    <row r="2049" spans="3:7" x14ac:dyDescent="0.25">
      <c r="C2049" s="15"/>
      <c r="G2049"/>
    </row>
    <row r="2050" spans="3:7" x14ac:dyDescent="0.25">
      <c r="C2050" s="15"/>
      <c r="G2050"/>
    </row>
    <row r="2051" spans="3:7" x14ac:dyDescent="0.25">
      <c r="C2051" s="15"/>
      <c r="G2051"/>
    </row>
    <row r="2052" spans="3:7" x14ac:dyDescent="0.25">
      <c r="C2052" s="15"/>
      <c r="G2052"/>
    </row>
    <row r="2053" spans="3:7" x14ac:dyDescent="0.25">
      <c r="C2053" s="15"/>
      <c r="G2053"/>
    </row>
    <row r="2054" spans="3:7" x14ac:dyDescent="0.25">
      <c r="C2054" s="15"/>
      <c r="G2054"/>
    </row>
    <row r="2055" spans="3:7" x14ac:dyDescent="0.25">
      <c r="C2055" s="15"/>
      <c r="G2055"/>
    </row>
    <row r="2056" spans="3:7" x14ac:dyDescent="0.25">
      <c r="C2056" s="15"/>
      <c r="G2056"/>
    </row>
    <row r="2057" spans="3:7" x14ac:dyDescent="0.25">
      <c r="C2057" s="15"/>
      <c r="G2057"/>
    </row>
    <row r="2058" spans="3:7" x14ac:dyDescent="0.25">
      <c r="C2058" s="15"/>
      <c r="G2058"/>
    </row>
    <row r="2059" spans="3:7" x14ac:dyDescent="0.25">
      <c r="C2059" s="15"/>
      <c r="G2059"/>
    </row>
    <row r="2060" spans="3:7" x14ac:dyDescent="0.25">
      <c r="C2060" s="15"/>
      <c r="G2060"/>
    </row>
    <row r="2061" spans="3:7" x14ac:dyDescent="0.25">
      <c r="C2061" s="15"/>
      <c r="G2061"/>
    </row>
    <row r="2062" spans="3:7" x14ac:dyDescent="0.25">
      <c r="C2062" s="15"/>
      <c r="G2062"/>
    </row>
    <row r="2063" spans="3:7" x14ac:dyDescent="0.25">
      <c r="C2063" s="15"/>
      <c r="G2063"/>
    </row>
    <row r="2064" spans="3:7" x14ac:dyDescent="0.25">
      <c r="C2064" s="15"/>
      <c r="G2064"/>
    </row>
    <row r="2065" spans="3:7" x14ac:dyDescent="0.25">
      <c r="C2065" s="15"/>
      <c r="G2065"/>
    </row>
    <row r="2066" spans="3:7" x14ac:dyDescent="0.25">
      <c r="C2066" s="15"/>
      <c r="G2066"/>
    </row>
    <row r="2067" spans="3:7" x14ac:dyDescent="0.25">
      <c r="C2067" s="15"/>
      <c r="G2067"/>
    </row>
    <row r="2068" spans="3:7" x14ac:dyDescent="0.25">
      <c r="C2068" s="15"/>
      <c r="G2068"/>
    </row>
    <row r="2069" spans="3:7" x14ac:dyDescent="0.25">
      <c r="C2069" s="15"/>
      <c r="G2069"/>
    </row>
    <row r="2070" spans="3:7" x14ac:dyDescent="0.25">
      <c r="C2070" s="15"/>
      <c r="G2070"/>
    </row>
    <row r="2071" spans="3:7" x14ac:dyDescent="0.25">
      <c r="C2071" s="15"/>
      <c r="G2071"/>
    </row>
    <row r="2072" spans="3:7" x14ac:dyDescent="0.25">
      <c r="C2072" s="15"/>
      <c r="G2072"/>
    </row>
    <row r="2073" spans="3:7" x14ac:dyDescent="0.25">
      <c r="C2073" s="15"/>
      <c r="G2073"/>
    </row>
    <row r="2074" spans="3:7" x14ac:dyDescent="0.25">
      <c r="C2074" s="15"/>
      <c r="G2074"/>
    </row>
    <row r="2075" spans="3:7" x14ac:dyDescent="0.25">
      <c r="C2075" s="15"/>
      <c r="G2075"/>
    </row>
    <row r="2076" spans="3:7" x14ac:dyDescent="0.25">
      <c r="C2076" s="15"/>
      <c r="G2076"/>
    </row>
    <row r="2077" spans="3:7" x14ac:dyDescent="0.25">
      <c r="C2077" s="15"/>
      <c r="G2077"/>
    </row>
    <row r="2078" spans="3:7" x14ac:dyDescent="0.25">
      <c r="C2078" s="15"/>
      <c r="G2078"/>
    </row>
    <row r="2079" spans="3:7" x14ac:dyDescent="0.25">
      <c r="C2079" s="15"/>
      <c r="G2079"/>
    </row>
    <row r="2080" spans="3:7" x14ac:dyDescent="0.25">
      <c r="C2080" s="15"/>
      <c r="G2080"/>
    </row>
    <row r="2081" spans="3:7" x14ac:dyDescent="0.25">
      <c r="C2081" s="15"/>
      <c r="G2081"/>
    </row>
    <row r="2082" spans="3:7" x14ac:dyDescent="0.25">
      <c r="C2082" s="15"/>
      <c r="G2082"/>
    </row>
    <row r="2083" spans="3:7" x14ac:dyDescent="0.25">
      <c r="C2083" s="15"/>
      <c r="G2083"/>
    </row>
    <row r="2084" spans="3:7" x14ac:dyDescent="0.25">
      <c r="C2084" s="15"/>
      <c r="G2084"/>
    </row>
    <row r="2085" spans="3:7" x14ac:dyDescent="0.25">
      <c r="C2085" s="15"/>
      <c r="G2085"/>
    </row>
    <row r="2086" spans="3:7" x14ac:dyDescent="0.25">
      <c r="C2086" s="15"/>
      <c r="G2086"/>
    </row>
    <row r="2087" spans="3:7" x14ac:dyDescent="0.25">
      <c r="C2087" s="15"/>
      <c r="G2087"/>
    </row>
    <row r="2088" spans="3:7" x14ac:dyDescent="0.25">
      <c r="C2088" s="15"/>
      <c r="G2088"/>
    </row>
    <row r="2089" spans="3:7" x14ac:dyDescent="0.25">
      <c r="C2089" s="15"/>
      <c r="G2089"/>
    </row>
    <row r="2090" spans="3:7" x14ac:dyDescent="0.25">
      <c r="C2090" s="15"/>
      <c r="G2090"/>
    </row>
    <row r="2091" spans="3:7" x14ac:dyDescent="0.25">
      <c r="C2091" s="15"/>
      <c r="G2091"/>
    </row>
    <row r="2092" spans="3:7" x14ac:dyDescent="0.25">
      <c r="C2092" s="15"/>
      <c r="G2092"/>
    </row>
    <row r="2093" spans="3:7" x14ac:dyDescent="0.25">
      <c r="C2093" s="15"/>
      <c r="G2093"/>
    </row>
    <row r="2094" spans="3:7" x14ac:dyDescent="0.25">
      <c r="C2094" s="15"/>
      <c r="G2094"/>
    </row>
    <row r="2095" spans="3:7" x14ac:dyDescent="0.25">
      <c r="C2095" s="15"/>
      <c r="G2095"/>
    </row>
    <row r="2096" spans="3:7" x14ac:dyDescent="0.25">
      <c r="C2096" s="15"/>
      <c r="G2096"/>
    </row>
    <row r="2097" spans="3:7" x14ac:dyDescent="0.25">
      <c r="C2097" s="15"/>
      <c r="G2097"/>
    </row>
    <row r="2098" spans="3:7" x14ac:dyDescent="0.25">
      <c r="C2098" s="15"/>
      <c r="G2098"/>
    </row>
    <row r="2099" spans="3:7" x14ac:dyDescent="0.25">
      <c r="C2099" s="15"/>
      <c r="G2099"/>
    </row>
    <row r="2100" spans="3:7" x14ac:dyDescent="0.25">
      <c r="C2100" s="15"/>
      <c r="G2100"/>
    </row>
    <row r="2101" spans="3:7" x14ac:dyDescent="0.25">
      <c r="C2101" s="15"/>
      <c r="G2101"/>
    </row>
    <row r="2102" spans="3:7" x14ac:dyDescent="0.25">
      <c r="C2102" s="15"/>
      <c r="G2102"/>
    </row>
    <row r="2103" spans="3:7" x14ac:dyDescent="0.25">
      <c r="C2103" s="15"/>
      <c r="G2103"/>
    </row>
    <row r="2104" spans="3:7" x14ac:dyDescent="0.25">
      <c r="C2104" s="15"/>
      <c r="G2104"/>
    </row>
    <row r="2105" spans="3:7" x14ac:dyDescent="0.25">
      <c r="C2105" s="15"/>
      <c r="G2105"/>
    </row>
    <row r="2106" spans="3:7" x14ac:dyDescent="0.25">
      <c r="C2106" s="15"/>
      <c r="G2106"/>
    </row>
    <row r="2107" spans="3:7" x14ac:dyDescent="0.25">
      <c r="C2107" s="15"/>
      <c r="G2107"/>
    </row>
    <row r="2108" spans="3:7" x14ac:dyDescent="0.25">
      <c r="C2108" s="15"/>
      <c r="G2108"/>
    </row>
    <row r="2109" spans="3:7" x14ac:dyDescent="0.25">
      <c r="C2109" s="15"/>
      <c r="G2109"/>
    </row>
    <row r="2110" spans="3:7" x14ac:dyDescent="0.25">
      <c r="C2110" s="15"/>
      <c r="G2110"/>
    </row>
    <row r="2111" spans="3:7" x14ac:dyDescent="0.25">
      <c r="C2111" s="15"/>
      <c r="G2111"/>
    </row>
    <row r="2112" spans="3:7" x14ac:dyDescent="0.25">
      <c r="C2112" s="15"/>
      <c r="G2112"/>
    </row>
    <row r="2113" spans="3:7" x14ac:dyDescent="0.25">
      <c r="C2113" s="15"/>
      <c r="G2113"/>
    </row>
    <row r="2114" spans="3:7" x14ac:dyDescent="0.25">
      <c r="C2114" s="15"/>
      <c r="G2114"/>
    </row>
    <row r="2115" spans="3:7" x14ac:dyDescent="0.25">
      <c r="C2115" s="15"/>
      <c r="G2115"/>
    </row>
    <row r="2116" spans="3:7" x14ac:dyDescent="0.25">
      <c r="C2116" s="15"/>
      <c r="G2116"/>
    </row>
    <row r="2117" spans="3:7" x14ac:dyDescent="0.25">
      <c r="C2117" s="15"/>
      <c r="G2117"/>
    </row>
    <row r="2118" spans="3:7" x14ac:dyDescent="0.25">
      <c r="C2118" s="15"/>
      <c r="G2118"/>
    </row>
    <row r="2119" spans="3:7" x14ac:dyDescent="0.25">
      <c r="C2119" s="15"/>
      <c r="G2119"/>
    </row>
    <row r="2120" spans="3:7" x14ac:dyDescent="0.25">
      <c r="C2120" s="15"/>
      <c r="G2120"/>
    </row>
    <row r="2121" spans="3:7" x14ac:dyDescent="0.25">
      <c r="C2121" s="15"/>
      <c r="G2121"/>
    </row>
    <row r="2122" spans="3:7" x14ac:dyDescent="0.25">
      <c r="C2122" s="15"/>
      <c r="G2122"/>
    </row>
    <row r="2123" spans="3:7" x14ac:dyDescent="0.25">
      <c r="C2123" s="15"/>
      <c r="G2123"/>
    </row>
    <row r="2124" spans="3:7" x14ac:dyDescent="0.25">
      <c r="C2124" s="15"/>
      <c r="G2124"/>
    </row>
    <row r="2125" spans="3:7" x14ac:dyDescent="0.25">
      <c r="C2125" s="15"/>
      <c r="G2125"/>
    </row>
    <row r="2126" spans="3:7" x14ac:dyDescent="0.25">
      <c r="C2126" s="15"/>
      <c r="G2126"/>
    </row>
    <row r="2127" spans="3:7" x14ac:dyDescent="0.25">
      <c r="C2127" s="15"/>
      <c r="G2127"/>
    </row>
    <row r="2128" spans="3:7" x14ac:dyDescent="0.25">
      <c r="C2128" s="15"/>
      <c r="G2128"/>
    </row>
    <row r="2129" spans="3:7" x14ac:dyDescent="0.25">
      <c r="C2129" s="15"/>
      <c r="G2129"/>
    </row>
    <row r="2130" spans="3:7" x14ac:dyDescent="0.25">
      <c r="C2130" s="15"/>
      <c r="G2130"/>
    </row>
    <row r="2131" spans="3:7" x14ac:dyDescent="0.25">
      <c r="C2131" s="15"/>
      <c r="G2131"/>
    </row>
    <row r="2132" spans="3:7" x14ac:dyDescent="0.25">
      <c r="C2132" s="15"/>
      <c r="G2132"/>
    </row>
    <row r="2133" spans="3:7" x14ac:dyDescent="0.25">
      <c r="C2133" s="15"/>
      <c r="G2133"/>
    </row>
    <row r="2134" spans="3:7" x14ac:dyDescent="0.25">
      <c r="C2134" s="15"/>
      <c r="G2134"/>
    </row>
    <row r="2135" spans="3:7" x14ac:dyDescent="0.25">
      <c r="C2135" s="15"/>
      <c r="G2135"/>
    </row>
    <row r="2136" spans="3:7" x14ac:dyDescent="0.25">
      <c r="C2136" s="15"/>
      <c r="G2136"/>
    </row>
    <row r="2137" spans="3:7" x14ac:dyDescent="0.25">
      <c r="C2137" s="15"/>
      <c r="G2137"/>
    </row>
    <row r="2138" spans="3:7" x14ac:dyDescent="0.25">
      <c r="C2138" s="15"/>
      <c r="G2138"/>
    </row>
    <row r="2139" spans="3:7" x14ac:dyDescent="0.25">
      <c r="C2139" s="15"/>
      <c r="G2139"/>
    </row>
    <row r="2140" spans="3:7" x14ac:dyDescent="0.25">
      <c r="C2140" s="15"/>
      <c r="G2140"/>
    </row>
    <row r="2141" spans="3:7" x14ac:dyDescent="0.25">
      <c r="C2141" s="15"/>
      <c r="G2141"/>
    </row>
    <row r="2142" spans="3:7" x14ac:dyDescent="0.25">
      <c r="C2142" s="15"/>
      <c r="G2142"/>
    </row>
    <row r="2143" spans="3:7" x14ac:dyDescent="0.25">
      <c r="C2143" s="15"/>
      <c r="G2143"/>
    </row>
    <row r="2144" spans="3:7" x14ac:dyDescent="0.25">
      <c r="C2144" s="15"/>
      <c r="G2144"/>
    </row>
    <row r="2145" spans="3:7" x14ac:dyDescent="0.25">
      <c r="C2145" s="15"/>
      <c r="G2145"/>
    </row>
    <row r="2146" spans="3:7" x14ac:dyDescent="0.25">
      <c r="C2146" s="15"/>
      <c r="G2146"/>
    </row>
    <row r="2147" spans="3:7" x14ac:dyDescent="0.25">
      <c r="C2147" s="15"/>
      <c r="G2147"/>
    </row>
    <row r="2148" spans="3:7" x14ac:dyDescent="0.25">
      <c r="C2148" s="15"/>
      <c r="G2148"/>
    </row>
    <row r="2149" spans="3:7" x14ac:dyDescent="0.25">
      <c r="C2149" s="15"/>
      <c r="G2149"/>
    </row>
    <row r="2150" spans="3:7" x14ac:dyDescent="0.25">
      <c r="C2150" s="15"/>
      <c r="G2150"/>
    </row>
    <row r="2151" spans="3:7" x14ac:dyDescent="0.25">
      <c r="C2151" s="15"/>
      <c r="G2151"/>
    </row>
    <row r="2152" spans="3:7" x14ac:dyDescent="0.25">
      <c r="C2152" s="15"/>
      <c r="G2152"/>
    </row>
    <row r="2153" spans="3:7" x14ac:dyDescent="0.25">
      <c r="C2153" s="15"/>
      <c r="G2153"/>
    </row>
    <row r="2154" spans="3:7" x14ac:dyDescent="0.25">
      <c r="C2154" s="15"/>
      <c r="G2154"/>
    </row>
    <row r="2155" spans="3:7" x14ac:dyDescent="0.25">
      <c r="C2155" s="15"/>
      <c r="G2155"/>
    </row>
    <row r="2156" spans="3:7" x14ac:dyDescent="0.25">
      <c r="C2156" s="15"/>
      <c r="G2156"/>
    </row>
    <row r="2157" spans="3:7" x14ac:dyDescent="0.25">
      <c r="C2157" s="15"/>
      <c r="G2157"/>
    </row>
    <row r="2158" spans="3:7" x14ac:dyDescent="0.25">
      <c r="C2158" s="15"/>
      <c r="G2158"/>
    </row>
    <row r="2159" spans="3:7" x14ac:dyDescent="0.25">
      <c r="C2159" s="15"/>
      <c r="G2159"/>
    </row>
    <row r="2160" spans="3:7" x14ac:dyDescent="0.25">
      <c r="C2160" s="15"/>
      <c r="G2160"/>
    </row>
    <row r="2161" spans="3:7" x14ac:dyDescent="0.25">
      <c r="C2161" s="15"/>
      <c r="G2161"/>
    </row>
    <row r="2162" spans="3:7" x14ac:dyDescent="0.25">
      <c r="C2162" s="15"/>
      <c r="G2162"/>
    </row>
    <row r="2163" spans="3:7" x14ac:dyDescent="0.25">
      <c r="C2163" s="15"/>
      <c r="G2163"/>
    </row>
    <row r="2164" spans="3:7" x14ac:dyDescent="0.25">
      <c r="C2164" s="15"/>
      <c r="G2164"/>
    </row>
    <row r="2165" spans="3:7" x14ac:dyDescent="0.25">
      <c r="C2165" s="15"/>
      <c r="G2165"/>
    </row>
    <row r="2166" spans="3:7" x14ac:dyDescent="0.25">
      <c r="C2166" s="15"/>
      <c r="G2166"/>
    </row>
    <row r="2167" spans="3:7" x14ac:dyDescent="0.25">
      <c r="C2167" s="15"/>
      <c r="G2167"/>
    </row>
    <row r="2168" spans="3:7" x14ac:dyDescent="0.25">
      <c r="C2168" s="15"/>
      <c r="G2168"/>
    </row>
    <row r="2169" spans="3:7" x14ac:dyDescent="0.25">
      <c r="C2169" s="15"/>
      <c r="G2169"/>
    </row>
    <row r="2170" spans="3:7" x14ac:dyDescent="0.25">
      <c r="C2170" s="15"/>
      <c r="G2170"/>
    </row>
    <row r="2171" spans="3:7" x14ac:dyDescent="0.25">
      <c r="C2171" s="15"/>
      <c r="G2171"/>
    </row>
    <row r="2172" spans="3:7" x14ac:dyDescent="0.25">
      <c r="C2172" s="15"/>
      <c r="G2172"/>
    </row>
    <row r="2173" spans="3:7" x14ac:dyDescent="0.25">
      <c r="C2173" s="15"/>
      <c r="G2173"/>
    </row>
    <row r="2174" spans="3:7" x14ac:dyDescent="0.25">
      <c r="C2174" s="15"/>
      <c r="G2174"/>
    </row>
    <row r="2175" spans="3:7" x14ac:dyDescent="0.25">
      <c r="C2175" s="15"/>
      <c r="G2175"/>
    </row>
    <row r="2176" spans="3:7" x14ac:dyDescent="0.25">
      <c r="C2176" s="15"/>
      <c r="G2176"/>
    </row>
    <row r="2177" spans="3:7" x14ac:dyDescent="0.25">
      <c r="C2177" s="15"/>
      <c r="G2177"/>
    </row>
    <row r="2178" spans="3:7" x14ac:dyDescent="0.25">
      <c r="C2178" s="15"/>
      <c r="G2178"/>
    </row>
    <row r="2179" spans="3:7" x14ac:dyDescent="0.25">
      <c r="C2179" s="15"/>
      <c r="G2179"/>
    </row>
    <row r="2180" spans="3:7" x14ac:dyDescent="0.25">
      <c r="C2180" s="15"/>
      <c r="G2180"/>
    </row>
    <row r="2181" spans="3:7" x14ac:dyDescent="0.25">
      <c r="C2181" s="15"/>
      <c r="G2181"/>
    </row>
    <row r="2182" spans="3:7" x14ac:dyDescent="0.25">
      <c r="C2182" s="15"/>
      <c r="G2182"/>
    </row>
    <row r="2183" spans="3:7" x14ac:dyDescent="0.25">
      <c r="C2183" s="15"/>
      <c r="G2183"/>
    </row>
    <row r="2184" spans="3:7" x14ac:dyDescent="0.25">
      <c r="C2184" s="15"/>
      <c r="G2184"/>
    </row>
    <row r="2185" spans="3:7" x14ac:dyDescent="0.25">
      <c r="C2185" s="15"/>
      <c r="G2185"/>
    </row>
    <row r="2186" spans="3:7" x14ac:dyDescent="0.25">
      <c r="C2186" s="15"/>
      <c r="G2186"/>
    </row>
    <row r="2187" spans="3:7" x14ac:dyDescent="0.25">
      <c r="C2187" s="15"/>
      <c r="G2187"/>
    </row>
    <row r="2188" spans="3:7" x14ac:dyDescent="0.25">
      <c r="C2188" s="15"/>
      <c r="G2188"/>
    </row>
    <row r="2189" spans="3:7" x14ac:dyDescent="0.25">
      <c r="C2189" s="15"/>
      <c r="G2189"/>
    </row>
    <row r="2190" spans="3:7" x14ac:dyDescent="0.25">
      <c r="C2190" s="15"/>
      <c r="G2190"/>
    </row>
    <row r="2191" spans="3:7" x14ac:dyDescent="0.25">
      <c r="C2191" s="15"/>
      <c r="G2191"/>
    </row>
    <row r="2192" spans="3:7" x14ac:dyDescent="0.25">
      <c r="C2192" s="15"/>
      <c r="G2192"/>
    </row>
    <row r="2193" spans="3:7" x14ac:dyDescent="0.25">
      <c r="C2193" s="15"/>
      <c r="G2193"/>
    </row>
    <row r="2194" spans="3:7" x14ac:dyDescent="0.25">
      <c r="C2194" s="15"/>
      <c r="G2194"/>
    </row>
    <row r="2195" spans="3:7" x14ac:dyDescent="0.25">
      <c r="C2195" s="15"/>
      <c r="G2195"/>
    </row>
    <row r="2196" spans="3:7" x14ac:dyDescent="0.25">
      <c r="C2196" s="15"/>
      <c r="G2196"/>
    </row>
    <row r="2197" spans="3:7" x14ac:dyDescent="0.25">
      <c r="C2197" s="15"/>
      <c r="G2197"/>
    </row>
    <row r="2198" spans="3:7" x14ac:dyDescent="0.25">
      <c r="C2198" s="15"/>
      <c r="G2198"/>
    </row>
    <row r="2199" spans="3:7" x14ac:dyDescent="0.25">
      <c r="C2199" s="15"/>
      <c r="G2199"/>
    </row>
    <row r="2200" spans="3:7" x14ac:dyDescent="0.25">
      <c r="C2200" s="15"/>
      <c r="G2200"/>
    </row>
    <row r="2201" spans="3:7" x14ac:dyDescent="0.25">
      <c r="C2201" s="15"/>
      <c r="G2201"/>
    </row>
    <row r="2202" spans="3:7" x14ac:dyDescent="0.25">
      <c r="C2202" s="15"/>
      <c r="G2202"/>
    </row>
    <row r="2203" spans="3:7" x14ac:dyDescent="0.25">
      <c r="C2203" s="15"/>
      <c r="G2203"/>
    </row>
    <row r="2204" spans="3:7" x14ac:dyDescent="0.25">
      <c r="C2204" s="15"/>
      <c r="G2204"/>
    </row>
    <row r="2205" spans="3:7" x14ac:dyDescent="0.25">
      <c r="C2205" s="15"/>
      <c r="G2205"/>
    </row>
    <row r="2206" spans="3:7" x14ac:dyDescent="0.25">
      <c r="C2206" s="15"/>
      <c r="G2206"/>
    </row>
    <row r="2207" spans="3:7" x14ac:dyDescent="0.25">
      <c r="C2207" s="15"/>
      <c r="G2207"/>
    </row>
    <row r="2208" spans="3:7" x14ac:dyDescent="0.25">
      <c r="C2208" s="15"/>
      <c r="G2208"/>
    </row>
    <row r="2209" spans="3:7" x14ac:dyDescent="0.25">
      <c r="C2209" s="15"/>
      <c r="G2209"/>
    </row>
    <row r="2210" spans="3:7" x14ac:dyDescent="0.25">
      <c r="C2210" s="15"/>
      <c r="G2210"/>
    </row>
    <row r="2211" spans="3:7" x14ac:dyDescent="0.25">
      <c r="C2211" s="15"/>
      <c r="G2211"/>
    </row>
    <row r="2212" spans="3:7" x14ac:dyDescent="0.25">
      <c r="C2212" s="15"/>
      <c r="G2212"/>
    </row>
    <row r="2213" spans="3:7" x14ac:dyDescent="0.25">
      <c r="C2213" s="15"/>
      <c r="G2213"/>
    </row>
    <row r="2214" spans="3:7" x14ac:dyDescent="0.25">
      <c r="C2214" s="15"/>
      <c r="G2214"/>
    </row>
    <row r="2215" spans="3:7" x14ac:dyDescent="0.25">
      <c r="C2215" s="15"/>
      <c r="G2215"/>
    </row>
    <row r="2216" spans="3:7" x14ac:dyDescent="0.25">
      <c r="C2216" s="15"/>
      <c r="G2216"/>
    </row>
    <row r="2217" spans="3:7" x14ac:dyDescent="0.25">
      <c r="C2217" s="15"/>
      <c r="G2217"/>
    </row>
    <row r="2218" spans="3:7" x14ac:dyDescent="0.25">
      <c r="C2218" s="15"/>
      <c r="G2218"/>
    </row>
    <row r="2219" spans="3:7" x14ac:dyDescent="0.25">
      <c r="C2219" s="15"/>
      <c r="G2219"/>
    </row>
    <row r="2220" spans="3:7" x14ac:dyDescent="0.25">
      <c r="C2220" s="15"/>
      <c r="G2220"/>
    </row>
    <row r="2221" spans="3:7" x14ac:dyDescent="0.25">
      <c r="C2221" s="15"/>
      <c r="G2221"/>
    </row>
    <row r="2222" spans="3:7" x14ac:dyDescent="0.25">
      <c r="C2222" s="15"/>
      <c r="G2222"/>
    </row>
    <row r="2223" spans="3:7" x14ac:dyDescent="0.25">
      <c r="C2223" s="15"/>
      <c r="G2223"/>
    </row>
    <row r="2224" spans="3:7" x14ac:dyDescent="0.25">
      <c r="C2224" s="15"/>
      <c r="G2224"/>
    </row>
    <row r="2225" spans="3:7" x14ac:dyDescent="0.25">
      <c r="C2225" s="15"/>
      <c r="G2225"/>
    </row>
    <row r="2226" spans="3:7" x14ac:dyDescent="0.25">
      <c r="C2226" s="15"/>
      <c r="G2226"/>
    </row>
    <row r="2227" spans="3:7" x14ac:dyDescent="0.25">
      <c r="C2227" s="15"/>
      <c r="G2227"/>
    </row>
    <row r="2228" spans="3:7" x14ac:dyDescent="0.25">
      <c r="C2228" s="15"/>
      <c r="G2228"/>
    </row>
    <row r="2229" spans="3:7" x14ac:dyDescent="0.25">
      <c r="C2229" s="15"/>
      <c r="G2229"/>
    </row>
    <row r="2230" spans="3:7" x14ac:dyDescent="0.25">
      <c r="C2230" s="15"/>
      <c r="G2230"/>
    </row>
    <row r="2231" spans="3:7" x14ac:dyDescent="0.25">
      <c r="C2231" s="15"/>
      <c r="G2231"/>
    </row>
    <row r="2232" spans="3:7" x14ac:dyDescent="0.25">
      <c r="C2232" s="15"/>
      <c r="G2232"/>
    </row>
    <row r="2233" spans="3:7" x14ac:dyDescent="0.25">
      <c r="C2233" s="15"/>
      <c r="G2233"/>
    </row>
    <row r="2234" spans="3:7" x14ac:dyDescent="0.25">
      <c r="C2234" s="15"/>
      <c r="G2234"/>
    </row>
    <row r="2235" spans="3:7" x14ac:dyDescent="0.25">
      <c r="C2235" s="15"/>
      <c r="G2235"/>
    </row>
    <row r="2236" spans="3:7" x14ac:dyDescent="0.25">
      <c r="C2236" s="15"/>
      <c r="G2236"/>
    </row>
    <row r="2237" spans="3:7" x14ac:dyDescent="0.25">
      <c r="C2237" s="15"/>
      <c r="G2237"/>
    </row>
    <row r="2238" spans="3:7" x14ac:dyDescent="0.25">
      <c r="C2238" s="15"/>
      <c r="G2238"/>
    </row>
    <row r="2239" spans="3:7" x14ac:dyDescent="0.25">
      <c r="C2239" s="15"/>
      <c r="G2239"/>
    </row>
    <row r="2240" spans="3:7" x14ac:dyDescent="0.25">
      <c r="C2240" s="15"/>
      <c r="G2240"/>
    </row>
    <row r="2241" spans="3:7" x14ac:dyDescent="0.25">
      <c r="C2241" s="15"/>
      <c r="G2241"/>
    </row>
    <row r="2242" spans="3:7" x14ac:dyDescent="0.25">
      <c r="C2242" s="15"/>
      <c r="G2242"/>
    </row>
    <row r="2243" spans="3:7" x14ac:dyDescent="0.25">
      <c r="C2243" s="15"/>
      <c r="G2243"/>
    </row>
    <row r="2244" spans="3:7" x14ac:dyDescent="0.25">
      <c r="C2244" s="15"/>
      <c r="G2244"/>
    </row>
    <row r="2245" spans="3:7" x14ac:dyDescent="0.25">
      <c r="C2245" s="15"/>
      <c r="G2245"/>
    </row>
    <row r="2246" spans="3:7" x14ac:dyDescent="0.25">
      <c r="C2246" s="15"/>
      <c r="G2246"/>
    </row>
    <row r="2247" spans="3:7" x14ac:dyDescent="0.25">
      <c r="C2247" s="15"/>
      <c r="G2247"/>
    </row>
    <row r="2248" spans="3:7" x14ac:dyDescent="0.25">
      <c r="C2248" s="15"/>
      <c r="G2248"/>
    </row>
    <row r="2249" spans="3:7" x14ac:dyDescent="0.25">
      <c r="C2249" s="15"/>
      <c r="G2249"/>
    </row>
    <row r="2250" spans="3:7" x14ac:dyDescent="0.25">
      <c r="C2250" s="15"/>
      <c r="G2250"/>
    </row>
    <row r="2251" spans="3:7" x14ac:dyDescent="0.25">
      <c r="C2251" s="15"/>
      <c r="G2251"/>
    </row>
    <row r="2252" spans="3:7" x14ac:dyDescent="0.25">
      <c r="C2252" s="15"/>
      <c r="G2252"/>
    </row>
    <row r="2253" spans="3:7" x14ac:dyDescent="0.25">
      <c r="C2253" s="15"/>
      <c r="G2253"/>
    </row>
    <row r="2254" spans="3:7" x14ac:dyDescent="0.25">
      <c r="C2254" s="15"/>
      <c r="G2254"/>
    </row>
    <row r="2255" spans="3:7" x14ac:dyDescent="0.25">
      <c r="C2255" s="15"/>
      <c r="G2255"/>
    </row>
    <row r="2256" spans="3:7" x14ac:dyDescent="0.25">
      <c r="C2256" s="15"/>
      <c r="G2256"/>
    </row>
    <row r="2257" spans="3:7" x14ac:dyDescent="0.25">
      <c r="C2257" s="15"/>
      <c r="G2257"/>
    </row>
    <row r="2258" spans="3:7" x14ac:dyDescent="0.25">
      <c r="C2258" s="15"/>
      <c r="G2258"/>
    </row>
    <row r="2259" spans="3:7" x14ac:dyDescent="0.25">
      <c r="C2259" s="15"/>
      <c r="G2259"/>
    </row>
    <row r="2260" spans="3:7" x14ac:dyDescent="0.25">
      <c r="C2260" s="15"/>
      <c r="G2260"/>
    </row>
    <row r="2261" spans="3:7" x14ac:dyDescent="0.25">
      <c r="C2261" s="15"/>
      <c r="G2261"/>
    </row>
    <row r="2262" spans="3:7" x14ac:dyDescent="0.25">
      <c r="C2262" s="15"/>
      <c r="G2262"/>
    </row>
    <row r="2263" spans="3:7" x14ac:dyDescent="0.25">
      <c r="C2263" s="15"/>
      <c r="G2263"/>
    </row>
    <row r="2264" spans="3:7" x14ac:dyDescent="0.25">
      <c r="C2264" s="15"/>
      <c r="G2264"/>
    </row>
    <row r="2265" spans="3:7" x14ac:dyDescent="0.25">
      <c r="C2265" s="15"/>
      <c r="G2265"/>
    </row>
    <row r="2266" spans="3:7" x14ac:dyDescent="0.25">
      <c r="C2266" s="15"/>
      <c r="G2266"/>
    </row>
    <row r="2267" spans="3:7" x14ac:dyDescent="0.25">
      <c r="C2267" s="15"/>
      <c r="G2267"/>
    </row>
    <row r="2268" spans="3:7" x14ac:dyDescent="0.25">
      <c r="C2268" s="15"/>
      <c r="G2268"/>
    </row>
    <row r="2269" spans="3:7" x14ac:dyDescent="0.25">
      <c r="C2269" s="15"/>
      <c r="G2269"/>
    </row>
    <row r="2270" spans="3:7" x14ac:dyDescent="0.25">
      <c r="C2270" s="15"/>
      <c r="G2270"/>
    </row>
    <row r="2271" spans="3:7" x14ac:dyDescent="0.25">
      <c r="C2271" s="15"/>
      <c r="G2271"/>
    </row>
    <row r="2272" spans="3:7" x14ac:dyDescent="0.25">
      <c r="C2272" s="15"/>
      <c r="G2272"/>
    </row>
    <row r="2273" spans="3:7" x14ac:dyDescent="0.25">
      <c r="C2273" s="15"/>
      <c r="G2273"/>
    </row>
    <row r="2274" spans="3:7" x14ac:dyDescent="0.25">
      <c r="C2274" s="15"/>
      <c r="G2274"/>
    </row>
    <row r="2275" spans="3:7" x14ac:dyDescent="0.25">
      <c r="C2275" s="15"/>
      <c r="G2275"/>
    </row>
    <row r="2276" spans="3:7" x14ac:dyDescent="0.25">
      <c r="C2276" s="15"/>
      <c r="G2276"/>
    </row>
    <row r="2277" spans="3:7" x14ac:dyDescent="0.25">
      <c r="C2277" s="15"/>
      <c r="G2277"/>
    </row>
    <row r="2278" spans="3:7" x14ac:dyDescent="0.25">
      <c r="C2278" s="15"/>
      <c r="G2278"/>
    </row>
    <row r="2279" spans="3:7" x14ac:dyDescent="0.25">
      <c r="C2279" s="15"/>
      <c r="G2279"/>
    </row>
    <row r="2280" spans="3:7" x14ac:dyDescent="0.25">
      <c r="C2280" s="15"/>
      <c r="G2280"/>
    </row>
    <row r="2281" spans="3:7" x14ac:dyDescent="0.25">
      <c r="C2281" s="15"/>
      <c r="G2281"/>
    </row>
    <row r="2282" spans="3:7" x14ac:dyDescent="0.25">
      <c r="C2282" s="15"/>
      <c r="G2282"/>
    </row>
    <row r="2283" spans="3:7" x14ac:dyDescent="0.25">
      <c r="C2283" s="15"/>
      <c r="G2283"/>
    </row>
    <row r="2284" spans="3:7" x14ac:dyDescent="0.25">
      <c r="C2284" s="15"/>
      <c r="G2284"/>
    </row>
    <row r="2285" spans="3:7" x14ac:dyDescent="0.25">
      <c r="C2285" s="15"/>
      <c r="G2285"/>
    </row>
    <row r="2286" spans="3:7" x14ac:dyDescent="0.25">
      <c r="C2286" s="15"/>
      <c r="G2286"/>
    </row>
    <row r="2287" spans="3:7" x14ac:dyDescent="0.25">
      <c r="C2287" s="15"/>
      <c r="G2287"/>
    </row>
    <row r="2288" spans="3:7" x14ac:dyDescent="0.25">
      <c r="C2288" s="15"/>
      <c r="G2288"/>
    </row>
    <row r="2289" spans="3:7" x14ac:dyDescent="0.25">
      <c r="C2289" s="15"/>
      <c r="G2289"/>
    </row>
    <row r="2290" spans="3:7" x14ac:dyDescent="0.25">
      <c r="C2290" s="15"/>
      <c r="G2290"/>
    </row>
    <row r="2291" spans="3:7" x14ac:dyDescent="0.25">
      <c r="C2291" s="15"/>
      <c r="G2291"/>
    </row>
    <row r="2292" spans="3:7" x14ac:dyDescent="0.25">
      <c r="C2292" s="15"/>
      <c r="G2292"/>
    </row>
    <row r="2293" spans="3:7" x14ac:dyDescent="0.25">
      <c r="C2293" s="15"/>
      <c r="G2293"/>
    </row>
    <row r="2294" spans="3:7" x14ac:dyDescent="0.25">
      <c r="C2294" s="15"/>
      <c r="G2294"/>
    </row>
    <row r="2295" spans="3:7" x14ac:dyDescent="0.25">
      <c r="C2295" s="15"/>
      <c r="G2295"/>
    </row>
    <row r="2296" spans="3:7" x14ac:dyDescent="0.25">
      <c r="C2296" s="15"/>
      <c r="G2296"/>
    </row>
    <row r="2297" spans="3:7" x14ac:dyDescent="0.25">
      <c r="C2297" s="15"/>
      <c r="G2297"/>
    </row>
    <row r="2298" spans="3:7" x14ac:dyDescent="0.25">
      <c r="C2298" s="15"/>
      <c r="G2298"/>
    </row>
    <row r="2299" spans="3:7" x14ac:dyDescent="0.25">
      <c r="C2299" s="15"/>
      <c r="G2299"/>
    </row>
    <row r="2300" spans="3:7" x14ac:dyDescent="0.25">
      <c r="C2300" s="15"/>
      <c r="G2300"/>
    </row>
    <row r="2301" spans="3:7" x14ac:dyDescent="0.25">
      <c r="C2301" s="15"/>
      <c r="G2301"/>
    </row>
    <row r="2302" spans="3:7" x14ac:dyDescent="0.25">
      <c r="C2302" s="15"/>
      <c r="G2302"/>
    </row>
    <row r="2303" spans="3:7" x14ac:dyDescent="0.25">
      <c r="C2303" s="15"/>
      <c r="G2303"/>
    </row>
    <row r="2304" spans="3:7" x14ac:dyDescent="0.25">
      <c r="C2304" s="15"/>
      <c r="G2304"/>
    </row>
    <row r="2305" spans="3:7" x14ac:dyDescent="0.25">
      <c r="C2305" s="15"/>
      <c r="G2305"/>
    </row>
    <row r="2306" spans="3:7" x14ac:dyDescent="0.25">
      <c r="C2306" s="15"/>
      <c r="G2306"/>
    </row>
    <row r="2307" spans="3:7" x14ac:dyDescent="0.25">
      <c r="C2307" s="15"/>
      <c r="G2307"/>
    </row>
    <row r="2308" spans="3:7" x14ac:dyDescent="0.25">
      <c r="C2308" s="15"/>
      <c r="G2308"/>
    </row>
    <row r="2309" spans="3:7" x14ac:dyDescent="0.25">
      <c r="C2309" s="15"/>
      <c r="G2309"/>
    </row>
    <row r="2310" spans="3:7" x14ac:dyDescent="0.25">
      <c r="C2310" s="15"/>
      <c r="G2310"/>
    </row>
    <row r="2311" spans="3:7" x14ac:dyDescent="0.25">
      <c r="C2311" s="15"/>
      <c r="G2311"/>
    </row>
    <row r="2312" spans="3:7" x14ac:dyDescent="0.25">
      <c r="C2312" s="15"/>
      <c r="G2312"/>
    </row>
    <row r="2313" spans="3:7" x14ac:dyDescent="0.25">
      <c r="C2313" s="15"/>
      <c r="G2313"/>
    </row>
    <row r="2314" spans="3:7" x14ac:dyDescent="0.25">
      <c r="C2314" s="15"/>
      <c r="G2314"/>
    </row>
    <row r="2315" spans="3:7" x14ac:dyDescent="0.25">
      <c r="C2315" s="15"/>
      <c r="G2315"/>
    </row>
    <row r="2316" spans="3:7" x14ac:dyDescent="0.25">
      <c r="C2316" s="15"/>
      <c r="G2316"/>
    </row>
    <row r="2317" spans="3:7" x14ac:dyDescent="0.25">
      <c r="C2317" s="15"/>
      <c r="G2317"/>
    </row>
    <row r="2318" spans="3:7" x14ac:dyDescent="0.25">
      <c r="C2318" s="15"/>
      <c r="G2318"/>
    </row>
    <row r="2319" spans="3:7" x14ac:dyDescent="0.25">
      <c r="C2319" s="15"/>
      <c r="G2319"/>
    </row>
    <row r="2320" spans="3:7" x14ac:dyDescent="0.25">
      <c r="C2320" s="15"/>
      <c r="G2320"/>
    </row>
    <row r="2321" spans="3:7" x14ac:dyDescent="0.25">
      <c r="C2321" s="15"/>
      <c r="G2321"/>
    </row>
    <row r="2322" spans="3:7" x14ac:dyDescent="0.25">
      <c r="C2322" s="15"/>
      <c r="G2322"/>
    </row>
    <row r="2323" spans="3:7" x14ac:dyDescent="0.25">
      <c r="C2323" s="15"/>
      <c r="G2323"/>
    </row>
    <row r="2324" spans="3:7" x14ac:dyDescent="0.25">
      <c r="C2324" s="15"/>
      <c r="G2324"/>
    </row>
    <row r="2325" spans="3:7" x14ac:dyDescent="0.25">
      <c r="C2325" s="15"/>
      <c r="G2325"/>
    </row>
    <row r="2326" spans="3:7" x14ac:dyDescent="0.25">
      <c r="C2326" s="15"/>
      <c r="G2326"/>
    </row>
    <row r="2327" spans="3:7" x14ac:dyDescent="0.25">
      <c r="C2327" s="15"/>
      <c r="G2327"/>
    </row>
    <row r="2328" spans="3:7" x14ac:dyDescent="0.25">
      <c r="C2328" s="15"/>
      <c r="G2328"/>
    </row>
    <row r="2329" spans="3:7" x14ac:dyDescent="0.25">
      <c r="C2329" s="15"/>
      <c r="G2329"/>
    </row>
    <row r="2330" spans="3:7" x14ac:dyDescent="0.25">
      <c r="C2330" s="15"/>
      <c r="G2330"/>
    </row>
    <row r="2331" spans="3:7" x14ac:dyDescent="0.25">
      <c r="C2331" s="15"/>
      <c r="G2331"/>
    </row>
    <row r="2332" spans="3:7" x14ac:dyDescent="0.25">
      <c r="C2332" s="15"/>
      <c r="G2332"/>
    </row>
    <row r="2333" spans="3:7" x14ac:dyDescent="0.25">
      <c r="C2333" s="15"/>
      <c r="G2333"/>
    </row>
    <row r="2334" spans="3:7" x14ac:dyDescent="0.25">
      <c r="C2334" s="15"/>
      <c r="G2334"/>
    </row>
    <row r="2335" spans="3:7" x14ac:dyDescent="0.25">
      <c r="C2335" s="15"/>
      <c r="G2335"/>
    </row>
    <row r="2336" spans="3:7" x14ac:dyDescent="0.25">
      <c r="C2336" s="15"/>
      <c r="G2336"/>
    </row>
    <row r="2337" spans="3:7" x14ac:dyDescent="0.25">
      <c r="C2337" s="15"/>
      <c r="G2337"/>
    </row>
    <row r="2338" spans="3:7" x14ac:dyDescent="0.25">
      <c r="C2338" s="15"/>
      <c r="G2338"/>
    </row>
    <row r="2339" spans="3:7" x14ac:dyDescent="0.25">
      <c r="C2339" s="15"/>
      <c r="G2339"/>
    </row>
    <row r="2340" spans="3:7" x14ac:dyDescent="0.25">
      <c r="C2340" s="15"/>
      <c r="G2340"/>
    </row>
    <row r="2341" spans="3:7" x14ac:dyDescent="0.25">
      <c r="C2341" s="15"/>
      <c r="G2341"/>
    </row>
    <row r="2342" spans="3:7" x14ac:dyDescent="0.25">
      <c r="C2342" s="15"/>
      <c r="G2342"/>
    </row>
    <row r="2343" spans="3:7" x14ac:dyDescent="0.25">
      <c r="C2343" s="15"/>
      <c r="G2343"/>
    </row>
    <row r="2344" spans="3:7" x14ac:dyDescent="0.25">
      <c r="C2344" s="15"/>
      <c r="G2344"/>
    </row>
    <row r="2345" spans="3:7" x14ac:dyDescent="0.25">
      <c r="C2345" s="15"/>
      <c r="G2345"/>
    </row>
    <row r="2346" spans="3:7" x14ac:dyDescent="0.25">
      <c r="C2346" s="15"/>
      <c r="G2346"/>
    </row>
    <row r="2347" spans="3:7" x14ac:dyDescent="0.25">
      <c r="C2347" s="15"/>
      <c r="G2347"/>
    </row>
    <row r="2348" spans="3:7" x14ac:dyDescent="0.25">
      <c r="C2348" s="15"/>
      <c r="G2348"/>
    </row>
    <row r="2349" spans="3:7" x14ac:dyDescent="0.25">
      <c r="C2349" s="15"/>
      <c r="G2349"/>
    </row>
    <row r="2350" spans="3:7" x14ac:dyDescent="0.25">
      <c r="C2350" s="15"/>
      <c r="G2350"/>
    </row>
    <row r="2351" spans="3:7" x14ac:dyDescent="0.25">
      <c r="C2351" s="15"/>
      <c r="G2351"/>
    </row>
    <row r="2352" spans="3:7" x14ac:dyDescent="0.25">
      <c r="C2352" s="15"/>
      <c r="G2352"/>
    </row>
    <row r="2353" spans="3:7" x14ac:dyDescent="0.25">
      <c r="C2353" s="15"/>
      <c r="G2353"/>
    </row>
    <row r="2354" spans="3:7" x14ac:dyDescent="0.25">
      <c r="C2354" s="15"/>
      <c r="G2354"/>
    </row>
    <row r="2355" spans="3:7" x14ac:dyDescent="0.25">
      <c r="C2355" s="15"/>
      <c r="G2355"/>
    </row>
    <row r="2356" spans="3:7" x14ac:dyDescent="0.25">
      <c r="C2356" s="15"/>
      <c r="G2356"/>
    </row>
    <row r="2357" spans="3:7" x14ac:dyDescent="0.25">
      <c r="C2357" s="15"/>
      <c r="G2357"/>
    </row>
    <row r="2358" spans="3:7" x14ac:dyDescent="0.25">
      <c r="C2358" s="15"/>
      <c r="G2358"/>
    </row>
    <row r="2359" spans="3:7" x14ac:dyDescent="0.25">
      <c r="C2359" s="15"/>
      <c r="G2359"/>
    </row>
    <row r="2360" spans="3:7" x14ac:dyDescent="0.25">
      <c r="C2360" s="15"/>
      <c r="G2360"/>
    </row>
    <row r="2361" spans="3:7" x14ac:dyDescent="0.25">
      <c r="C2361" s="15"/>
      <c r="G2361"/>
    </row>
    <row r="2362" spans="3:7" x14ac:dyDescent="0.25">
      <c r="C2362" s="15"/>
      <c r="G2362"/>
    </row>
    <row r="2363" spans="3:7" x14ac:dyDescent="0.25">
      <c r="C2363" s="15"/>
      <c r="G2363"/>
    </row>
    <row r="2364" spans="3:7" x14ac:dyDescent="0.25">
      <c r="C2364" s="15"/>
      <c r="G2364"/>
    </row>
    <row r="2365" spans="3:7" x14ac:dyDescent="0.25">
      <c r="C2365" s="15"/>
      <c r="G2365"/>
    </row>
    <row r="2366" spans="3:7" x14ac:dyDescent="0.25">
      <c r="C2366" s="15"/>
      <c r="G2366"/>
    </row>
    <row r="2367" spans="3:7" x14ac:dyDescent="0.25">
      <c r="C2367" s="15"/>
      <c r="G2367"/>
    </row>
    <row r="2368" spans="3:7" x14ac:dyDescent="0.25">
      <c r="C2368" s="15"/>
      <c r="G2368"/>
    </row>
    <row r="2369" spans="3:7" x14ac:dyDescent="0.25">
      <c r="C2369" s="15"/>
      <c r="G2369"/>
    </row>
    <row r="2370" spans="3:7" x14ac:dyDescent="0.25">
      <c r="C2370" s="15"/>
      <c r="G2370"/>
    </row>
    <row r="2371" spans="3:7" x14ac:dyDescent="0.25">
      <c r="C2371" s="15"/>
      <c r="G2371"/>
    </row>
    <row r="2372" spans="3:7" x14ac:dyDescent="0.25">
      <c r="C2372" s="15"/>
      <c r="G2372"/>
    </row>
    <row r="2373" spans="3:7" x14ac:dyDescent="0.25">
      <c r="C2373" s="15"/>
      <c r="G2373"/>
    </row>
    <row r="2374" spans="3:7" x14ac:dyDescent="0.25">
      <c r="C2374" s="15"/>
      <c r="G2374"/>
    </row>
    <row r="2375" spans="3:7" x14ac:dyDescent="0.25">
      <c r="C2375" s="15"/>
      <c r="G2375"/>
    </row>
    <row r="2376" spans="3:7" x14ac:dyDescent="0.25">
      <c r="C2376" s="15"/>
      <c r="G2376"/>
    </row>
    <row r="2377" spans="3:7" x14ac:dyDescent="0.25">
      <c r="C2377" s="15"/>
      <c r="G2377"/>
    </row>
    <row r="2378" spans="3:7" x14ac:dyDescent="0.25">
      <c r="C2378" s="15"/>
      <c r="G2378"/>
    </row>
    <row r="2379" spans="3:7" x14ac:dyDescent="0.25">
      <c r="C2379" s="15"/>
      <c r="G2379"/>
    </row>
    <row r="2380" spans="3:7" x14ac:dyDescent="0.25">
      <c r="C2380" s="15"/>
      <c r="G2380"/>
    </row>
    <row r="2381" spans="3:7" x14ac:dyDescent="0.25">
      <c r="C2381" s="15"/>
      <c r="G2381"/>
    </row>
    <row r="2382" spans="3:7" x14ac:dyDescent="0.25">
      <c r="C2382" s="15"/>
      <c r="G2382"/>
    </row>
    <row r="2383" spans="3:7" x14ac:dyDescent="0.25">
      <c r="C2383" s="15"/>
      <c r="G2383"/>
    </row>
    <row r="2384" spans="3:7" x14ac:dyDescent="0.25">
      <c r="C2384" s="15"/>
      <c r="G2384"/>
    </row>
    <row r="2385" spans="3:7" x14ac:dyDescent="0.25">
      <c r="C2385" s="15"/>
      <c r="G2385"/>
    </row>
    <row r="2386" spans="3:7" x14ac:dyDescent="0.25">
      <c r="C2386" s="15"/>
      <c r="G2386"/>
    </row>
    <row r="2387" spans="3:7" x14ac:dyDescent="0.25">
      <c r="C2387" s="15"/>
      <c r="G2387"/>
    </row>
    <row r="2388" spans="3:7" x14ac:dyDescent="0.25">
      <c r="C2388" s="15"/>
      <c r="G2388"/>
    </row>
    <row r="2389" spans="3:7" x14ac:dyDescent="0.25">
      <c r="C2389" s="15"/>
      <c r="G2389"/>
    </row>
    <row r="2390" spans="3:7" x14ac:dyDescent="0.25">
      <c r="C2390" s="15"/>
      <c r="G2390"/>
    </row>
    <row r="2391" spans="3:7" x14ac:dyDescent="0.25">
      <c r="C2391" s="15"/>
      <c r="G2391"/>
    </row>
    <row r="2392" spans="3:7" x14ac:dyDescent="0.25">
      <c r="C2392" s="15"/>
      <c r="G2392"/>
    </row>
    <row r="2393" spans="3:7" x14ac:dyDescent="0.25">
      <c r="C2393" s="15"/>
      <c r="G2393"/>
    </row>
    <row r="2394" spans="3:7" x14ac:dyDescent="0.25">
      <c r="C2394" s="15"/>
      <c r="G2394"/>
    </row>
    <row r="2395" spans="3:7" x14ac:dyDescent="0.25">
      <c r="C2395" s="15"/>
      <c r="G2395"/>
    </row>
    <row r="2396" spans="3:7" x14ac:dyDescent="0.25">
      <c r="C2396" s="15"/>
      <c r="G2396"/>
    </row>
    <row r="2397" spans="3:7" x14ac:dyDescent="0.25">
      <c r="C2397" s="15"/>
      <c r="G2397"/>
    </row>
    <row r="2398" spans="3:7" x14ac:dyDescent="0.25">
      <c r="C2398" s="15"/>
      <c r="G2398"/>
    </row>
    <row r="2399" spans="3:7" x14ac:dyDescent="0.25">
      <c r="C2399" s="15"/>
      <c r="G2399"/>
    </row>
    <row r="2400" spans="3:7" x14ac:dyDescent="0.25">
      <c r="C2400" s="15"/>
      <c r="G2400"/>
    </row>
    <row r="2401" spans="3:7" x14ac:dyDescent="0.25">
      <c r="C2401" s="15"/>
      <c r="G2401"/>
    </row>
    <row r="2402" spans="3:7" x14ac:dyDescent="0.25">
      <c r="C2402" s="15"/>
      <c r="G2402"/>
    </row>
    <row r="2403" spans="3:7" x14ac:dyDescent="0.25">
      <c r="C2403" s="15"/>
      <c r="G2403"/>
    </row>
    <row r="2404" spans="3:7" x14ac:dyDescent="0.25">
      <c r="C2404" s="15"/>
      <c r="G2404"/>
    </row>
    <row r="2405" spans="3:7" x14ac:dyDescent="0.25">
      <c r="C2405" s="15"/>
      <c r="G2405"/>
    </row>
    <row r="2406" spans="3:7" x14ac:dyDescent="0.25">
      <c r="C2406" s="15"/>
      <c r="G2406"/>
    </row>
    <row r="2407" spans="3:7" x14ac:dyDescent="0.25">
      <c r="C2407" s="15"/>
      <c r="G2407"/>
    </row>
    <row r="2408" spans="3:7" x14ac:dyDescent="0.25">
      <c r="C2408" s="15"/>
      <c r="G2408"/>
    </row>
    <row r="2409" spans="3:7" x14ac:dyDescent="0.25">
      <c r="C2409" s="15"/>
      <c r="G2409"/>
    </row>
    <row r="2410" spans="3:7" x14ac:dyDescent="0.25">
      <c r="C2410" s="15"/>
      <c r="G2410"/>
    </row>
    <row r="2411" spans="3:7" x14ac:dyDescent="0.25">
      <c r="C2411" s="15"/>
      <c r="G2411"/>
    </row>
    <row r="2412" spans="3:7" x14ac:dyDescent="0.25">
      <c r="C2412" s="15"/>
      <c r="G2412"/>
    </row>
    <row r="2413" spans="3:7" x14ac:dyDescent="0.25">
      <c r="C2413" s="15"/>
      <c r="G2413"/>
    </row>
    <row r="2414" spans="3:7" x14ac:dyDescent="0.25">
      <c r="C2414" s="15"/>
      <c r="G2414"/>
    </row>
    <row r="2415" spans="3:7" x14ac:dyDescent="0.25">
      <c r="C2415" s="15"/>
      <c r="G2415"/>
    </row>
    <row r="2416" spans="3:7" x14ac:dyDescent="0.25">
      <c r="C2416" s="15"/>
      <c r="G2416"/>
    </row>
    <row r="2417" spans="3:7" x14ac:dyDescent="0.25">
      <c r="C2417" s="15"/>
      <c r="G2417"/>
    </row>
    <row r="2418" spans="3:7" x14ac:dyDescent="0.25">
      <c r="C2418" s="15"/>
      <c r="G2418"/>
    </row>
    <row r="2419" spans="3:7" x14ac:dyDescent="0.25">
      <c r="C2419" s="15"/>
      <c r="G2419"/>
    </row>
    <row r="2420" spans="3:7" x14ac:dyDescent="0.25">
      <c r="C2420" s="15"/>
      <c r="G2420"/>
    </row>
    <row r="2421" spans="3:7" x14ac:dyDescent="0.25">
      <c r="C2421" s="15"/>
      <c r="G2421"/>
    </row>
    <row r="2422" spans="3:7" x14ac:dyDescent="0.25">
      <c r="C2422" s="15"/>
      <c r="G2422"/>
    </row>
    <row r="2423" spans="3:7" x14ac:dyDescent="0.25">
      <c r="C2423" s="15"/>
      <c r="G2423"/>
    </row>
    <row r="2424" spans="3:7" x14ac:dyDescent="0.25">
      <c r="C2424" s="15"/>
      <c r="G2424"/>
    </row>
    <row r="2425" spans="3:7" x14ac:dyDescent="0.25">
      <c r="C2425" s="15"/>
      <c r="G2425"/>
    </row>
    <row r="2426" spans="3:7" x14ac:dyDescent="0.25">
      <c r="C2426" s="15"/>
      <c r="G2426"/>
    </row>
    <row r="2427" spans="3:7" x14ac:dyDescent="0.25">
      <c r="C2427" s="15"/>
      <c r="G2427"/>
    </row>
    <row r="2428" spans="3:7" x14ac:dyDescent="0.25">
      <c r="C2428" s="15"/>
      <c r="G2428"/>
    </row>
    <row r="2429" spans="3:7" x14ac:dyDescent="0.25">
      <c r="C2429" s="15"/>
      <c r="G2429"/>
    </row>
    <row r="2430" spans="3:7" x14ac:dyDescent="0.25">
      <c r="C2430" s="15"/>
      <c r="G2430"/>
    </row>
    <row r="2431" spans="3:7" x14ac:dyDescent="0.25">
      <c r="C2431" s="15"/>
      <c r="G2431"/>
    </row>
    <row r="2432" spans="3:7" x14ac:dyDescent="0.25">
      <c r="C2432" s="15"/>
      <c r="G2432"/>
    </row>
    <row r="2433" spans="3:7" x14ac:dyDescent="0.25">
      <c r="C2433" s="15"/>
      <c r="G2433"/>
    </row>
    <row r="2434" spans="3:7" x14ac:dyDescent="0.25">
      <c r="C2434" s="15"/>
      <c r="G2434"/>
    </row>
    <row r="2435" spans="3:7" x14ac:dyDescent="0.25">
      <c r="C2435" s="15"/>
      <c r="G2435"/>
    </row>
    <row r="2436" spans="3:7" x14ac:dyDescent="0.25">
      <c r="C2436" s="15"/>
      <c r="G2436"/>
    </row>
    <row r="2437" spans="3:7" x14ac:dyDescent="0.25">
      <c r="C2437" s="15"/>
      <c r="G2437"/>
    </row>
    <row r="2438" spans="3:7" x14ac:dyDescent="0.25">
      <c r="C2438" s="15"/>
      <c r="G2438"/>
    </row>
    <row r="2439" spans="3:7" x14ac:dyDescent="0.25">
      <c r="C2439" s="15"/>
      <c r="G2439"/>
    </row>
    <row r="2440" spans="3:7" x14ac:dyDescent="0.25">
      <c r="C2440" s="15"/>
      <c r="G2440"/>
    </row>
    <row r="2441" spans="3:7" x14ac:dyDescent="0.25">
      <c r="C2441" s="15"/>
      <c r="G2441"/>
    </row>
    <row r="2442" spans="3:7" x14ac:dyDescent="0.25">
      <c r="C2442" s="15"/>
      <c r="G2442"/>
    </row>
    <row r="2443" spans="3:7" x14ac:dyDescent="0.25">
      <c r="C2443" s="15"/>
      <c r="G2443"/>
    </row>
    <row r="2444" spans="3:7" x14ac:dyDescent="0.25">
      <c r="C2444" s="15"/>
      <c r="G2444"/>
    </row>
    <row r="2445" spans="3:7" x14ac:dyDescent="0.25">
      <c r="C2445" s="15"/>
      <c r="G2445"/>
    </row>
    <row r="2446" spans="3:7" x14ac:dyDescent="0.25">
      <c r="C2446" s="15"/>
      <c r="G2446"/>
    </row>
    <row r="2447" spans="3:7" x14ac:dyDescent="0.25">
      <c r="C2447" s="15"/>
      <c r="G2447"/>
    </row>
    <row r="2448" spans="3:7" x14ac:dyDescent="0.25">
      <c r="C2448" s="15"/>
      <c r="G2448"/>
    </row>
    <row r="2449" spans="3:7" x14ac:dyDescent="0.25">
      <c r="C2449" s="15"/>
      <c r="G2449"/>
    </row>
    <row r="2450" spans="3:7" x14ac:dyDescent="0.25">
      <c r="C2450" s="15"/>
      <c r="G2450"/>
    </row>
    <row r="2451" spans="3:7" x14ac:dyDescent="0.25">
      <c r="C2451" s="15"/>
      <c r="G2451"/>
    </row>
    <row r="2452" spans="3:7" x14ac:dyDescent="0.25">
      <c r="C2452" s="15"/>
      <c r="G2452"/>
    </row>
    <row r="2453" spans="3:7" x14ac:dyDescent="0.25">
      <c r="C2453" s="15"/>
      <c r="G2453"/>
    </row>
    <row r="2454" spans="3:7" x14ac:dyDescent="0.25">
      <c r="C2454" s="15"/>
      <c r="G2454"/>
    </row>
    <row r="2455" spans="3:7" x14ac:dyDescent="0.25">
      <c r="C2455" s="15"/>
      <c r="G2455"/>
    </row>
    <row r="2456" spans="3:7" x14ac:dyDescent="0.25">
      <c r="C2456" s="15"/>
      <c r="G2456"/>
    </row>
    <row r="2457" spans="3:7" x14ac:dyDescent="0.25">
      <c r="C2457" s="15"/>
      <c r="G2457"/>
    </row>
    <row r="2458" spans="3:7" x14ac:dyDescent="0.25">
      <c r="C2458" s="15"/>
      <c r="G2458"/>
    </row>
    <row r="2459" spans="3:7" x14ac:dyDescent="0.25">
      <c r="C2459" s="15"/>
      <c r="G2459"/>
    </row>
    <row r="2460" spans="3:7" x14ac:dyDescent="0.25">
      <c r="C2460" s="15"/>
      <c r="G2460"/>
    </row>
    <row r="2461" spans="3:7" x14ac:dyDescent="0.25">
      <c r="C2461" s="15"/>
      <c r="G2461"/>
    </row>
    <row r="2462" spans="3:7" x14ac:dyDescent="0.25">
      <c r="C2462" s="15"/>
      <c r="G2462"/>
    </row>
    <row r="2463" spans="3:7" x14ac:dyDescent="0.25">
      <c r="C2463" s="15"/>
      <c r="G2463"/>
    </row>
    <row r="2464" spans="3:7" x14ac:dyDescent="0.25">
      <c r="C2464" s="15"/>
      <c r="G2464"/>
    </row>
    <row r="2465" spans="3:7" x14ac:dyDescent="0.25">
      <c r="C2465" s="15"/>
      <c r="G2465"/>
    </row>
    <row r="2466" spans="3:7" x14ac:dyDescent="0.25">
      <c r="C2466" s="15"/>
      <c r="G2466"/>
    </row>
    <row r="2467" spans="3:7" x14ac:dyDescent="0.25">
      <c r="C2467" s="15"/>
      <c r="G2467"/>
    </row>
    <row r="2468" spans="3:7" x14ac:dyDescent="0.25">
      <c r="C2468" s="15"/>
      <c r="G2468"/>
    </row>
    <row r="2469" spans="3:7" x14ac:dyDescent="0.25">
      <c r="C2469" s="15"/>
      <c r="G2469"/>
    </row>
    <row r="2470" spans="3:7" x14ac:dyDescent="0.25">
      <c r="C2470" s="15"/>
      <c r="G2470"/>
    </row>
    <row r="2471" spans="3:7" x14ac:dyDescent="0.25">
      <c r="C2471" s="15"/>
      <c r="G2471"/>
    </row>
    <row r="2472" spans="3:7" x14ac:dyDescent="0.25">
      <c r="C2472" s="15"/>
      <c r="G2472"/>
    </row>
    <row r="2473" spans="3:7" x14ac:dyDescent="0.25">
      <c r="C2473" s="15"/>
      <c r="G2473"/>
    </row>
    <row r="2474" spans="3:7" x14ac:dyDescent="0.25">
      <c r="C2474" s="15"/>
      <c r="G2474"/>
    </row>
    <row r="2475" spans="3:7" x14ac:dyDescent="0.25">
      <c r="C2475" s="15"/>
      <c r="G2475"/>
    </row>
    <row r="2476" spans="3:7" x14ac:dyDescent="0.25">
      <c r="C2476" s="15"/>
      <c r="G2476"/>
    </row>
    <row r="2477" spans="3:7" x14ac:dyDescent="0.25">
      <c r="C2477" s="15"/>
      <c r="G2477"/>
    </row>
    <row r="2478" spans="3:7" x14ac:dyDescent="0.25">
      <c r="C2478" s="15"/>
      <c r="G2478"/>
    </row>
    <row r="2479" spans="3:7" x14ac:dyDescent="0.25">
      <c r="C2479" s="15"/>
      <c r="G2479"/>
    </row>
    <row r="2480" spans="3:7" x14ac:dyDescent="0.25">
      <c r="C2480" s="15"/>
      <c r="G2480"/>
    </row>
    <row r="2481" spans="3:7" x14ac:dyDescent="0.25">
      <c r="C2481" s="15"/>
      <c r="G2481"/>
    </row>
    <row r="2482" spans="3:7" x14ac:dyDescent="0.25">
      <c r="C2482" s="15"/>
      <c r="G2482"/>
    </row>
    <row r="2483" spans="3:7" x14ac:dyDescent="0.25">
      <c r="C2483" s="15"/>
      <c r="G2483"/>
    </row>
    <row r="2484" spans="3:7" x14ac:dyDescent="0.25">
      <c r="C2484" s="15"/>
      <c r="G2484"/>
    </row>
    <row r="2485" spans="3:7" x14ac:dyDescent="0.25">
      <c r="C2485" s="15"/>
      <c r="G2485"/>
    </row>
    <row r="2486" spans="3:7" x14ac:dyDescent="0.25">
      <c r="C2486" s="15"/>
      <c r="G2486"/>
    </row>
    <row r="2487" spans="3:7" x14ac:dyDescent="0.25">
      <c r="C2487" s="15"/>
      <c r="G2487"/>
    </row>
    <row r="2488" spans="3:7" x14ac:dyDescent="0.25">
      <c r="C2488" s="15"/>
      <c r="G2488"/>
    </row>
    <row r="2489" spans="3:7" x14ac:dyDescent="0.25">
      <c r="C2489" s="15"/>
      <c r="G2489"/>
    </row>
    <row r="2490" spans="3:7" x14ac:dyDescent="0.25">
      <c r="C2490" s="15"/>
      <c r="G2490"/>
    </row>
    <row r="2491" spans="3:7" x14ac:dyDescent="0.25">
      <c r="C2491" s="15"/>
      <c r="G2491"/>
    </row>
    <row r="2492" spans="3:7" x14ac:dyDescent="0.25">
      <c r="C2492" s="15"/>
      <c r="G2492"/>
    </row>
    <row r="2493" spans="3:7" x14ac:dyDescent="0.25">
      <c r="C2493" s="15"/>
      <c r="G2493"/>
    </row>
    <row r="2494" spans="3:7" x14ac:dyDescent="0.25">
      <c r="C2494" s="15"/>
      <c r="G2494"/>
    </row>
    <row r="2495" spans="3:7" x14ac:dyDescent="0.25">
      <c r="C2495" s="15"/>
      <c r="G2495"/>
    </row>
    <row r="2496" spans="3:7" x14ac:dyDescent="0.25">
      <c r="C2496" s="15"/>
      <c r="G2496"/>
    </row>
    <row r="2497" spans="3:7" x14ac:dyDescent="0.25">
      <c r="C2497" s="15"/>
      <c r="G2497"/>
    </row>
    <row r="2498" spans="3:7" x14ac:dyDescent="0.25">
      <c r="C2498" s="15"/>
      <c r="G2498"/>
    </row>
    <row r="2499" spans="3:7" x14ac:dyDescent="0.25">
      <c r="C2499" s="15"/>
      <c r="G2499"/>
    </row>
    <row r="2500" spans="3:7" x14ac:dyDescent="0.25">
      <c r="C2500" s="15"/>
      <c r="G2500"/>
    </row>
    <row r="2501" spans="3:7" x14ac:dyDescent="0.25">
      <c r="C2501" s="15"/>
      <c r="G2501"/>
    </row>
    <row r="2502" spans="3:7" x14ac:dyDescent="0.25">
      <c r="C2502" s="15"/>
      <c r="G2502"/>
    </row>
    <row r="2503" spans="3:7" x14ac:dyDescent="0.25">
      <c r="C2503" s="15"/>
      <c r="G2503"/>
    </row>
    <row r="2504" spans="3:7" x14ac:dyDescent="0.25">
      <c r="C2504" s="15"/>
      <c r="G2504"/>
    </row>
    <row r="2505" spans="3:7" x14ac:dyDescent="0.25">
      <c r="C2505" s="15"/>
      <c r="G2505"/>
    </row>
    <row r="2506" spans="3:7" x14ac:dyDescent="0.25">
      <c r="C2506" s="15"/>
      <c r="G2506"/>
    </row>
    <row r="2507" spans="3:7" x14ac:dyDescent="0.25">
      <c r="C2507" s="15"/>
      <c r="G2507"/>
    </row>
    <row r="2508" spans="3:7" x14ac:dyDescent="0.25">
      <c r="C2508" s="15"/>
      <c r="G2508"/>
    </row>
    <row r="2509" spans="3:7" x14ac:dyDescent="0.25">
      <c r="C2509" s="15"/>
      <c r="G2509"/>
    </row>
    <row r="2510" spans="3:7" x14ac:dyDescent="0.25">
      <c r="C2510" s="15"/>
      <c r="G2510"/>
    </row>
    <row r="2511" spans="3:7" x14ac:dyDescent="0.25">
      <c r="C2511" s="15"/>
      <c r="G2511"/>
    </row>
    <row r="2512" spans="3:7" x14ac:dyDescent="0.25">
      <c r="C2512" s="15"/>
      <c r="G2512"/>
    </row>
    <row r="2513" spans="3:7" x14ac:dyDescent="0.25">
      <c r="C2513" s="15"/>
      <c r="G2513"/>
    </row>
    <row r="2514" spans="3:7" x14ac:dyDescent="0.25">
      <c r="C2514" s="15"/>
      <c r="G2514"/>
    </row>
    <row r="2515" spans="3:7" x14ac:dyDescent="0.25">
      <c r="C2515" s="15"/>
      <c r="G2515"/>
    </row>
    <row r="2516" spans="3:7" x14ac:dyDescent="0.25">
      <c r="C2516" s="15"/>
      <c r="G2516"/>
    </row>
    <row r="2517" spans="3:7" x14ac:dyDescent="0.25">
      <c r="C2517" s="15"/>
      <c r="G2517"/>
    </row>
    <row r="2518" spans="3:7" x14ac:dyDescent="0.25">
      <c r="C2518" s="15"/>
      <c r="G2518"/>
    </row>
    <row r="2519" spans="3:7" x14ac:dyDescent="0.25">
      <c r="C2519" s="15"/>
      <c r="G2519"/>
    </row>
    <row r="2520" spans="3:7" x14ac:dyDescent="0.25">
      <c r="C2520" s="15"/>
      <c r="G2520"/>
    </row>
    <row r="2521" spans="3:7" x14ac:dyDescent="0.25">
      <c r="C2521" s="15"/>
      <c r="G2521"/>
    </row>
    <row r="2522" spans="3:7" x14ac:dyDescent="0.25">
      <c r="C2522" s="15"/>
      <c r="G2522"/>
    </row>
    <row r="2523" spans="3:7" x14ac:dyDescent="0.25">
      <c r="C2523" s="15"/>
      <c r="G2523"/>
    </row>
    <row r="2524" spans="3:7" x14ac:dyDescent="0.25">
      <c r="C2524" s="15"/>
      <c r="G2524"/>
    </row>
    <row r="2525" spans="3:7" x14ac:dyDescent="0.25">
      <c r="C2525" s="15"/>
      <c r="G2525"/>
    </row>
    <row r="2526" spans="3:7" x14ac:dyDescent="0.25">
      <c r="C2526" s="15"/>
      <c r="G2526"/>
    </row>
    <row r="2527" spans="3:7" x14ac:dyDescent="0.25">
      <c r="C2527" s="15"/>
      <c r="G2527"/>
    </row>
    <row r="2528" spans="3:7" x14ac:dyDescent="0.25">
      <c r="C2528" s="15"/>
      <c r="G2528"/>
    </row>
    <row r="2529" spans="3:7" x14ac:dyDescent="0.25">
      <c r="C2529" s="15"/>
      <c r="G2529"/>
    </row>
    <row r="2530" spans="3:7" x14ac:dyDescent="0.25">
      <c r="C2530" s="15"/>
      <c r="G2530"/>
    </row>
    <row r="2531" spans="3:7" x14ac:dyDescent="0.25">
      <c r="C2531" s="15"/>
      <c r="G2531"/>
    </row>
    <row r="2532" spans="3:7" x14ac:dyDescent="0.25">
      <c r="C2532" s="15"/>
      <c r="G2532"/>
    </row>
    <row r="2533" spans="3:7" x14ac:dyDescent="0.25">
      <c r="C2533" s="15"/>
      <c r="G2533"/>
    </row>
    <row r="2534" spans="3:7" x14ac:dyDescent="0.25">
      <c r="C2534" s="15"/>
      <c r="G2534"/>
    </row>
    <row r="2535" spans="3:7" x14ac:dyDescent="0.25">
      <c r="C2535" s="15"/>
      <c r="G2535"/>
    </row>
    <row r="2536" spans="3:7" x14ac:dyDescent="0.25">
      <c r="C2536" s="15"/>
      <c r="G2536"/>
    </row>
    <row r="2537" spans="3:7" x14ac:dyDescent="0.25">
      <c r="C2537" s="15"/>
      <c r="G2537"/>
    </row>
    <row r="2538" spans="3:7" x14ac:dyDescent="0.25">
      <c r="C2538" s="15"/>
      <c r="G2538"/>
    </row>
    <row r="2539" spans="3:7" x14ac:dyDescent="0.25">
      <c r="C2539" s="15"/>
      <c r="G2539"/>
    </row>
    <row r="2540" spans="3:7" x14ac:dyDescent="0.25">
      <c r="C2540" s="15"/>
      <c r="G2540"/>
    </row>
    <row r="2541" spans="3:7" x14ac:dyDescent="0.25">
      <c r="C2541" s="15"/>
      <c r="G2541"/>
    </row>
    <row r="2542" spans="3:7" x14ac:dyDescent="0.25">
      <c r="C2542" s="15"/>
      <c r="G2542"/>
    </row>
    <row r="2543" spans="3:7" x14ac:dyDescent="0.25">
      <c r="C2543" s="15"/>
      <c r="G2543"/>
    </row>
    <row r="2544" spans="3:7" x14ac:dyDescent="0.25">
      <c r="C2544" s="15"/>
      <c r="G2544"/>
    </row>
    <row r="2545" spans="3:7" x14ac:dyDescent="0.25">
      <c r="C2545" s="15"/>
      <c r="G2545"/>
    </row>
    <row r="2546" spans="3:7" x14ac:dyDescent="0.25">
      <c r="C2546" s="15"/>
      <c r="G2546"/>
    </row>
    <row r="2547" spans="3:7" x14ac:dyDescent="0.25">
      <c r="C2547" s="15"/>
      <c r="G2547"/>
    </row>
    <row r="2548" spans="3:7" x14ac:dyDescent="0.25">
      <c r="C2548" s="15"/>
      <c r="G2548"/>
    </row>
    <row r="2549" spans="3:7" x14ac:dyDescent="0.25">
      <c r="C2549" s="15"/>
      <c r="G2549"/>
    </row>
    <row r="2550" spans="3:7" x14ac:dyDescent="0.25">
      <c r="C2550" s="15"/>
      <c r="G2550"/>
    </row>
    <row r="2551" spans="3:7" x14ac:dyDescent="0.25">
      <c r="C2551" s="15"/>
      <c r="G2551"/>
    </row>
    <row r="2552" spans="3:7" x14ac:dyDescent="0.25">
      <c r="C2552" s="15"/>
      <c r="G2552"/>
    </row>
    <row r="2553" spans="3:7" x14ac:dyDescent="0.25">
      <c r="C2553" s="15"/>
      <c r="G2553"/>
    </row>
    <row r="2554" spans="3:7" x14ac:dyDescent="0.25">
      <c r="C2554" s="15"/>
      <c r="G2554"/>
    </row>
    <row r="2555" spans="3:7" x14ac:dyDescent="0.25">
      <c r="C2555" s="15"/>
      <c r="G2555"/>
    </row>
    <row r="2556" spans="3:7" x14ac:dyDescent="0.25">
      <c r="C2556" s="15"/>
      <c r="G2556"/>
    </row>
    <row r="2557" spans="3:7" x14ac:dyDescent="0.25">
      <c r="C2557" s="15"/>
      <c r="G2557"/>
    </row>
    <row r="2558" spans="3:7" x14ac:dyDescent="0.25">
      <c r="C2558" s="15"/>
      <c r="G2558"/>
    </row>
    <row r="2559" spans="3:7" x14ac:dyDescent="0.25">
      <c r="C2559" s="15"/>
      <c r="G2559"/>
    </row>
    <row r="2560" spans="3:7" x14ac:dyDescent="0.25">
      <c r="C2560" s="15"/>
      <c r="G2560"/>
    </row>
    <row r="2561" spans="3:7" x14ac:dyDescent="0.25">
      <c r="C2561" s="15"/>
      <c r="G2561"/>
    </row>
    <row r="2562" spans="3:7" x14ac:dyDescent="0.25">
      <c r="C2562" s="15"/>
      <c r="G2562"/>
    </row>
    <row r="2563" spans="3:7" x14ac:dyDescent="0.25">
      <c r="C2563" s="15"/>
      <c r="G2563"/>
    </row>
    <row r="2564" spans="3:7" x14ac:dyDescent="0.25">
      <c r="C2564" s="15"/>
      <c r="G2564"/>
    </row>
    <row r="2565" spans="3:7" x14ac:dyDescent="0.25">
      <c r="C2565" s="15"/>
      <c r="G2565"/>
    </row>
    <row r="2566" spans="3:7" x14ac:dyDescent="0.25">
      <c r="C2566" s="15"/>
      <c r="G2566"/>
    </row>
    <row r="2567" spans="3:7" x14ac:dyDescent="0.25">
      <c r="C2567" s="15"/>
      <c r="G2567"/>
    </row>
    <row r="2568" spans="3:7" x14ac:dyDescent="0.25">
      <c r="C2568" s="15"/>
      <c r="G2568"/>
    </row>
    <row r="2569" spans="3:7" x14ac:dyDescent="0.25">
      <c r="C2569" s="15"/>
      <c r="G2569"/>
    </row>
    <row r="2570" spans="3:7" x14ac:dyDescent="0.25">
      <c r="C2570" s="15"/>
      <c r="G2570"/>
    </row>
    <row r="2571" spans="3:7" x14ac:dyDescent="0.25">
      <c r="C2571" s="15"/>
      <c r="G2571"/>
    </row>
    <row r="2572" spans="3:7" x14ac:dyDescent="0.25">
      <c r="C2572" s="15"/>
      <c r="G2572"/>
    </row>
    <row r="2573" spans="3:7" x14ac:dyDescent="0.25">
      <c r="C2573" s="15"/>
      <c r="G2573"/>
    </row>
    <row r="2574" spans="3:7" x14ac:dyDescent="0.25">
      <c r="C2574" s="15"/>
      <c r="G2574"/>
    </row>
    <row r="2575" spans="3:7" x14ac:dyDescent="0.25">
      <c r="C2575" s="15"/>
      <c r="G2575"/>
    </row>
    <row r="2576" spans="3:7" x14ac:dyDescent="0.25">
      <c r="C2576" s="15"/>
      <c r="G2576"/>
    </row>
    <row r="2577" spans="3:7" x14ac:dyDescent="0.25">
      <c r="C2577" s="15"/>
      <c r="G2577"/>
    </row>
    <row r="2578" spans="3:7" x14ac:dyDescent="0.25">
      <c r="C2578" s="15"/>
      <c r="G2578"/>
    </row>
    <row r="2579" spans="3:7" x14ac:dyDescent="0.25">
      <c r="C2579" s="15"/>
      <c r="G2579"/>
    </row>
    <row r="2580" spans="3:7" x14ac:dyDescent="0.25">
      <c r="C2580" s="15"/>
      <c r="G2580"/>
    </row>
    <row r="2581" spans="3:7" x14ac:dyDescent="0.25">
      <c r="C2581" s="15"/>
      <c r="G2581"/>
    </row>
    <row r="2582" spans="3:7" x14ac:dyDescent="0.25">
      <c r="C2582" s="15"/>
      <c r="G2582"/>
    </row>
    <row r="2583" spans="3:7" x14ac:dyDescent="0.25">
      <c r="C2583" s="15"/>
      <c r="G2583"/>
    </row>
    <row r="2584" spans="3:7" x14ac:dyDescent="0.25">
      <c r="C2584" s="15"/>
      <c r="G2584"/>
    </row>
    <row r="2585" spans="3:7" x14ac:dyDescent="0.25">
      <c r="C2585" s="15"/>
      <c r="G2585"/>
    </row>
    <row r="2586" spans="3:7" x14ac:dyDescent="0.25">
      <c r="C2586" s="15"/>
      <c r="G2586"/>
    </row>
    <row r="2587" spans="3:7" x14ac:dyDescent="0.25">
      <c r="C2587" s="15"/>
      <c r="G2587"/>
    </row>
    <row r="2588" spans="3:7" x14ac:dyDescent="0.25">
      <c r="C2588" s="15"/>
      <c r="G2588"/>
    </row>
    <row r="2589" spans="3:7" x14ac:dyDescent="0.25">
      <c r="C2589" s="15"/>
      <c r="G2589"/>
    </row>
    <row r="2590" spans="3:7" x14ac:dyDescent="0.25">
      <c r="C2590" s="15"/>
      <c r="G2590"/>
    </row>
    <row r="2591" spans="3:7" x14ac:dyDescent="0.25">
      <c r="C2591" s="15"/>
      <c r="G2591"/>
    </row>
    <row r="2592" spans="3:7" x14ac:dyDescent="0.25">
      <c r="C2592" s="15"/>
      <c r="G2592"/>
    </row>
    <row r="2593" spans="3:7" x14ac:dyDescent="0.25">
      <c r="C2593" s="15"/>
      <c r="G2593"/>
    </row>
    <row r="2594" spans="3:7" x14ac:dyDescent="0.25">
      <c r="C2594" s="15"/>
      <c r="G2594"/>
    </row>
    <row r="2595" spans="3:7" x14ac:dyDescent="0.25">
      <c r="C2595" s="15"/>
      <c r="G2595"/>
    </row>
    <row r="2596" spans="3:7" x14ac:dyDescent="0.25">
      <c r="C2596" s="15"/>
      <c r="G2596"/>
    </row>
    <row r="2597" spans="3:7" x14ac:dyDescent="0.25">
      <c r="C2597" s="15"/>
      <c r="G2597"/>
    </row>
    <row r="2598" spans="3:7" x14ac:dyDescent="0.25">
      <c r="C2598" s="15"/>
      <c r="G2598"/>
    </row>
    <row r="2599" spans="3:7" x14ac:dyDescent="0.25">
      <c r="C2599" s="15"/>
      <c r="G2599"/>
    </row>
    <row r="2600" spans="3:7" x14ac:dyDescent="0.25">
      <c r="C2600" s="15"/>
      <c r="G2600"/>
    </row>
    <row r="2601" spans="3:7" x14ac:dyDescent="0.25">
      <c r="C2601" s="15"/>
      <c r="G2601"/>
    </row>
    <row r="2602" spans="3:7" x14ac:dyDescent="0.25">
      <c r="C2602" s="15"/>
      <c r="G2602"/>
    </row>
    <row r="2603" spans="3:7" x14ac:dyDescent="0.25">
      <c r="C2603" s="15"/>
      <c r="G2603"/>
    </row>
    <row r="2604" spans="3:7" x14ac:dyDescent="0.25">
      <c r="C2604" s="15"/>
      <c r="G2604"/>
    </row>
    <row r="2605" spans="3:7" x14ac:dyDescent="0.25">
      <c r="C2605" s="15"/>
      <c r="G2605"/>
    </row>
    <row r="2606" spans="3:7" x14ac:dyDescent="0.25">
      <c r="C2606" s="15"/>
      <c r="G2606"/>
    </row>
    <row r="2607" spans="3:7" x14ac:dyDescent="0.25">
      <c r="C2607" s="15"/>
      <c r="G2607"/>
    </row>
    <row r="2608" spans="3:7" x14ac:dyDescent="0.25">
      <c r="C2608" s="15"/>
      <c r="G2608"/>
    </row>
    <row r="2609" spans="3:7" x14ac:dyDescent="0.25">
      <c r="C2609" s="15"/>
      <c r="G2609"/>
    </row>
    <row r="2610" spans="3:7" x14ac:dyDescent="0.25">
      <c r="C2610" s="15"/>
      <c r="G2610"/>
    </row>
    <row r="2611" spans="3:7" x14ac:dyDescent="0.25">
      <c r="C2611" s="15"/>
      <c r="G2611"/>
    </row>
    <row r="2612" spans="3:7" x14ac:dyDescent="0.25">
      <c r="C2612" s="15"/>
      <c r="G2612"/>
    </row>
    <row r="2613" spans="3:7" x14ac:dyDescent="0.25">
      <c r="C2613" s="15"/>
      <c r="G2613"/>
    </row>
    <row r="2614" spans="3:7" x14ac:dyDescent="0.25">
      <c r="C2614" s="15"/>
      <c r="G2614"/>
    </row>
    <row r="2615" spans="3:7" x14ac:dyDescent="0.25">
      <c r="C2615" s="15"/>
      <c r="G2615"/>
    </row>
    <row r="2616" spans="3:7" x14ac:dyDescent="0.25">
      <c r="C2616" s="15"/>
      <c r="G2616"/>
    </row>
    <row r="2617" spans="3:7" x14ac:dyDescent="0.25">
      <c r="C2617" s="15"/>
      <c r="G2617"/>
    </row>
    <row r="2618" spans="3:7" x14ac:dyDescent="0.25">
      <c r="C2618" s="15"/>
      <c r="G2618"/>
    </row>
    <row r="2619" spans="3:7" x14ac:dyDescent="0.25">
      <c r="C2619" s="15"/>
      <c r="G2619"/>
    </row>
    <row r="2620" spans="3:7" x14ac:dyDescent="0.25">
      <c r="C2620" s="15"/>
      <c r="G2620"/>
    </row>
    <row r="2621" spans="3:7" x14ac:dyDescent="0.25">
      <c r="C2621" s="15"/>
      <c r="G2621"/>
    </row>
    <row r="2622" spans="3:7" x14ac:dyDescent="0.25">
      <c r="C2622" s="15"/>
      <c r="G2622"/>
    </row>
    <row r="2623" spans="3:7" x14ac:dyDescent="0.25">
      <c r="C2623" s="15"/>
      <c r="G2623"/>
    </row>
    <row r="2624" spans="3:7" x14ac:dyDescent="0.25">
      <c r="C2624" s="15"/>
      <c r="G2624"/>
    </row>
    <row r="2625" spans="3:7" x14ac:dyDescent="0.25">
      <c r="C2625" s="15"/>
      <c r="G2625"/>
    </row>
    <row r="2626" spans="3:7" x14ac:dyDescent="0.25">
      <c r="C2626" s="15"/>
      <c r="G2626"/>
    </row>
    <row r="2627" spans="3:7" x14ac:dyDescent="0.25">
      <c r="C2627" s="15"/>
      <c r="G2627"/>
    </row>
    <row r="2628" spans="3:7" x14ac:dyDescent="0.25">
      <c r="C2628" s="15"/>
      <c r="G2628"/>
    </row>
    <row r="2629" spans="3:7" x14ac:dyDescent="0.25">
      <c r="C2629" s="15"/>
      <c r="G2629"/>
    </row>
    <row r="2630" spans="3:7" x14ac:dyDescent="0.25">
      <c r="C2630" s="15"/>
      <c r="G2630"/>
    </row>
    <row r="2631" spans="3:7" x14ac:dyDescent="0.25">
      <c r="C2631" s="15"/>
      <c r="G2631"/>
    </row>
    <row r="2632" spans="3:7" x14ac:dyDescent="0.25">
      <c r="C2632" s="15"/>
      <c r="G2632"/>
    </row>
    <row r="2633" spans="3:7" x14ac:dyDescent="0.25">
      <c r="C2633" s="15"/>
      <c r="G2633"/>
    </row>
    <row r="2634" spans="3:7" x14ac:dyDescent="0.25">
      <c r="C2634" s="15"/>
      <c r="G2634"/>
    </row>
    <row r="2635" spans="3:7" x14ac:dyDescent="0.25">
      <c r="C2635" s="15"/>
      <c r="G2635"/>
    </row>
    <row r="2636" spans="3:7" x14ac:dyDescent="0.25">
      <c r="C2636" s="15"/>
      <c r="G2636"/>
    </row>
    <row r="2637" spans="3:7" x14ac:dyDescent="0.25">
      <c r="C2637" s="15"/>
      <c r="G2637"/>
    </row>
    <row r="2638" spans="3:7" x14ac:dyDescent="0.25">
      <c r="C2638" s="15"/>
      <c r="G2638"/>
    </row>
    <row r="2639" spans="3:7" x14ac:dyDescent="0.25">
      <c r="C2639" s="15"/>
      <c r="G2639"/>
    </row>
    <row r="2640" spans="3:7" x14ac:dyDescent="0.25">
      <c r="C2640" s="15"/>
      <c r="G2640"/>
    </row>
    <row r="2641" spans="3:7" x14ac:dyDescent="0.25">
      <c r="C2641" s="15"/>
      <c r="G2641"/>
    </row>
    <row r="2642" spans="3:7" x14ac:dyDescent="0.25">
      <c r="C2642" s="15"/>
      <c r="G2642"/>
    </row>
    <row r="2643" spans="3:7" x14ac:dyDescent="0.25">
      <c r="C2643" s="15"/>
      <c r="G2643"/>
    </row>
    <row r="2644" spans="3:7" x14ac:dyDescent="0.25">
      <c r="C2644" s="15"/>
      <c r="G2644"/>
    </row>
    <row r="2645" spans="3:7" x14ac:dyDescent="0.25">
      <c r="C2645" s="15"/>
      <c r="G2645"/>
    </row>
    <row r="2646" spans="3:7" x14ac:dyDescent="0.25">
      <c r="C2646" s="15"/>
      <c r="G2646"/>
    </row>
    <row r="2647" spans="3:7" x14ac:dyDescent="0.25">
      <c r="C2647" s="15"/>
      <c r="G2647"/>
    </row>
    <row r="2648" spans="3:7" x14ac:dyDescent="0.25">
      <c r="C2648" s="15"/>
      <c r="G2648"/>
    </row>
    <row r="2649" spans="3:7" x14ac:dyDescent="0.25">
      <c r="C2649" s="15"/>
      <c r="G2649"/>
    </row>
    <row r="2650" spans="3:7" x14ac:dyDescent="0.25">
      <c r="C2650" s="15"/>
      <c r="G2650"/>
    </row>
    <row r="2651" spans="3:7" x14ac:dyDescent="0.25">
      <c r="C2651" s="15"/>
      <c r="G2651"/>
    </row>
    <row r="2652" spans="3:7" x14ac:dyDescent="0.25">
      <c r="C2652" s="15"/>
      <c r="G2652"/>
    </row>
    <row r="2653" spans="3:7" x14ac:dyDescent="0.25">
      <c r="C2653" s="15"/>
      <c r="G2653"/>
    </row>
    <row r="2654" spans="3:7" x14ac:dyDescent="0.25">
      <c r="C2654" s="15"/>
      <c r="G2654"/>
    </row>
    <row r="2655" spans="3:7" x14ac:dyDescent="0.25">
      <c r="C2655" s="15"/>
      <c r="G2655"/>
    </row>
    <row r="2656" spans="3:7" x14ac:dyDescent="0.25">
      <c r="C2656" s="15"/>
      <c r="G2656"/>
    </row>
    <row r="2657" spans="3:7" x14ac:dyDescent="0.25">
      <c r="C2657" s="15"/>
      <c r="G2657"/>
    </row>
    <row r="2658" spans="3:7" x14ac:dyDescent="0.25">
      <c r="C2658" s="15"/>
      <c r="G2658"/>
    </row>
    <row r="2659" spans="3:7" x14ac:dyDescent="0.25">
      <c r="C2659" s="15"/>
      <c r="G2659"/>
    </row>
    <row r="2660" spans="3:7" x14ac:dyDescent="0.25">
      <c r="C2660" s="15"/>
      <c r="G2660"/>
    </row>
    <row r="2661" spans="3:7" x14ac:dyDescent="0.25">
      <c r="C2661" s="15"/>
      <c r="G2661"/>
    </row>
    <row r="2662" spans="3:7" x14ac:dyDescent="0.25">
      <c r="C2662" s="15"/>
      <c r="G2662"/>
    </row>
    <row r="2663" spans="3:7" x14ac:dyDescent="0.25">
      <c r="C2663" s="15"/>
      <c r="G2663"/>
    </row>
    <row r="2664" spans="3:7" x14ac:dyDescent="0.25">
      <c r="C2664" s="15"/>
      <c r="G2664"/>
    </row>
    <row r="2665" spans="3:7" x14ac:dyDescent="0.25">
      <c r="C2665" s="15"/>
      <c r="G2665"/>
    </row>
    <row r="2666" spans="3:7" x14ac:dyDescent="0.25">
      <c r="C2666" s="15"/>
      <c r="G2666"/>
    </row>
    <row r="2667" spans="3:7" x14ac:dyDescent="0.25">
      <c r="C2667" s="15"/>
      <c r="G2667"/>
    </row>
    <row r="2668" spans="3:7" x14ac:dyDescent="0.25">
      <c r="C2668" s="15"/>
      <c r="G2668"/>
    </row>
    <row r="2669" spans="3:7" x14ac:dyDescent="0.25">
      <c r="C2669" s="15"/>
      <c r="G2669"/>
    </row>
    <row r="2670" spans="3:7" x14ac:dyDescent="0.25">
      <c r="C2670" s="15"/>
      <c r="G2670"/>
    </row>
    <row r="2671" spans="3:7" x14ac:dyDescent="0.25">
      <c r="C2671" s="15"/>
      <c r="G2671"/>
    </row>
    <row r="2672" spans="3:7" x14ac:dyDescent="0.25">
      <c r="C2672" s="15"/>
      <c r="G2672"/>
    </row>
    <row r="2673" spans="3:7" x14ac:dyDescent="0.25">
      <c r="C2673" s="15"/>
      <c r="G2673"/>
    </row>
    <row r="2674" spans="3:7" x14ac:dyDescent="0.25">
      <c r="C2674" s="15"/>
      <c r="G2674"/>
    </row>
    <row r="2675" spans="3:7" x14ac:dyDescent="0.25">
      <c r="C2675" s="15"/>
      <c r="G2675"/>
    </row>
    <row r="2676" spans="3:7" x14ac:dyDescent="0.25">
      <c r="C2676" s="15"/>
      <c r="G2676"/>
    </row>
    <row r="2677" spans="3:7" x14ac:dyDescent="0.25">
      <c r="C2677" s="15"/>
      <c r="G2677"/>
    </row>
    <row r="2678" spans="3:7" x14ac:dyDescent="0.25">
      <c r="C2678" s="15"/>
      <c r="G2678"/>
    </row>
    <row r="2679" spans="3:7" x14ac:dyDescent="0.25">
      <c r="C2679" s="15"/>
      <c r="G2679"/>
    </row>
    <row r="2680" spans="3:7" x14ac:dyDescent="0.25">
      <c r="C2680" s="15"/>
      <c r="G2680"/>
    </row>
    <row r="2681" spans="3:7" x14ac:dyDescent="0.25">
      <c r="C2681" s="15"/>
      <c r="G2681"/>
    </row>
    <row r="2682" spans="3:7" x14ac:dyDescent="0.25">
      <c r="C2682" s="15"/>
      <c r="G2682"/>
    </row>
    <row r="2683" spans="3:7" x14ac:dyDescent="0.25">
      <c r="C2683" s="15"/>
      <c r="G2683"/>
    </row>
    <row r="2684" spans="3:7" x14ac:dyDescent="0.25">
      <c r="C2684" s="15"/>
      <c r="G2684"/>
    </row>
    <row r="2685" spans="3:7" x14ac:dyDescent="0.25">
      <c r="C2685" s="15"/>
      <c r="G2685"/>
    </row>
    <row r="2686" spans="3:7" x14ac:dyDescent="0.25">
      <c r="C2686" s="15"/>
      <c r="G2686"/>
    </row>
    <row r="2687" spans="3:7" x14ac:dyDescent="0.25">
      <c r="C2687" s="15"/>
      <c r="G2687"/>
    </row>
    <row r="2688" spans="3:7" x14ac:dyDescent="0.25">
      <c r="C2688" s="15"/>
      <c r="G2688"/>
    </row>
    <row r="2689" spans="3:7" x14ac:dyDescent="0.25">
      <c r="C2689" s="15"/>
      <c r="G2689"/>
    </row>
    <row r="2690" spans="3:7" x14ac:dyDescent="0.25">
      <c r="C2690" s="15"/>
      <c r="G2690"/>
    </row>
    <row r="2691" spans="3:7" x14ac:dyDescent="0.25">
      <c r="C2691" s="15"/>
      <c r="G2691"/>
    </row>
    <row r="2692" spans="3:7" x14ac:dyDescent="0.25">
      <c r="C2692" s="15"/>
      <c r="G2692"/>
    </row>
    <row r="2693" spans="3:7" x14ac:dyDescent="0.25">
      <c r="C2693" s="15"/>
      <c r="G2693"/>
    </row>
    <row r="2694" spans="3:7" x14ac:dyDescent="0.25">
      <c r="C2694" s="15"/>
      <c r="G2694"/>
    </row>
    <row r="2695" spans="3:7" x14ac:dyDescent="0.25">
      <c r="C2695" s="15"/>
      <c r="G2695"/>
    </row>
    <row r="2696" spans="3:7" x14ac:dyDescent="0.25">
      <c r="C2696" s="15"/>
      <c r="G2696"/>
    </row>
    <row r="2697" spans="3:7" x14ac:dyDescent="0.25">
      <c r="C2697" s="15"/>
      <c r="G2697"/>
    </row>
    <row r="2698" spans="3:7" x14ac:dyDescent="0.25">
      <c r="C2698" s="15"/>
      <c r="G2698"/>
    </row>
    <row r="2699" spans="3:7" x14ac:dyDescent="0.25">
      <c r="C2699" s="15"/>
      <c r="G2699"/>
    </row>
    <row r="2700" spans="3:7" x14ac:dyDescent="0.25">
      <c r="C2700" s="15"/>
      <c r="G2700"/>
    </row>
    <row r="2701" spans="3:7" x14ac:dyDescent="0.25">
      <c r="C2701" s="15"/>
      <c r="G2701"/>
    </row>
    <row r="2702" spans="3:7" x14ac:dyDescent="0.25">
      <c r="C2702" s="15"/>
      <c r="G2702"/>
    </row>
    <row r="2703" spans="3:7" x14ac:dyDescent="0.25">
      <c r="C2703" s="15"/>
      <c r="G2703"/>
    </row>
    <row r="2704" spans="3:7" x14ac:dyDescent="0.25">
      <c r="C2704" s="15"/>
      <c r="G2704"/>
    </row>
    <row r="2705" spans="3:7" x14ac:dyDescent="0.25">
      <c r="C2705" s="15"/>
      <c r="G2705"/>
    </row>
    <row r="2706" spans="3:7" x14ac:dyDescent="0.25">
      <c r="C2706" s="15"/>
      <c r="G2706"/>
    </row>
    <row r="2707" spans="3:7" x14ac:dyDescent="0.25">
      <c r="C2707" s="15"/>
      <c r="G2707"/>
    </row>
    <row r="2708" spans="3:7" x14ac:dyDescent="0.25">
      <c r="C2708" s="15"/>
      <c r="G2708"/>
    </row>
    <row r="2709" spans="3:7" x14ac:dyDescent="0.25">
      <c r="C2709" s="15"/>
      <c r="G2709"/>
    </row>
    <row r="2710" spans="3:7" x14ac:dyDescent="0.25">
      <c r="C2710" s="15"/>
      <c r="G2710"/>
    </row>
    <row r="2711" spans="3:7" x14ac:dyDescent="0.25">
      <c r="C2711" s="15"/>
      <c r="G2711"/>
    </row>
    <row r="2712" spans="3:7" x14ac:dyDescent="0.25">
      <c r="C2712" s="15"/>
      <c r="G2712"/>
    </row>
    <row r="2713" spans="3:7" x14ac:dyDescent="0.25">
      <c r="C2713" s="15"/>
      <c r="G2713"/>
    </row>
    <row r="2714" spans="3:7" x14ac:dyDescent="0.25">
      <c r="C2714" s="15"/>
      <c r="G2714"/>
    </row>
    <row r="2715" spans="3:7" x14ac:dyDescent="0.25">
      <c r="C2715" s="15"/>
      <c r="G2715"/>
    </row>
    <row r="2716" spans="3:7" x14ac:dyDescent="0.25">
      <c r="C2716" s="15"/>
      <c r="G2716"/>
    </row>
    <row r="2717" spans="3:7" x14ac:dyDescent="0.25">
      <c r="C2717" s="15"/>
      <c r="G2717"/>
    </row>
    <row r="2718" spans="3:7" x14ac:dyDescent="0.25">
      <c r="C2718" s="15"/>
      <c r="G2718"/>
    </row>
    <row r="2719" spans="3:7" x14ac:dyDescent="0.25">
      <c r="C2719" s="15"/>
      <c r="G2719"/>
    </row>
    <row r="2720" spans="3:7" x14ac:dyDescent="0.25">
      <c r="C2720" s="15"/>
      <c r="G2720"/>
    </row>
    <row r="2721" spans="3:7" x14ac:dyDescent="0.25">
      <c r="C2721" s="15"/>
      <c r="G2721"/>
    </row>
    <row r="2722" spans="3:7" x14ac:dyDescent="0.25">
      <c r="C2722" s="15"/>
      <c r="G2722"/>
    </row>
    <row r="2723" spans="3:7" x14ac:dyDescent="0.25">
      <c r="C2723" s="15"/>
      <c r="G2723"/>
    </row>
    <row r="2724" spans="3:7" x14ac:dyDescent="0.25">
      <c r="C2724" s="15"/>
      <c r="G2724"/>
    </row>
    <row r="2725" spans="3:7" x14ac:dyDescent="0.25">
      <c r="C2725" s="15"/>
      <c r="G2725"/>
    </row>
    <row r="2726" spans="3:7" x14ac:dyDescent="0.25">
      <c r="C2726" s="15"/>
      <c r="G2726"/>
    </row>
    <row r="2727" spans="3:7" x14ac:dyDescent="0.25">
      <c r="C2727" s="15"/>
      <c r="G2727"/>
    </row>
    <row r="2728" spans="3:7" x14ac:dyDescent="0.25">
      <c r="C2728" s="15"/>
      <c r="G2728"/>
    </row>
    <row r="2729" spans="3:7" x14ac:dyDescent="0.25">
      <c r="C2729" s="15"/>
      <c r="G2729"/>
    </row>
    <row r="2730" spans="3:7" x14ac:dyDescent="0.25">
      <c r="C2730" s="15"/>
      <c r="G2730"/>
    </row>
    <row r="2731" spans="3:7" x14ac:dyDescent="0.25">
      <c r="C2731" s="15"/>
      <c r="G2731"/>
    </row>
    <row r="2732" spans="3:7" x14ac:dyDescent="0.25">
      <c r="C2732" s="15"/>
      <c r="G2732"/>
    </row>
    <row r="2733" spans="3:7" x14ac:dyDescent="0.25">
      <c r="C2733" s="15"/>
      <c r="G2733"/>
    </row>
    <row r="2734" spans="3:7" x14ac:dyDescent="0.25">
      <c r="C2734" s="15"/>
      <c r="G2734"/>
    </row>
    <row r="2735" spans="3:7" x14ac:dyDescent="0.25">
      <c r="C2735" s="15"/>
      <c r="G2735"/>
    </row>
    <row r="2736" spans="3:7" x14ac:dyDescent="0.25">
      <c r="C2736" s="15"/>
      <c r="G2736"/>
    </row>
    <row r="2737" spans="3:7" x14ac:dyDescent="0.25">
      <c r="C2737" s="15"/>
      <c r="G2737"/>
    </row>
    <row r="2738" spans="3:7" x14ac:dyDescent="0.25">
      <c r="C2738" s="15"/>
      <c r="G2738"/>
    </row>
    <row r="2739" spans="3:7" x14ac:dyDescent="0.25">
      <c r="C2739" s="15"/>
      <c r="G2739"/>
    </row>
    <row r="2740" spans="3:7" x14ac:dyDescent="0.25">
      <c r="C2740" s="15"/>
      <c r="G2740"/>
    </row>
    <row r="2741" spans="3:7" x14ac:dyDescent="0.25">
      <c r="C2741" s="15"/>
      <c r="G2741"/>
    </row>
    <row r="2742" spans="3:7" x14ac:dyDescent="0.25">
      <c r="C2742" s="15"/>
      <c r="G2742"/>
    </row>
    <row r="2743" spans="3:7" x14ac:dyDescent="0.25">
      <c r="C2743" s="15"/>
      <c r="G2743"/>
    </row>
    <row r="2744" spans="3:7" x14ac:dyDescent="0.25">
      <c r="C2744" s="15"/>
      <c r="G2744"/>
    </row>
    <row r="2745" spans="3:7" x14ac:dyDescent="0.25">
      <c r="C2745" s="15"/>
      <c r="G2745"/>
    </row>
    <row r="2746" spans="3:7" x14ac:dyDescent="0.25">
      <c r="C2746" s="15"/>
      <c r="G2746"/>
    </row>
    <row r="2747" spans="3:7" x14ac:dyDescent="0.25">
      <c r="C2747" s="15"/>
      <c r="G2747"/>
    </row>
    <row r="2748" spans="3:7" x14ac:dyDescent="0.25">
      <c r="C2748" s="15"/>
      <c r="G2748"/>
    </row>
    <row r="2749" spans="3:7" x14ac:dyDescent="0.25">
      <c r="C2749" s="15"/>
      <c r="G2749"/>
    </row>
    <row r="2750" spans="3:7" x14ac:dyDescent="0.25">
      <c r="C2750" s="15"/>
      <c r="G2750"/>
    </row>
    <row r="2751" spans="3:7" x14ac:dyDescent="0.25">
      <c r="C2751" s="15"/>
      <c r="G2751"/>
    </row>
    <row r="2752" spans="3:7" x14ac:dyDescent="0.25">
      <c r="C2752" s="15"/>
      <c r="G2752"/>
    </row>
    <row r="2753" spans="3:7" x14ac:dyDescent="0.25">
      <c r="C2753" s="15"/>
      <c r="G2753"/>
    </row>
    <row r="2754" spans="3:7" x14ac:dyDescent="0.25">
      <c r="C2754" s="15"/>
      <c r="G2754"/>
    </row>
    <row r="2755" spans="3:7" x14ac:dyDescent="0.25">
      <c r="C2755" s="15"/>
      <c r="G2755"/>
    </row>
    <row r="2756" spans="3:7" x14ac:dyDescent="0.25">
      <c r="C2756" s="15"/>
      <c r="G2756"/>
    </row>
    <row r="2757" spans="3:7" x14ac:dyDescent="0.25">
      <c r="C2757" s="15"/>
      <c r="G2757"/>
    </row>
    <row r="2758" spans="3:7" x14ac:dyDescent="0.25">
      <c r="C2758" s="15"/>
      <c r="G2758"/>
    </row>
    <row r="2759" spans="3:7" x14ac:dyDescent="0.25">
      <c r="C2759" s="15"/>
      <c r="G2759"/>
    </row>
    <row r="2760" spans="3:7" x14ac:dyDescent="0.25">
      <c r="C2760" s="15"/>
      <c r="G2760"/>
    </row>
    <row r="2761" spans="3:7" x14ac:dyDescent="0.25">
      <c r="C2761" s="15"/>
      <c r="G2761"/>
    </row>
    <row r="2762" spans="3:7" x14ac:dyDescent="0.25">
      <c r="C2762" s="15"/>
      <c r="G2762"/>
    </row>
    <row r="2763" spans="3:7" x14ac:dyDescent="0.25">
      <c r="C2763" s="15"/>
      <c r="G2763"/>
    </row>
    <row r="2764" spans="3:7" x14ac:dyDescent="0.25">
      <c r="C2764" s="15"/>
      <c r="G2764"/>
    </row>
    <row r="2765" spans="3:7" x14ac:dyDescent="0.25">
      <c r="C2765" s="15"/>
      <c r="G2765"/>
    </row>
    <row r="2766" spans="3:7" x14ac:dyDescent="0.25">
      <c r="C2766" s="15"/>
      <c r="G2766"/>
    </row>
    <row r="2767" spans="3:7" x14ac:dyDescent="0.25">
      <c r="C2767" s="15"/>
      <c r="G2767"/>
    </row>
    <row r="2768" spans="3:7" x14ac:dyDescent="0.25">
      <c r="C2768" s="15"/>
      <c r="G2768"/>
    </row>
    <row r="2769" spans="3:7" x14ac:dyDescent="0.25">
      <c r="C2769" s="15"/>
      <c r="G2769"/>
    </row>
    <row r="2770" spans="3:7" x14ac:dyDescent="0.25">
      <c r="C2770" s="15"/>
      <c r="G2770"/>
    </row>
    <row r="2771" spans="3:7" x14ac:dyDescent="0.25">
      <c r="C2771" s="15"/>
      <c r="G2771"/>
    </row>
    <row r="2772" spans="3:7" x14ac:dyDescent="0.25">
      <c r="C2772" s="15"/>
      <c r="G2772"/>
    </row>
    <row r="2773" spans="3:7" x14ac:dyDescent="0.25">
      <c r="C2773" s="15"/>
      <c r="G2773"/>
    </row>
    <row r="2774" spans="3:7" x14ac:dyDescent="0.25">
      <c r="C2774" s="15"/>
      <c r="G2774"/>
    </row>
    <row r="2775" spans="3:7" x14ac:dyDescent="0.25">
      <c r="C2775" s="15"/>
      <c r="G2775"/>
    </row>
    <row r="2776" spans="3:7" x14ac:dyDescent="0.25">
      <c r="C2776" s="15"/>
      <c r="G2776"/>
    </row>
    <row r="2777" spans="3:7" x14ac:dyDescent="0.25">
      <c r="C2777" s="15"/>
      <c r="G2777"/>
    </row>
    <row r="2778" spans="3:7" x14ac:dyDescent="0.25">
      <c r="C2778" s="15"/>
      <c r="G2778"/>
    </row>
    <row r="2779" spans="3:7" x14ac:dyDescent="0.25">
      <c r="C2779" s="15"/>
      <c r="G2779"/>
    </row>
    <row r="2780" spans="3:7" x14ac:dyDescent="0.25">
      <c r="C2780" s="15"/>
      <c r="G2780"/>
    </row>
    <row r="2781" spans="3:7" x14ac:dyDescent="0.25">
      <c r="C2781" s="15"/>
      <c r="G2781"/>
    </row>
    <row r="2782" spans="3:7" x14ac:dyDescent="0.25">
      <c r="C2782" s="15"/>
      <c r="G2782"/>
    </row>
    <row r="2783" spans="3:7" x14ac:dyDescent="0.25">
      <c r="C2783" s="15"/>
      <c r="G2783"/>
    </row>
    <row r="2784" spans="3:7" x14ac:dyDescent="0.25">
      <c r="C2784" s="15"/>
      <c r="G2784"/>
    </row>
    <row r="2785" spans="3:7" x14ac:dyDescent="0.25">
      <c r="C2785" s="15"/>
      <c r="G2785"/>
    </row>
    <row r="2786" spans="3:7" x14ac:dyDescent="0.25">
      <c r="C2786" s="15"/>
      <c r="G2786"/>
    </row>
    <row r="2787" spans="3:7" x14ac:dyDescent="0.25">
      <c r="C2787" s="15"/>
      <c r="G2787"/>
    </row>
    <row r="2788" spans="3:7" x14ac:dyDescent="0.25">
      <c r="C2788" s="15"/>
      <c r="G2788"/>
    </row>
    <row r="2789" spans="3:7" x14ac:dyDescent="0.25">
      <c r="C2789" s="15"/>
      <c r="G2789"/>
    </row>
    <row r="2790" spans="3:7" x14ac:dyDescent="0.25">
      <c r="C2790" s="15"/>
      <c r="G2790"/>
    </row>
    <row r="2791" spans="3:7" x14ac:dyDescent="0.25">
      <c r="C2791" s="15"/>
      <c r="G2791"/>
    </row>
    <row r="2792" spans="3:7" x14ac:dyDescent="0.25">
      <c r="C2792" s="15"/>
      <c r="G2792"/>
    </row>
    <row r="2793" spans="3:7" x14ac:dyDescent="0.25">
      <c r="C2793" s="15"/>
      <c r="G2793"/>
    </row>
    <row r="2794" spans="3:7" x14ac:dyDescent="0.25">
      <c r="C2794" s="15"/>
      <c r="G2794"/>
    </row>
    <row r="2795" spans="3:7" x14ac:dyDescent="0.25">
      <c r="C2795" s="15"/>
      <c r="G2795"/>
    </row>
    <row r="2796" spans="3:7" x14ac:dyDescent="0.25">
      <c r="C2796" s="15"/>
      <c r="G2796"/>
    </row>
    <row r="2797" spans="3:7" x14ac:dyDescent="0.25">
      <c r="C2797" s="15"/>
      <c r="G2797"/>
    </row>
    <row r="2798" spans="3:7" x14ac:dyDescent="0.25">
      <c r="C2798" s="15"/>
      <c r="G2798"/>
    </row>
    <row r="2799" spans="3:7" x14ac:dyDescent="0.25">
      <c r="C2799" s="15"/>
      <c r="G2799"/>
    </row>
    <row r="2800" spans="3:7" x14ac:dyDescent="0.25">
      <c r="C2800" s="15"/>
      <c r="G2800"/>
    </row>
    <row r="2801" spans="3:7" x14ac:dyDescent="0.25">
      <c r="C2801" s="15"/>
      <c r="G2801"/>
    </row>
    <row r="2802" spans="3:7" x14ac:dyDescent="0.25">
      <c r="C2802" s="15"/>
      <c r="G2802"/>
    </row>
    <row r="2803" spans="3:7" x14ac:dyDescent="0.25">
      <c r="C2803" s="15"/>
      <c r="G2803"/>
    </row>
    <row r="2804" spans="3:7" x14ac:dyDescent="0.25">
      <c r="C2804" s="15"/>
      <c r="G2804"/>
    </row>
    <row r="2805" spans="3:7" x14ac:dyDescent="0.25">
      <c r="C2805" s="15"/>
      <c r="G2805"/>
    </row>
    <row r="2806" spans="3:7" x14ac:dyDescent="0.25">
      <c r="C2806" s="15"/>
      <c r="G2806"/>
    </row>
    <row r="2807" spans="3:7" x14ac:dyDescent="0.25">
      <c r="C2807" s="15"/>
      <c r="G2807"/>
    </row>
    <row r="2808" spans="3:7" x14ac:dyDescent="0.25">
      <c r="C2808" s="15"/>
      <c r="G2808"/>
    </row>
    <row r="2809" spans="3:7" x14ac:dyDescent="0.25">
      <c r="C2809" s="15"/>
      <c r="G2809"/>
    </row>
    <row r="2810" spans="3:7" x14ac:dyDescent="0.25">
      <c r="C2810" s="15"/>
      <c r="G2810"/>
    </row>
    <row r="2811" spans="3:7" x14ac:dyDescent="0.25">
      <c r="C2811" s="15"/>
      <c r="G2811"/>
    </row>
    <row r="2812" spans="3:7" x14ac:dyDescent="0.25">
      <c r="C2812" s="15"/>
      <c r="G2812"/>
    </row>
    <row r="2813" spans="3:7" x14ac:dyDescent="0.25">
      <c r="C2813" s="15"/>
      <c r="G2813"/>
    </row>
    <row r="2814" spans="3:7" x14ac:dyDescent="0.25">
      <c r="C2814" s="15"/>
      <c r="G2814"/>
    </row>
    <row r="2815" spans="3:7" x14ac:dyDescent="0.25">
      <c r="C2815" s="15"/>
      <c r="G2815"/>
    </row>
    <row r="2816" spans="3:7" x14ac:dyDescent="0.25">
      <c r="C2816" s="15"/>
      <c r="G2816"/>
    </row>
    <row r="2817" spans="3:7" x14ac:dyDescent="0.25">
      <c r="C2817" s="15"/>
      <c r="G2817"/>
    </row>
    <row r="2818" spans="3:7" x14ac:dyDescent="0.25">
      <c r="C2818" s="15"/>
      <c r="G2818"/>
    </row>
    <row r="2819" spans="3:7" x14ac:dyDescent="0.25">
      <c r="C2819" s="15"/>
      <c r="G2819"/>
    </row>
    <row r="2820" spans="3:7" x14ac:dyDescent="0.25">
      <c r="C2820" s="15"/>
      <c r="G2820"/>
    </row>
    <row r="2821" spans="3:7" x14ac:dyDescent="0.25">
      <c r="C2821" s="15"/>
      <c r="G2821"/>
    </row>
    <row r="2822" spans="3:7" x14ac:dyDescent="0.25">
      <c r="C2822" s="15"/>
      <c r="G2822"/>
    </row>
    <row r="2823" spans="3:7" x14ac:dyDescent="0.25">
      <c r="C2823" s="15"/>
      <c r="G2823"/>
    </row>
    <row r="2824" spans="3:7" x14ac:dyDescent="0.25">
      <c r="C2824" s="15"/>
      <c r="G2824"/>
    </row>
    <row r="2825" spans="3:7" x14ac:dyDescent="0.25">
      <c r="C2825" s="15"/>
      <c r="G2825"/>
    </row>
    <row r="2826" spans="3:7" x14ac:dyDescent="0.25">
      <c r="C2826" s="15"/>
      <c r="G2826"/>
    </row>
    <row r="2827" spans="3:7" x14ac:dyDescent="0.25">
      <c r="C2827" s="15"/>
      <c r="G2827"/>
    </row>
    <row r="2828" spans="3:7" x14ac:dyDescent="0.25">
      <c r="C2828" s="15"/>
      <c r="G2828"/>
    </row>
    <row r="2829" spans="3:7" x14ac:dyDescent="0.25">
      <c r="C2829" s="15"/>
      <c r="G2829"/>
    </row>
    <row r="2830" spans="3:7" x14ac:dyDescent="0.25">
      <c r="C2830" s="15"/>
      <c r="G2830"/>
    </row>
    <row r="2831" spans="3:7" x14ac:dyDescent="0.25">
      <c r="C2831" s="15"/>
      <c r="G2831"/>
    </row>
    <row r="2832" spans="3:7" x14ac:dyDescent="0.25">
      <c r="C2832" s="15"/>
      <c r="G2832"/>
    </row>
    <row r="2833" spans="3:7" x14ac:dyDescent="0.25">
      <c r="C2833" s="15"/>
      <c r="G2833"/>
    </row>
    <row r="2834" spans="3:7" x14ac:dyDescent="0.25">
      <c r="C2834" s="15"/>
      <c r="G2834"/>
    </row>
    <row r="2835" spans="3:7" x14ac:dyDescent="0.25">
      <c r="C2835" s="15"/>
      <c r="G2835"/>
    </row>
    <row r="2836" spans="3:7" x14ac:dyDescent="0.25">
      <c r="C2836" s="15"/>
      <c r="G2836"/>
    </row>
    <row r="2837" spans="3:7" x14ac:dyDescent="0.25">
      <c r="C2837" s="15"/>
      <c r="G2837"/>
    </row>
    <row r="2838" spans="3:7" x14ac:dyDescent="0.25">
      <c r="C2838" s="15"/>
      <c r="G2838"/>
    </row>
    <row r="2839" spans="3:7" x14ac:dyDescent="0.25">
      <c r="C2839" s="15"/>
      <c r="G2839"/>
    </row>
    <row r="2840" spans="3:7" x14ac:dyDescent="0.25">
      <c r="C2840" s="15"/>
      <c r="G2840"/>
    </row>
    <row r="2841" spans="3:7" x14ac:dyDescent="0.25">
      <c r="C2841" s="15"/>
      <c r="G2841"/>
    </row>
    <row r="2842" spans="3:7" x14ac:dyDescent="0.25">
      <c r="C2842" s="15"/>
      <c r="G2842"/>
    </row>
    <row r="2843" spans="3:7" x14ac:dyDescent="0.25">
      <c r="C2843" s="15"/>
      <c r="G2843"/>
    </row>
    <row r="2844" spans="3:7" x14ac:dyDescent="0.25">
      <c r="C2844" s="15"/>
      <c r="G2844"/>
    </row>
    <row r="2845" spans="3:7" x14ac:dyDescent="0.25">
      <c r="C2845" s="15"/>
      <c r="G2845"/>
    </row>
    <row r="2846" spans="3:7" x14ac:dyDescent="0.25">
      <c r="C2846" s="15"/>
      <c r="G2846"/>
    </row>
    <row r="2847" spans="3:7" x14ac:dyDescent="0.25">
      <c r="C2847" s="15"/>
      <c r="G2847"/>
    </row>
    <row r="2848" spans="3:7" x14ac:dyDescent="0.25">
      <c r="C2848" s="15"/>
      <c r="G2848"/>
    </row>
    <row r="2849" spans="3:7" x14ac:dyDescent="0.25">
      <c r="C2849" s="15"/>
      <c r="G2849"/>
    </row>
    <row r="2850" spans="3:7" x14ac:dyDescent="0.25">
      <c r="C2850" s="15"/>
      <c r="G2850"/>
    </row>
    <row r="2851" spans="3:7" x14ac:dyDescent="0.25">
      <c r="C2851" s="15"/>
      <c r="G2851"/>
    </row>
    <row r="2852" spans="3:7" x14ac:dyDescent="0.25">
      <c r="C2852" s="15"/>
      <c r="G2852"/>
    </row>
    <row r="2853" spans="3:7" x14ac:dyDescent="0.25">
      <c r="C2853" s="15"/>
      <c r="G2853"/>
    </row>
    <row r="2854" spans="3:7" x14ac:dyDescent="0.25">
      <c r="C2854" s="15"/>
      <c r="G2854"/>
    </row>
    <row r="2855" spans="3:7" x14ac:dyDescent="0.25">
      <c r="C2855" s="15"/>
      <c r="G2855"/>
    </row>
    <row r="2856" spans="3:7" x14ac:dyDescent="0.25">
      <c r="C2856" s="15"/>
      <c r="G2856"/>
    </row>
    <row r="2857" spans="3:7" x14ac:dyDescent="0.25">
      <c r="C2857" s="15"/>
      <c r="G2857"/>
    </row>
    <row r="2858" spans="3:7" x14ac:dyDescent="0.25">
      <c r="C2858" s="15"/>
      <c r="G2858"/>
    </row>
    <row r="2859" spans="3:7" x14ac:dyDescent="0.25">
      <c r="C2859" s="15"/>
      <c r="G2859"/>
    </row>
    <row r="2860" spans="3:7" x14ac:dyDescent="0.25">
      <c r="C2860" s="15"/>
      <c r="G2860"/>
    </row>
    <row r="2861" spans="3:7" x14ac:dyDescent="0.25">
      <c r="C2861" s="15"/>
      <c r="G2861"/>
    </row>
    <row r="2862" spans="3:7" x14ac:dyDescent="0.25">
      <c r="C2862" s="15"/>
      <c r="G2862"/>
    </row>
    <row r="2863" spans="3:7" x14ac:dyDescent="0.25">
      <c r="C2863" s="15"/>
      <c r="G2863"/>
    </row>
    <row r="2864" spans="3:7" x14ac:dyDescent="0.25">
      <c r="C2864" s="15"/>
      <c r="G2864"/>
    </row>
    <row r="2865" spans="3:7" x14ac:dyDescent="0.25">
      <c r="C2865" s="15"/>
      <c r="G2865"/>
    </row>
    <row r="2866" spans="3:7" x14ac:dyDescent="0.25">
      <c r="C2866" s="15"/>
      <c r="G2866"/>
    </row>
    <row r="2867" spans="3:7" x14ac:dyDescent="0.25">
      <c r="C2867" s="15"/>
      <c r="G2867"/>
    </row>
    <row r="2868" spans="3:7" x14ac:dyDescent="0.25">
      <c r="C2868" s="15"/>
      <c r="G2868"/>
    </row>
    <row r="2869" spans="3:7" x14ac:dyDescent="0.25">
      <c r="C2869" s="15"/>
      <c r="G2869"/>
    </row>
    <row r="2870" spans="3:7" x14ac:dyDescent="0.25">
      <c r="C2870" s="15"/>
      <c r="G2870"/>
    </row>
    <row r="2871" spans="3:7" x14ac:dyDescent="0.25">
      <c r="C2871" s="15"/>
      <c r="G2871"/>
    </row>
    <row r="2872" spans="3:7" x14ac:dyDescent="0.25">
      <c r="C2872" s="15"/>
      <c r="G2872"/>
    </row>
    <row r="2873" spans="3:7" x14ac:dyDescent="0.25">
      <c r="C2873" s="15"/>
      <c r="G2873"/>
    </row>
    <row r="2874" spans="3:7" x14ac:dyDescent="0.25">
      <c r="C2874" s="15"/>
      <c r="G2874"/>
    </row>
    <row r="2875" spans="3:7" x14ac:dyDescent="0.25">
      <c r="C2875" s="15"/>
      <c r="G2875"/>
    </row>
    <row r="2876" spans="3:7" x14ac:dyDescent="0.25">
      <c r="C2876" s="15"/>
      <c r="G2876"/>
    </row>
    <row r="2877" spans="3:7" x14ac:dyDescent="0.25">
      <c r="C2877" s="15"/>
      <c r="G2877"/>
    </row>
    <row r="2878" spans="3:7" x14ac:dyDescent="0.25">
      <c r="C2878" s="15"/>
      <c r="G2878"/>
    </row>
    <row r="2879" spans="3:7" x14ac:dyDescent="0.25">
      <c r="C2879" s="15"/>
      <c r="G2879"/>
    </row>
    <row r="2880" spans="3:7" x14ac:dyDescent="0.25">
      <c r="C2880" s="15"/>
      <c r="G2880"/>
    </row>
    <row r="2881" spans="3:7" x14ac:dyDescent="0.25">
      <c r="C2881" s="15"/>
      <c r="G2881"/>
    </row>
    <row r="2882" spans="3:7" x14ac:dyDescent="0.25">
      <c r="C2882" s="15"/>
      <c r="G2882"/>
    </row>
    <row r="2883" spans="3:7" x14ac:dyDescent="0.25">
      <c r="C2883" s="15"/>
      <c r="G2883"/>
    </row>
    <row r="2884" spans="3:7" x14ac:dyDescent="0.25">
      <c r="C2884" s="15"/>
      <c r="G2884"/>
    </row>
    <row r="2885" spans="3:7" x14ac:dyDescent="0.25">
      <c r="C2885" s="15"/>
      <c r="G2885"/>
    </row>
    <row r="2886" spans="3:7" x14ac:dyDescent="0.25">
      <c r="C2886" s="15"/>
      <c r="G2886"/>
    </row>
    <row r="2887" spans="3:7" x14ac:dyDescent="0.25">
      <c r="C2887" s="15"/>
      <c r="G2887"/>
    </row>
    <row r="2888" spans="3:7" x14ac:dyDescent="0.25">
      <c r="C2888" s="15"/>
      <c r="G2888"/>
    </row>
    <row r="2889" spans="3:7" x14ac:dyDescent="0.25">
      <c r="C2889" s="15"/>
      <c r="G2889"/>
    </row>
    <row r="2890" spans="3:7" x14ac:dyDescent="0.25">
      <c r="C2890" s="15"/>
      <c r="G2890"/>
    </row>
    <row r="2891" spans="3:7" x14ac:dyDescent="0.25">
      <c r="C2891" s="15"/>
      <c r="G2891"/>
    </row>
    <row r="2892" spans="3:7" x14ac:dyDescent="0.25">
      <c r="C2892" s="15"/>
      <c r="G2892"/>
    </row>
    <row r="2893" spans="3:7" x14ac:dyDescent="0.25">
      <c r="C2893" s="15"/>
      <c r="G2893"/>
    </row>
    <row r="2894" spans="3:7" x14ac:dyDescent="0.25">
      <c r="C2894" s="15"/>
      <c r="G2894"/>
    </row>
    <row r="2895" spans="3:7" x14ac:dyDescent="0.25">
      <c r="C2895" s="15"/>
      <c r="G2895"/>
    </row>
    <row r="2896" spans="3:7" x14ac:dyDescent="0.25">
      <c r="C2896" s="15"/>
      <c r="G2896"/>
    </row>
    <row r="2897" spans="3:7" x14ac:dyDescent="0.25">
      <c r="C2897" s="15"/>
      <c r="G2897"/>
    </row>
    <row r="2898" spans="3:7" x14ac:dyDescent="0.25">
      <c r="C2898" s="15"/>
      <c r="G2898"/>
    </row>
    <row r="2899" spans="3:7" x14ac:dyDescent="0.25">
      <c r="C2899" s="15"/>
      <c r="G2899"/>
    </row>
    <row r="2900" spans="3:7" x14ac:dyDescent="0.25">
      <c r="C2900" s="15"/>
      <c r="G2900"/>
    </row>
    <row r="2901" spans="3:7" x14ac:dyDescent="0.25">
      <c r="C2901" s="15"/>
      <c r="G2901"/>
    </row>
    <row r="2902" spans="3:7" x14ac:dyDescent="0.25">
      <c r="C2902" s="15"/>
      <c r="G2902"/>
    </row>
    <row r="2903" spans="3:7" x14ac:dyDescent="0.25">
      <c r="C2903" s="15"/>
      <c r="G2903"/>
    </row>
    <row r="2904" spans="3:7" x14ac:dyDescent="0.25">
      <c r="C2904" s="15"/>
      <c r="G2904"/>
    </row>
    <row r="2905" spans="3:7" x14ac:dyDescent="0.25">
      <c r="C2905" s="15"/>
      <c r="G2905"/>
    </row>
    <row r="2906" spans="3:7" x14ac:dyDescent="0.25">
      <c r="C2906" s="15"/>
      <c r="G2906"/>
    </row>
    <row r="2907" spans="3:7" x14ac:dyDescent="0.25">
      <c r="C2907" s="15"/>
      <c r="G2907"/>
    </row>
    <row r="2908" spans="3:7" x14ac:dyDescent="0.25">
      <c r="C2908" s="15"/>
      <c r="G2908"/>
    </row>
    <row r="2909" spans="3:7" x14ac:dyDescent="0.25">
      <c r="C2909" s="15"/>
      <c r="G2909"/>
    </row>
    <row r="2910" spans="3:7" x14ac:dyDescent="0.25">
      <c r="C2910" s="15"/>
      <c r="G2910"/>
    </row>
    <row r="2911" spans="3:7" x14ac:dyDescent="0.25">
      <c r="C2911" s="15"/>
      <c r="G2911"/>
    </row>
    <row r="2912" spans="3:7" x14ac:dyDescent="0.25">
      <c r="C2912" s="15"/>
      <c r="G2912"/>
    </row>
    <row r="2913" spans="3:7" x14ac:dyDescent="0.25">
      <c r="C2913" s="15"/>
      <c r="G2913"/>
    </row>
    <row r="2914" spans="3:7" x14ac:dyDescent="0.25">
      <c r="C2914" s="15"/>
      <c r="G2914"/>
    </row>
    <row r="2915" spans="3:7" x14ac:dyDescent="0.25">
      <c r="C2915" s="15"/>
      <c r="G2915"/>
    </row>
    <row r="2916" spans="3:7" x14ac:dyDescent="0.25">
      <c r="C2916" s="15"/>
      <c r="G2916"/>
    </row>
    <row r="2917" spans="3:7" x14ac:dyDescent="0.25">
      <c r="C2917" s="15"/>
      <c r="G2917"/>
    </row>
    <row r="2918" spans="3:7" x14ac:dyDescent="0.25">
      <c r="C2918" s="15"/>
      <c r="G2918"/>
    </row>
    <row r="2919" spans="3:7" x14ac:dyDescent="0.25">
      <c r="C2919" s="15"/>
      <c r="G2919"/>
    </row>
    <row r="2920" spans="3:7" x14ac:dyDescent="0.25">
      <c r="C2920" s="15"/>
      <c r="G2920"/>
    </row>
    <row r="2921" spans="3:7" x14ac:dyDescent="0.25">
      <c r="C2921" s="15"/>
      <c r="G2921"/>
    </row>
    <row r="2922" spans="3:7" x14ac:dyDescent="0.25">
      <c r="C2922" s="15"/>
      <c r="G2922"/>
    </row>
    <row r="2923" spans="3:7" x14ac:dyDescent="0.25">
      <c r="C2923" s="15"/>
      <c r="G2923"/>
    </row>
    <row r="2924" spans="3:7" x14ac:dyDescent="0.25">
      <c r="C2924" s="15"/>
      <c r="G2924"/>
    </row>
    <row r="2925" spans="3:7" x14ac:dyDescent="0.25">
      <c r="C2925" s="15"/>
      <c r="G2925"/>
    </row>
    <row r="2926" spans="3:7" x14ac:dyDescent="0.25">
      <c r="C2926" s="15"/>
      <c r="G2926"/>
    </row>
    <row r="2927" spans="3:7" x14ac:dyDescent="0.25">
      <c r="C2927" s="15"/>
      <c r="G2927"/>
    </row>
    <row r="2928" spans="3:7" x14ac:dyDescent="0.25">
      <c r="C2928" s="15"/>
      <c r="G2928"/>
    </row>
    <row r="2929" spans="3:7" x14ac:dyDescent="0.25">
      <c r="C2929" s="15"/>
      <c r="G2929"/>
    </row>
    <row r="2930" spans="3:7" x14ac:dyDescent="0.25">
      <c r="C2930" s="15"/>
      <c r="G2930"/>
    </row>
    <row r="2931" spans="3:7" x14ac:dyDescent="0.25">
      <c r="C2931" s="15"/>
      <c r="G2931"/>
    </row>
    <row r="2932" spans="3:7" x14ac:dyDescent="0.25">
      <c r="C2932" s="15"/>
      <c r="G2932"/>
    </row>
    <row r="2933" spans="3:7" x14ac:dyDescent="0.25">
      <c r="C2933" s="15"/>
      <c r="G2933"/>
    </row>
    <row r="2934" spans="3:7" x14ac:dyDescent="0.25">
      <c r="C2934" s="15"/>
      <c r="G2934"/>
    </row>
    <row r="2935" spans="3:7" x14ac:dyDescent="0.25">
      <c r="C2935" s="15"/>
      <c r="G2935"/>
    </row>
    <row r="2936" spans="3:7" x14ac:dyDescent="0.25">
      <c r="C2936" s="15"/>
      <c r="G2936"/>
    </row>
    <row r="2937" spans="3:7" x14ac:dyDescent="0.25">
      <c r="C2937" s="15"/>
      <c r="G2937"/>
    </row>
    <row r="2938" spans="3:7" x14ac:dyDescent="0.25">
      <c r="C2938" s="15"/>
      <c r="G2938"/>
    </row>
    <row r="2939" spans="3:7" x14ac:dyDescent="0.25">
      <c r="C2939" s="15"/>
      <c r="G2939"/>
    </row>
    <row r="2940" spans="3:7" x14ac:dyDescent="0.25">
      <c r="C2940" s="15"/>
      <c r="G2940"/>
    </row>
    <row r="2941" spans="3:7" x14ac:dyDescent="0.25">
      <c r="C2941" s="15"/>
      <c r="G2941"/>
    </row>
    <row r="2942" spans="3:7" x14ac:dyDescent="0.25">
      <c r="C2942" s="15"/>
      <c r="G2942"/>
    </row>
    <row r="2943" spans="3:7" x14ac:dyDescent="0.25">
      <c r="C2943" s="15"/>
      <c r="G2943"/>
    </row>
    <row r="2944" spans="3:7" x14ac:dyDescent="0.25">
      <c r="C2944" s="15"/>
      <c r="G2944"/>
    </row>
    <row r="2945" spans="3:7" x14ac:dyDescent="0.25">
      <c r="C2945" s="15"/>
      <c r="G2945"/>
    </row>
    <row r="2946" spans="3:7" x14ac:dyDescent="0.25">
      <c r="C2946" s="15"/>
      <c r="G2946"/>
    </row>
    <row r="2947" spans="3:7" x14ac:dyDescent="0.25">
      <c r="C2947" s="15"/>
      <c r="G2947"/>
    </row>
    <row r="2948" spans="3:7" x14ac:dyDescent="0.25">
      <c r="C2948" s="15"/>
      <c r="G2948"/>
    </row>
    <row r="2949" spans="3:7" x14ac:dyDescent="0.25">
      <c r="C2949" s="15"/>
      <c r="G2949"/>
    </row>
    <row r="2950" spans="3:7" x14ac:dyDescent="0.25">
      <c r="C2950" s="15"/>
      <c r="G2950"/>
    </row>
    <row r="2951" spans="3:7" x14ac:dyDescent="0.25">
      <c r="C2951" s="15"/>
      <c r="G2951"/>
    </row>
    <row r="2952" spans="3:7" x14ac:dyDescent="0.25">
      <c r="C2952" s="15"/>
      <c r="G2952"/>
    </row>
    <row r="2953" spans="3:7" x14ac:dyDescent="0.25">
      <c r="C2953" s="15"/>
      <c r="G2953"/>
    </row>
    <row r="2954" spans="3:7" x14ac:dyDescent="0.25">
      <c r="C2954" s="15"/>
      <c r="G2954"/>
    </row>
    <row r="2955" spans="3:7" x14ac:dyDescent="0.25">
      <c r="C2955" s="15"/>
      <c r="G2955"/>
    </row>
    <row r="2956" spans="3:7" x14ac:dyDescent="0.25">
      <c r="C2956" s="15"/>
      <c r="G2956"/>
    </row>
    <row r="2957" spans="3:7" x14ac:dyDescent="0.25">
      <c r="C2957" s="15"/>
      <c r="G2957"/>
    </row>
    <row r="2958" spans="3:7" x14ac:dyDescent="0.25">
      <c r="C2958" s="15"/>
      <c r="G2958"/>
    </row>
    <row r="2959" spans="3:7" x14ac:dyDescent="0.25">
      <c r="C2959" s="15"/>
      <c r="G2959"/>
    </row>
    <row r="2960" spans="3:7" x14ac:dyDescent="0.25">
      <c r="C2960" s="15"/>
      <c r="G2960"/>
    </row>
    <row r="2961" spans="3:7" x14ac:dyDescent="0.25">
      <c r="C2961" s="15"/>
      <c r="G2961"/>
    </row>
    <row r="2962" spans="3:7" x14ac:dyDescent="0.25">
      <c r="C2962" s="15"/>
      <c r="G2962"/>
    </row>
    <row r="2963" spans="3:7" x14ac:dyDescent="0.25">
      <c r="C2963" s="15"/>
      <c r="G2963"/>
    </row>
    <row r="2964" spans="3:7" x14ac:dyDescent="0.25">
      <c r="C2964" s="15"/>
      <c r="G2964"/>
    </row>
    <row r="2965" spans="3:7" x14ac:dyDescent="0.25">
      <c r="C2965" s="15"/>
      <c r="G2965"/>
    </row>
    <row r="2966" spans="3:7" x14ac:dyDescent="0.25">
      <c r="C2966" s="15"/>
      <c r="G2966"/>
    </row>
    <row r="2967" spans="3:7" x14ac:dyDescent="0.25">
      <c r="C2967" s="15"/>
      <c r="G2967"/>
    </row>
    <row r="2968" spans="3:7" x14ac:dyDescent="0.25">
      <c r="C2968" s="15"/>
      <c r="G2968"/>
    </row>
    <row r="2969" spans="3:7" x14ac:dyDescent="0.25">
      <c r="C2969" s="15"/>
      <c r="G2969"/>
    </row>
    <row r="2970" spans="3:7" x14ac:dyDescent="0.25">
      <c r="C2970" s="15"/>
      <c r="G2970"/>
    </row>
    <row r="2971" spans="3:7" x14ac:dyDescent="0.25">
      <c r="C2971" s="15"/>
      <c r="G2971"/>
    </row>
    <row r="2972" spans="3:7" x14ac:dyDescent="0.25">
      <c r="C2972" s="15"/>
      <c r="G2972"/>
    </row>
    <row r="2973" spans="3:7" x14ac:dyDescent="0.25">
      <c r="C2973" s="15"/>
      <c r="G2973"/>
    </row>
    <row r="2974" spans="3:7" x14ac:dyDescent="0.25">
      <c r="C2974" s="15"/>
      <c r="G2974"/>
    </row>
    <row r="2975" spans="3:7" x14ac:dyDescent="0.25">
      <c r="C2975" s="15"/>
      <c r="G2975"/>
    </row>
    <row r="2976" spans="3:7" x14ac:dyDescent="0.25">
      <c r="C2976" s="15"/>
      <c r="G2976"/>
    </row>
    <row r="2977" spans="3:7" x14ac:dyDescent="0.25">
      <c r="C2977" s="15"/>
      <c r="G2977"/>
    </row>
    <row r="2978" spans="3:7" x14ac:dyDescent="0.25">
      <c r="C2978" s="15"/>
      <c r="G2978"/>
    </row>
    <row r="2979" spans="3:7" x14ac:dyDescent="0.25">
      <c r="C2979" s="15"/>
      <c r="G2979"/>
    </row>
    <row r="2980" spans="3:7" x14ac:dyDescent="0.25">
      <c r="C2980" s="15"/>
      <c r="G2980"/>
    </row>
    <row r="2981" spans="3:7" x14ac:dyDescent="0.25">
      <c r="C2981" s="15"/>
      <c r="G2981"/>
    </row>
    <row r="2982" spans="3:7" x14ac:dyDescent="0.25">
      <c r="C2982" s="15"/>
      <c r="G2982"/>
    </row>
    <row r="2983" spans="3:7" x14ac:dyDescent="0.25">
      <c r="C2983" s="15"/>
      <c r="G2983"/>
    </row>
    <row r="2984" spans="3:7" x14ac:dyDescent="0.25">
      <c r="C2984" s="15"/>
      <c r="G2984"/>
    </row>
    <row r="2985" spans="3:7" x14ac:dyDescent="0.25">
      <c r="C2985" s="15"/>
      <c r="G2985"/>
    </row>
    <row r="2986" spans="3:7" x14ac:dyDescent="0.25">
      <c r="C2986" s="15"/>
      <c r="G2986"/>
    </row>
    <row r="2987" spans="3:7" x14ac:dyDescent="0.25">
      <c r="C2987" s="15"/>
      <c r="G2987"/>
    </row>
    <row r="2988" spans="3:7" x14ac:dyDescent="0.25">
      <c r="C2988" s="15"/>
      <c r="G2988"/>
    </row>
    <row r="2989" spans="3:7" x14ac:dyDescent="0.25">
      <c r="C2989" s="15"/>
      <c r="G2989"/>
    </row>
    <row r="2990" spans="3:7" x14ac:dyDescent="0.25">
      <c r="C2990" s="15"/>
      <c r="G2990"/>
    </row>
    <row r="2991" spans="3:7" x14ac:dyDescent="0.25">
      <c r="C2991" s="15"/>
      <c r="G2991"/>
    </row>
    <row r="2992" spans="3:7" x14ac:dyDescent="0.25">
      <c r="C2992" s="15"/>
      <c r="G2992"/>
    </row>
    <row r="2993" spans="3:7" x14ac:dyDescent="0.25">
      <c r="C2993" s="15"/>
      <c r="G2993"/>
    </row>
    <row r="2994" spans="3:7" x14ac:dyDescent="0.25">
      <c r="C2994" s="15"/>
      <c r="G2994"/>
    </row>
    <row r="2995" spans="3:7" x14ac:dyDescent="0.25">
      <c r="C2995" s="15"/>
      <c r="G2995"/>
    </row>
    <row r="2996" spans="3:7" x14ac:dyDescent="0.25">
      <c r="C2996" s="15"/>
      <c r="G2996"/>
    </row>
    <row r="2997" spans="3:7" x14ac:dyDescent="0.25">
      <c r="C2997" s="15"/>
      <c r="G2997"/>
    </row>
    <row r="2998" spans="3:7" x14ac:dyDescent="0.25">
      <c r="C2998" s="15"/>
      <c r="G2998"/>
    </row>
    <row r="2999" spans="3:7" x14ac:dyDescent="0.25">
      <c r="C2999" s="15"/>
      <c r="G2999"/>
    </row>
    <row r="3000" spans="3:7" x14ac:dyDescent="0.25">
      <c r="C3000" s="15"/>
      <c r="G3000"/>
    </row>
    <row r="3001" spans="3:7" x14ac:dyDescent="0.25">
      <c r="C3001" s="15"/>
      <c r="G3001"/>
    </row>
    <row r="3002" spans="3:7" x14ac:dyDescent="0.25">
      <c r="C3002" s="15"/>
      <c r="G3002"/>
    </row>
    <row r="3003" spans="3:7" x14ac:dyDescent="0.25">
      <c r="C3003" s="15"/>
      <c r="G3003"/>
    </row>
    <row r="3004" spans="3:7" x14ac:dyDescent="0.25">
      <c r="C3004" s="15"/>
      <c r="G3004"/>
    </row>
    <row r="3005" spans="3:7" x14ac:dyDescent="0.25">
      <c r="C3005" s="15"/>
      <c r="G3005"/>
    </row>
    <row r="3006" spans="3:7" x14ac:dyDescent="0.25">
      <c r="C3006" s="15"/>
      <c r="G3006"/>
    </row>
    <row r="3007" spans="3:7" x14ac:dyDescent="0.25">
      <c r="C3007" s="15"/>
      <c r="G3007"/>
    </row>
    <row r="3008" spans="3:7" x14ac:dyDescent="0.25">
      <c r="C3008" s="15"/>
      <c r="G3008"/>
    </row>
    <row r="3009" spans="3:7" x14ac:dyDescent="0.25">
      <c r="C3009" s="15"/>
      <c r="G3009"/>
    </row>
    <row r="3010" spans="3:7" x14ac:dyDescent="0.25">
      <c r="C3010" s="15"/>
      <c r="G3010"/>
    </row>
    <row r="3011" spans="3:7" x14ac:dyDescent="0.25">
      <c r="C3011" s="15"/>
      <c r="G3011"/>
    </row>
    <row r="3012" spans="3:7" x14ac:dyDescent="0.25">
      <c r="C3012" s="15"/>
      <c r="G3012"/>
    </row>
    <row r="3013" spans="3:7" x14ac:dyDescent="0.25">
      <c r="C3013" s="15"/>
      <c r="G3013"/>
    </row>
    <row r="3014" spans="3:7" x14ac:dyDescent="0.25">
      <c r="C3014" s="15"/>
      <c r="G3014"/>
    </row>
    <row r="3015" spans="3:7" x14ac:dyDescent="0.25">
      <c r="C3015" s="15"/>
      <c r="G3015"/>
    </row>
    <row r="3016" spans="3:7" x14ac:dyDescent="0.25">
      <c r="C3016" s="15"/>
      <c r="G3016"/>
    </row>
    <row r="3017" spans="3:7" x14ac:dyDescent="0.25">
      <c r="C3017" s="15"/>
      <c r="G3017"/>
    </row>
    <row r="3018" spans="3:7" x14ac:dyDescent="0.25">
      <c r="C3018" s="15"/>
      <c r="G3018"/>
    </row>
    <row r="3019" spans="3:7" x14ac:dyDescent="0.25">
      <c r="C3019" s="15"/>
      <c r="G3019"/>
    </row>
    <row r="3020" spans="3:7" x14ac:dyDescent="0.25">
      <c r="C3020" s="15"/>
      <c r="G3020"/>
    </row>
    <row r="3021" spans="3:7" x14ac:dyDescent="0.25">
      <c r="C3021" s="15"/>
      <c r="G3021"/>
    </row>
    <row r="3022" spans="3:7" x14ac:dyDescent="0.25">
      <c r="C3022" s="15"/>
      <c r="G3022"/>
    </row>
    <row r="3023" spans="3:7" x14ac:dyDescent="0.25">
      <c r="C3023" s="15"/>
      <c r="G3023"/>
    </row>
    <row r="3024" spans="3:7" x14ac:dyDescent="0.25">
      <c r="C3024" s="15"/>
      <c r="G3024"/>
    </row>
    <row r="3025" spans="3:7" x14ac:dyDescent="0.25">
      <c r="C3025" s="15"/>
      <c r="G3025"/>
    </row>
    <row r="3026" spans="3:7" x14ac:dyDescent="0.25">
      <c r="C3026" s="15"/>
      <c r="G3026"/>
    </row>
    <row r="3027" spans="3:7" x14ac:dyDescent="0.25">
      <c r="C3027" s="15"/>
      <c r="G3027"/>
    </row>
    <row r="3028" spans="3:7" x14ac:dyDescent="0.25">
      <c r="C3028" s="15"/>
      <c r="G3028"/>
    </row>
    <row r="3029" spans="3:7" x14ac:dyDescent="0.25">
      <c r="C3029" s="15"/>
      <c r="G3029"/>
    </row>
    <row r="3030" spans="3:7" x14ac:dyDescent="0.25">
      <c r="C3030" s="15"/>
      <c r="G3030"/>
    </row>
    <row r="3031" spans="3:7" x14ac:dyDescent="0.25">
      <c r="C3031" s="15"/>
      <c r="G3031"/>
    </row>
    <row r="3032" spans="3:7" x14ac:dyDescent="0.25">
      <c r="C3032" s="15"/>
      <c r="G3032"/>
    </row>
    <row r="3033" spans="3:7" x14ac:dyDescent="0.25">
      <c r="C3033" s="15"/>
      <c r="G3033"/>
    </row>
    <row r="3034" spans="3:7" x14ac:dyDescent="0.25">
      <c r="C3034" s="15"/>
      <c r="G3034"/>
    </row>
    <row r="3035" spans="3:7" x14ac:dyDescent="0.25">
      <c r="C3035" s="15"/>
      <c r="G3035"/>
    </row>
    <row r="3036" spans="3:7" x14ac:dyDescent="0.25">
      <c r="C3036" s="15"/>
      <c r="G3036"/>
    </row>
    <row r="3037" spans="3:7" x14ac:dyDescent="0.25">
      <c r="C3037" s="15"/>
      <c r="G3037"/>
    </row>
    <row r="3038" spans="3:7" x14ac:dyDescent="0.25">
      <c r="C3038" s="15"/>
      <c r="G3038"/>
    </row>
    <row r="3039" spans="3:7" x14ac:dyDescent="0.25">
      <c r="C3039" s="15"/>
      <c r="G3039"/>
    </row>
    <row r="3040" spans="3:7" x14ac:dyDescent="0.25">
      <c r="C3040" s="15"/>
      <c r="G3040"/>
    </row>
    <row r="3041" spans="3:7" x14ac:dyDescent="0.25">
      <c r="C3041" s="15"/>
      <c r="G3041"/>
    </row>
    <row r="3042" spans="3:7" x14ac:dyDescent="0.25">
      <c r="C3042" s="15"/>
      <c r="G3042"/>
    </row>
    <row r="3043" spans="3:7" x14ac:dyDescent="0.25">
      <c r="C3043" s="15"/>
      <c r="G3043"/>
    </row>
    <row r="3044" spans="3:7" x14ac:dyDescent="0.25">
      <c r="C3044" s="15"/>
      <c r="G3044"/>
    </row>
    <row r="3045" spans="3:7" x14ac:dyDescent="0.25">
      <c r="C3045" s="15"/>
      <c r="G3045"/>
    </row>
    <row r="3046" spans="3:7" x14ac:dyDescent="0.25">
      <c r="C3046" s="15"/>
      <c r="G3046"/>
    </row>
    <row r="3047" spans="3:7" x14ac:dyDescent="0.25">
      <c r="C3047" s="15"/>
      <c r="G3047"/>
    </row>
    <row r="3048" spans="3:7" x14ac:dyDescent="0.25">
      <c r="C3048" s="15"/>
      <c r="G3048"/>
    </row>
    <row r="3049" spans="3:7" x14ac:dyDescent="0.25">
      <c r="C3049" s="15"/>
      <c r="G3049"/>
    </row>
    <row r="3050" spans="3:7" x14ac:dyDescent="0.25">
      <c r="C3050" s="15"/>
      <c r="G3050"/>
    </row>
    <row r="3051" spans="3:7" x14ac:dyDescent="0.25">
      <c r="C3051" s="15"/>
      <c r="G3051"/>
    </row>
    <row r="3052" spans="3:7" x14ac:dyDescent="0.25">
      <c r="C3052" s="15"/>
      <c r="G3052"/>
    </row>
    <row r="3053" spans="3:7" x14ac:dyDescent="0.25">
      <c r="C3053" s="15"/>
      <c r="G3053"/>
    </row>
    <row r="3054" spans="3:7" x14ac:dyDescent="0.25">
      <c r="C3054" s="15"/>
      <c r="G3054"/>
    </row>
    <row r="3055" spans="3:7" x14ac:dyDescent="0.25">
      <c r="C3055" s="15"/>
      <c r="G3055"/>
    </row>
    <row r="3056" spans="3:7" x14ac:dyDescent="0.25">
      <c r="C3056" s="15"/>
      <c r="G3056"/>
    </row>
    <row r="3057" spans="3:7" x14ac:dyDescent="0.25">
      <c r="C3057" s="15"/>
      <c r="G3057"/>
    </row>
    <row r="3058" spans="3:7" x14ac:dyDescent="0.25">
      <c r="C3058" s="15"/>
      <c r="G3058"/>
    </row>
    <row r="3059" spans="3:7" x14ac:dyDescent="0.25">
      <c r="C3059" s="15"/>
      <c r="G3059"/>
    </row>
    <row r="3060" spans="3:7" x14ac:dyDescent="0.25">
      <c r="C3060" s="15"/>
      <c r="G3060"/>
    </row>
    <row r="3061" spans="3:7" x14ac:dyDescent="0.25">
      <c r="C3061" s="15"/>
      <c r="G3061"/>
    </row>
    <row r="3062" spans="3:7" x14ac:dyDescent="0.25">
      <c r="C3062" s="15"/>
      <c r="G3062"/>
    </row>
    <row r="3063" spans="3:7" x14ac:dyDescent="0.25">
      <c r="C3063" s="15"/>
      <c r="G3063"/>
    </row>
    <row r="3064" spans="3:7" x14ac:dyDescent="0.25">
      <c r="C3064" s="15"/>
      <c r="G3064"/>
    </row>
    <row r="3065" spans="3:7" x14ac:dyDescent="0.25">
      <c r="C3065" s="15"/>
      <c r="G3065"/>
    </row>
    <row r="3066" spans="3:7" x14ac:dyDescent="0.25">
      <c r="C3066" s="15"/>
      <c r="G3066"/>
    </row>
    <row r="3067" spans="3:7" x14ac:dyDescent="0.25">
      <c r="C3067" s="15"/>
      <c r="G3067"/>
    </row>
    <row r="3068" spans="3:7" x14ac:dyDescent="0.25">
      <c r="C3068" s="15"/>
      <c r="G3068"/>
    </row>
    <row r="3069" spans="3:7" x14ac:dyDescent="0.25">
      <c r="C3069" s="15"/>
      <c r="G3069"/>
    </row>
    <row r="3070" spans="3:7" x14ac:dyDescent="0.25">
      <c r="C3070" s="15"/>
      <c r="G3070"/>
    </row>
    <row r="3071" spans="3:7" x14ac:dyDescent="0.25">
      <c r="C3071" s="15"/>
      <c r="G3071"/>
    </row>
    <row r="3072" spans="3:7" x14ac:dyDescent="0.25">
      <c r="C3072" s="15"/>
      <c r="G3072"/>
    </row>
    <row r="3073" spans="3:7" x14ac:dyDescent="0.25">
      <c r="C3073" s="15"/>
      <c r="G3073"/>
    </row>
    <row r="3074" spans="3:7" x14ac:dyDescent="0.25">
      <c r="C3074" s="15"/>
      <c r="G3074"/>
    </row>
    <row r="3075" spans="3:7" x14ac:dyDescent="0.25">
      <c r="C3075" s="15"/>
      <c r="G3075"/>
    </row>
    <row r="3076" spans="3:7" x14ac:dyDescent="0.25">
      <c r="C3076" s="15"/>
      <c r="G3076"/>
    </row>
    <row r="3077" spans="3:7" x14ac:dyDescent="0.25">
      <c r="C3077" s="15"/>
      <c r="G3077"/>
    </row>
    <row r="3078" spans="3:7" x14ac:dyDescent="0.25">
      <c r="C3078" s="15"/>
      <c r="G3078"/>
    </row>
    <row r="3079" spans="3:7" x14ac:dyDescent="0.25">
      <c r="C3079" s="15"/>
      <c r="G3079"/>
    </row>
    <row r="3080" spans="3:7" x14ac:dyDescent="0.25">
      <c r="C3080" s="15"/>
      <c r="G3080"/>
    </row>
    <row r="3081" spans="3:7" x14ac:dyDescent="0.25">
      <c r="C3081" s="15"/>
      <c r="G3081"/>
    </row>
    <row r="3082" spans="3:7" x14ac:dyDescent="0.25">
      <c r="C3082" s="15"/>
      <c r="G3082"/>
    </row>
    <row r="3083" spans="3:7" x14ac:dyDescent="0.25">
      <c r="C3083" s="15"/>
      <c r="G3083"/>
    </row>
    <row r="3084" spans="3:7" x14ac:dyDescent="0.25">
      <c r="C3084" s="15"/>
      <c r="G3084"/>
    </row>
    <row r="3085" spans="3:7" x14ac:dyDescent="0.25">
      <c r="C3085" s="15"/>
      <c r="G3085"/>
    </row>
    <row r="3086" spans="3:7" x14ac:dyDescent="0.25">
      <c r="C3086" s="15"/>
      <c r="G3086"/>
    </row>
    <row r="3087" spans="3:7" x14ac:dyDescent="0.25">
      <c r="C3087" s="15"/>
      <c r="G3087"/>
    </row>
    <row r="3088" spans="3:7" x14ac:dyDescent="0.25">
      <c r="C3088" s="15"/>
      <c r="G3088"/>
    </row>
    <row r="3089" spans="3:7" x14ac:dyDescent="0.25">
      <c r="C3089" s="15"/>
      <c r="G3089"/>
    </row>
    <row r="3090" spans="3:7" x14ac:dyDescent="0.25">
      <c r="C3090" s="15"/>
      <c r="G3090"/>
    </row>
    <row r="3091" spans="3:7" x14ac:dyDescent="0.25">
      <c r="C3091" s="15"/>
      <c r="G3091"/>
    </row>
    <row r="3092" spans="3:7" x14ac:dyDescent="0.25">
      <c r="C3092" s="15"/>
      <c r="G3092"/>
    </row>
    <row r="3093" spans="3:7" x14ac:dyDescent="0.25">
      <c r="C3093" s="15"/>
      <c r="G3093"/>
    </row>
    <row r="3094" spans="3:7" x14ac:dyDescent="0.25">
      <c r="C3094" s="15"/>
      <c r="G3094"/>
    </row>
    <row r="3095" spans="3:7" x14ac:dyDescent="0.25">
      <c r="C3095" s="15"/>
      <c r="G3095"/>
    </row>
    <row r="3096" spans="3:7" x14ac:dyDescent="0.25">
      <c r="C3096" s="15"/>
      <c r="G3096"/>
    </row>
    <row r="3097" spans="3:7" x14ac:dyDescent="0.25">
      <c r="C3097" s="15"/>
      <c r="G3097"/>
    </row>
    <row r="3098" spans="3:7" x14ac:dyDescent="0.25">
      <c r="C3098" s="15"/>
      <c r="G3098"/>
    </row>
    <row r="3099" spans="3:7" x14ac:dyDescent="0.25">
      <c r="C3099" s="15"/>
      <c r="G3099"/>
    </row>
    <row r="3100" spans="3:7" x14ac:dyDescent="0.25">
      <c r="C3100" s="15"/>
      <c r="G3100"/>
    </row>
    <row r="3101" spans="3:7" x14ac:dyDescent="0.25">
      <c r="C3101" s="15"/>
      <c r="G3101"/>
    </row>
    <row r="3102" spans="3:7" x14ac:dyDescent="0.25">
      <c r="C3102" s="15"/>
      <c r="G3102"/>
    </row>
    <row r="3103" spans="3:7" x14ac:dyDescent="0.25">
      <c r="C3103" s="15"/>
      <c r="G3103"/>
    </row>
    <row r="3104" spans="3:7" x14ac:dyDescent="0.25">
      <c r="C3104" s="15"/>
      <c r="G3104"/>
    </row>
    <row r="3105" spans="3:7" x14ac:dyDescent="0.25">
      <c r="C3105" s="15"/>
      <c r="G3105"/>
    </row>
    <row r="3106" spans="3:7" x14ac:dyDescent="0.25">
      <c r="C3106" s="15"/>
      <c r="G3106"/>
    </row>
    <row r="3107" spans="3:7" x14ac:dyDescent="0.25">
      <c r="C3107" s="15"/>
      <c r="G3107"/>
    </row>
    <row r="3108" spans="3:7" x14ac:dyDescent="0.25">
      <c r="C3108" s="15"/>
      <c r="G3108"/>
    </row>
    <row r="3109" spans="3:7" x14ac:dyDescent="0.25">
      <c r="C3109" s="15"/>
      <c r="G3109"/>
    </row>
    <row r="3110" spans="3:7" x14ac:dyDescent="0.25">
      <c r="C3110" s="15"/>
      <c r="G3110"/>
    </row>
    <row r="3111" spans="3:7" x14ac:dyDescent="0.25">
      <c r="C3111" s="15"/>
      <c r="G3111"/>
    </row>
    <row r="3112" spans="3:7" x14ac:dyDescent="0.25">
      <c r="C3112" s="15"/>
      <c r="G3112"/>
    </row>
    <row r="3113" spans="3:7" x14ac:dyDescent="0.25">
      <c r="C3113" s="15"/>
      <c r="G3113"/>
    </row>
    <row r="3114" spans="3:7" x14ac:dyDescent="0.25">
      <c r="C3114" s="15"/>
      <c r="G3114"/>
    </row>
    <row r="3115" spans="3:7" x14ac:dyDescent="0.25">
      <c r="C3115" s="15"/>
      <c r="G3115"/>
    </row>
    <row r="3116" spans="3:7" x14ac:dyDescent="0.25">
      <c r="C3116" s="15"/>
      <c r="G3116"/>
    </row>
    <row r="3117" spans="3:7" x14ac:dyDescent="0.25">
      <c r="C3117" s="15"/>
      <c r="G3117"/>
    </row>
    <row r="3118" spans="3:7" x14ac:dyDescent="0.25">
      <c r="C3118" s="15"/>
      <c r="G3118"/>
    </row>
    <row r="3119" spans="3:7" x14ac:dyDescent="0.25">
      <c r="C3119" s="15"/>
      <c r="G3119"/>
    </row>
    <row r="3120" spans="3:7" x14ac:dyDescent="0.25">
      <c r="C3120" s="15"/>
      <c r="G3120"/>
    </row>
    <row r="3121" spans="3:7" x14ac:dyDescent="0.25">
      <c r="C3121" s="15"/>
      <c r="G3121"/>
    </row>
    <row r="3122" spans="3:7" x14ac:dyDescent="0.25">
      <c r="C3122" s="15"/>
      <c r="G3122"/>
    </row>
    <row r="3123" spans="3:7" x14ac:dyDescent="0.25">
      <c r="C3123" s="15"/>
      <c r="G3123"/>
    </row>
    <row r="3124" spans="3:7" x14ac:dyDescent="0.25">
      <c r="C3124" s="15"/>
      <c r="G3124"/>
    </row>
    <row r="3125" spans="3:7" x14ac:dyDescent="0.25">
      <c r="C3125" s="15"/>
      <c r="G3125"/>
    </row>
    <row r="3126" spans="3:7" x14ac:dyDescent="0.25">
      <c r="C3126" s="15"/>
      <c r="G3126"/>
    </row>
    <row r="3127" spans="3:7" x14ac:dyDescent="0.25">
      <c r="C3127" s="15"/>
      <c r="G3127"/>
    </row>
    <row r="3128" spans="3:7" x14ac:dyDescent="0.25">
      <c r="C3128" s="15"/>
      <c r="G3128"/>
    </row>
    <row r="3129" spans="3:7" x14ac:dyDescent="0.25">
      <c r="C3129" s="15"/>
      <c r="G3129"/>
    </row>
    <row r="3130" spans="3:7" x14ac:dyDescent="0.25">
      <c r="C3130" s="15"/>
      <c r="G3130"/>
    </row>
    <row r="3131" spans="3:7" x14ac:dyDescent="0.25">
      <c r="C3131" s="15"/>
      <c r="G3131"/>
    </row>
    <row r="3132" spans="3:7" x14ac:dyDescent="0.25">
      <c r="C3132" s="15"/>
      <c r="G3132"/>
    </row>
    <row r="3133" spans="3:7" x14ac:dyDescent="0.25">
      <c r="C3133" s="15"/>
      <c r="G3133"/>
    </row>
    <row r="3134" spans="3:7" x14ac:dyDescent="0.25">
      <c r="C3134" s="15"/>
      <c r="G3134"/>
    </row>
    <row r="3135" spans="3:7" x14ac:dyDescent="0.25">
      <c r="C3135" s="15"/>
      <c r="G3135"/>
    </row>
    <row r="3136" spans="3:7" x14ac:dyDescent="0.25">
      <c r="C3136" s="15"/>
      <c r="G3136"/>
    </row>
    <row r="3137" spans="3:7" x14ac:dyDescent="0.25">
      <c r="C3137" s="15"/>
      <c r="G3137"/>
    </row>
    <row r="3138" spans="3:7" x14ac:dyDescent="0.25">
      <c r="C3138" s="15"/>
      <c r="G3138"/>
    </row>
    <row r="3139" spans="3:7" x14ac:dyDescent="0.25">
      <c r="C3139" s="15"/>
      <c r="G3139"/>
    </row>
    <row r="3140" spans="3:7" x14ac:dyDescent="0.25">
      <c r="C3140" s="15"/>
      <c r="G3140"/>
    </row>
    <row r="3141" spans="3:7" x14ac:dyDescent="0.25">
      <c r="C3141" s="15"/>
      <c r="G3141"/>
    </row>
    <row r="3142" spans="3:7" x14ac:dyDescent="0.25">
      <c r="C3142" s="15"/>
      <c r="G3142"/>
    </row>
    <row r="3143" spans="3:7" x14ac:dyDescent="0.25">
      <c r="C3143" s="15"/>
      <c r="G3143"/>
    </row>
    <row r="3144" spans="3:7" x14ac:dyDescent="0.25">
      <c r="C3144" s="15"/>
      <c r="G3144"/>
    </row>
    <row r="3145" spans="3:7" x14ac:dyDescent="0.25">
      <c r="C3145" s="15"/>
      <c r="G3145"/>
    </row>
    <row r="3146" spans="3:7" x14ac:dyDescent="0.25">
      <c r="C3146" s="15"/>
      <c r="G3146"/>
    </row>
    <row r="3147" spans="3:7" x14ac:dyDescent="0.25">
      <c r="C3147" s="15"/>
      <c r="G3147"/>
    </row>
    <row r="3148" spans="3:7" x14ac:dyDescent="0.25">
      <c r="C3148" s="15"/>
      <c r="G3148"/>
    </row>
    <row r="3149" spans="3:7" x14ac:dyDescent="0.25">
      <c r="C3149" s="15"/>
      <c r="G3149"/>
    </row>
    <row r="3150" spans="3:7" x14ac:dyDescent="0.25">
      <c r="C3150" s="15"/>
      <c r="G3150"/>
    </row>
    <row r="3151" spans="3:7" x14ac:dyDescent="0.25">
      <c r="C3151" s="15"/>
      <c r="G3151"/>
    </row>
    <row r="3152" spans="3:7" x14ac:dyDescent="0.25">
      <c r="C3152" s="15"/>
      <c r="G3152"/>
    </row>
    <row r="3153" spans="3:7" x14ac:dyDescent="0.25">
      <c r="C3153" s="15"/>
      <c r="G3153"/>
    </row>
    <row r="3154" spans="3:7" x14ac:dyDescent="0.25">
      <c r="C3154" s="15"/>
      <c r="G3154"/>
    </row>
    <row r="3155" spans="3:7" x14ac:dyDescent="0.25">
      <c r="C3155" s="15"/>
      <c r="G3155"/>
    </row>
    <row r="3156" spans="3:7" x14ac:dyDescent="0.25">
      <c r="C3156" s="15"/>
      <c r="G3156"/>
    </row>
    <row r="3157" spans="3:7" x14ac:dyDescent="0.25">
      <c r="C3157" s="15"/>
      <c r="G3157"/>
    </row>
    <row r="3158" spans="3:7" x14ac:dyDescent="0.25">
      <c r="C3158" s="15"/>
      <c r="G3158"/>
    </row>
    <row r="3159" spans="3:7" x14ac:dyDescent="0.25">
      <c r="C3159" s="15"/>
      <c r="G3159"/>
    </row>
    <row r="3160" spans="3:7" x14ac:dyDescent="0.25">
      <c r="C3160" s="15"/>
      <c r="G3160"/>
    </row>
    <row r="3161" spans="3:7" x14ac:dyDescent="0.25">
      <c r="C3161" s="15"/>
      <c r="G3161"/>
    </row>
    <row r="3162" spans="3:7" x14ac:dyDescent="0.25">
      <c r="C3162" s="15"/>
      <c r="G3162"/>
    </row>
    <row r="3163" spans="3:7" x14ac:dyDescent="0.25">
      <c r="C3163" s="15"/>
      <c r="G3163"/>
    </row>
    <row r="3164" spans="3:7" x14ac:dyDescent="0.25">
      <c r="C3164" s="15"/>
      <c r="G3164"/>
    </row>
    <row r="3165" spans="3:7" x14ac:dyDescent="0.25">
      <c r="C3165" s="15"/>
      <c r="G3165"/>
    </row>
    <row r="3166" spans="3:7" x14ac:dyDescent="0.25">
      <c r="C3166" s="15"/>
      <c r="G3166"/>
    </row>
    <row r="3167" spans="3:7" x14ac:dyDescent="0.25">
      <c r="C3167" s="15"/>
      <c r="G3167"/>
    </row>
    <row r="3168" spans="3:7" x14ac:dyDescent="0.25">
      <c r="C3168" s="15"/>
      <c r="G3168"/>
    </row>
    <row r="3169" spans="3:7" x14ac:dyDescent="0.25">
      <c r="C3169" s="15"/>
      <c r="G3169"/>
    </row>
    <row r="3170" spans="3:7" x14ac:dyDescent="0.25">
      <c r="C3170" s="15"/>
      <c r="G3170"/>
    </row>
    <row r="3171" spans="3:7" x14ac:dyDescent="0.25">
      <c r="C3171" s="15"/>
      <c r="G3171"/>
    </row>
    <row r="3172" spans="3:7" x14ac:dyDescent="0.25">
      <c r="C3172" s="15"/>
      <c r="G3172"/>
    </row>
    <row r="3173" spans="3:7" x14ac:dyDescent="0.25">
      <c r="C3173" s="15"/>
      <c r="G3173"/>
    </row>
    <row r="3174" spans="3:7" x14ac:dyDescent="0.25">
      <c r="C3174" s="15"/>
      <c r="G3174"/>
    </row>
    <row r="3175" spans="3:7" x14ac:dyDescent="0.25">
      <c r="C3175" s="15"/>
      <c r="G3175"/>
    </row>
    <row r="3176" spans="3:7" x14ac:dyDescent="0.25">
      <c r="C3176" s="15"/>
      <c r="G3176"/>
    </row>
    <row r="3177" spans="3:7" x14ac:dyDescent="0.25">
      <c r="C3177" s="15"/>
      <c r="G3177"/>
    </row>
    <row r="3178" spans="3:7" x14ac:dyDescent="0.25">
      <c r="C3178" s="15"/>
      <c r="G3178"/>
    </row>
    <row r="3179" spans="3:7" x14ac:dyDescent="0.25">
      <c r="C3179" s="15"/>
      <c r="G3179"/>
    </row>
    <row r="3180" spans="3:7" x14ac:dyDescent="0.25">
      <c r="C3180" s="15"/>
      <c r="G3180"/>
    </row>
    <row r="3181" spans="3:7" x14ac:dyDescent="0.25">
      <c r="C3181" s="15"/>
      <c r="G3181"/>
    </row>
    <row r="3182" spans="3:7" x14ac:dyDescent="0.25">
      <c r="C3182" s="15"/>
      <c r="G3182"/>
    </row>
    <row r="3183" spans="3:7" x14ac:dyDescent="0.25">
      <c r="C3183" s="15"/>
      <c r="G3183"/>
    </row>
    <row r="3184" spans="3:7" x14ac:dyDescent="0.25">
      <c r="C3184" s="15"/>
      <c r="G3184"/>
    </row>
    <row r="3185" spans="3:7" x14ac:dyDescent="0.25">
      <c r="C3185" s="15"/>
      <c r="G3185"/>
    </row>
    <row r="3186" spans="3:7" x14ac:dyDescent="0.25">
      <c r="C3186" s="15"/>
      <c r="G3186"/>
    </row>
    <row r="3187" spans="3:7" x14ac:dyDescent="0.25">
      <c r="C3187" s="15"/>
      <c r="G3187"/>
    </row>
    <row r="3188" spans="3:7" x14ac:dyDescent="0.25">
      <c r="C3188" s="15"/>
      <c r="G3188"/>
    </row>
    <row r="3189" spans="3:7" x14ac:dyDescent="0.25">
      <c r="C3189" s="15"/>
      <c r="G3189"/>
    </row>
    <row r="3190" spans="3:7" x14ac:dyDescent="0.25">
      <c r="C3190" s="15"/>
      <c r="G3190"/>
    </row>
    <row r="3191" spans="3:7" x14ac:dyDescent="0.25">
      <c r="C3191" s="15"/>
      <c r="G3191"/>
    </row>
    <row r="3192" spans="3:7" x14ac:dyDescent="0.25">
      <c r="C3192" s="15"/>
      <c r="G3192"/>
    </row>
    <row r="3193" spans="3:7" x14ac:dyDescent="0.25">
      <c r="C3193" s="15"/>
      <c r="G3193"/>
    </row>
    <row r="3194" spans="3:7" x14ac:dyDescent="0.25">
      <c r="C3194" s="15"/>
      <c r="G3194"/>
    </row>
    <row r="3195" spans="3:7" x14ac:dyDescent="0.25">
      <c r="C3195" s="15"/>
      <c r="G3195"/>
    </row>
    <row r="3196" spans="3:7" x14ac:dyDescent="0.25">
      <c r="C3196" s="15"/>
      <c r="G3196"/>
    </row>
    <row r="3197" spans="3:7" x14ac:dyDescent="0.25">
      <c r="C3197" s="15"/>
      <c r="G3197"/>
    </row>
    <row r="3198" spans="3:7" x14ac:dyDescent="0.25">
      <c r="C3198" s="15"/>
      <c r="G3198"/>
    </row>
    <row r="3199" spans="3:7" x14ac:dyDescent="0.25">
      <c r="C3199" s="15"/>
      <c r="G3199"/>
    </row>
    <row r="3200" spans="3:7" x14ac:dyDescent="0.25">
      <c r="C3200" s="15"/>
      <c r="G3200"/>
    </row>
    <row r="3201" spans="3:7" x14ac:dyDescent="0.25">
      <c r="C3201" s="15"/>
      <c r="G3201"/>
    </row>
    <row r="3202" spans="3:7" x14ac:dyDescent="0.25">
      <c r="C3202" s="15"/>
      <c r="G3202"/>
    </row>
    <row r="3203" spans="3:7" x14ac:dyDescent="0.25">
      <c r="C3203" s="15"/>
      <c r="G3203"/>
    </row>
    <row r="3204" spans="3:7" x14ac:dyDescent="0.25">
      <c r="C3204" s="15"/>
      <c r="G3204"/>
    </row>
    <row r="3205" spans="3:7" x14ac:dyDescent="0.25">
      <c r="C3205" s="15"/>
      <c r="G3205"/>
    </row>
    <row r="3206" spans="3:7" x14ac:dyDescent="0.25">
      <c r="C3206" s="15"/>
      <c r="G3206"/>
    </row>
    <row r="3207" spans="3:7" x14ac:dyDescent="0.25">
      <c r="C3207" s="15"/>
      <c r="G3207"/>
    </row>
    <row r="3208" spans="3:7" x14ac:dyDescent="0.25">
      <c r="C3208" s="15"/>
      <c r="G3208"/>
    </row>
    <row r="3209" spans="3:7" x14ac:dyDescent="0.25">
      <c r="C3209" s="15"/>
      <c r="G3209"/>
    </row>
    <row r="3210" spans="3:7" x14ac:dyDescent="0.25">
      <c r="C3210" s="15"/>
      <c r="G3210"/>
    </row>
    <row r="3211" spans="3:7" x14ac:dyDescent="0.25">
      <c r="C3211" s="15"/>
      <c r="G3211"/>
    </row>
    <row r="3212" spans="3:7" x14ac:dyDescent="0.25">
      <c r="C3212" s="15"/>
      <c r="G3212"/>
    </row>
    <row r="3213" spans="3:7" x14ac:dyDescent="0.25">
      <c r="C3213" s="15"/>
      <c r="G3213"/>
    </row>
    <row r="3214" spans="3:7" x14ac:dyDescent="0.25">
      <c r="C3214" s="15"/>
      <c r="G3214"/>
    </row>
    <row r="3215" spans="3:7" x14ac:dyDescent="0.25">
      <c r="C3215" s="15"/>
      <c r="G3215"/>
    </row>
    <row r="3216" spans="3:7" x14ac:dyDescent="0.25">
      <c r="C3216" s="15"/>
      <c r="G3216"/>
    </row>
    <row r="3217" spans="3:7" x14ac:dyDescent="0.25">
      <c r="C3217" s="15"/>
      <c r="G3217"/>
    </row>
    <row r="3218" spans="3:7" x14ac:dyDescent="0.25">
      <c r="C3218" s="15"/>
      <c r="G3218"/>
    </row>
    <row r="3219" spans="3:7" x14ac:dyDescent="0.25">
      <c r="C3219" s="15"/>
      <c r="G3219"/>
    </row>
    <row r="3220" spans="3:7" x14ac:dyDescent="0.25">
      <c r="C3220" s="15"/>
      <c r="G3220"/>
    </row>
    <row r="3221" spans="3:7" x14ac:dyDescent="0.25">
      <c r="C3221" s="15"/>
      <c r="G3221"/>
    </row>
    <row r="3222" spans="3:7" x14ac:dyDescent="0.25">
      <c r="C3222" s="15"/>
      <c r="G3222"/>
    </row>
    <row r="3223" spans="3:7" x14ac:dyDescent="0.25">
      <c r="C3223" s="15"/>
      <c r="G3223"/>
    </row>
    <row r="3224" spans="3:7" x14ac:dyDescent="0.25">
      <c r="C3224" s="15"/>
      <c r="G3224"/>
    </row>
    <row r="3225" spans="3:7" x14ac:dyDescent="0.25">
      <c r="C3225" s="15"/>
      <c r="G3225"/>
    </row>
    <row r="3226" spans="3:7" x14ac:dyDescent="0.25">
      <c r="C3226" s="15"/>
      <c r="G3226"/>
    </row>
    <row r="3227" spans="3:7" x14ac:dyDescent="0.25">
      <c r="C3227" s="15"/>
      <c r="G3227"/>
    </row>
    <row r="3228" spans="3:7" x14ac:dyDescent="0.25">
      <c r="C3228" s="15"/>
      <c r="G3228"/>
    </row>
    <row r="3229" spans="3:7" x14ac:dyDescent="0.25">
      <c r="C3229" s="15"/>
      <c r="G3229"/>
    </row>
    <row r="3230" spans="3:7" x14ac:dyDescent="0.25">
      <c r="C3230" s="15"/>
      <c r="G3230"/>
    </row>
    <row r="3231" spans="3:7" x14ac:dyDescent="0.25">
      <c r="C3231" s="15"/>
      <c r="G3231"/>
    </row>
    <row r="3232" spans="3:7" x14ac:dyDescent="0.25">
      <c r="C3232" s="15"/>
      <c r="G3232"/>
    </row>
    <row r="3233" spans="3:7" x14ac:dyDescent="0.25">
      <c r="C3233" s="15"/>
      <c r="G3233"/>
    </row>
    <row r="3234" spans="3:7" x14ac:dyDescent="0.25">
      <c r="C3234" s="15"/>
      <c r="G3234"/>
    </row>
    <row r="3235" spans="3:7" x14ac:dyDescent="0.25">
      <c r="C3235" s="15"/>
      <c r="G3235"/>
    </row>
    <row r="3236" spans="3:7" x14ac:dyDescent="0.25">
      <c r="C3236" s="15"/>
      <c r="G3236"/>
    </row>
    <row r="3237" spans="3:7" x14ac:dyDescent="0.25">
      <c r="C3237" s="15"/>
      <c r="G3237"/>
    </row>
    <row r="3238" spans="3:7" x14ac:dyDescent="0.25">
      <c r="C3238" s="15"/>
      <c r="G3238"/>
    </row>
    <row r="3239" spans="3:7" x14ac:dyDescent="0.25">
      <c r="C3239" s="15"/>
      <c r="G3239"/>
    </row>
    <row r="3240" spans="3:7" x14ac:dyDescent="0.25">
      <c r="C3240" s="15"/>
      <c r="G3240"/>
    </row>
    <row r="3241" spans="3:7" x14ac:dyDescent="0.25">
      <c r="C3241" s="15"/>
      <c r="G3241"/>
    </row>
    <row r="3242" spans="3:7" x14ac:dyDescent="0.25">
      <c r="C3242" s="15"/>
      <c r="G3242"/>
    </row>
    <row r="3243" spans="3:7" x14ac:dyDescent="0.25">
      <c r="C3243" s="15"/>
      <c r="G3243"/>
    </row>
    <row r="3244" spans="3:7" x14ac:dyDescent="0.25">
      <c r="C3244" s="15"/>
      <c r="G3244"/>
    </row>
    <row r="3245" spans="3:7" x14ac:dyDescent="0.25">
      <c r="C3245" s="15"/>
      <c r="G3245"/>
    </row>
    <row r="3246" spans="3:7" x14ac:dyDescent="0.25">
      <c r="C3246" s="15"/>
      <c r="G3246"/>
    </row>
    <row r="3247" spans="3:7" x14ac:dyDescent="0.25">
      <c r="C3247" s="15"/>
      <c r="G3247"/>
    </row>
    <row r="3248" spans="3:7" x14ac:dyDescent="0.25">
      <c r="C3248" s="15"/>
      <c r="G3248"/>
    </row>
    <row r="3249" spans="3:7" x14ac:dyDescent="0.25">
      <c r="C3249" s="15"/>
      <c r="G3249"/>
    </row>
    <row r="3250" spans="3:7" x14ac:dyDescent="0.25">
      <c r="C3250" s="15"/>
      <c r="G3250"/>
    </row>
    <row r="3251" spans="3:7" x14ac:dyDescent="0.25">
      <c r="C3251" s="15"/>
      <c r="G3251"/>
    </row>
    <row r="3252" spans="3:7" x14ac:dyDescent="0.25">
      <c r="C3252" s="15"/>
      <c r="G3252"/>
    </row>
    <row r="3253" spans="3:7" x14ac:dyDescent="0.25">
      <c r="C3253" s="15"/>
      <c r="G3253"/>
    </row>
    <row r="3254" spans="3:7" x14ac:dyDescent="0.25">
      <c r="C3254" s="15"/>
      <c r="G3254"/>
    </row>
    <row r="3255" spans="3:7" x14ac:dyDescent="0.25">
      <c r="C3255" s="15"/>
      <c r="G3255"/>
    </row>
    <row r="3256" spans="3:7" x14ac:dyDescent="0.25">
      <c r="C3256" s="15"/>
      <c r="G3256"/>
    </row>
    <row r="3257" spans="3:7" x14ac:dyDescent="0.25">
      <c r="C3257" s="15"/>
      <c r="G3257"/>
    </row>
    <row r="3258" spans="3:7" x14ac:dyDescent="0.25">
      <c r="C3258" s="15"/>
      <c r="G3258"/>
    </row>
    <row r="3259" spans="3:7" x14ac:dyDescent="0.25">
      <c r="C3259" s="15"/>
      <c r="G3259"/>
    </row>
    <row r="3260" spans="3:7" x14ac:dyDescent="0.25">
      <c r="C3260" s="15"/>
      <c r="G3260"/>
    </row>
    <row r="3261" spans="3:7" x14ac:dyDescent="0.25">
      <c r="C3261" s="15"/>
      <c r="G3261"/>
    </row>
    <row r="3262" spans="3:7" x14ac:dyDescent="0.25">
      <c r="C3262" s="15"/>
      <c r="G3262"/>
    </row>
    <row r="3263" spans="3:7" x14ac:dyDescent="0.25">
      <c r="C3263" s="15"/>
      <c r="G3263"/>
    </row>
    <row r="3264" spans="3:7" x14ac:dyDescent="0.25">
      <c r="C3264" s="15"/>
      <c r="G3264"/>
    </row>
    <row r="3265" spans="3:7" x14ac:dyDescent="0.25">
      <c r="C3265" s="15"/>
      <c r="G3265"/>
    </row>
    <row r="3266" spans="3:7" x14ac:dyDescent="0.25">
      <c r="C3266" s="15"/>
      <c r="G3266"/>
    </row>
    <row r="3267" spans="3:7" x14ac:dyDescent="0.25">
      <c r="C3267" s="15"/>
      <c r="G3267"/>
    </row>
    <row r="3268" spans="3:7" x14ac:dyDescent="0.25">
      <c r="C3268" s="15"/>
      <c r="G3268"/>
    </row>
    <row r="3269" spans="3:7" x14ac:dyDescent="0.25">
      <c r="C3269" s="15"/>
      <c r="G3269"/>
    </row>
    <row r="3270" spans="3:7" x14ac:dyDescent="0.25">
      <c r="C3270" s="15"/>
      <c r="G3270"/>
    </row>
    <row r="3271" spans="3:7" x14ac:dyDescent="0.25">
      <c r="C3271" s="15"/>
      <c r="G3271"/>
    </row>
    <row r="3272" spans="3:7" x14ac:dyDescent="0.25">
      <c r="C3272" s="15"/>
      <c r="G3272"/>
    </row>
    <row r="3273" spans="3:7" x14ac:dyDescent="0.25">
      <c r="C3273" s="15"/>
      <c r="G3273"/>
    </row>
    <row r="3274" spans="3:7" x14ac:dyDescent="0.25">
      <c r="C3274" s="15"/>
      <c r="G3274"/>
    </row>
    <row r="3275" spans="3:7" x14ac:dyDescent="0.25">
      <c r="C3275" s="15"/>
      <c r="G3275"/>
    </row>
    <row r="3276" spans="3:7" x14ac:dyDescent="0.25">
      <c r="C3276" s="15"/>
      <c r="G3276"/>
    </row>
    <row r="3277" spans="3:7" x14ac:dyDescent="0.25">
      <c r="C3277" s="15"/>
      <c r="G3277"/>
    </row>
    <row r="3278" spans="3:7" x14ac:dyDescent="0.25">
      <c r="C3278" s="15"/>
      <c r="G3278"/>
    </row>
    <row r="3279" spans="3:7" x14ac:dyDescent="0.25">
      <c r="C3279" s="15"/>
      <c r="G3279"/>
    </row>
    <row r="3280" spans="3:7" x14ac:dyDescent="0.25">
      <c r="C3280" s="15"/>
      <c r="G3280"/>
    </row>
    <row r="3281" spans="3:7" x14ac:dyDescent="0.25">
      <c r="C3281" s="15"/>
      <c r="G3281"/>
    </row>
    <row r="3282" spans="3:7" x14ac:dyDescent="0.25">
      <c r="C3282" s="15"/>
      <c r="G3282"/>
    </row>
    <row r="3283" spans="3:7" x14ac:dyDescent="0.25">
      <c r="C3283" s="15"/>
      <c r="G3283"/>
    </row>
    <row r="3284" spans="3:7" x14ac:dyDescent="0.25">
      <c r="C3284" s="15"/>
      <c r="G3284"/>
    </row>
    <row r="3285" spans="3:7" x14ac:dyDescent="0.25">
      <c r="C3285" s="15"/>
      <c r="G3285"/>
    </row>
    <row r="3286" spans="3:7" x14ac:dyDescent="0.25">
      <c r="C3286" s="15"/>
      <c r="G3286"/>
    </row>
    <row r="3287" spans="3:7" x14ac:dyDescent="0.25">
      <c r="C3287" s="15"/>
      <c r="G3287"/>
    </row>
    <row r="3288" spans="3:7" x14ac:dyDescent="0.25">
      <c r="C3288" s="15"/>
      <c r="G3288"/>
    </row>
    <row r="3289" spans="3:7" x14ac:dyDescent="0.25">
      <c r="C3289" s="15"/>
      <c r="G3289"/>
    </row>
    <row r="3290" spans="3:7" x14ac:dyDescent="0.25">
      <c r="C3290" s="15"/>
      <c r="G3290"/>
    </row>
    <row r="3291" spans="3:7" x14ac:dyDescent="0.25">
      <c r="C3291" s="15"/>
      <c r="G3291"/>
    </row>
    <row r="3292" spans="3:7" x14ac:dyDescent="0.25">
      <c r="C3292" s="15"/>
      <c r="G3292"/>
    </row>
    <row r="3293" spans="3:7" x14ac:dyDescent="0.25">
      <c r="C3293" s="15"/>
      <c r="G3293"/>
    </row>
    <row r="3294" spans="3:7" x14ac:dyDescent="0.25">
      <c r="C3294" s="15"/>
      <c r="G3294"/>
    </row>
    <row r="3295" spans="3:7" x14ac:dyDescent="0.25">
      <c r="C3295" s="15"/>
      <c r="G3295"/>
    </row>
    <row r="3296" spans="3:7" x14ac:dyDescent="0.25">
      <c r="C3296" s="15"/>
      <c r="G3296"/>
    </row>
    <row r="3297" spans="3:7" x14ac:dyDescent="0.25">
      <c r="C3297" s="15"/>
      <c r="G3297"/>
    </row>
    <row r="3298" spans="3:7" x14ac:dyDescent="0.25">
      <c r="C3298" s="15"/>
      <c r="G3298"/>
    </row>
    <row r="3299" spans="3:7" x14ac:dyDescent="0.25">
      <c r="C3299" s="15"/>
      <c r="G3299"/>
    </row>
    <row r="3300" spans="3:7" x14ac:dyDescent="0.25">
      <c r="C3300" s="15"/>
      <c r="G3300"/>
    </row>
    <row r="3301" spans="3:7" x14ac:dyDescent="0.25">
      <c r="C3301" s="15"/>
      <c r="G3301"/>
    </row>
    <row r="3302" spans="3:7" x14ac:dyDescent="0.25">
      <c r="C3302" s="15"/>
      <c r="G3302"/>
    </row>
    <row r="3303" spans="3:7" x14ac:dyDescent="0.25">
      <c r="C3303" s="15"/>
      <c r="G3303"/>
    </row>
    <row r="3304" spans="3:7" x14ac:dyDescent="0.25">
      <c r="C3304" s="15"/>
      <c r="G3304"/>
    </row>
    <row r="3305" spans="3:7" x14ac:dyDescent="0.25">
      <c r="C3305" s="15"/>
      <c r="G3305"/>
    </row>
    <row r="3306" spans="3:7" x14ac:dyDescent="0.25">
      <c r="C3306" s="15"/>
      <c r="G3306"/>
    </row>
    <row r="3307" spans="3:7" x14ac:dyDescent="0.25">
      <c r="C3307" s="15"/>
      <c r="G3307"/>
    </row>
    <row r="3308" spans="3:7" x14ac:dyDescent="0.25">
      <c r="C3308" s="15"/>
      <c r="G3308"/>
    </row>
    <row r="3309" spans="3:7" x14ac:dyDescent="0.25">
      <c r="C3309" s="15"/>
      <c r="G3309"/>
    </row>
    <row r="3310" spans="3:7" x14ac:dyDescent="0.25">
      <c r="C3310" s="15"/>
      <c r="G3310"/>
    </row>
    <row r="3311" spans="3:7" x14ac:dyDescent="0.25">
      <c r="C3311" s="15"/>
      <c r="G3311"/>
    </row>
    <row r="3312" spans="3:7" x14ac:dyDescent="0.25">
      <c r="C3312" s="15"/>
      <c r="G3312"/>
    </row>
    <row r="3313" spans="3:7" x14ac:dyDescent="0.25">
      <c r="C3313" s="15"/>
      <c r="G3313"/>
    </row>
    <row r="3314" spans="3:7" x14ac:dyDescent="0.25">
      <c r="C3314" s="15"/>
      <c r="G3314"/>
    </row>
    <row r="3315" spans="3:7" x14ac:dyDescent="0.25">
      <c r="C3315" s="15"/>
      <c r="G3315"/>
    </row>
    <row r="3316" spans="3:7" x14ac:dyDescent="0.25">
      <c r="C3316" s="15"/>
      <c r="G3316"/>
    </row>
    <row r="3317" spans="3:7" x14ac:dyDescent="0.25">
      <c r="C3317" s="15"/>
      <c r="G3317"/>
    </row>
    <row r="3318" spans="3:7" x14ac:dyDescent="0.25">
      <c r="C3318" s="15"/>
      <c r="G3318"/>
    </row>
    <row r="3319" spans="3:7" x14ac:dyDescent="0.25">
      <c r="C3319" s="15"/>
      <c r="G3319"/>
    </row>
    <row r="3320" spans="3:7" x14ac:dyDescent="0.25">
      <c r="C3320" s="15"/>
      <c r="G3320"/>
    </row>
    <row r="3321" spans="3:7" x14ac:dyDescent="0.25">
      <c r="C3321" s="15"/>
      <c r="G3321"/>
    </row>
    <row r="3322" spans="3:7" x14ac:dyDescent="0.25">
      <c r="C3322" s="15"/>
      <c r="G3322"/>
    </row>
    <row r="3323" spans="3:7" x14ac:dyDescent="0.25">
      <c r="C3323" s="15"/>
      <c r="G3323"/>
    </row>
    <row r="3324" spans="3:7" x14ac:dyDescent="0.25">
      <c r="C3324" s="15"/>
      <c r="G3324"/>
    </row>
    <row r="3325" spans="3:7" x14ac:dyDescent="0.25">
      <c r="C3325" s="15"/>
      <c r="G3325"/>
    </row>
    <row r="3326" spans="3:7" x14ac:dyDescent="0.25">
      <c r="C3326" s="15"/>
      <c r="G3326"/>
    </row>
    <row r="3327" spans="3:7" x14ac:dyDescent="0.25">
      <c r="C3327" s="15"/>
      <c r="G3327"/>
    </row>
    <row r="3328" spans="3:7" x14ac:dyDescent="0.25">
      <c r="C3328" s="15"/>
      <c r="G3328"/>
    </row>
    <row r="3329" spans="3:7" x14ac:dyDescent="0.25">
      <c r="C3329" s="15"/>
      <c r="G3329"/>
    </row>
    <row r="3330" spans="3:7" x14ac:dyDescent="0.25">
      <c r="C3330" s="15"/>
      <c r="G3330"/>
    </row>
    <row r="3331" spans="3:7" x14ac:dyDescent="0.25">
      <c r="C3331" s="15"/>
      <c r="G3331"/>
    </row>
    <row r="3332" spans="3:7" x14ac:dyDescent="0.25">
      <c r="C3332" s="15"/>
      <c r="G3332"/>
    </row>
    <row r="3333" spans="3:7" x14ac:dyDescent="0.25">
      <c r="C3333" s="15"/>
      <c r="G3333"/>
    </row>
    <row r="3334" spans="3:7" x14ac:dyDescent="0.25">
      <c r="C3334" s="15"/>
      <c r="G3334"/>
    </row>
    <row r="3335" spans="3:7" x14ac:dyDescent="0.25">
      <c r="C3335" s="15"/>
      <c r="G3335"/>
    </row>
    <row r="3336" spans="3:7" x14ac:dyDescent="0.25">
      <c r="C3336" s="15"/>
      <c r="G3336"/>
    </row>
    <row r="3337" spans="3:7" x14ac:dyDescent="0.25">
      <c r="C3337" s="15"/>
      <c r="G3337"/>
    </row>
    <row r="3338" spans="3:7" x14ac:dyDescent="0.25">
      <c r="C3338" s="15"/>
      <c r="G3338"/>
    </row>
    <row r="3339" spans="3:7" x14ac:dyDescent="0.25">
      <c r="C3339" s="15"/>
      <c r="G3339"/>
    </row>
    <row r="3340" spans="3:7" x14ac:dyDescent="0.25">
      <c r="C3340" s="15"/>
      <c r="G3340"/>
    </row>
    <row r="3341" spans="3:7" x14ac:dyDescent="0.25">
      <c r="C3341" s="15"/>
      <c r="G3341"/>
    </row>
    <row r="3342" spans="3:7" x14ac:dyDescent="0.25">
      <c r="C3342" s="15"/>
      <c r="G3342"/>
    </row>
    <row r="3343" spans="3:7" x14ac:dyDescent="0.25">
      <c r="C3343" s="15"/>
      <c r="G3343"/>
    </row>
    <row r="3344" spans="3:7" x14ac:dyDescent="0.25">
      <c r="C3344" s="15"/>
      <c r="G3344"/>
    </row>
    <row r="3345" spans="3:7" x14ac:dyDescent="0.25">
      <c r="C3345" s="15"/>
      <c r="G3345"/>
    </row>
    <row r="3346" spans="3:7" x14ac:dyDescent="0.25">
      <c r="C3346" s="15"/>
      <c r="G3346"/>
    </row>
    <row r="3347" spans="3:7" x14ac:dyDescent="0.25">
      <c r="C3347" s="15"/>
      <c r="G3347"/>
    </row>
    <row r="3348" spans="3:7" x14ac:dyDescent="0.25">
      <c r="C3348" s="15"/>
      <c r="G3348"/>
    </row>
    <row r="3349" spans="3:7" x14ac:dyDescent="0.25">
      <c r="C3349" s="15"/>
      <c r="G3349"/>
    </row>
    <row r="3350" spans="3:7" x14ac:dyDescent="0.25">
      <c r="C3350" s="15"/>
      <c r="G3350"/>
    </row>
    <row r="3351" spans="3:7" x14ac:dyDescent="0.25">
      <c r="C3351" s="15"/>
      <c r="G3351"/>
    </row>
    <row r="3352" spans="3:7" x14ac:dyDescent="0.25">
      <c r="C3352" s="15"/>
      <c r="G3352"/>
    </row>
    <row r="3353" spans="3:7" x14ac:dyDescent="0.25">
      <c r="C3353" s="15"/>
      <c r="G3353"/>
    </row>
    <row r="3354" spans="3:7" x14ac:dyDescent="0.25">
      <c r="C3354" s="15"/>
      <c r="G3354"/>
    </row>
    <row r="3355" spans="3:7" x14ac:dyDescent="0.25">
      <c r="C3355" s="15"/>
      <c r="G3355"/>
    </row>
    <row r="3356" spans="3:7" x14ac:dyDescent="0.25">
      <c r="C3356" s="15"/>
      <c r="G3356"/>
    </row>
    <row r="3357" spans="3:7" x14ac:dyDescent="0.25">
      <c r="C3357" s="15"/>
      <c r="G3357"/>
    </row>
    <row r="3358" spans="3:7" x14ac:dyDescent="0.25">
      <c r="C3358" s="15"/>
      <c r="G3358"/>
    </row>
    <row r="3359" spans="3:7" x14ac:dyDescent="0.25">
      <c r="C3359" s="15"/>
      <c r="G3359"/>
    </row>
    <row r="3360" spans="3:7" x14ac:dyDescent="0.25">
      <c r="C3360" s="15"/>
      <c r="G3360"/>
    </row>
    <row r="3361" spans="3:7" x14ac:dyDescent="0.25">
      <c r="C3361" s="15"/>
      <c r="G3361"/>
    </row>
    <row r="3362" spans="3:7" x14ac:dyDescent="0.25">
      <c r="C3362" s="15"/>
      <c r="G3362"/>
    </row>
    <row r="3363" spans="3:7" x14ac:dyDescent="0.25">
      <c r="C3363" s="15"/>
      <c r="G3363"/>
    </row>
    <row r="3364" spans="3:7" x14ac:dyDescent="0.25">
      <c r="C3364" s="15"/>
      <c r="G3364"/>
    </row>
    <row r="3365" spans="3:7" x14ac:dyDescent="0.25">
      <c r="C3365" s="15"/>
      <c r="G3365"/>
    </row>
    <row r="3366" spans="3:7" x14ac:dyDescent="0.25">
      <c r="C3366" s="15"/>
      <c r="G3366"/>
    </row>
    <row r="3367" spans="3:7" x14ac:dyDescent="0.25">
      <c r="C3367" s="15"/>
      <c r="G3367"/>
    </row>
    <row r="3368" spans="3:7" x14ac:dyDescent="0.25">
      <c r="C3368" s="15"/>
      <c r="G3368"/>
    </row>
    <row r="3369" spans="3:7" x14ac:dyDescent="0.25">
      <c r="C3369" s="15"/>
      <c r="G3369"/>
    </row>
    <row r="3370" spans="3:7" x14ac:dyDescent="0.25">
      <c r="C3370" s="15"/>
      <c r="G3370"/>
    </row>
    <row r="3371" spans="3:7" x14ac:dyDescent="0.25">
      <c r="C3371" s="15"/>
      <c r="G3371"/>
    </row>
    <row r="3372" spans="3:7" x14ac:dyDescent="0.25">
      <c r="C3372" s="15"/>
      <c r="G3372"/>
    </row>
    <row r="3373" spans="3:7" x14ac:dyDescent="0.25">
      <c r="C3373" s="15"/>
      <c r="G3373"/>
    </row>
    <row r="3374" spans="3:7" x14ac:dyDescent="0.25">
      <c r="C3374" s="15"/>
      <c r="G3374"/>
    </row>
    <row r="3375" spans="3:7" x14ac:dyDescent="0.25">
      <c r="C3375" s="15"/>
      <c r="G3375"/>
    </row>
    <row r="3376" spans="3:7" x14ac:dyDescent="0.25">
      <c r="C3376" s="15"/>
      <c r="G3376"/>
    </row>
    <row r="3377" spans="3:7" x14ac:dyDescent="0.25">
      <c r="C3377" s="15"/>
      <c r="G3377"/>
    </row>
    <row r="3378" spans="3:7" x14ac:dyDescent="0.25">
      <c r="C3378" s="15"/>
      <c r="G3378"/>
    </row>
    <row r="3379" spans="3:7" x14ac:dyDescent="0.25">
      <c r="C3379" s="15"/>
      <c r="G3379"/>
    </row>
    <row r="3380" spans="3:7" x14ac:dyDescent="0.25">
      <c r="C3380" s="15"/>
      <c r="G3380"/>
    </row>
    <row r="3381" spans="3:7" x14ac:dyDescent="0.25">
      <c r="C3381" s="15"/>
      <c r="G3381"/>
    </row>
    <row r="3382" spans="3:7" x14ac:dyDescent="0.25">
      <c r="C3382" s="15"/>
      <c r="G3382"/>
    </row>
    <row r="3383" spans="3:7" x14ac:dyDescent="0.25">
      <c r="C3383" s="15"/>
      <c r="G3383"/>
    </row>
    <row r="3384" spans="3:7" x14ac:dyDescent="0.25">
      <c r="C3384" s="15"/>
      <c r="G3384"/>
    </row>
    <row r="3385" spans="3:7" x14ac:dyDescent="0.25">
      <c r="C3385" s="15"/>
      <c r="G3385"/>
    </row>
    <row r="3386" spans="3:7" x14ac:dyDescent="0.25">
      <c r="C3386" s="15"/>
      <c r="G3386"/>
    </row>
    <row r="3387" spans="3:7" x14ac:dyDescent="0.25">
      <c r="C3387" s="15"/>
      <c r="G3387"/>
    </row>
    <row r="3388" spans="3:7" x14ac:dyDescent="0.25">
      <c r="C3388" s="15"/>
      <c r="G3388"/>
    </row>
    <row r="3389" spans="3:7" x14ac:dyDescent="0.25">
      <c r="C3389" s="15"/>
      <c r="G3389"/>
    </row>
    <row r="3390" spans="3:7" x14ac:dyDescent="0.25">
      <c r="C3390" s="15"/>
      <c r="G3390"/>
    </row>
    <row r="3391" spans="3:7" x14ac:dyDescent="0.25">
      <c r="C3391" s="15"/>
      <c r="G3391"/>
    </row>
    <row r="3392" spans="3:7" x14ac:dyDescent="0.25">
      <c r="C3392" s="15"/>
      <c r="G3392"/>
    </row>
    <row r="3393" spans="3:7" x14ac:dyDescent="0.25">
      <c r="C3393" s="15"/>
      <c r="G3393"/>
    </row>
    <row r="3394" spans="3:7" x14ac:dyDescent="0.25">
      <c r="C3394" s="15"/>
      <c r="G3394"/>
    </row>
    <row r="3395" spans="3:7" x14ac:dyDescent="0.25">
      <c r="C3395" s="15"/>
      <c r="G3395"/>
    </row>
    <row r="3396" spans="3:7" x14ac:dyDescent="0.25">
      <c r="C3396" s="15"/>
      <c r="G3396"/>
    </row>
    <row r="3397" spans="3:7" x14ac:dyDescent="0.25">
      <c r="C3397" s="15"/>
      <c r="G3397"/>
    </row>
    <row r="3398" spans="3:7" x14ac:dyDescent="0.25">
      <c r="C3398" s="15"/>
      <c r="G3398"/>
    </row>
    <row r="3399" spans="3:7" x14ac:dyDescent="0.25">
      <c r="C3399" s="15"/>
      <c r="G3399"/>
    </row>
    <row r="3400" spans="3:7" x14ac:dyDescent="0.25">
      <c r="C3400" s="15"/>
      <c r="G3400"/>
    </row>
    <row r="3401" spans="3:7" x14ac:dyDescent="0.25">
      <c r="C3401" s="15"/>
      <c r="G3401"/>
    </row>
    <row r="3402" spans="3:7" x14ac:dyDescent="0.25">
      <c r="C3402" s="15"/>
      <c r="G3402"/>
    </row>
    <row r="3403" spans="3:7" x14ac:dyDescent="0.25">
      <c r="C3403" s="15"/>
      <c r="G3403"/>
    </row>
    <row r="3404" spans="3:7" x14ac:dyDescent="0.25">
      <c r="C3404" s="15"/>
      <c r="G3404"/>
    </row>
    <row r="3405" spans="3:7" x14ac:dyDescent="0.25">
      <c r="C3405" s="15"/>
      <c r="G3405"/>
    </row>
    <row r="3406" spans="3:7" x14ac:dyDescent="0.25">
      <c r="C3406" s="15"/>
      <c r="G3406"/>
    </row>
    <row r="3407" spans="3:7" x14ac:dyDescent="0.25">
      <c r="C3407" s="15"/>
      <c r="G3407"/>
    </row>
    <row r="3408" spans="3:7" x14ac:dyDescent="0.25">
      <c r="C3408" s="15"/>
      <c r="G3408"/>
    </row>
    <row r="3409" spans="3:7" x14ac:dyDescent="0.25">
      <c r="C3409" s="15"/>
      <c r="G3409"/>
    </row>
    <row r="3410" spans="3:7" x14ac:dyDescent="0.25">
      <c r="C3410" s="15"/>
      <c r="G3410"/>
    </row>
    <row r="3411" spans="3:7" x14ac:dyDescent="0.25">
      <c r="C3411" s="15"/>
      <c r="G3411"/>
    </row>
    <row r="3412" spans="3:7" x14ac:dyDescent="0.25">
      <c r="C3412" s="15"/>
      <c r="G3412"/>
    </row>
    <row r="3413" spans="3:7" x14ac:dyDescent="0.25">
      <c r="C3413" s="15"/>
      <c r="G3413"/>
    </row>
    <row r="3414" spans="3:7" x14ac:dyDescent="0.25">
      <c r="C3414" s="15"/>
      <c r="G3414"/>
    </row>
    <row r="3415" spans="3:7" x14ac:dyDescent="0.25">
      <c r="C3415" s="15"/>
      <c r="G3415"/>
    </row>
    <row r="3416" spans="3:7" x14ac:dyDescent="0.25">
      <c r="C3416" s="15"/>
      <c r="G3416"/>
    </row>
    <row r="3417" spans="3:7" x14ac:dyDescent="0.25">
      <c r="C3417" s="15"/>
      <c r="G3417"/>
    </row>
    <row r="3418" spans="3:7" x14ac:dyDescent="0.25">
      <c r="C3418" s="15"/>
      <c r="G3418"/>
    </row>
    <row r="3419" spans="3:7" x14ac:dyDescent="0.25">
      <c r="C3419" s="15"/>
      <c r="G3419"/>
    </row>
    <row r="3420" spans="3:7" x14ac:dyDescent="0.25">
      <c r="C3420" s="15"/>
      <c r="G3420"/>
    </row>
    <row r="3421" spans="3:7" x14ac:dyDescent="0.25">
      <c r="C3421" s="15"/>
      <c r="G3421"/>
    </row>
    <row r="3422" spans="3:7" x14ac:dyDescent="0.25">
      <c r="C3422" s="15"/>
      <c r="G3422"/>
    </row>
    <row r="3423" spans="3:7" x14ac:dyDescent="0.25">
      <c r="C3423" s="15"/>
      <c r="G3423"/>
    </row>
    <row r="3424" spans="3:7" x14ac:dyDescent="0.25">
      <c r="C3424" s="15"/>
      <c r="G3424"/>
    </row>
    <row r="3425" spans="3:7" x14ac:dyDescent="0.25">
      <c r="C3425" s="15"/>
      <c r="G3425"/>
    </row>
    <row r="3426" spans="3:7" x14ac:dyDescent="0.25">
      <c r="C3426" s="15"/>
      <c r="G3426"/>
    </row>
    <row r="3427" spans="3:7" x14ac:dyDescent="0.25">
      <c r="C3427" s="15"/>
      <c r="G3427"/>
    </row>
    <row r="3428" spans="3:7" x14ac:dyDescent="0.25">
      <c r="C3428" s="15"/>
      <c r="G3428"/>
    </row>
    <row r="3429" spans="3:7" x14ac:dyDescent="0.25">
      <c r="C3429" s="15"/>
      <c r="G3429"/>
    </row>
    <row r="3430" spans="3:7" x14ac:dyDescent="0.25">
      <c r="C3430" s="15"/>
      <c r="G3430"/>
    </row>
    <row r="3431" spans="3:7" x14ac:dyDescent="0.25">
      <c r="C3431" s="15"/>
      <c r="G3431"/>
    </row>
    <row r="3432" spans="3:7" x14ac:dyDescent="0.25">
      <c r="C3432" s="15"/>
      <c r="G3432"/>
    </row>
    <row r="3433" spans="3:7" x14ac:dyDescent="0.25">
      <c r="C3433" s="15"/>
      <c r="G3433"/>
    </row>
    <row r="3434" spans="3:7" x14ac:dyDescent="0.25">
      <c r="C3434" s="15"/>
      <c r="G3434"/>
    </row>
    <row r="3435" spans="3:7" x14ac:dyDescent="0.25">
      <c r="C3435" s="15"/>
      <c r="G3435"/>
    </row>
    <row r="3436" spans="3:7" x14ac:dyDescent="0.25">
      <c r="C3436" s="15"/>
      <c r="G3436"/>
    </row>
    <row r="3437" spans="3:7" x14ac:dyDescent="0.25">
      <c r="C3437" s="15"/>
      <c r="G3437"/>
    </row>
    <row r="3438" spans="3:7" x14ac:dyDescent="0.25">
      <c r="C3438" s="15"/>
      <c r="G3438"/>
    </row>
    <row r="3439" spans="3:7" x14ac:dyDescent="0.25">
      <c r="C3439" s="15"/>
      <c r="G3439"/>
    </row>
    <row r="3440" spans="3:7" x14ac:dyDescent="0.25">
      <c r="C3440" s="15"/>
      <c r="G3440"/>
    </row>
    <row r="3441" spans="3:7" x14ac:dyDescent="0.25">
      <c r="C3441" s="15"/>
      <c r="G3441"/>
    </row>
    <row r="3442" spans="3:7" x14ac:dyDescent="0.25">
      <c r="C3442" s="15"/>
      <c r="G3442"/>
    </row>
    <row r="3443" spans="3:7" x14ac:dyDescent="0.25">
      <c r="C3443" s="15"/>
      <c r="G3443"/>
    </row>
    <row r="3444" spans="3:7" x14ac:dyDescent="0.25">
      <c r="C3444" s="15"/>
      <c r="G3444"/>
    </row>
    <row r="3445" spans="3:7" x14ac:dyDescent="0.25">
      <c r="C3445" s="15"/>
      <c r="G3445"/>
    </row>
    <row r="3446" spans="3:7" x14ac:dyDescent="0.25">
      <c r="C3446" s="15"/>
      <c r="G3446"/>
    </row>
    <row r="3447" spans="3:7" x14ac:dyDescent="0.25">
      <c r="C3447" s="15"/>
      <c r="G3447"/>
    </row>
    <row r="3448" spans="3:7" x14ac:dyDescent="0.25">
      <c r="C3448" s="15"/>
      <c r="G3448"/>
    </row>
    <row r="3449" spans="3:7" x14ac:dyDescent="0.25">
      <c r="C3449" s="15"/>
      <c r="G3449"/>
    </row>
    <row r="3450" spans="3:7" x14ac:dyDescent="0.25">
      <c r="C3450" s="15"/>
      <c r="G3450"/>
    </row>
    <row r="3451" spans="3:7" x14ac:dyDescent="0.25">
      <c r="C3451" s="15"/>
      <c r="G3451"/>
    </row>
    <row r="3452" spans="3:7" x14ac:dyDescent="0.25">
      <c r="C3452" s="15"/>
      <c r="G3452"/>
    </row>
    <row r="3453" spans="3:7" x14ac:dyDescent="0.25">
      <c r="C3453" s="15"/>
      <c r="G3453"/>
    </row>
    <row r="3454" spans="3:7" x14ac:dyDescent="0.25">
      <c r="C3454" s="15"/>
      <c r="G3454"/>
    </row>
    <row r="3455" spans="3:7" x14ac:dyDescent="0.25">
      <c r="C3455" s="15"/>
      <c r="G3455"/>
    </row>
    <row r="3456" spans="3:7" x14ac:dyDescent="0.25">
      <c r="C3456" s="15"/>
      <c r="G3456"/>
    </row>
    <row r="3457" spans="3:7" x14ac:dyDescent="0.25">
      <c r="C3457" s="15"/>
      <c r="G3457"/>
    </row>
    <row r="3458" spans="3:7" x14ac:dyDescent="0.25">
      <c r="C3458" s="15"/>
      <c r="G3458"/>
    </row>
    <row r="3459" spans="3:7" x14ac:dyDescent="0.25">
      <c r="C3459" s="15"/>
      <c r="G3459"/>
    </row>
    <row r="3460" spans="3:7" x14ac:dyDescent="0.25">
      <c r="C3460" s="15"/>
      <c r="G3460"/>
    </row>
    <row r="3461" spans="3:7" x14ac:dyDescent="0.25">
      <c r="C3461" s="15"/>
      <c r="G3461"/>
    </row>
    <row r="3462" spans="3:7" x14ac:dyDescent="0.25">
      <c r="C3462" s="15"/>
      <c r="G3462"/>
    </row>
    <row r="3463" spans="3:7" x14ac:dyDescent="0.25">
      <c r="C3463" s="15"/>
      <c r="G3463"/>
    </row>
    <row r="3464" spans="3:7" x14ac:dyDescent="0.25">
      <c r="C3464" s="15"/>
      <c r="G3464"/>
    </row>
    <row r="3465" spans="3:7" x14ac:dyDescent="0.25">
      <c r="C3465" s="15"/>
      <c r="G3465"/>
    </row>
    <row r="3466" spans="3:7" x14ac:dyDescent="0.25">
      <c r="C3466" s="15"/>
      <c r="G3466"/>
    </row>
    <row r="3467" spans="3:7" x14ac:dyDescent="0.25">
      <c r="C3467" s="15"/>
      <c r="G3467"/>
    </row>
    <row r="3468" spans="3:7" x14ac:dyDescent="0.25">
      <c r="C3468" s="15"/>
      <c r="G3468"/>
    </row>
    <row r="3469" spans="3:7" x14ac:dyDescent="0.25">
      <c r="C3469" s="15"/>
      <c r="G3469"/>
    </row>
    <row r="3470" spans="3:7" x14ac:dyDescent="0.25">
      <c r="C3470" s="15"/>
      <c r="G3470"/>
    </row>
    <row r="3471" spans="3:7" x14ac:dyDescent="0.25">
      <c r="C3471" s="15"/>
      <c r="G3471"/>
    </row>
    <row r="3472" spans="3:7" x14ac:dyDescent="0.25">
      <c r="C3472" s="15"/>
      <c r="G3472"/>
    </row>
    <row r="3473" spans="3:7" x14ac:dyDescent="0.25">
      <c r="C3473" s="15"/>
      <c r="G3473"/>
    </row>
    <row r="3474" spans="3:7" x14ac:dyDescent="0.25">
      <c r="C3474" s="15"/>
      <c r="G3474"/>
    </row>
    <row r="3475" spans="3:7" x14ac:dyDescent="0.25">
      <c r="C3475" s="15"/>
      <c r="G3475"/>
    </row>
    <row r="3476" spans="3:7" x14ac:dyDescent="0.25">
      <c r="C3476" s="15"/>
      <c r="G3476"/>
    </row>
    <row r="3477" spans="3:7" x14ac:dyDescent="0.25">
      <c r="C3477" s="15"/>
      <c r="G3477"/>
    </row>
    <row r="3478" spans="3:7" x14ac:dyDescent="0.25">
      <c r="C3478" s="15"/>
      <c r="G3478"/>
    </row>
    <row r="3479" spans="3:7" x14ac:dyDescent="0.25">
      <c r="C3479" s="15"/>
      <c r="G3479"/>
    </row>
    <row r="3480" spans="3:7" x14ac:dyDescent="0.25">
      <c r="C3480" s="15"/>
      <c r="G3480"/>
    </row>
    <row r="3481" spans="3:7" x14ac:dyDescent="0.25">
      <c r="C3481" s="15"/>
      <c r="G3481"/>
    </row>
    <row r="3482" spans="3:7" x14ac:dyDescent="0.25">
      <c r="C3482" s="15"/>
      <c r="G3482"/>
    </row>
    <row r="3483" spans="3:7" x14ac:dyDescent="0.25">
      <c r="C3483" s="15"/>
      <c r="G3483"/>
    </row>
    <row r="3484" spans="3:7" x14ac:dyDescent="0.25">
      <c r="C3484" s="15"/>
      <c r="G3484"/>
    </row>
    <row r="3485" spans="3:7" x14ac:dyDescent="0.25">
      <c r="C3485" s="15"/>
      <c r="G3485"/>
    </row>
    <row r="3486" spans="3:7" x14ac:dyDescent="0.25">
      <c r="C3486" s="15"/>
      <c r="G3486"/>
    </row>
    <row r="3487" spans="3:7" x14ac:dyDescent="0.25">
      <c r="C3487" s="15"/>
      <c r="G3487"/>
    </row>
    <row r="3488" spans="3:7" x14ac:dyDescent="0.25">
      <c r="C3488" s="15"/>
      <c r="G3488"/>
    </row>
    <row r="3489" spans="3:7" x14ac:dyDescent="0.25">
      <c r="C3489" s="15"/>
      <c r="G3489"/>
    </row>
    <row r="3490" spans="3:7" x14ac:dyDescent="0.25">
      <c r="C3490" s="15"/>
      <c r="G3490"/>
    </row>
    <row r="3491" spans="3:7" x14ac:dyDescent="0.25">
      <c r="C3491" s="15"/>
      <c r="G3491"/>
    </row>
    <row r="3492" spans="3:7" x14ac:dyDescent="0.25">
      <c r="C3492" s="15"/>
      <c r="G3492"/>
    </row>
    <row r="3493" spans="3:7" x14ac:dyDescent="0.25">
      <c r="C3493" s="15"/>
      <c r="G3493"/>
    </row>
    <row r="3494" spans="3:7" x14ac:dyDescent="0.25">
      <c r="C3494" s="15"/>
      <c r="G3494"/>
    </row>
    <row r="3495" spans="3:7" x14ac:dyDescent="0.25">
      <c r="C3495" s="15"/>
      <c r="G3495"/>
    </row>
    <row r="3496" spans="3:7" x14ac:dyDescent="0.25">
      <c r="C3496" s="15"/>
      <c r="G3496"/>
    </row>
    <row r="3497" spans="3:7" x14ac:dyDescent="0.25">
      <c r="C3497" s="15"/>
      <c r="G3497"/>
    </row>
    <row r="3498" spans="3:7" x14ac:dyDescent="0.25">
      <c r="C3498" s="15"/>
      <c r="G3498"/>
    </row>
    <row r="3499" spans="3:7" x14ac:dyDescent="0.25">
      <c r="C3499" s="15"/>
      <c r="G3499"/>
    </row>
    <row r="3500" spans="3:7" x14ac:dyDescent="0.25">
      <c r="C3500" s="15"/>
      <c r="G3500"/>
    </row>
    <row r="3501" spans="3:7" x14ac:dyDescent="0.25">
      <c r="C3501" s="15"/>
      <c r="G3501"/>
    </row>
    <row r="3502" spans="3:7" x14ac:dyDescent="0.25">
      <c r="C3502" s="15"/>
      <c r="G3502"/>
    </row>
    <row r="3503" spans="3:7" x14ac:dyDescent="0.25">
      <c r="C3503" s="15"/>
      <c r="G3503"/>
    </row>
    <row r="3504" spans="3:7" x14ac:dyDescent="0.25">
      <c r="C3504" s="15"/>
      <c r="G3504"/>
    </row>
    <row r="3505" spans="3:7" x14ac:dyDescent="0.25">
      <c r="C3505" s="15"/>
      <c r="G3505"/>
    </row>
    <row r="3506" spans="3:7" x14ac:dyDescent="0.25">
      <c r="C3506" s="15"/>
      <c r="G3506"/>
    </row>
    <row r="3507" spans="3:7" x14ac:dyDescent="0.25">
      <c r="C3507" s="15"/>
      <c r="G3507"/>
    </row>
    <row r="3508" spans="3:7" x14ac:dyDescent="0.25">
      <c r="C3508" s="15"/>
      <c r="G3508"/>
    </row>
    <row r="3509" spans="3:7" x14ac:dyDescent="0.25">
      <c r="C3509" s="15"/>
      <c r="G3509"/>
    </row>
    <row r="3510" spans="3:7" x14ac:dyDescent="0.25">
      <c r="C3510" s="15"/>
      <c r="G3510"/>
    </row>
    <row r="3511" spans="3:7" x14ac:dyDescent="0.25">
      <c r="C3511" s="15"/>
      <c r="G3511"/>
    </row>
    <row r="3512" spans="3:7" x14ac:dyDescent="0.25">
      <c r="C3512" s="15"/>
      <c r="G3512"/>
    </row>
    <row r="3513" spans="3:7" x14ac:dyDescent="0.25">
      <c r="C3513" s="15"/>
      <c r="G3513"/>
    </row>
    <row r="3514" spans="3:7" x14ac:dyDescent="0.25">
      <c r="C3514" s="15"/>
      <c r="G3514"/>
    </row>
    <row r="3515" spans="3:7" x14ac:dyDescent="0.25">
      <c r="C3515" s="15"/>
      <c r="G3515"/>
    </row>
    <row r="3516" spans="3:7" x14ac:dyDescent="0.25">
      <c r="C3516" s="15"/>
      <c r="G3516"/>
    </row>
    <row r="3517" spans="3:7" x14ac:dyDescent="0.25">
      <c r="C3517" s="15"/>
      <c r="G3517"/>
    </row>
    <row r="3518" spans="3:7" x14ac:dyDescent="0.25">
      <c r="C3518" s="15"/>
      <c r="G3518"/>
    </row>
    <row r="3519" spans="3:7" x14ac:dyDescent="0.25">
      <c r="C3519" s="15"/>
      <c r="G3519"/>
    </row>
    <row r="3520" spans="3:7" x14ac:dyDescent="0.25">
      <c r="C3520" s="15"/>
      <c r="G3520"/>
    </row>
    <row r="3521" spans="3:7" x14ac:dyDescent="0.25">
      <c r="C3521" s="15"/>
      <c r="G3521"/>
    </row>
    <row r="3522" spans="3:7" x14ac:dyDescent="0.25">
      <c r="C3522" s="15"/>
      <c r="G3522"/>
    </row>
    <row r="3523" spans="3:7" x14ac:dyDescent="0.25">
      <c r="C3523" s="15"/>
      <c r="G3523"/>
    </row>
    <row r="3524" spans="3:7" x14ac:dyDescent="0.25">
      <c r="C3524" s="15"/>
      <c r="G3524"/>
    </row>
    <row r="3525" spans="3:7" x14ac:dyDescent="0.25">
      <c r="C3525" s="15"/>
      <c r="G3525"/>
    </row>
    <row r="3526" spans="3:7" x14ac:dyDescent="0.25">
      <c r="C3526" s="15"/>
      <c r="G3526"/>
    </row>
    <row r="3527" spans="3:7" x14ac:dyDescent="0.25">
      <c r="C3527" s="15"/>
      <c r="G3527"/>
    </row>
    <row r="3528" spans="3:7" x14ac:dyDescent="0.25">
      <c r="C3528" s="15"/>
      <c r="G3528"/>
    </row>
    <row r="3529" spans="3:7" x14ac:dyDescent="0.25">
      <c r="C3529" s="15"/>
      <c r="G3529"/>
    </row>
    <row r="3530" spans="3:7" x14ac:dyDescent="0.25">
      <c r="C3530" s="15"/>
      <c r="G3530"/>
    </row>
    <row r="3531" spans="3:7" x14ac:dyDescent="0.25">
      <c r="C3531" s="15"/>
      <c r="G3531"/>
    </row>
    <row r="3532" spans="3:7" x14ac:dyDescent="0.25">
      <c r="C3532" s="15"/>
      <c r="G3532"/>
    </row>
    <row r="3533" spans="3:7" x14ac:dyDescent="0.25">
      <c r="C3533" s="15"/>
      <c r="G3533"/>
    </row>
    <row r="3534" spans="3:7" x14ac:dyDescent="0.25">
      <c r="C3534" s="15"/>
      <c r="G3534"/>
    </row>
    <row r="3535" spans="3:7" x14ac:dyDescent="0.25">
      <c r="C3535" s="15"/>
      <c r="G3535"/>
    </row>
    <row r="3536" spans="3:7" x14ac:dyDescent="0.25">
      <c r="C3536" s="15"/>
      <c r="G3536"/>
    </row>
    <row r="3537" spans="3:7" x14ac:dyDescent="0.25">
      <c r="C3537" s="15"/>
      <c r="G3537"/>
    </row>
    <row r="3538" spans="3:7" x14ac:dyDescent="0.25">
      <c r="C3538" s="15"/>
      <c r="G3538"/>
    </row>
    <row r="3539" spans="3:7" x14ac:dyDescent="0.25">
      <c r="C3539" s="15"/>
      <c r="G3539"/>
    </row>
    <row r="3540" spans="3:7" x14ac:dyDescent="0.25">
      <c r="C3540" s="15"/>
      <c r="G3540"/>
    </row>
    <row r="3541" spans="3:7" x14ac:dyDescent="0.25">
      <c r="C3541" s="15"/>
      <c r="G3541"/>
    </row>
    <row r="3542" spans="3:7" x14ac:dyDescent="0.25">
      <c r="C3542" s="15"/>
      <c r="G3542"/>
    </row>
    <row r="3543" spans="3:7" x14ac:dyDescent="0.25">
      <c r="C3543" s="15"/>
      <c r="G3543"/>
    </row>
    <row r="3544" spans="3:7" x14ac:dyDescent="0.25">
      <c r="C3544" s="15"/>
      <c r="G3544"/>
    </row>
    <row r="3545" spans="3:7" x14ac:dyDescent="0.25">
      <c r="C3545" s="15"/>
      <c r="G3545"/>
    </row>
    <row r="3546" spans="3:7" x14ac:dyDescent="0.25">
      <c r="C3546" s="15"/>
      <c r="G3546"/>
    </row>
    <row r="3547" spans="3:7" x14ac:dyDescent="0.25">
      <c r="C3547" s="15"/>
      <c r="G3547"/>
    </row>
    <row r="3548" spans="3:7" x14ac:dyDescent="0.25">
      <c r="C3548" s="15"/>
      <c r="G3548"/>
    </row>
    <row r="3549" spans="3:7" x14ac:dyDescent="0.25">
      <c r="C3549" s="15"/>
      <c r="G3549"/>
    </row>
    <row r="3550" spans="3:7" x14ac:dyDescent="0.25">
      <c r="C3550" s="15"/>
      <c r="G3550"/>
    </row>
    <row r="3551" spans="3:7" x14ac:dyDescent="0.25">
      <c r="C3551" s="15"/>
      <c r="G3551"/>
    </row>
    <row r="3552" spans="3:7" x14ac:dyDescent="0.25">
      <c r="C3552" s="15"/>
      <c r="G3552"/>
    </row>
    <row r="3553" spans="3:7" x14ac:dyDescent="0.25">
      <c r="C3553" s="15"/>
      <c r="G3553"/>
    </row>
    <row r="3554" spans="3:7" x14ac:dyDescent="0.25">
      <c r="C3554" s="15"/>
      <c r="G3554"/>
    </row>
    <row r="3555" spans="3:7" x14ac:dyDescent="0.25">
      <c r="C3555" s="15"/>
      <c r="G3555"/>
    </row>
    <row r="3556" spans="3:7" x14ac:dyDescent="0.25">
      <c r="C3556" s="15"/>
      <c r="G3556"/>
    </row>
    <row r="3557" spans="3:7" x14ac:dyDescent="0.25">
      <c r="C3557" s="15"/>
      <c r="G3557"/>
    </row>
    <row r="3558" spans="3:7" x14ac:dyDescent="0.25">
      <c r="C3558" s="15"/>
      <c r="G3558"/>
    </row>
    <row r="3559" spans="3:7" x14ac:dyDescent="0.25">
      <c r="C3559" s="15"/>
      <c r="G3559"/>
    </row>
    <row r="3560" spans="3:7" x14ac:dyDescent="0.25">
      <c r="C3560" s="15"/>
      <c r="G3560"/>
    </row>
    <row r="3561" spans="3:7" x14ac:dyDescent="0.25">
      <c r="C3561" s="15"/>
      <c r="G3561"/>
    </row>
    <row r="3562" spans="3:7" x14ac:dyDescent="0.25">
      <c r="C3562" s="15"/>
      <c r="G3562"/>
    </row>
    <row r="3563" spans="3:7" x14ac:dyDescent="0.25">
      <c r="C3563" s="15"/>
      <c r="G3563"/>
    </row>
    <row r="3564" spans="3:7" x14ac:dyDescent="0.25">
      <c r="C3564" s="15"/>
      <c r="G3564"/>
    </row>
    <row r="3565" spans="3:7" x14ac:dyDescent="0.25">
      <c r="C3565" s="15"/>
      <c r="G3565"/>
    </row>
    <row r="3566" spans="3:7" x14ac:dyDescent="0.25">
      <c r="C3566" s="15"/>
      <c r="G3566"/>
    </row>
    <row r="3567" spans="3:7" x14ac:dyDescent="0.25">
      <c r="C3567" s="15"/>
      <c r="G3567"/>
    </row>
    <row r="3568" spans="3:7" x14ac:dyDescent="0.25">
      <c r="C3568" s="15"/>
      <c r="G3568"/>
    </row>
    <row r="3569" spans="3:7" x14ac:dyDescent="0.25">
      <c r="C3569" s="15"/>
      <c r="G3569"/>
    </row>
    <row r="3570" spans="3:7" x14ac:dyDescent="0.25">
      <c r="C3570" s="15"/>
      <c r="G3570"/>
    </row>
    <row r="3571" spans="3:7" x14ac:dyDescent="0.25">
      <c r="C3571" s="15"/>
      <c r="G3571"/>
    </row>
    <row r="3572" spans="3:7" x14ac:dyDescent="0.25">
      <c r="C3572" s="15"/>
      <c r="G3572"/>
    </row>
    <row r="3573" spans="3:7" x14ac:dyDescent="0.25">
      <c r="C3573" s="15"/>
      <c r="G3573"/>
    </row>
    <row r="3574" spans="3:7" x14ac:dyDescent="0.25">
      <c r="C3574" s="15"/>
      <c r="G3574"/>
    </row>
    <row r="3575" spans="3:7" x14ac:dyDescent="0.25">
      <c r="C3575" s="15"/>
      <c r="G3575"/>
    </row>
    <row r="3576" spans="3:7" x14ac:dyDescent="0.25">
      <c r="C3576" s="15"/>
      <c r="G3576"/>
    </row>
    <row r="3577" spans="3:7" x14ac:dyDescent="0.25">
      <c r="C3577" s="15"/>
      <c r="G3577"/>
    </row>
    <row r="3578" spans="3:7" x14ac:dyDescent="0.25">
      <c r="C3578" s="15"/>
      <c r="G3578"/>
    </row>
    <row r="3579" spans="3:7" x14ac:dyDescent="0.25">
      <c r="C3579" s="15"/>
      <c r="G3579"/>
    </row>
    <row r="3580" spans="3:7" x14ac:dyDescent="0.25">
      <c r="C3580" s="15"/>
      <c r="G3580"/>
    </row>
    <row r="3581" spans="3:7" x14ac:dyDescent="0.25">
      <c r="C3581" s="15"/>
      <c r="G3581"/>
    </row>
    <row r="3582" spans="3:7" x14ac:dyDescent="0.25">
      <c r="C3582" s="15"/>
      <c r="G3582"/>
    </row>
    <row r="3583" spans="3:7" x14ac:dyDescent="0.25">
      <c r="C3583" s="15"/>
      <c r="G3583"/>
    </row>
    <row r="3584" spans="3:7" x14ac:dyDescent="0.25">
      <c r="C3584" s="15"/>
      <c r="G3584"/>
    </row>
    <row r="3585" spans="3:7" x14ac:dyDescent="0.25">
      <c r="C3585" s="15"/>
      <c r="G3585"/>
    </row>
    <row r="3586" spans="3:7" x14ac:dyDescent="0.25">
      <c r="C3586" s="15"/>
      <c r="G3586"/>
    </row>
    <row r="3587" spans="3:7" x14ac:dyDescent="0.25">
      <c r="C3587" s="15"/>
      <c r="G3587"/>
    </row>
    <row r="3588" spans="3:7" x14ac:dyDescent="0.25">
      <c r="C3588" s="15"/>
      <c r="G3588"/>
    </row>
    <row r="3589" spans="3:7" x14ac:dyDescent="0.25">
      <c r="C3589" s="15"/>
      <c r="G3589"/>
    </row>
    <row r="3590" spans="3:7" x14ac:dyDescent="0.25">
      <c r="C3590" s="15"/>
      <c r="G3590"/>
    </row>
    <row r="3591" spans="3:7" x14ac:dyDescent="0.25">
      <c r="C3591" s="15"/>
      <c r="G3591"/>
    </row>
    <row r="3592" spans="3:7" x14ac:dyDescent="0.25">
      <c r="C3592" s="15"/>
      <c r="G3592"/>
    </row>
    <row r="3593" spans="3:7" x14ac:dyDescent="0.25">
      <c r="C3593" s="15"/>
      <c r="G3593"/>
    </row>
    <row r="3594" spans="3:7" x14ac:dyDescent="0.25">
      <c r="C3594" s="15"/>
      <c r="G3594"/>
    </row>
    <row r="3595" spans="3:7" x14ac:dyDescent="0.25">
      <c r="C3595" s="15"/>
      <c r="G3595"/>
    </row>
    <row r="3596" spans="3:7" x14ac:dyDescent="0.25">
      <c r="C3596" s="15"/>
      <c r="G3596"/>
    </row>
    <row r="3597" spans="3:7" x14ac:dyDescent="0.25">
      <c r="C3597" s="15"/>
      <c r="G3597"/>
    </row>
    <row r="3598" spans="3:7" x14ac:dyDescent="0.25">
      <c r="C3598" s="15"/>
      <c r="G3598"/>
    </row>
    <row r="3599" spans="3:7" x14ac:dyDescent="0.25">
      <c r="C3599" s="15"/>
      <c r="G3599"/>
    </row>
    <row r="3600" spans="3:7" x14ac:dyDescent="0.25">
      <c r="C3600" s="15"/>
      <c r="G3600"/>
    </row>
    <row r="3601" spans="3:7" x14ac:dyDescent="0.25">
      <c r="C3601" s="15"/>
      <c r="G3601"/>
    </row>
    <row r="3602" spans="3:7" x14ac:dyDescent="0.25">
      <c r="C3602" s="15"/>
      <c r="G3602"/>
    </row>
    <row r="3603" spans="3:7" x14ac:dyDescent="0.25">
      <c r="C3603" s="15"/>
      <c r="G3603"/>
    </row>
    <row r="3604" spans="3:7" x14ac:dyDescent="0.25">
      <c r="C3604" s="15"/>
      <c r="G3604"/>
    </row>
    <row r="3605" spans="3:7" x14ac:dyDescent="0.25">
      <c r="C3605" s="15"/>
      <c r="G3605"/>
    </row>
    <row r="3606" spans="3:7" x14ac:dyDescent="0.25">
      <c r="C3606" s="15"/>
      <c r="G3606"/>
    </row>
    <row r="3607" spans="3:7" x14ac:dyDescent="0.25">
      <c r="C3607" s="15"/>
      <c r="G3607"/>
    </row>
    <row r="3608" spans="3:7" x14ac:dyDescent="0.25">
      <c r="C3608" s="15"/>
      <c r="G3608"/>
    </row>
    <row r="3609" spans="3:7" x14ac:dyDescent="0.25">
      <c r="C3609" s="15"/>
      <c r="G3609"/>
    </row>
    <row r="3610" spans="3:7" x14ac:dyDescent="0.25">
      <c r="C3610" s="15"/>
      <c r="G3610"/>
    </row>
    <row r="3611" spans="3:7" x14ac:dyDescent="0.25">
      <c r="C3611" s="15"/>
      <c r="G3611"/>
    </row>
    <row r="3612" spans="3:7" x14ac:dyDescent="0.25">
      <c r="C3612" s="15"/>
      <c r="G3612"/>
    </row>
    <row r="3613" spans="3:7" x14ac:dyDescent="0.25">
      <c r="C3613" s="15"/>
      <c r="G3613"/>
    </row>
    <row r="3614" spans="3:7" x14ac:dyDescent="0.25">
      <c r="C3614" s="15"/>
      <c r="G3614"/>
    </row>
    <row r="3615" spans="3:7" x14ac:dyDescent="0.25">
      <c r="C3615" s="15"/>
      <c r="G3615"/>
    </row>
    <row r="3616" spans="3:7" x14ac:dyDescent="0.25">
      <c r="C3616" s="15"/>
      <c r="G3616"/>
    </row>
    <row r="3617" spans="3:7" x14ac:dyDescent="0.25">
      <c r="C3617" s="15"/>
      <c r="G3617"/>
    </row>
    <row r="3618" spans="3:7" x14ac:dyDescent="0.25">
      <c r="C3618" s="15"/>
      <c r="G3618"/>
    </row>
    <row r="3619" spans="3:7" x14ac:dyDescent="0.25">
      <c r="C3619" s="15"/>
      <c r="G3619"/>
    </row>
    <row r="3620" spans="3:7" x14ac:dyDescent="0.25">
      <c r="C3620" s="15"/>
      <c r="G3620"/>
    </row>
    <row r="3621" spans="3:7" x14ac:dyDescent="0.25">
      <c r="C3621" s="15"/>
      <c r="G3621"/>
    </row>
    <row r="3622" spans="3:7" x14ac:dyDescent="0.25">
      <c r="C3622" s="15"/>
      <c r="G3622"/>
    </row>
    <row r="3623" spans="3:7" x14ac:dyDescent="0.25">
      <c r="C3623" s="15"/>
      <c r="G3623"/>
    </row>
    <row r="3624" spans="3:7" x14ac:dyDescent="0.25">
      <c r="C3624" s="15"/>
      <c r="G3624"/>
    </row>
    <row r="3625" spans="3:7" x14ac:dyDescent="0.25">
      <c r="C3625" s="15"/>
      <c r="G3625"/>
    </row>
    <row r="3626" spans="3:7" x14ac:dyDescent="0.25">
      <c r="C3626" s="15"/>
      <c r="G3626"/>
    </row>
    <row r="3627" spans="3:7" x14ac:dyDescent="0.25">
      <c r="C3627" s="15"/>
      <c r="G3627"/>
    </row>
    <row r="3628" spans="3:7" x14ac:dyDescent="0.25">
      <c r="C3628" s="15"/>
      <c r="G3628"/>
    </row>
    <row r="3629" spans="3:7" x14ac:dyDescent="0.25">
      <c r="C3629" s="15"/>
      <c r="G3629"/>
    </row>
    <row r="3630" spans="3:7" x14ac:dyDescent="0.25">
      <c r="C3630" s="15"/>
      <c r="G3630"/>
    </row>
    <row r="3631" spans="3:7" x14ac:dyDescent="0.25">
      <c r="C3631" s="15"/>
      <c r="G3631"/>
    </row>
    <row r="3632" spans="3:7" x14ac:dyDescent="0.25">
      <c r="C3632" s="15"/>
      <c r="G3632"/>
    </row>
    <row r="3633" spans="3:7" x14ac:dyDescent="0.25">
      <c r="C3633" s="15"/>
      <c r="G3633"/>
    </row>
    <row r="3634" spans="3:7" x14ac:dyDescent="0.25">
      <c r="C3634" s="15"/>
      <c r="G3634"/>
    </row>
    <row r="3635" spans="3:7" x14ac:dyDescent="0.25">
      <c r="C3635" s="15"/>
      <c r="G3635"/>
    </row>
    <row r="3636" spans="3:7" x14ac:dyDescent="0.25">
      <c r="C3636" s="15"/>
      <c r="G3636"/>
    </row>
    <row r="3637" spans="3:7" x14ac:dyDescent="0.25">
      <c r="C3637" s="15"/>
      <c r="G3637"/>
    </row>
    <row r="3638" spans="3:7" x14ac:dyDescent="0.25">
      <c r="C3638" s="15"/>
      <c r="G3638"/>
    </row>
    <row r="3639" spans="3:7" x14ac:dyDescent="0.25">
      <c r="C3639" s="15"/>
      <c r="G3639"/>
    </row>
    <row r="3640" spans="3:7" x14ac:dyDescent="0.25">
      <c r="C3640" s="15"/>
      <c r="G3640"/>
    </row>
    <row r="3641" spans="3:7" x14ac:dyDescent="0.25">
      <c r="C3641" s="15"/>
      <c r="G3641"/>
    </row>
    <row r="3642" spans="3:7" x14ac:dyDescent="0.25">
      <c r="C3642" s="15"/>
      <c r="G3642"/>
    </row>
    <row r="3643" spans="3:7" x14ac:dyDescent="0.25">
      <c r="C3643" s="15"/>
      <c r="G3643"/>
    </row>
    <row r="3644" spans="3:7" x14ac:dyDescent="0.25">
      <c r="C3644" s="15"/>
      <c r="G3644"/>
    </row>
    <row r="3645" spans="3:7" x14ac:dyDescent="0.25">
      <c r="C3645" s="15"/>
      <c r="G3645"/>
    </row>
    <row r="3646" spans="3:7" x14ac:dyDescent="0.25">
      <c r="C3646" s="15"/>
      <c r="G3646"/>
    </row>
    <row r="3647" spans="3:7" x14ac:dyDescent="0.25">
      <c r="C3647" s="15"/>
      <c r="G3647"/>
    </row>
    <row r="3648" spans="3:7" x14ac:dyDescent="0.25">
      <c r="C3648" s="15"/>
      <c r="G3648"/>
    </row>
    <row r="3649" spans="3:7" x14ac:dyDescent="0.25">
      <c r="C3649" s="15"/>
      <c r="G3649"/>
    </row>
    <row r="3650" spans="3:7" x14ac:dyDescent="0.25">
      <c r="C3650" s="15"/>
      <c r="G3650"/>
    </row>
    <row r="3651" spans="3:7" x14ac:dyDescent="0.25">
      <c r="C3651" s="15"/>
      <c r="G3651"/>
    </row>
    <row r="3652" spans="3:7" x14ac:dyDescent="0.25">
      <c r="C3652" s="15"/>
      <c r="G3652"/>
    </row>
    <row r="3653" spans="3:7" x14ac:dyDescent="0.25">
      <c r="C3653" s="15"/>
      <c r="G3653"/>
    </row>
    <row r="3654" spans="3:7" x14ac:dyDescent="0.25">
      <c r="C3654" s="15"/>
      <c r="G3654"/>
    </row>
    <row r="3655" spans="3:7" x14ac:dyDescent="0.25">
      <c r="C3655" s="15"/>
      <c r="G3655"/>
    </row>
    <row r="3656" spans="3:7" x14ac:dyDescent="0.25">
      <c r="C3656" s="15"/>
      <c r="G3656"/>
    </row>
    <row r="3657" spans="3:7" x14ac:dyDescent="0.25">
      <c r="C3657" s="15"/>
      <c r="G3657"/>
    </row>
    <row r="3658" spans="3:7" x14ac:dyDescent="0.25">
      <c r="C3658" s="15"/>
      <c r="G3658"/>
    </row>
    <row r="3659" spans="3:7" x14ac:dyDescent="0.25">
      <c r="C3659" s="15"/>
      <c r="G3659"/>
    </row>
    <row r="3660" spans="3:7" x14ac:dyDescent="0.25">
      <c r="C3660" s="15"/>
      <c r="G3660"/>
    </row>
    <row r="3661" spans="3:7" x14ac:dyDescent="0.25">
      <c r="C3661" s="15"/>
      <c r="G3661"/>
    </row>
    <row r="3662" spans="3:7" x14ac:dyDescent="0.25">
      <c r="C3662" s="15"/>
      <c r="G3662"/>
    </row>
    <row r="3663" spans="3:7" x14ac:dyDescent="0.25">
      <c r="C3663" s="15"/>
      <c r="G3663"/>
    </row>
    <row r="3664" spans="3:7" x14ac:dyDescent="0.25">
      <c r="C3664" s="15"/>
      <c r="G3664"/>
    </row>
    <row r="3665" spans="3:7" x14ac:dyDescent="0.25">
      <c r="C3665" s="15"/>
      <c r="G3665"/>
    </row>
    <row r="3666" spans="3:7" x14ac:dyDescent="0.25">
      <c r="C3666" s="15"/>
      <c r="G3666"/>
    </row>
    <row r="3667" spans="3:7" x14ac:dyDescent="0.25">
      <c r="C3667" s="15"/>
      <c r="G3667"/>
    </row>
    <row r="3668" spans="3:7" x14ac:dyDescent="0.25">
      <c r="C3668" s="15"/>
      <c r="G3668"/>
    </row>
    <row r="3669" spans="3:7" x14ac:dyDescent="0.25">
      <c r="C3669" s="15"/>
      <c r="G3669"/>
    </row>
    <row r="3670" spans="3:7" x14ac:dyDescent="0.25">
      <c r="C3670" s="15"/>
      <c r="G3670"/>
    </row>
    <row r="3671" spans="3:7" x14ac:dyDescent="0.25">
      <c r="C3671" s="15"/>
      <c r="G3671"/>
    </row>
    <row r="3672" spans="3:7" x14ac:dyDescent="0.25">
      <c r="C3672" s="15"/>
      <c r="G3672"/>
    </row>
    <row r="3673" spans="3:7" x14ac:dyDescent="0.25">
      <c r="C3673" s="15"/>
      <c r="G3673"/>
    </row>
    <row r="3674" spans="3:7" x14ac:dyDescent="0.25">
      <c r="C3674" s="15"/>
      <c r="G3674"/>
    </row>
    <row r="3675" spans="3:7" x14ac:dyDescent="0.25">
      <c r="C3675" s="15"/>
      <c r="G3675"/>
    </row>
    <row r="3676" spans="3:7" x14ac:dyDescent="0.25">
      <c r="C3676" s="15"/>
      <c r="G3676"/>
    </row>
    <row r="3677" spans="3:7" x14ac:dyDescent="0.25">
      <c r="C3677" s="15"/>
      <c r="G3677"/>
    </row>
    <row r="3678" spans="3:7" x14ac:dyDescent="0.25">
      <c r="C3678" s="15"/>
      <c r="G3678"/>
    </row>
    <row r="3679" spans="3:7" x14ac:dyDescent="0.25">
      <c r="C3679" s="15"/>
      <c r="G3679"/>
    </row>
    <row r="3680" spans="3:7" x14ac:dyDescent="0.25">
      <c r="C3680" s="15"/>
      <c r="G3680"/>
    </row>
    <row r="3681" spans="3:7" x14ac:dyDescent="0.25">
      <c r="C3681" s="15"/>
      <c r="G3681"/>
    </row>
    <row r="3682" spans="3:7" x14ac:dyDescent="0.25">
      <c r="C3682" s="15"/>
      <c r="G3682"/>
    </row>
    <row r="3683" spans="3:7" x14ac:dyDescent="0.25">
      <c r="C3683" s="15"/>
      <c r="G3683"/>
    </row>
    <row r="3684" spans="3:7" x14ac:dyDescent="0.25">
      <c r="C3684" s="15"/>
      <c r="G3684"/>
    </row>
    <row r="3685" spans="3:7" x14ac:dyDescent="0.25">
      <c r="C3685" s="15"/>
      <c r="G3685"/>
    </row>
    <row r="3686" spans="3:7" x14ac:dyDescent="0.25">
      <c r="C3686" s="15"/>
      <c r="G3686"/>
    </row>
    <row r="3687" spans="3:7" x14ac:dyDescent="0.25">
      <c r="C3687" s="15"/>
      <c r="G3687"/>
    </row>
    <row r="3688" spans="3:7" x14ac:dyDescent="0.25">
      <c r="C3688" s="15"/>
      <c r="G3688"/>
    </row>
    <row r="3689" spans="3:7" x14ac:dyDescent="0.25">
      <c r="C3689" s="15"/>
      <c r="G3689"/>
    </row>
    <row r="3690" spans="3:7" x14ac:dyDescent="0.25">
      <c r="C3690" s="15"/>
      <c r="G3690"/>
    </row>
    <row r="3691" spans="3:7" x14ac:dyDescent="0.25">
      <c r="C3691" s="15"/>
      <c r="G3691"/>
    </row>
    <row r="3692" spans="3:7" x14ac:dyDescent="0.25">
      <c r="C3692" s="15"/>
      <c r="G3692"/>
    </row>
    <row r="3693" spans="3:7" x14ac:dyDescent="0.25">
      <c r="C3693" s="15"/>
      <c r="G3693"/>
    </row>
    <row r="3694" spans="3:7" x14ac:dyDescent="0.25">
      <c r="C3694" s="15"/>
      <c r="G3694"/>
    </row>
    <row r="3695" spans="3:7" x14ac:dyDescent="0.25">
      <c r="C3695" s="15"/>
      <c r="G3695"/>
    </row>
    <row r="3696" spans="3:7" x14ac:dyDescent="0.25">
      <c r="C3696" s="15"/>
      <c r="G3696"/>
    </row>
    <row r="3697" spans="3:7" x14ac:dyDescent="0.25">
      <c r="C3697" s="15"/>
      <c r="G3697"/>
    </row>
    <row r="3698" spans="3:7" x14ac:dyDescent="0.25">
      <c r="C3698" s="15"/>
      <c r="G3698"/>
    </row>
    <row r="3699" spans="3:7" x14ac:dyDescent="0.25">
      <c r="C3699" s="15"/>
      <c r="G3699"/>
    </row>
    <row r="3700" spans="3:7" x14ac:dyDescent="0.25">
      <c r="C3700" s="15"/>
      <c r="G3700"/>
    </row>
    <row r="3701" spans="3:7" x14ac:dyDescent="0.25">
      <c r="C3701" s="15"/>
      <c r="G3701"/>
    </row>
    <row r="3702" spans="3:7" x14ac:dyDescent="0.25">
      <c r="C3702" s="15"/>
      <c r="G3702"/>
    </row>
    <row r="3703" spans="3:7" x14ac:dyDescent="0.25">
      <c r="C3703" s="15"/>
      <c r="G3703"/>
    </row>
    <row r="3704" spans="3:7" x14ac:dyDescent="0.25">
      <c r="C3704" s="15"/>
      <c r="G3704"/>
    </row>
    <row r="3705" spans="3:7" x14ac:dyDescent="0.25">
      <c r="C3705" s="15"/>
      <c r="G3705"/>
    </row>
    <row r="3706" spans="3:7" x14ac:dyDescent="0.25">
      <c r="C3706" s="15"/>
      <c r="G3706"/>
    </row>
    <row r="3707" spans="3:7" x14ac:dyDescent="0.25">
      <c r="C3707" s="15"/>
      <c r="G3707"/>
    </row>
    <row r="3708" spans="3:7" x14ac:dyDescent="0.25">
      <c r="C3708" s="15"/>
      <c r="G3708"/>
    </row>
    <row r="3709" spans="3:7" x14ac:dyDescent="0.25">
      <c r="C3709" s="15"/>
      <c r="G3709"/>
    </row>
    <row r="3710" spans="3:7" x14ac:dyDescent="0.25">
      <c r="C3710" s="15"/>
      <c r="G3710"/>
    </row>
    <row r="3711" spans="3:7" x14ac:dyDescent="0.25">
      <c r="C3711" s="15"/>
      <c r="G3711"/>
    </row>
    <row r="3712" spans="3:7" x14ac:dyDescent="0.25">
      <c r="C3712" s="15"/>
      <c r="G3712"/>
    </row>
    <row r="3713" spans="3:7" x14ac:dyDescent="0.25">
      <c r="C3713" s="15"/>
      <c r="G3713"/>
    </row>
    <row r="3714" spans="3:7" x14ac:dyDescent="0.25">
      <c r="C3714" s="15"/>
      <c r="G3714"/>
    </row>
    <row r="3715" spans="3:7" x14ac:dyDescent="0.25">
      <c r="C3715" s="15"/>
      <c r="G3715"/>
    </row>
    <row r="3716" spans="3:7" x14ac:dyDescent="0.25">
      <c r="C3716" s="15"/>
      <c r="G3716"/>
    </row>
    <row r="3717" spans="3:7" x14ac:dyDescent="0.25">
      <c r="C3717" s="15"/>
      <c r="G3717"/>
    </row>
    <row r="3718" spans="3:7" x14ac:dyDescent="0.25">
      <c r="C3718" s="15"/>
      <c r="G3718"/>
    </row>
    <row r="3719" spans="3:7" x14ac:dyDescent="0.25">
      <c r="C3719" s="15"/>
      <c r="G3719"/>
    </row>
    <row r="3720" spans="3:7" x14ac:dyDescent="0.25">
      <c r="C3720" s="15"/>
      <c r="G3720"/>
    </row>
    <row r="3721" spans="3:7" x14ac:dyDescent="0.25">
      <c r="C3721" s="15"/>
      <c r="G3721"/>
    </row>
    <row r="3722" spans="3:7" x14ac:dyDescent="0.25">
      <c r="C3722" s="15"/>
      <c r="G3722"/>
    </row>
    <row r="3723" spans="3:7" x14ac:dyDescent="0.25">
      <c r="C3723" s="15"/>
      <c r="G3723"/>
    </row>
    <row r="3724" spans="3:7" x14ac:dyDescent="0.25">
      <c r="C3724" s="15"/>
      <c r="G3724"/>
    </row>
    <row r="3725" spans="3:7" x14ac:dyDescent="0.25">
      <c r="C3725" s="15"/>
      <c r="G3725"/>
    </row>
    <row r="3726" spans="3:7" x14ac:dyDescent="0.25">
      <c r="C3726" s="15"/>
      <c r="G3726"/>
    </row>
    <row r="3727" spans="3:7" x14ac:dyDescent="0.25">
      <c r="C3727" s="15"/>
      <c r="G3727"/>
    </row>
    <row r="3728" spans="3:7" x14ac:dyDescent="0.25">
      <c r="C3728" s="15"/>
      <c r="G3728"/>
    </row>
    <row r="3729" spans="3:7" x14ac:dyDescent="0.25">
      <c r="C3729" s="15"/>
      <c r="G3729"/>
    </row>
    <row r="3730" spans="3:7" x14ac:dyDescent="0.25">
      <c r="C3730" s="15"/>
      <c r="G3730"/>
    </row>
    <row r="3731" spans="3:7" x14ac:dyDescent="0.25">
      <c r="C3731" s="15"/>
      <c r="G3731"/>
    </row>
    <row r="3732" spans="3:7" x14ac:dyDescent="0.25">
      <c r="C3732" s="15"/>
      <c r="G3732"/>
    </row>
    <row r="3733" spans="3:7" x14ac:dyDescent="0.25">
      <c r="C3733" s="15"/>
      <c r="G3733"/>
    </row>
    <row r="3734" spans="3:7" x14ac:dyDescent="0.25">
      <c r="C3734" s="15"/>
      <c r="G3734"/>
    </row>
    <row r="3735" spans="3:7" x14ac:dyDescent="0.25">
      <c r="C3735" s="15"/>
      <c r="G3735"/>
    </row>
    <row r="3736" spans="3:7" x14ac:dyDescent="0.25">
      <c r="C3736" s="15"/>
      <c r="G3736"/>
    </row>
    <row r="3737" spans="3:7" x14ac:dyDescent="0.25">
      <c r="C3737" s="15"/>
      <c r="G3737"/>
    </row>
    <row r="3738" spans="3:7" x14ac:dyDescent="0.25">
      <c r="C3738" s="15"/>
      <c r="G3738"/>
    </row>
    <row r="3739" spans="3:7" x14ac:dyDescent="0.25">
      <c r="C3739" s="15"/>
      <c r="G3739"/>
    </row>
    <row r="3740" spans="3:7" x14ac:dyDescent="0.25">
      <c r="C3740" s="15"/>
      <c r="G3740"/>
    </row>
    <row r="3741" spans="3:7" x14ac:dyDescent="0.25">
      <c r="C3741" s="15"/>
      <c r="G3741"/>
    </row>
    <row r="3742" spans="3:7" x14ac:dyDescent="0.25">
      <c r="C3742" s="15"/>
      <c r="G3742"/>
    </row>
    <row r="3743" spans="3:7" x14ac:dyDescent="0.25">
      <c r="C3743" s="15"/>
      <c r="G3743"/>
    </row>
    <row r="3744" spans="3:7" x14ac:dyDescent="0.25">
      <c r="C3744" s="15"/>
      <c r="G3744"/>
    </row>
    <row r="3745" spans="3:7" x14ac:dyDescent="0.25">
      <c r="C3745" s="15"/>
      <c r="G3745"/>
    </row>
    <row r="3746" spans="3:7" x14ac:dyDescent="0.25">
      <c r="C3746" s="15"/>
      <c r="G3746"/>
    </row>
    <row r="3747" spans="3:7" x14ac:dyDescent="0.25">
      <c r="C3747" s="15"/>
      <c r="G3747"/>
    </row>
    <row r="3748" spans="3:7" x14ac:dyDescent="0.25">
      <c r="C3748" s="15"/>
      <c r="G3748"/>
    </row>
    <row r="3749" spans="3:7" x14ac:dyDescent="0.25">
      <c r="C3749" s="15"/>
      <c r="G3749"/>
    </row>
    <row r="3750" spans="3:7" x14ac:dyDescent="0.25">
      <c r="C3750" s="15"/>
      <c r="G3750"/>
    </row>
    <row r="3751" spans="3:7" x14ac:dyDescent="0.25">
      <c r="C3751" s="15"/>
      <c r="G3751"/>
    </row>
    <row r="3752" spans="3:7" x14ac:dyDescent="0.25">
      <c r="C3752" s="15"/>
      <c r="G3752"/>
    </row>
    <row r="3753" spans="3:7" x14ac:dyDescent="0.25">
      <c r="C3753" s="15"/>
      <c r="G3753"/>
    </row>
    <row r="3754" spans="3:7" x14ac:dyDescent="0.25">
      <c r="C3754" s="15"/>
      <c r="G3754"/>
    </row>
    <row r="3755" spans="3:7" x14ac:dyDescent="0.25">
      <c r="C3755" s="15"/>
      <c r="G3755"/>
    </row>
    <row r="3756" spans="3:7" x14ac:dyDescent="0.25">
      <c r="C3756" s="15"/>
      <c r="G3756"/>
    </row>
    <row r="3757" spans="3:7" x14ac:dyDescent="0.25">
      <c r="C3757" s="15"/>
      <c r="G3757"/>
    </row>
    <row r="3758" spans="3:7" x14ac:dyDescent="0.25">
      <c r="C3758" s="15"/>
      <c r="G3758"/>
    </row>
    <row r="3759" spans="3:7" x14ac:dyDescent="0.25">
      <c r="C3759" s="15"/>
      <c r="G3759"/>
    </row>
    <row r="3760" spans="3:7" x14ac:dyDescent="0.25">
      <c r="C3760" s="15"/>
      <c r="G3760"/>
    </row>
    <row r="3761" spans="3:7" x14ac:dyDescent="0.25">
      <c r="C3761" s="15"/>
      <c r="G3761"/>
    </row>
    <row r="3762" spans="3:7" x14ac:dyDescent="0.25">
      <c r="C3762" s="15"/>
      <c r="G3762"/>
    </row>
    <row r="3763" spans="3:7" x14ac:dyDescent="0.25">
      <c r="C3763" s="15"/>
      <c r="G3763"/>
    </row>
    <row r="3764" spans="3:7" x14ac:dyDescent="0.25">
      <c r="C3764" s="15"/>
      <c r="G3764"/>
    </row>
    <row r="3765" spans="3:7" x14ac:dyDescent="0.25">
      <c r="C3765" s="15"/>
      <c r="G3765"/>
    </row>
    <row r="3766" spans="3:7" x14ac:dyDescent="0.25">
      <c r="C3766" s="15"/>
      <c r="G3766"/>
    </row>
    <row r="3767" spans="3:7" x14ac:dyDescent="0.25">
      <c r="C3767" s="15"/>
      <c r="G3767"/>
    </row>
    <row r="3768" spans="3:7" x14ac:dyDescent="0.25">
      <c r="C3768" s="15"/>
      <c r="G3768"/>
    </row>
    <row r="3769" spans="3:7" x14ac:dyDescent="0.25">
      <c r="C3769" s="15"/>
      <c r="G3769"/>
    </row>
    <row r="3770" spans="3:7" x14ac:dyDescent="0.25">
      <c r="C3770" s="15"/>
      <c r="G3770"/>
    </row>
    <row r="3771" spans="3:7" x14ac:dyDescent="0.25">
      <c r="C3771" s="15"/>
      <c r="G3771"/>
    </row>
    <row r="3772" spans="3:7" x14ac:dyDescent="0.25">
      <c r="C3772" s="15"/>
      <c r="G3772"/>
    </row>
    <row r="3773" spans="3:7" x14ac:dyDescent="0.25">
      <c r="C3773" s="15"/>
      <c r="G3773"/>
    </row>
    <row r="3774" spans="3:7" x14ac:dyDescent="0.25">
      <c r="C3774" s="15"/>
      <c r="G3774"/>
    </row>
    <row r="3775" spans="3:7" x14ac:dyDescent="0.25">
      <c r="C3775" s="15"/>
      <c r="G3775"/>
    </row>
    <row r="3776" spans="3:7" x14ac:dyDescent="0.25">
      <c r="C3776" s="15"/>
      <c r="G3776"/>
    </row>
    <row r="3777" spans="3:7" x14ac:dyDescent="0.25">
      <c r="C3777" s="15"/>
      <c r="G3777"/>
    </row>
    <row r="3778" spans="3:7" x14ac:dyDescent="0.25">
      <c r="C3778" s="15"/>
      <c r="G3778"/>
    </row>
    <row r="3779" spans="3:7" x14ac:dyDescent="0.25">
      <c r="C3779" s="15"/>
      <c r="G3779"/>
    </row>
    <row r="3780" spans="3:7" x14ac:dyDescent="0.25">
      <c r="C3780" s="15"/>
      <c r="G3780"/>
    </row>
    <row r="3781" spans="3:7" x14ac:dyDescent="0.25">
      <c r="C3781" s="15"/>
      <c r="G3781"/>
    </row>
    <row r="3782" spans="3:7" x14ac:dyDescent="0.25">
      <c r="C3782" s="15"/>
      <c r="G3782"/>
    </row>
    <row r="3783" spans="3:7" x14ac:dyDescent="0.25">
      <c r="C3783" s="15"/>
      <c r="G3783"/>
    </row>
    <row r="3784" spans="3:7" x14ac:dyDescent="0.25">
      <c r="C3784" s="15"/>
      <c r="G3784"/>
    </row>
    <row r="3785" spans="3:7" x14ac:dyDescent="0.25">
      <c r="C3785" s="15"/>
      <c r="G3785"/>
    </row>
    <row r="3786" spans="3:7" x14ac:dyDescent="0.25">
      <c r="C3786" s="15"/>
      <c r="G3786"/>
    </row>
    <row r="3787" spans="3:7" x14ac:dyDescent="0.25">
      <c r="C3787" s="15"/>
      <c r="G3787"/>
    </row>
    <row r="3788" spans="3:7" x14ac:dyDescent="0.25">
      <c r="C3788" s="15"/>
      <c r="G3788"/>
    </row>
    <row r="3789" spans="3:7" x14ac:dyDescent="0.25">
      <c r="C3789" s="15"/>
      <c r="G3789"/>
    </row>
    <row r="3790" spans="3:7" x14ac:dyDescent="0.25">
      <c r="C3790" s="15"/>
      <c r="G3790"/>
    </row>
    <row r="3791" spans="3:7" x14ac:dyDescent="0.25">
      <c r="C3791" s="15"/>
      <c r="G3791"/>
    </row>
    <row r="3792" spans="3:7" x14ac:dyDescent="0.25">
      <c r="C3792" s="15"/>
      <c r="G3792"/>
    </row>
    <row r="3793" spans="3:7" x14ac:dyDescent="0.25">
      <c r="C3793" s="15"/>
      <c r="G3793"/>
    </row>
    <row r="3794" spans="3:7" x14ac:dyDescent="0.25">
      <c r="C3794" s="15"/>
      <c r="G3794"/>
    </row>
    <row r="3795" spans="3:7" x14ac:dyDescent="0.25">
      <c r="C3795" s="15"/>
      <c r="G3795"/>
    </row>
    <row r="3796" spans="3:7" x14ac:dyDescent="0.25">
      <c r="C3796" s="15"/>
      <c r="G3796"/>
    </row>
    <row r="3797" spans="3:7" x14ac:dyDescent="0.25">
      <c r="C3797" s="15"/>
      <c r="G3797"/>
    </row>
    <row r="3798" spans="3:7" x14ac:dyDescent="0.25">
      <c r="C3798" s="15"/>
      <c r="G3798"/>
    </row>
    <row r="3799" spans="3:7" x14ac:dyDescent="0.25">
      <c r="C3799" s="15"/>
      <c r="G3799"/>
    </row>
    <row r="3800" spans="3:7" x14ac:dyDescent="0.25">
      <c r="C3800" s="15"/>
      <c r="G3800"/>
    </row>
    <row r="3801" spans="3:7" x14ac:dyDescent="0.25">
      <c r="C3801" s="15"/>
      <c r="G3801"/>
    </row>
    <row r="3802" spans="3:7" x14ac:dyDescent="0.25">
      <c r="C3802" s="15"/>
      <c r="G3802"/>
    </row>
    <row r="3803" spans="3:7" x14ac:dyDescent="0.25">
      <c r="C3803" s="15"/>
      <c r="G3803"/>
    </row>
    <row r="3804" spans="3:7" x14ac:dyDescent="0.25">
      <c r="C3804" s="15"/>
      <c r="G3804"/>
    </row>
    <row r="3805" spans="3:7" x14ac:dyDescent="0.25">
      <c r="C3805" s="15"/>
      <c r="G3805"/>
    </row>
    <row r="3806" spans="3:7" x14ac:dyDescent="0.25">
      <c r="C3806" s="15"/>
      <c r="G3806"/>
    </row>
    <row r="3807" spans="3:7" x14ac:dyDescent="0.25">
      <c r="C3807" s="15"/>
      <c r="G3807"/>
    </row>
    <row r="3808" spans="3:7" x14ac:dyDescent="0.25">
      <c r="C3808" s="15"/>
      <c r="G3808"/>
    </row>
    <row r="3809" spans="3:7" x14ac:dyDescent="0.25">
      <c r="C3809" s="15"/>
      <c r="G3809"/>
    </row>
    <row r="3810" spans="3:7" x14ac:dyDescent="0.25">
      <c r="C3810" s="15"/>
      <c r="G3810"/>
    </row>
    <row r="3811" spans="3:7" x14ac:dyDescent="0.25">
      <c r="C3811" s="15"/>
      <c r="G3811"/>
    </row>
    <row r="3812" spans="3:7" x14ac:dyDescent="0.25">
      <c r="C3812" s="15"/>
      <c r="G3812"/>
    </row>
    <row r="3813" spans="3:7" x14ac:dyDescent="0.25">
      <c r="C3813" s="15"/>
      <c r="G3813"/>
    </row>
    <row r="3814" spans="3:7" x14ac:dyDescent="0.25">
      <c r="C3814" s="15"/>
      <c r="G3814"/>
    </row>
    <row r="3815" spans="3:7" x14ac:dyDescent="0.25">
      <c r="C3815" s="15"/>
      <c r="G3815"/>
    </row>
    <row r="3816" spans="3:7" x14ac:dyDescent="0.25">
      <c r="C3816" s="15"/>
      <c r="G3816"/>
    </row>
    <row r="3817" spans="3:7" x14ac:dyDescent="0.25">
      <c r="C3817" s="15"/>
      <c r="G3817"/>
    </row>
    <row r="3818" spans="3:7" x14ac:dyDescent="0.25">
      <c r="C3818" s="15"/>
      <c r="G3818"/>
    </row>
    <row r="3819" spans="3:7" x14ac:dyDescent="0.25">
      <c r="C3819" s="15"/>
      <c r="G3819"/>
    </row>
    <row r="3820" spans="3:7" x14ac:dyDescent="0.25">
      <c r="C3820" s="15"/>
      <c r="G3820"/>
    </row>
    <row r="3821" spans="3:7" x14ac:dyDescent="0.25">
      <c r="C3821" s="15"/>
      <c r="G3821"/>
    </row>
    <row r="3822" spans="3:7" x14ac:dyDescent="0.25">
      <c r="C3822" s="15"/>
      <c r="G3822"/>
    </row>
    <row r="3823" spans="3:7" x14ac:dyDescent="0.25">
      <c r="C3823" s="15"/>
      <c r="G3823"/>
    </row>
    <row r="3824" spans="3:7" x14ac:dyDescent="0.25">
      <c r="C3824" s="15"/>
      <c r="G3824"/>
    </row>
    <row r="3825" spans="3:7" x14ac:dyDescent="0.25">
      <c r="C3825" s="15"/>
      <c r="G3825"/>
    </row>
    <row r="3826" spans="3:7" x14ac:dyDescent="0.25">
      <c r="C3826" s="15"/>
      <c r="G3826"/>
    </row>
    <row r="3827" spans="3:7" x14ac:dyDescent="0.25">
      <c r="C3827" s="15"/>
      <c r="G3827"/>
    </row>
    <row r="3828" spans="3:7" x14ac:dyDescent="0.25">
      <c r="C3828" s="15"/>
      <c r="G3828"/>
    </row>
    <row r="3829" spans="3:7" x14ac:dyDescent="0.25">
      <c r="C3829" s="15"/>
      <c r="G3829"/>
    </row>
    <row r="3830" spans="3:7" x14ac:dyDescent="0.25">
      <c r="C3830" s="15"/>
      <c r="G3830"/>
    </row>
    <row r="3831" spans="3:7" x14ac:dyDescent="0.25">
      <c r="C3831" s="15"/>
      <c r="G3831"/>
    </row>
    <row r="3832" spans="3:7" x14ac:dyDescent="0.25">
      <c r="C3832" s="15"/>
      <c r="G3832"/>
    </row>
    <row r="3833" spans="3:7" x14ac:dyDescent="0.25">
      <c r="C3833" s="15"/>
      <c r="G3833"/>
    </row>
    <row r="3834" spans="3:7" x14ac:dyDescent="0.25">
      <c r="C3834" s="15"/>
      <c r="G3834"/>
    </row>
    <row r="3835" spans="3:7" x14ac:dyDescent="0.25">
      <c r="C3835" s="15"/>
      <c r="G3835"/>
    </row>
    <row r="3836" spans="3:7" x14ac:dyDescent="0.25">
      <c r="C3836" s="15"/>
      <c r="G3836"/>
    </row>
    <row r="3837" spans="3:7" x14ac:dyDescent="0.25">
      <c r="C3837" s="15"/>
      <c r="G3837"/>
    </row>
    <row r="3838" spans="3:7" x14ac:dyDescent="0.25">
      <c r="C3838" s="15"/>
      <c r="G3838"/>
    </row>
    <row r="3839" spans="3:7" x14ac:dyDescent="0.25">
      <c r="C3839" s="15"/>
      <c r="G3839"/>
    </row>
    <row r="3840" spans="3:7" x14ac:dyDescent="0.25">
      <c r="C3840" s="15"/>
      <c r="G3840"/>
    </row>
    <row r="3841" spans="3:7" x14ac:dyDescent="0.25">
      <c r="C3841" s="15"/>
      <c r="G3841"/>
    </row>
    <row r="3842" spans="3:7" x14ac:dyDescent="0.25">
      <c r="C3842" s="15"/>
      <c r="G3842"/>
    </row>
    <row r="3843" spans="3:7" x14ac:dyDescent="0.25">
      <c r="C3843" s="15"/>
      <c r="G3843"/>
    </row>
    <row r="3844" spans="3:7" x14ac:dyDescent="0.25">
      <c r="C3844" s="15"/>
      <c r="G3844"/>
    </row>
    <row r="3845" spans="3:7" x14ac:dyDescent="0.25">
      <c r="C3845" s="15"/>
      <c r="G3845"/>
    </row>
    <row r="3846" spans="3:7" x14ac:dyDescent="0.25">
      <c r="C3846" s="15"/>
      <c r="G3846"/>
    </row>
    <row r="3847" spans="3:7" x14ac:dyDescent="0.25">
      <c r="C3847" s="15"/>
      <c r="G3847"/>
    </row>
    <row r="3848" spans="3:7" x14ac:dyDescent="0.25">
      <c r="C3848" s="15"/>
      <c r="G3848"/>
    </row>
    <row r="3849" spans="3:7" x14ac:dyDescent="0.25">
      <c r="C3849" s="15"/>
      <c r="G3849"/>
    </row>
    <row r="3850" spans="3:7" x14ac:dyDescent="0.25">
      <c r="C3850" s="15"/>
      <c r="G3850"/>
    </row>
    <row r="3851" spans="3:7" x14ac:dyDescent="0.25">
      <c r="C3851" s="15"/>
      <c r="G3851"/>
    </row>
    <row r="3852" spans="3:7" x14ac:dyDescent="0.25">
      <c r="C3852" s="15"/>
      <c r="G3852"/>
    </row>
    <row r="3853" spans="3:7" x14ac:dyDescent="0.25">
      <c r="C3853" s="15"/>
      <c r="G3853"/>
    </row>
    <row r="3854" spans="3:7" x14ac:dyDescent="0.25">
      <c r="C3854" s="15"/>
      <c r="G3854"/>
    </row>
    <row r="3855" spans="3:7" x14ac:dyDescent="0.25">
      <c r="C3855" s="15"/>
      <c r="G3855"/>
    </row>
    <row r="3856" spans="3:7" x14ac:dyDescent="0.25">
      <c r="C3856" s="15"/>
      <c r="G3856"/>
    </row>
    <row r="3857" spans="3:7" x14ac:dyDescent="0.25">
      <c r="C3857" s="15"/>
      <c r="G3857"/>
    </row>
    <row r="3858" spans="3:7" x14ac:dyDescent="0.25">
      <c r="C3858" s="15"/>
      <c r="G3858"/>
    </row>
    <row r="3859" spans="3:7" x14ac:dyDescent="0.25">
      <c r="C3859" s="15"/>
      <c r="G3859"/>
    </row>
    <row r="3860" spans="3:7" x14ac:dyDescent="0.25">
      <c r="C3860" s="15"/>
      <c r="G3860"/>
    </row>
    <row r="3861" spans="3:7" x14ac:dyDescent="0.25">
      <c r="C3861" s="15"/>
      <c r="G3861"/>
    </row>
    <row r="3862" spans="3:7" x14ac:dyDescent="0.25">
      <c r="C3862" s="15"/>
      <c r="G3862"/>
    </row>
    <row r="3863" spans="3:7" x14ac:dyDescent="0.25">
      <c r="C3863" s="15"/>
      <c r="G3863"/>
    </row>
    <row r="3864" spans="3:7" x14ac:dyDescent="0.25">
      <c r="C3864" s="15"/>
      <c r="G3864"/>
    </row>
    <row r="3865" spans="3:7" x14ac:dyDescent="0.25">
      <c r="C3865" s="15"/>
      <c r="G3865"/>
    </row>
    <row r="3866" spans="3:7" x14ac:dyDescent="0.25">
      <c r="C3866" s="15"/>
      <c r="G3866"/>
    </row>
    <row r="3867" spans="3:7" x14ac:dyDescent="0.25">
      <c r="C3867" s="15"/>
      <c r="G3867"/>
    </row>
    <row r="3868" spans="3:7" x14ac:dyDescent="0.25">
      <c r="C3868" s="15"/>
      <c r="G3868"/>
    </row>
    <row r="3869" spans="3:7" x14ac:dyDescent="0.25">
      <c r="C3869" s="15"/>
      <c r="G3869"/>
    </row>
    <row r="3870" spans="3:7" x14ac:dyDescent="0.25">
      <c r="C3870" s="15"/>
      <c r="G3870"/>
    </row>
    <row r="3871" spans="3:7" x14ac:dyDescent="0.25">
      <c r="C3871" s="15"/>
      <c r="G3871"/>
    </row>
    <row r="3872" spans="3:7" x14ac:dyDescent="0.25">
      <c r="C3872" s="15"/>
      <c r="G3872"/>
    </row>
    <row r="3873" spans="3:7" x14ac:dyDescent="0.25">
      <c r="C3873" s="15"/>
      <c r="G3873"/>
    </row>
    <row r="3874" spans="3:7" x14ac:dyDescent="0.25">
      <c r="C3874" s="15"/>
      <c r="G3874"/>
    </row>
    <row r="3875" spans="3:7" x14ac:dyDescent="0.25">
      <c r="C3875" s="15"/>
      <c r="G3875"/>
    </row>
    <row r="3876" spans="3:7" x14ac:dyDescent="0.25">
      <c r="C3876" s="15"/>
      <c r="G3876"/>
    </row>
    <row r="3877" spans="3:7" x14ac:dyDescent="0.25">
      <c r="C3877" s="15"/>
      <c r="G3877"/>
    </row>
    <row r="3878" spans="3:7" x14ac:dyDescent="0.25">
      <c r="C3878" s="15"/>
      <c r="G3878"/>
    </row>
    <row r="3879" spans="3:7" x14ac:dyDescent="0.25">
      <c r="C3879" s="15"/>
      <c r="G3879"/>
    </row>
    <row r="3880" spans="3:7" x14ac:dyDescent="0.25">
      <c r="C3880" s="15"/>
      <c r="G3880"/>
    </row>
    <row r="3881" spans="3:7" x14ac:dyDescent="0.25">
      <c r="C3881" s="15"/>
      <c r="G3881"/>
    </row>
    <row r="3882" spans="3:7" x14ac:dyDescent="0.25">
      <c r="C3882" s="15"/>
      <c r="G3882"/>
    </row>
    <row r="3883" spans="3:7" x14ac:dyDescent="0.25">
      <c r="C3883" s="15"/>
      <c r="G3883"/>
    </row>
    <row r="3884" spans="3:7" x14ac:dyDescent="0.25">
      <c r="C3884" s="15"/>
      <c r="G3884"/>
    </row>
    <row r="3885" spans="3:7" x14ac:dyDescent="0.25">
      <c r="C3885" s="15"/>
      <c r="G3885"/>
    </row>
    <row r="3886" spans="3:7" x14ac:dyDescent="0.25">
      <c r="C3886" s="15"/>
      <c r="G3886"/>
    </row>
    <row r="3887" spans="3:7" x14ac:dyDescent="0.25">
      <c r="C3887" s="15"/>
      <c r="G3887"/>
    </row>
    <row r="3888" spans="3:7" x14ac:dyDescent="0.25">
      <c r="C3888" s="15"/>
      <c r="G3888"/>
    </row>
    <row r="3889" spans="3:7" x14ac:dyDescent="0.25">
      <c r="C3889" s="15"/>
      <c r="G3889"/>
    </row>
    <row r="3890" spans="3:7" x14ac:dyDescent="0.25">
      <c r="C3890" s="15"/>
      <c r="G3890"/>
    </row>
    <row r="3891" spans="3:7" x14ac:dyDescent="0.25">
      <c r="C3891" s="15"/>
      <c r="G3891"/>
    </row>
    <row r="3892" spans="3:7" x14ac:dyDescent="0.25">
      <c r="C3892" s="15"/>
      <c r="G3892"/>
    </row>
    <row r="3893" spans="3:7" x14ac:dyDescent="0.25">
      <c r="C3893" s="15"/>
      <c r="G3893"/>
    </row>
    <row r="3894" spans="3:7" x14ac:dyDescent="0.25">
      <c r="C3894" s="15"/>
      <c r="G3894"/>
    </row>
    <row r="3895" spans="3:7" x14ac:dyDescent="0.25">
      <c r="C3895" s="15"/>
      <c r="G3895"/>
    </row>
    <row r="3896" spans="3:7" x14ac:dyDescent="0.25">
      <c r="C3896" s="15"/>
      <c r="G3896"/>
    </row>
    <row r="3897" spans="3:7" x14ac:dyDescent="0.25">
      <c r="C3897" s="15"/>
      <c r="G3897"/>
    </row>
    <row r="3898" spans="3:7" x14ac:dyDescent="0.25">
      <c r="C3898" s="15"/>
      <c r="G3898"/>
    </row>
    <row r="3899" spans="3:7" x14ac:dyDescent="0.25">
      <c r="C3899" s="15"/>
      <c r="G3899"/>
    </row>
    <row r="3900" spans="3:7" x14ac:dyDescent="0.25">
      <c r="C3900" s="15"/>
      <c r="G3900"/>
    </row>
    <row r="3901" spans="3:7" x14ac:dyDescent="0.25">
      <c r="C3901" s="15"/>
      <c r="G3901"/>
    </row>
    <row r="3902" spans="3:7" x14ac:dyDescent="0.25">
      <c r="C3902" s="15"/>
      <c r="G3902"/>
    </row>
    <row r="3903" spans="3:7" x14ac:dyDescent="0.25">
      <c r="C3903" s="15"/>
      <c r="G3903"/>
    </row>
    <row r="3904" spans="3:7" x14ac:dyDescent="0.25">
      <c r="C3904" s="15"/>
      <c r="G3904"/>
    </row>
    <row r="3905" spans="3:7" x14ac:dyDescent="0.25">
      <c r="C3905" s="15"/>
      <c r="G3905"/>
    </row>
    <row r="3906" spans="3:7" x14ac:dyDescent="0.25">
      <c r="C3906" s="15"/>
      <c r="G3906"/>
    </row>
    <row r="3907" spans="3:7" x14ac:dyDescent="0.25">
      <c r="C3907" s="15"/>
      <c r="G3907"/>
    </row>
    <row r="3908" spans="3:7" x14ac:dyDescent="0.25">
      <c r="C3908" s="15"/>
      <c r="G3908"/>
    </row>
    <row r="3909" spans="3:7" x14ac:dyDescent="0.25">
      <c r="C3909" s="15"/>
      <c r="G3909"/>
    </row>
    <row r="3910" spans="3:7" x14ac:dyDescent="0.25">
      <c r="C3910" s="15"/>
      <c r="G3910"/>
    </row>
    <row r="3911" spans="3:7" x14ac:dyDescent="0.25">
      <c r="C3911" s="15"/>
      <c r="G3911"/>
    </row>
    <row r="3912" spans="3:7" x14ac:dyDescent="0.25">
      <c r="C3912" s="15"/>
      <c r="G3912"/>
    </row>
    <row r="3913" spans="3:7" x14ac:dyDescent="0.25">
      <c r="C3913" s="15"/>
      <c r="G3913"/>
    </row>
    <row r="3914" spans="3:7" x14ac:dyDescent="0.25">
      <c r="C3914" s="15"/>
      <c r="G3914"/>
    </row>
    <row r="3915" spans="3:7" x14ac:dyDescent="0.25">
      <c r="C3915" s="15"/>
      <c r="G3915"/>
    </row>
    <row r="3916" spans="3:7" x14ac:dyDescent="0.25">
      <c r="C3916" s="15"/>
      <c r="G3916"/>
    </row>
    <row r="3917" spans="3:7" x14ac:dyDescent="0.25">
      <c r="C3917" s="15"/>
      <c r="G3917"/>
    </row>
    <row r="3918" spans="3:7" x14ac:dyDescent="0.25">
      <c r="C3918" s="15"/>
      <c r="G3918"/>
    </row>
    <row r="3919" spans="3:7" x14ac:dyDescent="0.25">
      <c r="C3919" s="15"/>
      <c r="G3919"/>
    </row>
    <row r="3920" spans="3:7" x14ac:dyDescent="0.25">
      <c r="C3920" s="15"/>
      <c r="G3920"/>
    </row>
    <row r="3921" spans="3:7" x14ac:dyDescent="0.25">
      <c r="C3921" s="15"/>
      <c r="G3921"/>
    </row>
    <row r="3922" spans="3:7" x14ac:dyDescent="0.25">
      <c r="C3922" s="15"/>
      <c r="G3922"/>
    </row>
    <row r="3923" spans="3:7" x14ac:dyDescent="0.25">
      <c r="C3923" s="15"/>
      <c r="G3923"/>
    </row>
    <row r="3924" spans="3:7" x14ac:dyDescent="0.25">
      <c r="C3924" s="15"/>
      <c r="G3924"/>
    </row>
    <row r="3925" spans="3:7" x14ac:dyDescent="0.25">
      <c r="C3925" s="15"/>
      <c r="G3925"/>
    </row>
    <row r="3926" spans="3:7" x14ac:dyDescent="0.25">
      <c r="C3926" s="15"/>
      <c r="G3926"/>
    </row>
    <row r="3927" spans="3:7" x14ac:dyDescent="0.25">
      <c r="C3927" s="15"/>
      <c r="G3927"/>
    </row>
    <row r="3928" spans="3:7" x14ac:dyDescent="0.25">
      <c r="C3928" s="15"/>
      <c r="G3928"/>
    </row>
    <row r="3929" spans="3:7" x14ac:dyDescent="0.25">
      <c r="C3929" s="15"/>
      <c r="G3929"/>
    </row>
    <row r="3930" spans="3:7" x14ac:dyDescent="0.25">
      <c r="C3930" s="15"/>
      <c r="G3930"/>
    </row>
    <row r="3931" spans="3:7" x14ac:dyDescent="0.25">
      <c r="C3931" s="15"/>
      <c r="G3931"/>
    </row>
    <row r="3932" spans="3:7" x14ac:dyDescent="0.25">
      <c r="C3932" s="15"/>
      <c r="G3932"/>
    </row>
    <row r="3933" spans="3:7" x14ac:dyDescent="0.25">
      <c r="C3933" s="15"/>
      <c r="G3933"/>
    </row>
    <row r="3934" spans="3:7" x14ac:dyDescent="0.25">
      <c r="C3934" s="15"/>
      <c r="G3934"/>
    </row>
    <row r="3935" spans="3:7" x14ac:dyDescent="0.25">
      <c r="C3935" s="15"/>
      <c r="G3935"/>
    </row>
    <row r="3936" spans="3:7" x14ac:dyDescent="0.25">
      <c r="C3936" s="15"/>
      <c r="G3936"/>
    </row>
    <row r="3937" spans="3:7" x14ac:dyDescent="0.25">
      <c r="C3937" s="15"/>
      <c r="G3937"/>
    </row>
    <row r="3938" spans="3:7" x14ac:dyDescent="0.25">
      <c r="C3938" s="15"/>
      <c r="G3938"/>
    </row>
    <row r="3939" spans="3:7" x14ac:dyDescent="0.25">
      <c r="C3939" s="15"/>
      <c r="G3939"/>
    </row>
    <row r="3940" spans="3:7" x14ac:dyDescent="0.25">
      <c r="C3940" s="15"/>
      <c r="G3940"/>
    </row>
    <row r="3941" spans="3:7" x14ac:dyDescent="0.25">
      <c r="C3941" s="15"/>
      <c r="G3941"/>
    </row>
    <row r="3942" spans="3:7" x14ac:dyDescent="0.25">
      <c r="C3942" s="15"/>
      <c r="G3942"/>
    </row>
    <row r="3943" spans="3:7" x14ac:dyDescent="0.25">
      <c r="C3943" s="15"/>
      <c r="G3943"/>
    </row>
    <row r="3944" spans="3:7" x14ac:dyDescent="0.25">
      <c r="C3944" s="15"/>
      <c r="G3944"/>
    </row>
    <row r="3945" spans="3:7" x14ac:dyDescent="0.25">
      <c r="C3945" s="15"/>
      <c r="G3945"/>
    </row>
    <row r="3946" spans="3:7" x14ac:dyDescent="0.25">
      <c r="C3946" s="15"/>
      <c r="G3946"/>
    </row>
    <row r="3947" spans="3:7" x14ac:dyDescent="0.25">
      <c r="C3947" s="15"/>
      <c r="G3947"/>
    </row>
    <row r="3948" spans="3:7" x14ac:dyDescent="0.25">
      <c r="C3948" s="15"/>
      <c r="G3948"/>
    </row>
    <row r="3949" spans="3:7" x14ac:dyDescent="0.25">
      <c r="C3949" s="15"/>
      <c r="G3949"/>
    </row>
    <row r="3950" spans="3:7" x14ac:dyDescent="0.25">
      <c r="C3950" s="15"/>
      <c r="G3950"/>
    </row>
    <row r="3951" spans="3:7" x14ac:dyDescent="0.25">
      <c r="C3951" s="15"/>
      <c r="G3951"/>
    </row>
    <row r="3952" spans="3:7" x14ac:dyDescent="0.25">
      <c r="C3952" s="15"/>
      <c r="G3952"/>
    </row>
    <row r="3953" spans="3:7" x14ac:dyDescent="0.25">
      <c r="C3953" s="15"/>
      <c r="G3953"/>
    </row>
    <row r="3954" spans="3:7" x14ac:dyDescent="0.25">
      <c r="C3954" s="15"/>
      <c r="G3954"/>
    </row>
    <row r="3955" spans="3:7" x14ac:dyDescent="0.25">
      <c r="C3955" s="15"/>
      <c r="G3955"/>
    </row>
    <row r="3956" spans="3:7" x14ac:dyDescent="0.25">
      <c r="C3956" s="15"/>
      <c r="G3956"/>
    </row>
    <row r="3957" spans="3:7" x14ac:dyDescent="0.25">
      <c r="C3957" s="15"/>
      <c r="G3957"/>
    </row>
    <row r="3958" spans="3:7" x14ac:dyDescent="0.25">
      <c r="C3958" s="15"/>
      <c r="G3958"/>
    </row>
    <row r="3959" spans="3:7" x14ac:dyDescent="0.25">
      <c r="C3959" s="15"/>
      <c r="G3959"/>
    </row>
    <row r="3960" spans="3:7" x14ac:dyDescent="0.25">
      <c r="C3960" s="15"/>
      <c r="G3960"/>
    </row>
    <row r="3961" spans="3:7" x14ac:dyDescent="0.25">
      <c r="C3961" s="15"/>
      <c r="G3961"/>
    </row>
    <row r="3962" spans="3:7" x14ac:dyDescent="0.25">
      <c r="C3962" s="15"/>
      <c r="G3962"/>
    </row>
    <row r="3963" spans="3:7" x14ac:dyDescent="0.25">
      <c r="C3963" s="15"/>
      <c r="G3963"/>
    </row>
    <row r="3964" spans="3:7" x14ac:dyDescent="0.25">
      <c r="C3964" s="15"/>
      <c r="G3964"/>
    </row>
    <row r="3965" spans="3:7" x14ac:dyDescent="0.25">
      <c r="C3965" s="15"/>
      <c r="G3965"/>
    </row>
    <row r="3966" spans="3:7" x14ac:dyDescent="0.25">
      <c r="C3966" s="15"/>
      <c r="G3966"/>
    </row>
    <row r="3967" spans="3:7" x14ac:dyDescent="0.25">
      <c r="C3967" s="15"/>
      <c r="G3967"/>
    </row>
    <row r="3968" spans="3:7" x14ac:dyDescent="0.25">
      <c r="C3968" s="15"/>
      <c r="G3968"/>
    </row>
    <row r="3969" spans="3:7" x14ac:dyDescent="0.25">
      <c r="C3969" s="15"/>
      <c r="G3969"/>
    </row>
    <row r="3970" spans="3:7" x14ac:dyDescent="0.25">
      <c r="C3970" s="15"/>
      <c r="G3970"/>
    </row>
    <row r="3971" spans="3:7" x14ac:dyDescent="0.25">
      <c r="C3971" s="15"/>
      <c r="G3971"/>
    </row>
    <row r="3972" spans="3:7" x14ac:dyDescent="0.25">
      <c r="C3972" s="15"/>
      <c r="G3972"/>
    </row>
    <row r="3973" spans="3:7" x14ac:dyDescent="0.25">
      <c r="C3973" s="15"/>
      <c r="G3973"/>
    </row>
    <row r="3974" spans="3:7" x14ac:dyDescent="0.25">
      <c r="C3974" s="15"/>
      <c r="G3974"/>
    </row>
    <row r="3975" spans="3:7" x14ac:dyDescent="0.25">
      <c r="C3975" s="15"/>
      <c r="G3975"/>
    </row>
    <row r="3976" spans="3:7" x14ac:dyDescent="0.25">
      <c r="C3976" s="15"/>
      <c r="G3976"/>
    </row>
    <row r="3977" spans="3:7" x14ac:dyDescent="0.25">
      <c r="C3977" s="15"/>
      <c r="G3977"/>
    </row>
    <row r="3978" spans="3:7" x14ac:dyDescent="0.25">
      <c r="C3978" s="15"/>
      <c r="G3978"/>
    </row>
    <row r="3979" spans="3:7" x14ac:dyDescent="0.25">
      <c r="C3979" s="15"/>
      <c r="G3979"/>
    </row>
    <row r="3980" spans="3:7" x14ac:dyDescent="0.25">
      <c r="C3980" s="15"/>
      <c r="G3980"/>
    </row>
    <row r="3981" spans="3:7" x14ac:dyDescent="0.25">
      <c r="C3981" s="15"/>
      <c r="G3981"/>
    </row>
    <row r="3982" spans="3:7" x14ac:dyDescent="0.25">
      <c r="C3982" s="15"/>
      <c r="G3982"/>
    </row>
    <row r="3983" spans="3:7" x14ac:dyDescent="0.25">
      <c r="C3983" s="15"/>
      <c r="G3983"/>
    </row>
    <row r="3984" spans="3:7" x14ac:dyDescent="0.25">
      <c r="C3984" s="15"/>
      <c r="G3984"/>
    </row>
    <row r="3985" spans="3:7" x14ac:dyDescent="0.25">
      <c r="C3985" s="15"/>
      <c r="G3985"/>
    </row>
    <row r="3986" spans="3:7" x14ac:dyDescent="0.25">
      <c r="C3986" s="15"/>
      <c r="G3986"/>
    </row>
    <row r="3987" spans="3:7" x14ac:dyDescent="0.25">
      <c r="C3987" s="15"/>
      <c r="G3987"/>
    </row>
    <row r="3988" spans="3:7" x14ac:dyDescent="0.25">
      <c r="C3988" s="15"/>
      <c r="G3988"/>
    </row>
    <row r="3989" spans="3:7" x14ac:dyDescent="0.25">
      <c r="C3989" s="15"/>
      <c r="G3989"/>
    </row>
    <row r="3990" spans="3:7" x14ac:dyDescent="0.25">
      <c r="C3990" s="15"/>
      <c r="G3990"/>
    </row>
    <row r="3991" spans="3:7" x14ac:dyDescent="0.25">
      <c r="C3991" s="15"/>
      <c r="G3991"/>
    </row>
    <row r="3992" spans="3:7" x14ac:dyDescent="0.25">
      <c r="C3992" s="15"/>
      <c r="G3992"/>
    </row>
    <row r="3993" spans="3:7" x14ac:dyDescent="0.25">
      <c r="C3993" s="15"/>
      <c r="G3993"/>
    </row>
    <row r="3994" spans="3:7" x14ac:dyDescent="0.25">
      <c r="C3994" s="15"/>
      <c r="G3994"/>
    </row>
    <row r="3995" spans="3:7" x14ac:dyDescent="0.25">
      <c r="C3995" s="15"/>
      <c r="G3995"/>
    </row>
    <row r="3996" spans="3:7" x14ac:dyDescent="0.25">
      <c r="C3996" s="15"/>
      <c r="G3996"/>
    </row>
    <row r="3997" spans="3:7" x14ac:dyDescent="0.25">
      <c r="C3997" s="15"/>
      <c r="G3997"/>
    </row>
    <row r="3998" spans="3:7" x14ac:dyDescent="0.25">
      <c r="C3998" s="15"/>
      <c r="G3998"/>
    </row>
    <row r="3999" spans="3:7" x14ac:dyDescent="0.25">
      <c r="C3999" s="15"/>
      <c r="G3999"/>
    </row>
    <row r="4000" spans="3:7" x14ac:dyDescent="0.25">
      <c r="C4000" s="15"/>
      <c r="G4000"/>
    </row>
    <row r="4001" spans="3:7" x14ac:dyDescent="0.25">
      <c r="C4001" s="15"/>
      <c r="G4001"/>
    </row>
    <row r="4002" spans="3:7" x14ac:dyDescent="0.25">
      <c r="C4002" s="15"/>
      <c r="G4002"/>
    </row>
    <row r="4003" spans="3:7" x14ac:dyDescent="0.25">
      <c r="C4003" s="15"/>
      <c r="G4003"/>
    </row>
    <row r="4004" spans="3:7" x14ac:dyDescent="0.25">
      <c r="C4004" s="15"/>
      <c r="G4004"/>
    </row>
    <row r="4005" spans="3:7" x14ac:dyDescent="0.25">
      <c r="C4005" s="15"/>
      <c r="G4005"/>
    </row>
    <row r="4006" spans="3:7" x14ac:dyDescent="0.25">
      <c r="C4006" s="15"/>
      <c r="G4006"/>
    </row>
    <row r="4007" spans="3:7" x14ac:dyDescent="0.25">
      <c r="C4007" s="15"/>
      <c r="G4007"/>
    </row>
    <row r="4008" spans="3:7" x14ac:dyDescent="0.25">
      <c r="C4008" s="15"/>
      <c r="G4008"/>
    </row>
    <row r="4009" spans="3:7" x14ac:dyDescent="0.25">
      <c r="C4009" s="15"/>
      <c r="G4009"/>
    </row>
    <row r="4010" spans="3:7" x14ac:dyDescent="0.25">
      <c r="C4010" s="15"/>
      <c r="G4010"/>
    </row>
    <row r="4011" spans="3:7" x14ac:dyDescent="0.25">
      <c r="C4011" s="15"/>
      <c r="G4011"/>
    </row>
    <row r="4012" spans="3:7" x14ac:dyDescent="0.25">
      <c r="C4012" s="15"/>
      <c r="G4012"/>
    </row>
    <row r="4013" spans="3:7" x14ac:dyDescent="0.25">
      <c r="C4013" s="15"/>
      <c r="G4013"/>
    </row>
    <row r="4014" spans="3:7" x14ac:dyDescent="0.25">
      <c r="C4014" s="15"/>
      <c r="G4014"/>
    </row>
    <row r="4015" spans="3:7" x14ac:dyDescent="0.25">
      <c r="C4015" s="15"/>
      <c r="G4015"/>
    </row>
    <row r="4016" spans="3:7" x14ac:dyDescent="0.25">
      <c r="C4016" s="15"/>
      <c r="G4016"/>
    </row>
    <row r="4017" spans="3:7" x14ac:dyDescent="0.25">
      <c r="C4017" s="15"/>
      <c r="G4017"/>
    </row>
    <row r="4018" spans="3:7" x14ac:dyDescent="0.25">
      <c r="C4018" s="15"/>
      <c r="G4018"/>
    </row>
    <row r="4019" spans="3:7" x14ac:dyDescent="0.25">
      <c r="C4019" s="15"/>
      <c r="G4019"/>
    </row>
    <row r="4020" spans="3:7" x14ac:dyDescent="0.25">
      <c r="C4020" s="15"/>
      <c r="G4020"/>
    </row>
    <row r="4021" spans="3:7" x14ac:dyDescent="0.25">
      <c r="C4021" s="15"/>
      <c r="G4021"/>
    </row>
    <row r="4022" spans="3:7" x14ac:dyDescent="0.25">
      <c r="C4022" s="15"/>
      <c r="G4022"/>
    </row>
    <row r="4023" spans="3:7" x14ac:dyDescent="0.25">
      <c r="C4023" s="15"/>
      <c r="G4023"/>
    </row>
    <row r="4024" spans="3:7" x14ac:dyDescent="0.25">
      <c r="C4024" s="15"/>
      <c r="G4024"/>
    </row>
    <row r="4025" spans="3:7" x14ac:dyDescent="0.25">
      <c r="C4025" s="15"/>
      <c r="G4025"/>
    </row>
    <row r="4026" spans="3:7" x14ac:dyDescent="0.25">
      <c r="C4026" s="15"/>
      <c r="G4026"/>
    </row>
    <row r="4027" spans="3:7" x14ac:dyDescent="0.25">
      <c r="C4027" s="15"/>
      <c r="G4027"/>
    </row>
    <row r="4028" spans="3:7" x14ac:dyDescent="0.25">
      <c r="C4028" s="15"/>
      <c r="G4028"/>
    </row>
    <row r="4029" spans="3:7" x14ac:dyDescent="0.25">
      <c r="C4029" s="15"/>
      <c r="G4029"/>
    </row>
    <row r="4030" spans="3:7" x14ac:dyDescent="0.25">
      <c r="C4030" s="15"/>
      <c r="G4030"/>
    </row>
    <row r="4031" spans="3:7" x14ac:dyDescent="0.25">
      <c r="C4031" s="15"/>
      <c r="G4031"/>
    </row>
    <row r="4032" spans="3:7" x14ac:dyDescent="0.25">
      <c r="C4032" s="15"/>
      <c r="G4032"/>
    </row>
    <row r="4033" spans="3:7" x14ac:dyDescent="0.25">
      <c r="C4033" s="15"/>
      <c r="G4033"/>
    </row>
    <row r="4034" spans="3:7" x14ac:dyDescent="0.25">
      <c r="C4034" s="15"/>
      <c r="G4034"/>
    </row>
    <row r="4035" spans="3:7" x14ac:dyDescent="0.25">
      <c r="C4035" s="15"/>
      <c r="G4035"/>
    </row>
    <row r="4036" spans="3:7" x14ac:dyDescent="0.25">
      <c r="C4036" s="15"/>
      <c r="G4036"/>
    </row>
    <row r="4037" spans="3:7" x14ac:dyDescent="0.25">
      <c r="C4037" s="15"/>
      <c r="G4037"/>
    </row>
    <row r="4038" spans="3:7" x14ac:dyDescent="0.25">
      <c r="C4038" s="15"/>
      <c r="G4038"/>
    </row>
    <row r="4039" spans="3:7" x14ac:dyDescent="0.25">
      <c r="C4039" s="15"/>
      <c r="G4039"/>
    </row>
    <row r="4040" spans="3:7" x14ac:dyDescent="0.25">
      <c r="C4040" s="15"/>
      <c r="G4040"/>
    </row>
    <row r="4041" spans="3:7" x14ac:dyDescent="0.25">
      <c r="C4041" s="15"/>
      <c r="G4041"/>
    </row>
    <row r="4042" spans="3:7" x14ac:dyDescent="0.25">
      <c r="C4042" s="15"/>
      <c r="G4042"/>
    </row>
    <row r="4043" spans="3:7" x14ac:dyDescent="0.25">
      <c r="C4043" s="15"/>
      <c r="G4043"/>
    </row>
    <row r="4044" spans="3:7" x14ac:dyDescent="0.25">
      <c r="C4044" s="15"/>
      <c r="G4044"/>
    </row>
    <row r="4045" spans="3:7" x14ac:dyDescent="0.25">
      <c r="C4045" s="15"/>
      <c r="G4045"/>
    </row>
    <row r="4046" spans="3:7" x14ac:dyDescent="0.25">
      <c r="C4046" s="15"/>
      <c r="G4046"/>
    </row>
    <row r="4047" spans="3:7" x14ac:dyDescent="0.25">
      <c r="C4047" s="15"/>
      <c r="G4047"/>
    </row>
    <row r="4048" spans="3:7" x14ac:dyDescent="0.25">
      <c r="C4048" s="15"/>
      <c r="G4048"/>
    </row>
    <row r="4049" spans="3:7" x14ac:dyDescent="0.25">
      <c r="C4049" s="15"/>
      <c r="G4049"/>
    </row>
    <row r="4050" spans="3:7" x14ac:dyDescent="0.25">
      <c r="C4050" s="15"/>
      <c r="G4050"/>
    </row>
    <row r="4051" spans="3:7" x14ac:dyDescent="0.25">
      <c r="C4051" s="15"/>
      <c r="G4051"/>
    </row>
    <row r="4052" spans="3:7" x14ac:dyDescent="0.25">
      <c r="C4052" s="15"/>
      <c r="G4052"/>
    </row>
    <row r="4053" spans="3:7" x14ac:dyDescent="0.25">
      <c r="C4053" s="15"/>
      <c r="G4053"/>
    </row>
    <row r="4054" spans="3:7" x14ac:dyDescent="0.25">
      <c r="C4054" s="15"/>
      <c r="G4054"/>
    </row>
    <row r="4055" spans="3:7" x14ac:dyDescent="0.25">
      <c r="C4055" s="15"/>
      <c r="G4055"/>
    </row>
    <row r="4056" spans="3:7" x14ac:dyDescent="0.25">
      <c r="C4056" s="15"/>
      <c r="G4056"/>
    </row>
    <row r="4057" spans="3:7" x14ac:dyDescent="0.25">
      <c r="C4057" s="15"/>
      <c r="G4057"/>
    </row>
    <row r="4058" spans="3:7" x14ac:dyDescent="0.25">
      <c r="C4058" s="15"/>
      <c r="G4058"/>
    </row>
    <row r="4059" spans="3:7" x14ac:dyDescent="0.25">
      <c r="C4059" s="15"/>
      <c r="G4059"/>
    </row>
    <row r="4060" spans="3:7" x14ac:dyDescent="0.25">
      <c r="C4060" s="15"/>
      <c r="G4060"/>
    </row>
    <row r="4061" spans="3:7" x14ac:dyDescent="0.25">
      <c r="C4061" s="15"/>
      <c r="G4061"/>
    </row>
    <row r="4062" spans="3:7" x14ac:dyDescent="0.25">
      <c r="C4062" s="15"/>
      <c r="G4062"/>
    </row>
    <row r="4063" spans="3:7" x14ac:dyDescent="0.25">
      <c r="C4063" s="15"/>
      <c r="G4063"/>
    </row>
    <row r="4064" spans="3:7" x14ac:dyDescent="0.25">
      <c r="C4064" s="15"/>
      <c r="G4064"/>
    </row>
    <row r="4065" spans="3:7" x14ac:dyDescent="0.25">
      <c r="C4065" s="15"/>
      <c r="G4065"/>
    </row>
    <row r="4066" spans="3:7" x14ac:dyDescent="0.25">
      <c r="C4066" s="15"/>
      <c r="G4066"/>
    </row>
    <row r="4067" spans="3:7" x14ac:dyDescent="0.25">
      <c r="C4067" s="15"/>
      <c r="G4067"/>
    </row>
    <row r="4068" spans="3:7" x14ac:dyDescent="0.25">
      <c r="C4068" s="15"/>
      <c r="G4068"/>
    </row>
    <row r="4069" spans="3:7" x14ac:dyDescent="0.25">
      <c r="C4069" s="15"/>
      <c r="G4069"/>
    </row>
    <row r="4070" spans="3:7" x14ac:dyDescent="0.25">
      <c r="C4070" s="15"/>
      <c r="G4070"/>
    </row>
    <row r="4071" spans="3:7" x14ac:dyDescent="0.25">
      <c r="C4071" s="15"/>
      <c r="G4071"/>
    </row>
    <row r="4072" spans="3:7" x14ac:dyDescent="0.25">
      <c r="C4072" s="15"/>
      <c r="G4072"/>
    </row>
    <row r="4073" spans="3:7" x14ac:dyDescent="0.25">
      <c r="C4073" s="15"/>
      <c r="G4073"/>
    </row>
    <row r="4074" spans="3:7" x14ac:dyDescent="0.25">
      <c r="C4074" s="15"/>
      <c r="G4074"/>
    </row>
    <row r="4075" spans="3:7" x14ac:dyDescent="0.25">
      <c r="C4075" s="15"/>
      <c r="G4075"/>
    </row>
    <row r="4076" spans="3:7" x14ac:dyDescent="0.25">
      <c r="C4076" s="15"/>
      <c r="G4076"/>
    </row>
    <row r="4077" spans="3:7" x14ac:dyDescent="0.25">
      <c r="C4077" s="15"/>
      <c r="G4077"/>
    </row>
    <row r="4078" spans="3:7" x14ac:dyDescent="0.25">
      <c r="C4078" s="15"/>
      <c r="G4078"/>
    </row>
    <row r="4079" spans="3:7" x14ac:dyDescent="0.25">
      <c r="C4079" s="15"/>
      <c r="G4079"/>
    </row>
    <row r="4080" spans="3:7" x14ac:dyDescent="0.25">
      <c r="C4080" s="15"/>
      <c r="G4080"/>
    </row>
    <row r="4081" spans="3:7" x14ac:dyDescent="0.25">
      <c r="C4081" s="15"/>
      <c r="G4081"/>
    </row>
    <row r="4082" spans="3:7" x14ac:dyDescent="0.25">
      <c r="C4082" s="15"/>
      <c r="G4082"/>
    </row>
    <row r="4083" spans="3:7" x14ac:dyDescent="0.25">
      <c r="C4083" s="15"/>
      <c r="G4083"/>
    </row>
    <row r="4084" spans="3:7" x14ac:dyDescent="0.25">
      <c r="C4084" s="15"/>
      <c r="G4084"/>
    </row>
    <row r="4085" spans="3:7" x14ac:dyDescent="0.25">
      <c r="C4085" s="15"/>
      <c r="G4085"/>
    </row>
    <row r="4086" spans="3:7" x14ac:dyDescent="0.25">
      <c r="C4086" s="15"/>
      <c r="G4086"/>
    </row>
    <row r="4087" spans="3:7" x14ac:dyDescent="0.25">
      <c r="C4087" s="15"/>
      <c r="G4087"/>
    </row>
    <row r="4088" spans="3:7" x14ac:dyDescent="0.25">
      <c r="C4088" s="15"/>
      <c r="G4088"/>
    </row>
    <row r="4089" spans="3:7" x14ac:dyDescent="0.25">
      <c r="C4089" s="15"/>
      <c r="G4089"/>
    </row>
    <row r="4090" spans="3:7" x14ac:dyDescent="0.25">
      <c r="C4090" s="15"/>
      <c r="G4090"/>
    </row>
    <row r="4091" spans="3:7" x14ac:dyDescent="0.25">
      <c r="C4091" s="15"/>
      <c r="G4091"/>
    </row>
    <row r="4092" spans="3:7" x14ac:dyDescent="0.25">
      <c r="C4092" s="15"/>
      <c r="G4092"/>
    </row>
    <row r="4093" spans="3:7" x14ac:dyDescent="0.25">
      <c r="C4093" s="15"/>
      <c r="G4093"/>
    </row>
    <row r="4094" spans="3:7" x14ac:dyDescent="0.25">
      <c r="C4094" s="15"/>
      <c r="G4094"/>
    </row>
    <row r="4095" spans="3:7" x14ac:dyDescent="0.25">
      <c r="C4095" s="15"/>
      <c r="G4095"/>
    </row>
    <row r="4096" spans="3:7" x14ac:dyDescent="0.25">
      <c r="C4096" s="15"/>
      <c r="G4096"/>
    </row>
    <row r="4097" spans="3:7" x14ac:dyDescent="0.25">
      <c r="C4097" s="15"/>
      <c r="G4097"/>
    </row>
    <row r="4098" spans="3:7" x14ac:dyDescent="0.25">
      <c r="C4098" s="15"/>
      <c r="G4098"/>
    </row>
    <row r="4099" spans="3:7" x14ac:dyDescent="0.25">
      <c r="C4099" s="15"/>
      <c r="G4099"/>
    </row>
    <row r="4100" spans="3:7" x14ac:dyDescent="0.25">
      <c r="C4100" s="15"/>
      <c r="G4100"/>
    </row>
    <row r="4101" spans="3:7" x14ac:dyDescent="0.25">
      <c r="C4101" s="15"/>
      <c r="G4101"/>
    </row>
    <row r="4102" spans="3:7" x14ac:dyDescent="0.25">
      <c r="C4102" s="15"/>
      <c r="G4102"/>
    </row>
    <row r="4103" spans="3:7" x14ac:dyDescent="0.25">
      <c r="C4103" s="15"/>
      <c r="G4103"/>
    </row>
    <row r="4104" spans="3:7" x14ac:dyDescent="0.25">
      <c r="C4104" s="15"/>
      <c r="G4104"/>
    </row>
    <row r="4105" spans="3:7" x14ac:dyDescent="0.25">
      <c r="C4105" s="15"/>
      <c r="G4105"/>
    </row>
    <row r="4106" spans="3:7" x14ac:dyDescent="0.25">
      <c r="C4106" s="15"/>
      <c r="G4106"/>
    </row>
    <row r="4107" spans="3:7" x14ac:dyDescent="0.25">
      <c r="C4107" s="15"/>
      <c r="G4107"/>
    </row>
    <row r="4108" spans="3:7" x14ac:dyDescent="0.25">
      <c r="C4108" s="15"/>
      <c r="G4108"/>
    </row>
    <row r="4109" spans="3:7" x14ac:dyDescent="0.25">
      <c r="C4109" s="15"/>
      <c r="G4109"/>
    </row>
    <row r="4110" spans="3:7" x14ac:dyDescent="0.25">
      <c r="C4110" s="15"/>
      <c r="G4110"/>
    </row>
    <row r="4111" spans="3:7" x14ac:dyDescent="0.25">
      <c r="C4111" s="15"/>
      <c r="G4111"/>
    </row>
    <row r="4112" spans="3:7" x14ac:dyDescent="0.25">
      <c r="C4112" s="15"/>
      <c r="G4112"/>
    </row>
    <row r="4113" spans="3:7" x14ac:dyDescent="0.25">
      <c r="C4113" s="15"/>
      <c r="G4113"/>
    </row>
    <row r="4114" spans="3:7" x14ac:dyDescent="0.25">
      <c r="C4114" s="15"/>
      <c r="G4114"/>
    </row>
    <row r="4115" spans="3:7" x14ac:dyDescent="0.25">
      <c r="C4115" s="15"/>
      <c r="G4115"/>
    </row>
    <row r="4116" spans="3:7" x14ac:dyDescent="0.25">
      <c r="C4116" s="15"/>
      <c r="G4116"/>
    </row>
    <row r="4117" spans="3:7" x14ac:dyDescent="0.25">
      <c r="C4117" s="15"/>
      <c r="G4117"/>
    </row>
    <row r="4118" spans="3:7" x14ac:dyDescent="0.25">
      <c r="C4118" s="15"/>
      <c r="G4118"/>
    </row>
    <row r="4119" spans="3:7" x14ac:dyDescent="0.25">
      <c r="C4119" s="15"/>
      <c r="G4119"/>
    </row>
    <row r="4120" spans="3:7" x14ac:dyDescent="0.25">
      <c r="C4120" s="15"/>
      <c r="G4120"/>
    </row>
    <row r="4121" spans="3:7" x14ac:dyDescent="0.25">
      <c r="C4121" s="15"/>
      <c r="G4121"/>
    </row>
    <row r="4122" spans="3:7" x14ac:dyDescent="0.25">
      <c r="C4122" s="15"/>
      <c r="G4122"/>
    </row>
    <row r="4123" spans="3:7" x14ac:dyDescent="0.25">
      <c r="C4123" s="15"/>
      <c r="G4123"/>
    </row>
    <row r="4124" spans="3:7" x14ac:dyDescent="0.25">
      <c r="C4124" s="15"/>
      <c r="G4124"/>
    </row>
    <row r="4125" spans="3:7" x14ac:dyDescent="0.25">
      <c r="C4125" s="15"/>
      <c r="G4125"/>
    </row>
    <row r="4126" spans="3:7" x14ac:dyDescent="0.25">
      <c r="C4126" s="15"/>
      <c r="G4126"/>
    </row>
    <row r="4127" spans="3:7" x14ac:dyDescent="0.25">
      <c r="C4127" s="15"/>
      <c r="G4127"/>
    </row>
    <row r="4128" spans="3:7" x14ac:dyDescent="0.25">
      <c r="C4128" s="15"/>
      <c r="G4128"/>
    </row>
    <row r="4129" spans="3:7" x14ac:dyDescent="0.25">
      <c r="C4129" s="15"/>
      <c r="G4129"/>
    </row>
    <row r="4130" spans="3:7" x14ac:dyDescent="0.25">
      <c r="C4130" s="15"/>
      <c r="G4130"/>
    </row>
    <row r="4131" spans="3:7" x14ac:dyDescent="0.25">
      <c r="C4131" s="15"/>
      <c r="G4131"/>
    </row>
    <row r="4132" spans="3:7" x14ac:dyDescent="0.25">
      <c r="C4132" s="15"/>
      <c r="G4132"/>
    </row>
    <row r="4133" spans="3:7" x14ac:dyDescent="0.25">
      <c r="C4133" s="15"/>
      <c r="G4133"/>
    </row>
    <row r="4134" spans="3:7" x14ac:dyDescent="0.25">
      <c r="C4134" s="15"/>
      <c r="G4134"/>
    </row>
    <row r="4135" spans="3:7" x14ac:dyDescent="0.25">
      <c r="C4135" s="15"/>
      <c r="G4135"/>
    </row>
    <row r="4136" spans="3:7" x14ac:dyDescent="0.25">
      <c r="C4136" s="15"/>
      <c r="G4136"/>
    </row>
    <row r="4137" spans="3:7" x14ac:dyDescent="0.25">
      <c r="C4137" s="15"/>
      <c r="G4137"/>
    </row>
    <row r="4138" spans="3:7" x14ac:dyDescent="0.25">
      <c r="C4138" s="15"/>
      <c r="G4138"/>
    </row>
    <row r="4139" spans="3:7" x14ac:dyDescent="0.25">
      <c r="C4139" s="15"/>
      <c r="G4139"/>
    </row>
    <row r="4140" spans="3:7" x14ac:dyDescent="0.25">
      <c r="C4140" s="15"/>
      <c r="G4140"/>
    </row>
    <row r="4141" spans="3:7" x14ac:dyDescent="0.25">
      <c r="C4141" s="15"/>
      <c r="G4141"/>
    </row>
    <row r="4142" spans="3:7" x14ac:dyDescent="0.25">
      <c r="C4142" s="15"/>
      <c r="G4142"/>
    </row>
    <row r="4143" spans="3:7" x14ac:dyDescent="0.25">
      <c r="C4143" s="15"/>
      <c r="G4143"/>
    </row>
    <row r="4144" spans="3:7" x14ac:dyDescent="0.25">
      <c r="C4144" s="15"/>
      <c r="G4144"/>
    </row>
    <row r="4145" spans="3:7" x14ac:dyDescent="0.25">
      <c r="C4145" s="15"/>
      <c r="G4145"/>
    </row>
    <row r="4146" spans="3:7" x14ac:dyDescent="0.25">
      <c r="C4146" s="15"/>
      <c r="G4146"/>
    </row>
    <row r="4147" spans="3:7" x14ac:dyDescent="0.25">
      <c r="C4147" s="15"/>
      <c r="G4147"/>
    </row>
    <row r="4148" spans="3:7" x14ac:dyDescent="0.25">
      <c r="C4148" s="15"/>
      <c r="G4148"/>
    </row>
    <row r="4149" spans="3:7" x14ac:dyDescent="0.25">
      <c r="C4149" s="15"/>
      <c r="G4149"/>
    </row>
    <row r="4150" spans="3:7" x14ac:dyDescent="0.25">
      <c r="C4150" s="15"/>
      <c r="G4150"/>
    </row>
    <row r="4151" spans="3:7" x14ac:dyDescent="0.25">
      <c r="C4151" s="15"/>
      <c r="G4151"/>
    </row>
    <row r="4152" spans="3:7" x14ac:dyDescent="0.25">
      <c r="C4152" s="15"/>
      <c r="G4152"/>
    </row>
    <row r="4153" spans="3:7" x14ac:dyDescent="0.25">
      <c r="C4153" s="15"/>
      <c r="G4153"/>
    </row>
    <row r="4154" spans="3:7" x14ac:dyDescent="0.25">
      <c r="C4154" s="15"/>
      <c r="G4154"/>
    </row>
    <row r="4155" spans="3:7" x14ac:dyDescent="0.25">
      <c r="C4155" s="15"/>
      <c r="G4155"/>
    </row>
    <row r="4156" spans="3:7" x14ac:dyDescent="0.25">
      <c r="C4156" s="15"/>
      <c r="G4156"/>
    </row>
    <row r="4157" spans="3:7" x14ac:dyDescent="0.25">
      <c r="C4157" s="15"/>
      <c r="G4157"/>
    </row>
    <row r="4158" spans="3:7" x14ac:dyDescent="0.25">
      <c r="C4158" s="15"/>
      <c r="G4158"/>
    </row>
    <row r="4159" spans="3:7" x14ac:dyDescent="0.25">
      <c r="C4159" s="15"/>
      <c r="G4159"/>
    </row>
    <row r="4160" spans="3:7" x14ac:dyDescent="0.25">
      <c r="C4160" s="15"/>
      <c r="G4160"/>
    </row>
    <row r="4161" spans="3:7" x14ac:dyDescent="0.25">
      <c r="C4161" s="15"/>
      <c r="G4161"/>
    </row>
    <row r="4162" spans="3:7" x14ac:dyDescent="0.25">
      <c r="C4162" s="15"/>
      <c r="G4162"/>
    </row>
    <row r="4163" spans="3:7" x14ac:dyDescent="0.25">
      <c r="C4163" s="15"/>
      <c r="G4163"/>
    </row>
    <row r="4164" spans="3:7" x14ac:dyDescent="0.25">
      <c r="C4164" s="15"/>
      <c r="G4164"/>
    </row>
    <row r="4165" spans="3:7" x14ac:dyDescent="0.25">
      <c r="C4165" s="15"/>
      <c r="G4165"/>
    </row>
    <row r="4166" spans="3:7" x14ac:dyDescent="0.25">
      <c r="C4166" s="15"/>
      <c r="G4166"/>
    </row>
    <row r="4167" spans="3:7" x14ac:dyDescent="0.25">
      <c r="C4167" s="15"/>
      <c r="G4167"/>
    </row>
    <row r="4168" spans="3:7" x14ac:dyDescent="0.25">
      <c r="C4168" s="15"/>
      <c r="G4168"/>
    </row>
    <row r="4169" spans="3:7" x14ac:dyDescent="0.25">
      <c r="C4169" s="15"/>
      <c r="G4169"/>
    </row>
    <row r="4170" spans="3:7" x14ac:dyDescent="0.25">
      <c r="C4170" s="15"/>
      <c r="G4170"/>
    </row>
    <row r="4171" spans="3:7" x14ac:dyDescent="0.25">
      <c r="C4171" s="15"/>
      <c r="G4171"/>
    </row>
    <row r="4172" spans="3:7" x14ac:dyDescent="0.25">
      <c r="C4172" s="15"/>
      <c r="G4172"/>
    </row>
    <row r="4173" spans="3:7" x14ac:dyDescent="0.25">
      <c r="C4173" s="15"/>
      <c r="G4173"/>
    </row>
    <row r="4174" spans="3:7" x14ac:dyDescent="0.25">
      <c r="C4174" s="15"/>
      <c r="G4174"/>
    </row>
    <row r="4175" spans="3:7" x14ac:dyDescent="0.25">
      <c r="C4175" s="15"/>
      <c r="G4175"/>
    </row>
    <row r="4176" spans="3:7" x14ac:dyDescent="0.25">
      <c r="C4176" s="15"/>
      <c r="G4176"/>
    </row>
    <row r="4177" spans="3:7" x14ac:dyDescent="0.25">
      <c r="C4177" s="15"/>
      <c r="G4177"/>
    </row>
    <row r="4178" spans="3:7" x14ac:dyDescent="0.25">
      <c r="C4178" s="15"/>
      <c r="G4178"/>
    </row>
    <row r="4179" spans="3:7" x14ac:dyDescent="0.25">
      <c r="C4179" s="15"/>
      <c r="G4179"/>
    </row>
    <row r="4180" spans="3:7" x14ac:dyDescent="0.25">
      <c r="C4180" s="15"/>
      <c r="G4180"/>
    </row>
    <row r="4181" spans="3:7" x14ac:dyDescent="0.25">
      <c r="C4181" s="15"/>
      <c r="G4181"/>
    </row>
    <row r="4182" spans="3:7" x14ac:dyDescent="0.25">
      <c r="C4182" s="15"/>
      <c r="G4182"/>
    </row>
    <row r="4183" spans="3:7" x14ac:dyDescent="0.25">
      <c r="C4183" s="15"/>
      <c r="G4183"/>
    </row>
    <row r="4184" spans="3:7" x14ac:dyDescent="0.25">
      <c r="C4184" s="15"/>
      <c r="G4184"/>
    </row>
    <row r="4185" spans="3:7" x14ac:dyDescent="0.25">
      <c r="C4185" s="15"/>
      <c r="G4185"/>
    </row>
    <row r="4186" spans="3:7" x14ac:dyDescent="0.25">
      <c r="C4186" s="15"/>
      <c r="G4186"/>
    </row>
    <row r="4187" spans="3:7" x14ac:dyDescent="0.25">
      <c r="C4187" s="15"/>
      <c r="G4187"/>
    </row>
    <row r="4188" spans="3:7" x14ac:dyDescent="0.25">
      <c r="C4188" s="15"/>
      <c r="G4188"/>
    </row>
    <row r="4189" spans="3:7" x14ac:dyDescent="0.25">
      <c r="C4189" s="15"/>
      <c r="G4189"/>
    </row>
    <row r="4190" spans="3:7" x14ac:dyDescent="0.25">
      <c r="C4190" s="15"/>
      <c r="G4190"/>
    </row>
    <row r="4191" spans="3:7" x14ac:dyDescent="0.25">
      <c r="C4191" s="15"/>
      <c r="G4191"/>
    </row>
    <row r="4192" spans="3:7" x14ac:dyDescent="0.25">
      <c r="C4192" s="15"/>
      <c r="G4192"/>
    </row>
    <row r="4193" spans="3:7" x14ac:dyDescent="0.25">
      <c r="C4193" s="15"/>
      <c r="G4193"/>
    </row>
    <row r="4194" spans="3:7" x14ac:dyDescent="0.25">
      <c r="C4194" s="15"/>
      <c r="G4194"/>
    </row>
    <row r="4195" spans="3:7" x14ac:dyDescent="0.25">
      <c r="C4195" s="15"/>
      <c r="G4195"/>
    </row>
    <row r="4196" spans="3:7" x14ac:dyDescent="0.25">
      <c r="C4196" s="15"/>
      <c r="G4196"/>
    </row>
    <row r="4197" spans="3:7" x14ac:dyDescent="0.25">
      <c r="C4197" s="15"/>
      <c r="G4197"/>
    </row>
    <row r="4198" spans="3:7" x14ac:dyDescent="0.25">
      <c r="C4198" s="15"/>
      <c r="G4198"/>
    </row>
    <row r="4199" spans="3:7" x14ac:dyDescent="0.25">
      <c r="C4199" s="15"/>
      <c r="G4199"/>
    </row>
    <row r="4200" spans="3:7" x14ac:dyDescent="0.25">
      <c r="C4200" s="15"/>
      <c r="G4200"/>
    </row>
    <row r="4201" spans="3:7" x14ac:dyDescent="0.25">
      <c r="C4201" s="15"/>
      <c r="G4201"/>
    </row>
    <row r="4202" spans="3:7" x14ac:dyDescent="0.25">
      <c r="C4202" s="15"/>
      <c r="G4202"/>
    </row>
    <row r="4203" spans="3:7" x14ac:dyDescent="0.25">
      <c r="C4203" s="15"/>
      <c r="G4203"/>
    </row>
    <row r="4204" spans="3:7" x14ac:dyDescent="0.25">
      <c r="C4204" s="15"/>
      <c r="G4204"/>
    </row>
    <row r="4205" spans="3:7" x14ac:dyDescent="0.25">
      <c r="C4205" s="15"/>
      <c r="G4205"/>
    </row>
    <row r="4206" spans="3:7" x14ac:dyDescent="0.25">
      <c r="C4206" s="15"/>
      <c r="G4206"/>
    </row>
    <row r="4207" spans="3:7" x14ac:dyDescent="0.25">
      <c r="C4207" s="15"/>
      <c r="G4207"/>
    </row>
    <row r="4208" spans="3:7" x14ac:dyDescent="0.25">
      <c r="C4208" s="15"/>
      <c r="G4208"/>
    </row>
    <row r="4209" spans="3:7" x14ac:dyDescent="0.25">
      <c r="C4209" s="15"/>
      <c r="G4209"/>
    </row>
    <row r="4210" spans="3:7" x14ac:dyDescent="0.25">
      <c r="C4210" s="15"/>
      <c r="G4210"/>
    </row>
    <row r="4211" spans="3:7" x14ac:dyDescent="0.25">
      <c r="C4211" s="15"/>
      <c r="G4211"/>
    </row>
    <row r="4212" spans="3:7" x14ac:dyDescent="0.25">
      <c r="C4212" s="15"/>
      <c r="G4212"/>
    </row>
    <row r="4213" spans="3:7" x14ac:dyDescent="0.25">
      <c r="C4213" s="15"/>
      <c r="G4213"/>
    </row>
    <row r="4214" spans="3:7" x14ac:dyDescent="0.25">
      <c r="C4214" s="15"/>
      <c r="G4214"/>
    </row>
    <row r="4215" spans="3:7" x14ac:dyDescent="0.25">
      <c r="C4215" s="15"/>
      <c r="G4215"/>
    </row>
    <row r="4216" spans="3:7" x14ac:dyDescent="0.25">
      <c r="C4216" s="15"/>
      <c r="G4216"/>
    </row>
    <row r="4217" spans="3:7" x14ac:dyDescent="0.25">
      <c r="C4217" s="15"/>
      <c r="G4217"/>
    </row>
    <row r="4218" spans="3:7" x14ac:dyDescent="0.25">
      <c r="C4218" s="15"/>
      <c r="G4218"/>
    </row>
    <row r="4219" spans="3:7" x14ac:dyDescent="0.25">
      <c r="C4219" s="15"/>
      <c r="G4219"/>
    </row>
    <row r="4220" spans="3:7" x14ac:dyDescent="0.25">
      <c r="C4220" s="15"/>
      <c r="G4220"/>
    </row>
    <row r="4221" spans="3:7" x14ac:dyDescent="0.25">
      <c r="C4221" s="15"/>
      <c r="G4221"/>
    </row>
    <row r="4222" spans="3:7" x14ac:dyDescent="0.25">
      <c r="C4222" s="15"/>
      <c r="G4222"/>
    </row>
    <row r="4223" spans="3:7" x14ac:dyDescent="0.25">
      <c r="C4223" s="15"/>
      <c r="G4223"/>
    </row>
    <row r="4224" spans="3:7" x14ac:dyDescent="0.25">
      <c r="C4224" s="15"/>
      <c r="G4224"/>
    </row>
    <row r="4225" spans="3:7" x14ac:dyDescent="0.25">
      <c r="C4225" s="15"/>
      <c r="G4225"/>
    </row>
    <row r="4226" spans="3:7" x14ac:dyDescent="0.25">
      <c r="C4226" s="15"/>
      <c r="G4226"/>
    </row>
    <row r="4227" spans="3:7" x14ac:dyDescent="0.25">
      <c r="C4227" s="15"/>
      <c r="G4227"/>
    </row>
    <row r="4228" spans="3:7" x14ac:dyDescent="0.25">
      <c r="C4228" s="15"/>
      <c r="G4228"/>
    </row>
    <row r="4229" spans="3:7" x14ac:dyDescent="0.25">
      <c r="C4229" s="15"/>
      <c r="G4229"/>
    </row>
    <row r="4230" spans="3:7" x14ac:dyDescent="0.25">
      <c r="C4230" s="15"/>
      <c r="G4230"/>
    </row>
    <row r="4231" spans="3:7" x14ac:dyDescent="0.25">
      <c r="C4231" s="15"/>
      <c r="G4231"/>
    </row>
    <row r="4232" spans="3:7" x14ac:dyDescent="0.25">
      <c r="C4232" s="15"/>
      <c r="G4232"/>
    </row>
    <row r="4233" spans="3:7" x14ac:dyDescent="0.25">
      <c r="C4233" s="15"/>
      <c r="G4233"/>
    </row>
    <row r="4234" spans="3:7" x14ac:dyDescent="0.25">
      <c r="C4234" s="15"/>
      <c r="G4234"/>
    </row>
    <row r="4235" spans="3:7" x14ac:dyDescent="0.25">
      <c r="C4235" s="15"/>
      <c r="G4235"/>
    </row>
    <row r="4236" spans="3:7" x14ac:dyDescent="0.25">
      <c r="C4236" s="15"/>
      <c r="G4236"/>
    </row>
    <row r="4237" spans="3:7" x14ac:dyDescent="0.25">
      <c r="C4237" s="15"/>
      <c r="G4237"/>
    </row>
    <row r="4238" spans="3:7" x14ac:dyDescent="0.25">
      <c r="C4238" s="15"/>
      <c r="G4238"/>
    </row>
    <row r="4239" spans="3:7" x14ac:dyDescent="0.25">
      <c r="C4239" s="15"/>
      <c r="G4239"/>
    </row>
    <row r="4240" spans="3:7" x14ac:dyDescent="0.25">
      <c r="C4240" s="15"/>
      <c r="G4240"/>
    </row>
    <row r="4241" spans="3:7" x14ac:dyDescent="0.25">
      <c r="C4241" s="15"/>
      <c r="G4241"/>
    </row>
    <row r="4242" spans="3:7" x14ac:dyDescent="0.25">
      <c r="C4242" s="15"/>
      <c r="G4242"/>
    </row>
    <row r="4243" spans="3:7" x14ac:dyDescent="0.25">
      <c r="C4243" s="15"/>
      <c r="G4243"/>
    </row>
    <row r="4244" spans="3:7" x14ac:dyDescent="0.25">
      <c r="C4244" s="15"/>
      <c r="G4244"/>
    </row>
    <row r="4245" spans="3:7" x14ac:dyDescent="0.25">
      <c r="C4245" s="15"/>
      <c r="G4245"/>
    </row>
    <row r="4246" spans="3:7" x14ac:dyDescent="0.25">
      <c r="C4246" s="15"/>
      <c r="G4246"/>
    </row>
    <row r="4247" spans="3:7" x14ac:dyDescent="0.25">
      <c r="C4247" s="15"/>
      <c r="G4247"/>
    </row>
    <row r="4248" spans="3:7" x14ac:dyDescent="0.25">
      <c r="C4248" s="15"/>
      <c r="G4248"/>
    </row>
    <row r="4249" spans="3:7" x14ac:dyDescent="0.25">
      <c r="C4249" s="15"/>
      <c r="G4249"/>
    </row>
    <row r="4250" spans="3:7" x14ac:dyDescent="0.25">
      <c r="C4250" s="15"/>
      <c r="G4250"/>
    </row>
    <row r="4251" spans="3:7" x14ac:dyDescent="0.25">
      <c r="C4251" s="15"/>
      <c r="G4251"/>
    </row>
    <row r="4252" spans="3:7" x14ac:dyDescent="0.25">
      <c r="C4252" s="15"/>
      <c r="G4252"/>
    </row>
    <row r="4253" spans="3:7" x14ac:dyDescent="0.25">
      <c r="C4253" s="15"/>
      <c r="G4253"/>
    </row>
    <row r="4254" spans="3:7" x14ac:dyDescent="0.25">
      <c r="C4254" s="15"/>
      <c r="G4254"/>
    </row>
    <row r="4255" spans="3:7" x14ac:dyDescent="0.25">
      <c r="C4255" s="15"/>
      <c r="G4255"/>
    </row>
    <row r="4256" spans="3:7" x14ac:dyDescent="0.25">
      <c r="C4256" s="15"/>
      <c r="G4256"/>
    </row>
    <row r="4257" spans="3:7" x14ac:dyDescent="0.25">
      <c r="C4257" s="15"/>
      <c r="G4257"/>
    </row>
    <row r="4258" spans="3:7" x14ac:dyDescent="0.25">
      <c r="C4258" s="15"/>
      <c r="G4258"/>
    </row>
    <row r="4259" spans="3:7" x14ac:dyDescent="0.25">
      <c r="C4259" s="15"/>
      <c r="G4259"/>
    </row>
    <row r="4260" spans="3:7" x14ac:dyDescent="0.25">
      <c r="C4260" s="15"/>
      <c r="G4260"/>
    </row>
    <row r="4261" spans="3:7" x14ac:dyDescent="0.25">
      <c r="C4261" s="15"/>
      <c r="G4261"/>
    </row>
    <row r="4262" spans="3:7" x14ac:dyDescent="0.25">
      <c r="C4262" s="15"/>
      <c r="G4262"/>
    </row>
    <row r="4263" spans="3:7" x14ac:dyDescent="0.25">
      <c r="C4263" s="15"/>
      <c r="G4263"/>
    </row>
    <row r="4264" spans="3:7" x14ac:dyDescent="0.25">
      <c r="C4264" s="15"/>
      <c r="G4264"/>
    </row>
    <row r="4265" spans="3:7" x14ac:dyDescent="0.25">
      <c r="C4265" s="15"/>
      <c r="G4265"/>
    </row>
    <row r="4266" spans="3:7" x14ac:dyDescent="0.25">
      <c r="C4266" s="15"/>
      <c r="G4266"/>
    </row>
    <row r="4267" spans="3:7" x14ac:dyDescent="0.25">
      <c r="C4267" s="15"/>
      <c r="G4267"/>
    </row>
    <row r="4268" spans="3:7" x14ac:dyDescent="0.25">
      <c r="C4268" s="15"/>
      <c r="G4268"/>
    </row>
    <row r="4269" spans="3:7" x14ac:dyDescent="0.25">
      <c r="C4269" s="15"/>
      <c r="G4269"/>
    </row>
    <row r="4270" spans="3:7" x14ac:dyDescent="0.25">
      <c r="C4270" s="15"/>
      <c r="G4270"/>
    </row>
    <row r="4271" spans="3:7" x14ac:dyDescent="0.25">
      <c r="C4271" s="15"/>
      <c r="G4271"/>
    </row>
    <row r="4272" spans="3:7" x14ac:dyDescent="0.25">
      <c r="C4272" s="15"/>
      <c r="G4272"/>
    </row>
    <row r="4273" spans="3:7" x14ac:dyDescent="0.25">
      <c r="C4273" s="15"/>
      <c r="G4273"/>
    </row>
    <row r="4274" spans="3:7" x14ac:dyDescent="0.25">
      <c r="C4274" s="15"/>
      <c r="G4274"/>
    </row>
    <row r="4275" spans="3:7" x14ac:dyDescent="0.25">
      <c r="C4275" s="15"/>
      <c r="G4275"/>
    </row>
    <row r="4276" spans="3:7" x14ac:dyDescent="0.25">
      <c r="C4276" s="15"/>
      <c r="G4276"/>
    </row>
    <row r="4277" spans="3:7" x14ac:dyDescent="0.25">
      <c r="C4277" s="15"/>
      <c r="G4277"/>
    </row>
    <row r="4278" spans="3:7" x14ac:dyDescent="0.25">
      <c r="C4278" s="15"/>
      <c r="G4278"/>
    </row>
    <row r="4279" spans="3:7" x14ac:dyDescent="0.25">
      <c r="C4279" s="15"/>
      <c r="G4279"/>
    </row>
    <row r="4280" spans="3:7" x14ac:dyDescent="0.25">
      <c r="C4280" s="15"/>
      <c r="G4280"/>
    </row>
    <row r="4281" spans="3:7" x14ac:dyDescent="0.25">
      <c r="C4281" s="15"/>
      <c r="G4281"/>
    </row>
    <row r="4282" spans="3:7" x14ac:dyDescent="0.25">
      <c r="C4282" s="15"/>
      <c r="G4282"/>
    </row>
    <row r="4283" spans="3:7" x14ac:dyDescent="0.25">
      <c r="C4283" s="15"/>
      <c r="G4283"/>
    </row>
    <row r="4284" spans="3:7" x14ac:dyDescent="0.25">
      <c r="C4284" s="15"/>
      <c r="G4284"/>
    </row>
    <row r="4285" spans="3:7" x14ac:dyDescent="0.25">
      <c r="C4285" s="15"/>
      <c r="G4285"/>
    </row>
    <row r="4286" spans="3:7" x14ac:dyDescent="0.25">
      <c r="C4286" s="15"/>
      <c r="G4286"/>
    </row>
    <row r="4287" spans="3:7" x14ac:dyDescent="0.25">
      <c r="C4287" s="15"/>
      <c r="G4287"/>
    </row>
    <row r="4288" spans="3:7" x14ac:dyDescent="0.25">
      <c r="C4288" s="15"/>
      <c r="G4288"/>
    </row>
    <row r="4289" spans="3:7" x14ac:dyDescent="0.25">
      <c r="C4289" s="15"/>
      <c r="G4289"/>
    </row>
    <row r="4290" spans="3:7" x14ac:dyDescent="0.25">
      <c r="C4290" s="15"/>
      <c r="G4290"/>
    </row>
    <row r="4291" spans="3:7" x14ac:dyDescent="0.25">
      <c r="C4291" s="15"/>
      <c r="G4291"/>
    </row>
    <row r="4292" spans="3:7" x14ac:dyDescent="0.25">
      <c r="C4292" s="15"/>
      <c r="G4292"/>
    </row>
    <row r="4293" spans="3:7" x14ac:dyDescent="0.25">
      <c r="C4293" s="15"/>
      <c r="G4293"/>
    </row>
    <row r="4294" spans="3:7" x14ac:dyDescent="0.25">
      <c r="C4294" s="15"/>
      <c r="G4294"/>
    </row>
    <row r="4295" spans="3:7" x14ac:dyDescent="0.25">
      <c r="C4295" s="15"/>
      <c r="G4295"/>
    </row>
    <row r="4296" spans="3:7" x14ac:dyDescent="0.25">
      <c r="C4296" s="15"/>
      <c r="G4296"/>
    </row>
    <row r="4297" spans="3:7" x14ac:dyDescent="0.25">
      <c r="C4297" s="15"/>
      <c r="G4297"/>
    </row>
    <row r="4298" spans="3:7" x14ac:dyDescent="0.25">
      <c r="C4298" s="15"/>
      <c r="G4298"/>
    </row>
    <row r="4299" spans="3:7" x14ac:dyDescent="0.25">
      <c r="C4299" s="15"/>
      <c r="G4299"/>
    </row>
    <row r="4300" spans="3:7" x14ac:dyDescent="0.25">
      <c r="C4300" s="15"/>
      <c r="G4300"/>
    </row>
    <row r="4301" spans="3:7" x14ac:dyDescent="0.25">
      <c r="C4301" s="15"/>
      <c r="G4301"/>
    </row>
    <row r="4302" spans="3:7" x14ac:dyDescent="0.25">
      <c r="C4302" s="15"/>
      <c r="G4302"/>
    </row>
    <row r="4303" spans="3:7" x14ac:dyDescent="0.25">
      <c r="C4303" s="15"/>
      <c r="G4303"/>
    </row>
    <row r="4304" spans="3:7" x14ac:dyDescent="0.25">
      <c r="C4304" s="15"/>
      <c r="G4304"/>
    </row>
    <row r="4305" spans="3:7" x14ac:dyDescent="0.25">
      <c r="C4305" s="15"/>
      <c r="G4305"/>
    </row>
    <row r="4306" spans="3:7" x14ac:dyDescent="0.25">
      <c r="C4306" s="15"/>
      <c r="G4306"/>
    </row>
    <row r="4307" spans="3:7" x14ac:dyDescent="0.25">
      <c r="C4307" s="15"/>
      <c r="G4307"/>
    </row>
    <row r="4308" spans="3:7" x14ac:dyDescent="0.25">
      <c r="C4308" s="15"/>
      <c r="G4308"/>
    </row>
    <row r="4309" spans="3:7" x14ac:dyDescent="0.25">
      <c r="C4309" s="15"/>
      <c r="G4309"/>
    </row>
    <row r="4310" spans="3:7" x14ac:dyDescent="0.25">
      <c r="C4310" s="15"/>
      <c r="G4310"/>
    </row>
    <row r="4311" spans="3:7" x14ac:dyDescent="0.25">
      <c r="C4311" s="15"/>
      <c r="G4311"/>
    </row>
    <row r="4312" spans="3:7" x14ac:dyDescent="0.25">
      <c r="C4312" s="15"/>
      <c r="G4312"/>
    </row>
    <row r="4313" spans="3:7" x14ac:dyDescent="0.25">
      <c r="C4313" s="15"/>
      <c r="G4313"/>
    </row>
    <row r="4314" spans="3:7" x14ac:dyDescent="0.25">
      <c r="C4314" s="15"/>
      <c r="G4314"/>
    </row>
    <row r="4315" spans="3:7" x14ac:dyDescent="0.25">
      <c r="C4315" s="15"/>
      <c r="G4315"/>
    </row>
    <row r="4316" spans="3:7" x14ac:dyDescent="0.25">
      <c r="C4316" s="15"/>
      <c r="G4316"/>
    </row>
    <row r="4317" spans="3:7" x14ac:dyDescent="0.25">
      <c r="C4317" s="15"/>
      <c r="G4317"/>
    </row>
    <row r="4318" spans="3:7" x14ac:dyDescent="0.25">
      <c r="C4318" s="15"/>
      <c r="G4318"/>
    </row>
    <row r="4319" spans="3:7" x14ac:dyDescent="0.25">
      <c r="C4319" s="15"/>
      <c r="G4319"/>
    </row>
    <row r="4320" spans="3:7" x14ac:dyDescent="0.25">
      <c r="C4320" s="15"/>
      <c r="G4320"/>
    </row>
    <row r="4321" spans="3:7" x14ac:dyDescent="0.25">
      <c r="C4321" s="15"/>
      <c r="G4321"/>
    </row>
    <row r="4322" spans="3:7" x14ac:dyDescent="0.25">
      <c r="C4322" s="15"/>
      <c r="G4322"/>
    </row>
    <row r="4323" spans="3:7" x14ac:dyDescent="0.25">
      <c r="C4323" s="15"/>
      <c r="G4323"/>
    </row>
    <row r="4324" spans="3:7" x14ac:dyDescent="0.25">
      <c r="C4324" s="15"/>
      <c r="G4324"/>
    </row>
    <row r="4325" spans="3:7" x14ac:dyDescent="0.25">
      <c r="C4325" s="15"/>
      <c r="G4325"/>
    </row>
    <row r="4326" spans="3:7" x14ac:dyDescent="0.25">
      <c r="C4326" s="15"/>
      <c r="G4326"/>
    </row>
    <row r="4327" spans="3:7" x14ac:dyDescent="0.25">
      <c r="C4327" s="15"/>
      <c r="G4327"/>
    </row>
    <row r="4328" spans="3:7" x14ac:dyDescent="0.25">
      <c r="C4328" s="15"/>
      <c r="G4328"/>
    </row>
    <row r="4329" spans="3:7" x14ac:dyDescent="0.25">
      <c r="C4329" s="15"/>
      <c r="G4329"/>
    </row>
    <row r="4330" spans="3:7" x14ac:dyDescent="0.25">
      <c r="C4330" s="15"/>
      <c r="G4330"/>
    </row>
    <row r="4331" spans="3:7" x14ac:dyDescent="0.25">
      <c r="C4331" s="15"/>
      <c r="G4331"/>
    </row>
    <row r="4332" spans="3:7" x14ac:dyDescent="0.25">
      <c r="C4332" s="15"/>
      <c r="G4332"/>
    </row>
    <row r="4333" spans="3:7" x14ac:dyDescent="0.25">
      <c r="C4333" s="15"/>
      <c r="G4333"/>
    </row>
    <row r="4334" spans="3:7" x14ac:dyDescent="0.25">
      <c r="C4334" s="15"/>
      <c r="G4334"/>
    </row>
    <row r="4335" spans="3:7" x14ac:dyDescent="0.25">
      <c r="C4335" s="15"/>
      <c r="G4335"/>
    </row>
    <row r="4336" spans="3:7" x14ac:dyDescent="0.25">
      <c r="C4336" s="15"/>
      <c r="G4336"/>
    </row>
    <row r="4337" spans="3:7" x14ac:dyDescent="0.25">
      <c r="C4337" s="15"/>
      <c r="G4337"/>
    </row>
    <row r="4338" spans="3:7" x14ac:dyDescent="0.25">
      <c r="C4338" s="15"/>
      <c r="G4338"/>
    </row>
    <row r="4339" spans="3:7" x14ac:dyDescent="0.25">
      <c r="C4339" s="15"/>
      <c r="G4339"/>
    </row>
    <row r="4340" spans="3:7" x14ac:dyDescent="0.25">
      <c r="C4340" s="15"/>
      <c r="G4340"/>
    </row>
    <row r="4341" spans="3:7" x14ac:dyDescent="0.25">
      <c r="C4341" s="15"/>
      <c r="G4341"/>
    </row>
    <row r="4342" spans="3:7" x14ac:dyDescent="0.25">
      <c r="C4342" s="15"/>
      <c r="G4342"/>
    </row>
    <row r="4343" spans="3:7" x14ac:dyDescent="0.25">
      <c r="C4343" s="15"/>
      <c r="G4343"/>
    </row>
    <row r="4344" spans="3:7" x14ac:dyDescent="0.25">
      <c r="C4344" s="15"/>
      <c r="G4344"/>
    </row>
    <row r="4345" spans="3:7" x14ac:dyDescent="0.25">
      <c r="C4345" s="15"/>
      <c r="G4345"/>
    </row>
    <row r="4346" spans="3:7" x14ac:dyDescent="0.25">
      <c r="C4346" s="15"/>
      <c r="G4346"/>
    </row>
    <row r="4347" spans="3:7" x14ac:dyDescent="0.25">
      <c r="C4347" s="15"/>
      <c r="G4347"/>
    </row>
    <row r="4348" spans="3:7" x14ac:dyDescent="0.25">
      <c r="C4348" s="15"/>
      <c r="G4348"/>
    </row>
    <row r="4349" spans="3:7" x14ac:dyDescent="0.25">
      <c r="C4349" s="15"/>
      <c r="G4349"/>
    </row>
    <row r="4350" spans="3:7" x14ac:dyDescent="0.25">
      <c r="C4350" s="15"/>
      <c r="G4350"/>
    </row>
    <row r="4351" spans="3:7" x14ac:dyDescent="0.25">
      <c r="C4351" s="15"/>
      <c r="G4351"/>
    </row>
    <row r="4352" spans="3:7" x14ac:dyDescent="0.25">
      <c r="C4352" s="15"/>
      <c r="G4352"/>
    </row>
    <row r="4353" spans="3:7" x14ac:dyDescent="0.25">
      <c r="C4353" s="15"/>
      <c r="G4353"/>
    </row>
    <row r="4354" spans="3:7" x14ac:dyDescent="0.25">
      <c r="C4354" s="15"/>
      <c r="G4354"/>
    </row>
    <row r="4355" spans="3:7" x14ac:dyDescent="0.25">
      <c r="C4355" s="15"/>
      <c r="G4355"/>
    </row>
    <row r="4356" spans="3:7" x14ac:dyDescent="0.25">
      <c r="C4356" s="15"/>
      <c r="G4356"/>
    </row>
    <row r="4357" spans="3:7" x14ac:dyDescent="0.25">
      <c r="C4357" s="15"/>
      <c r="G4357"/>
    </row>
    <row r="4358" spans="3:7" x14ac:dyDescent="0.25">
      <c r="C4358" s="15"/>
      <c r="G4358"/>
    </row>
    <row r="4359" spans="3:7" x14ac:dyDescent="0.25">
      <c r="C4359" s="15"/>
      <c r="G4359"/>
    </row>
    <row r="4360" spans="3:7" x14ac:dyDescent="0.25">
      <c r="C4360" s="15"/>
      <c r="G4360"/>
    </row>
    <row r="4361" spans="3:7" x14ac:dyDescent="0.25">
      <c r="C4361" s="15"/>
      <c r="G4361"/>
    </row>
    <row r="4362" spans="3:7" x14ac:dyDescent="0.25">
      <c r="C4362" s="15"/>
      <c r="G4362"/>
    </row>
    <row r="4363" spans="3:7" x14ac:dyDescent="0.25">
      <c r="C4363" s="15"/>
      <c r="G4363"/>
    </row>
    <row r="4364" spans="3:7" x14ac:dyDescent="0.25">
      <c r="C4364" s="15"/>
      <c r="G4364"/>
    </row>
    <row r="4365" spans="3:7" x14ac:dyDescent="0.25">
      <c r="C4365" s="15"/>
      <c r="G4365"/>
    </row>
    <row r="4366" spans="3:7" x14ac:dyDescent="0.25">
      <c r="C4366" s="15"/>
      <c r="G4366"/>
    </row>
    <row r="4367" spans="3:7" x14ac:dyDescent="0.25">
      <c r="C4367" s="15"/>
      <c r="G4367"/>
    </row>
    <row r="4368" spans="3:7" x14ac:dyDescent="0.25">
      <c r="C4368" s="15"/>
      <c r="G4368"/>
    </row>
    <row r="4369" spans="3:7" x14ac:dyDescent="0.25">
      <c r="C4369" s="15"/>
      <c r="G4369"/>
    </row>
    <row r="4370" spans="3:7" x14ac:dyDescent="0.25">
      <c r="C4370" s="15"/>
      <c r="G4370"/>
    </row>
    <row r="4371" spans="3:7" x14ac:dyDescent="0.25">
      <c r="C4371" s="15"/>
      <c r="G4371"/>
    </row>
    <row r="4372" spans="3:7" x14ac:dyDescent="0.25">
      <c r="C4372" s="15"/>
      <c r="G4372"/>
    </row>
    <row r="4373" spans="3:7" x14ac:dyDescent="0.25">
      <c r="C4373" s="15"/>
      <c r="G4373"/>
    </row>
    <row r="4374" spans="3:7" x14ac:dyDescent="0.25">
      <c r="C4374" s="15"/>
      <c r="G4374"/>
    </row>
    <row r="4375" spans="3:7" x14ac:dyDescent="0.25">
      <c r="C4375" s="15"/>
      <c r="G4375"/>
    </row>
    <row r="4376" spans="3:7" x14ac:dyDescent="0.25">
      <c r="C4376" s="15"/>
      <c r="G4376"/>
    </row>
    <row r="4377" spans="3:7" x14ac:dyDescent="0.25">
      <c r="C4377" s="15"/>
      <c r="G4377"/>
    </row>
    <row r="4378" spans="3:7" x14ac:dyDescent="0.25">
      <c r="C4378" s="15"/>
      <c r="G4378"/>
    </row>
    <row r="4379" spans="3:7" x14ac:dyDescent="0.25">
      <c r="C4379" s="15"/>
      <c r="G4379"/>
    </row>
    <row r="4380" spans="3:7" x14ac:dyDescent="0.25">
      <c r="C4380" s="15"/>
      <c r="G4380"/>
    </row>
    <row r="4381" spans="3:7" x14ac:dyDescent="0.25">
      <c r="C4381" s="15"/>
      <c r="G4381"/>
    </row>
    <row r="4382" spans="3:7" x14ac:dyDescent="0.25">
      <c r="C4382" s="15"/>
      <c r="G4382"/>
    </row>
    <row r="4383" spans="3:7" x14ac:dyDescent="0.25">
      <c r="C4383" s="15"/>
      <c r="G4383"/>
    </row>
    <row r="4384" spans="3:7" x14ac:dyDescent="0.25">
      <c r="C4384" s="15"/>
      <c r="G4384"/>
    </row>
    <row r="4385" spans="3:7" x14ac:dyDescent="0.25">
      <c r="C4385" s="15"/>
      <c r="G4385"/>
    </row>
    <row r="4386" spans="3:7" x14ac:dyDescent="0.25">
      <c r="C4386" s="15"/>
      <c r="G4386"/>
    </row>
    <row r="4387" spans="3:7" x14ac:dyDescent="0.25">
      <c r="C4387" s="15"/>
      <c r="G4387"/>
    </row>
    <row r="4388" spans="3:7" x14ac:dyDescent="0.25">
      <c r="C4388" s="15"/>
      <c r="G4388"/>
    </row>
    <row r="4389" spans="3:7" x14ac:dyDescent="0.25">
      <c r="C4389" s="15"/>
      <c r="G4389"/>
    </row>
    <row r="4390" spans="3:7" x14ac:dyDescent="0.25">
      <c r="C4390" s="15"/>
      <c r="G4390"/>
    </row>
    <row r="4391" spans="3:7" x14ac:dyDescent="0.25">
      <c r="C4391" s="15"/>
      <c r="G4391"/>
    </row>
    <row r="4392" spans="3:7" x14ac:dyDescent="0.25">
      <c r="C4392" s="15"/>
      <c r="G4392"/>
    </row>
    <row r="4393" spans="3:7" x14ac:dyDescent="0.25">
      <c r="C4393" s="15"/>
      <c r="G4393"/>
    </row>
    <row r="4394" spans="3:7" x14ac:dyDescent="0.25">
      <c r="C4394" s="15"/>
      <c r="G4394"/>
    </row>
    <row r="4395" spans="3:7" x14ac:dyDescent="0.25">
      <c r="C4395" s="15"/>
      <c r="G4395"/>
    </row>
    <row r="4396" spans="3:7" x14ac:dyDescent="0.25">
      <c r="C4396" s="15"/>
      <c r="G4396"/>
    </row>
    <row r="4397" spans="3:7" x14ac:dyDescent="0.25">
      <c r="C4397" s="15"/>
      <c r="G4397"/>
    </row>
    <row r="4398" spans="3:7" x14ac:dyDescent="0.25">
      <c r="C4398" s="15"/>
      <c r="G4398"/>
    </row>
    <row r="4399" spans="3:7" x14ac:dyDescent="0.25">
      <c r="C4399" s="15"/>
      <c r="G4399"/>
    </row>
    <row r="4400" spans="3:7" x14ac:dyDescent="0.25">
      <c r="C4400" s="15"/>
      <c r="G4400"/>
    </row>
    <row r="4401" spans="3:7" x14ac:dyDescent="0.25">
      <c r="C4401" s="15"/>
      <c r="G4401"/>
    </row>
    <row r="4402" spans="3:7" x14ac:dyDescent="0.25">
      <c r="C4402" s="15"/>
      <c r="G4402"/>
    </row>
    <row r="4403" spans="3:7" x14ac:dyDescent="0.25">
      <c r="C4403" s="15"/>
      <c r="G4403"/>
    </row>
    <row r="4404" spans="3:7" x14ac:dyDescent="0.25">
      <c r="C4404" s="15"/>
      <c r="G4404"/>
    </row>
    <row r="4405" spans="3:7" x14ac:dyDescent="0.25">
      <c r="C4405" s="15"/>
      <c r="G4405"/>
    </row>
    <row r="4406" spans="3:7" x14ac:dyDescent="0.25">
      <c r="C4406" s="15"/>
      <c r="G4406"/>
    </row>
    <row r="4407" spans="3:7" x14ac:dyDescent="0.25">
      <c r="C4407" s="15"/>
      <c r="G4407"/>
    </row>
    <row r="4408" spans="3:7" x14ac:dyDescent="0.25">
      <c r="C4408" s="15"/>
      <c r="G4408"/>
    </row>
    <row r="4409" spans="3:7" x14ac:dyDescent="0.25">
      <c r="C4409" s="15"/>
      <c r="G4409"/>
    </row>
    <row r="4410" spans="3:7" x14ac:dyDescent="0.25">
      <c r="C4410" s="15"/>
      <c r="G4410"/>
    </row>
    <row r="4411" spans="3:7" x14ac:dyDescent="0.25">
      <c r="C4411" s="15"/>
      <c r="G4411"/>
    </row>
    <row r="4412" spans="3:7" x14ac:dyDescent="0.25">
      <c r="C4412" s="15"/>
      <c r="G4412"/>
    </row>
    <row r="4413" spans="3:7" x14ac:dyDescent="0.25">
      <c r="C4413" s="15"/>
      <c r="G4413"/>
    </row>
    <row r="4414" spans="3:7" x14ac:dyDescent="0.25">
      <c r="C4414" s="15"/>
      <c r="G4414"/>
    </row>
    <row r="4415" spans="3:7" x14ac:dyDescent="0.25">
      <c r="C4415" s="15"/>
      <c r="G4415"/>
    </row>
    <row r="4416" spans="3:7" x14ac:dyDescent="0.25">
      <c r="C4416" s="15"/>
      <c r="G4416"/>
    </row>
    <row r="4417" spans="3:7" x14ac:dyDescent="0.25">
      <c r="C4417" s="15"/>
      <c r="G4417"/>
    </row>
    <row r="4418" spans="3:7" x14ac:dyDescent="0.25">
      <c r="C4418" s="15"/>
      <c r="G4418"/>
    </row>
    <row r="4419" spans="3:7" x14ac:dyDescent="0.25">
      <c r="C4419" s="15"/>
      <c r="G4419"/>
    </row>
    <row r="4420" spans="3:7" x14ac:dyDescent="0.25">
      <c r="C4420" s="15"/>
      <c r="G4420"/>
    </row>
    <row r="4421" spans="3:7" x14ac:dyDescent="0.25">
      <c r="C4421" s="15"/>
      <c r="G4421"/>
    </row>
    <row r="4422" spans="3:7" x14ac:dyDescent="0.25">
      <c r="C4422" s="15"/>
      <c r="G4422"/>
    </row>
    <row r="4423" spans="3:7" x14ac:dyDescent="0.25">
      <c r="C4423" s="15"/>
      <c r="G4423"/>
    </row>
    <row r="4424" spans="3:7" x14ac:dyDescent="0.25">
      <c r="C4424" s="15"/>
      <c r="G4424"/>
    </row>
    <row r="4425" spans="3:7" x14ac:dyDescent="0.25">
      <c r="C4425" s="15"/>
      <c r="G4425"/>
    </row>
    <row r="4426" spans="3:7" x14ac:dyDescent="0.25">
      <c r="C4426" s="15"/>
      <c r="G4426"/>
    </row>
    <row r="4427" spans="3:7" x14ac:dyDescent="0.25">
      <c r="C4427" s="15"/>
      <c r="G4427"/>
    </row>
    <row r="4428" spans="3:7" x14ac:dyDescent="0.25">
      <c r="C4428" s="15"/>
      <c r="G4428"/>
    </row>
    <row r="4429" spans="3:7" x14ac:dyDescent="0.25">
      <c r="C4429" s="15"/>
      <c r="G4429"/>
    </row>
    <row r="4430" spans="3:7" x14ac:dyDescent="0.25">
      <c r="C4430" s="15"/>
      <c r="G4430"/>
    </row>
    <row r="4431" spans="3:7" x14ac:dyDescent="0.25">
      <c r="C4431" s="15"/>
      <c r="G4431"/>
    </row>
    <row r="4432" spans="3:7" x14ac:dyDescent="0.25">
      <c r="C4432" s="15"/>
      <c r="G4432"/>
    </row>
    <row r="4433" spans="3:7" x14ac:dyDescent="0.25">
      <c r="C4433" s="15"/>
      <c r="G4433"/>
    </row>
    <row r="4434" spans="3:7" x14ac:dyDescent="0.25">
      <c r="C4434" s="15"/>
      <c r="G4434"/>
    </row>
    <row r="4435" spans="3:7" x14ac:dyDescent="0.25">
      <c r="C4435" s="15"/>
      <c r="G4435"/>
    </row>
    <row r="4436" spans="3:7" x14ac:dyDescent="0.25">
      <c r="C4436" s="15"/>
      <c r="G4436"/>
    </row>
    <row r="4437" spans="3:7" x14ac:dyDescent="0.25">
      <c r="C4437" s="15"/>
      <c r="G4437"/>
    </row>
    <row r="4438" spans="3:7" x14ac:dyDescent="0.25">
      <c r="C4438" s="15"/>
      <c r="G4438"/>
    </row>
    <row r="4439" spans="3:7" x14ac:dyDescent="0.25">
      <c r="C4439" s="15"/>
      <c r="G4439"/>
    </row>
    <row r="4440" spans="3:7" x14ac:dyDescent="0.25">
      <c r="C4440" s="15"/>
      <c r="G4440"/>
    </row>
    <row r="4441" spans="3:7" x14ac:dyDescent="0.25">
      <c r="C4441" s="15"/>
      <c r="G4441"/>
    </row>
    <row r="4442" spans="3:7" x14ac:dyDescent="0.25">
      <c r="C4442" s="15"/>
      <c r="G4442"/>
    </row>
    <row r="4443" spans="3:7" x14ac:dyDescent="0.25">
      <c r="C4443" s="15"/>
      <c r="G4443"/>
    </row>
    <row r="4444" spans="3:7" x14ac:dyDescent="0.25">
      <c r="C4444" s="15"/>
      <c r="G4444"/>
    </row>
    <row r="4445" spans="3:7" x14ac:dyDescent="0.25">
      <c r="C4445" s="15"/>
      <c r="G4445"/>
    </row>
    <row r="4446" spans="3:7" x14ac:dyDescent="0.25">
      <c r="C4446" s="15"/>
      <c r="G4446"/>
    </row>
    <row r="4447" spans="3:7" x14ac:dyDescent="0.25">
      <c r="C4447" s="15"/>
      <c r="G4447"/>
    </row>
    <row r="4448" spans="3:7" x14ac:dyDescent="0.25">
      <c r="C4448" s="15"/>
      <c r="G4448"/>
    </row>
    <row r="4449" spans="3:7" x14ac:dyDescent="0.25">
      <c r="C4449" s="15"/>
      <c r="G4449"/>
    </row>
    <row r="4450" spans="3:7" x14ac:dyDescent="0.25">
      <c r="C4450" s="15"/>
      <c r="G4450"/>
    </row>
    <row r="4451" spans="3:7" x14ac:dyDescent="0.25">
      <c r="C4451" s="15"/>
      <c r="G4451"/>
    </row>
    <row r="4452" spans="3:7" x14ac:dyDescent="0.25">
      <c r="C4452" s="15"/>
      <c r="G4452"/>
    </row>
    <row r="4453" spans="3:7" x14ac:dyDescent="0.25">
      <c r="C4453" s="15"/>
      <c r="G4453"/>
    </row>
    <row r="4454" spans="3:7" x14ac:dyDescent="0.25">
      <c r="C4454" s="15"/>
      <c r="G4454"/>
    </row>
    <row r="4455" spans="3:7" x14ac:dyDescent="0.25">
      <c r="C4455" s="15"/>
      <c r="G4455"/>
    </row>
    <row r="4456" spans="3:7" x14ac:dyDescent="0.25">
      <c r="C4456" s="15"/>
      <c r="G4456"/>
    </row>
    <row r="4457" spans="3:7" x14ac:dyDescent="0.25">
      <c r="C4457" s="15"/>
      <c r="G4457"/>
    </row>
    <row r="4458" spans="3:7" x14ac:dyDescent="0.25">
      <c r="C4458" s="15"/>
      <c r="G4458"/>
    </row>
    <row r="4459" spans="3:7" x14ac:dyDescent="0.25">
      <c r="C4459" s="15"/>
      <c r="G4459"/>
    </row>
    <row r="4460" spans="3:7" x14ac:dyDescent="0.25">
      <c r="C4460" s="15"/>
      <c r="G4460"/>
    </row>
    <row r="4461" spans="3:7" x14ac:dyDescent="0.25">
      <c r="C4461" s="15"/>
      <c r="G4461"/>
    </row>
    <row r="4462" spans="3:7" x14ac:dyDescent="0.25">
      <c r="C4462" s="15"/>
      <c r="G4462"/>
    </row>
    <row r="4463" spans="3:7" x14ac:dyDescent="0.25">
      <c r="C4463" s="15"/>
      <c r="G4463"/>
    </row>
    <row r="4464" spans="3:7" x14ac:dyDescent="0.25">
      <c r="C4464" s="15"/>
      <c r="G4464"/>
    </row>
    <row r="4465" spans="3:7" x14ac:dyDescent="0.25">
      <c r="C4465" s="15"/>
      <c r="G4465"/>
    </row>
    <row r="4466" spans="3:7" x14ac:dyDescent="0.25">
      <c r="C4466" s="15"/>
      <c r="G4466"/>
    </row>
    <row r="4467" spans="3:7" x14ac:dyDescent="0.25">
      <c r="C4467" s="15"/>
      <c r="G4467"/>
    </row>
    <row r="4468" spans="3:7" x14ac:dyDescent="0.25">
      <c r="C4468" s="15"/>
      <c r="G4468"/>
    </row>
    <row r="4469" spans="3:7" x14ac:dyDescent="0.25">
      <c r="C4469" s="15"/>
      <c r="G4469"/>
    </row>
    <row r="4470" spans="3:7" x14ac:dyDescent="0.25">
      <c r="C4470" s="15"/>
      <c r="G4470"/>
    </row>
    <row r="4471" spans="3:7" x14ac:dyDescent="0.25">
      <c r="C4471" s="15"/>
      <c r="G4471"/>
    </row>
    <row r="4472" spans="3:7" x14ac:dyDescent="0.25">
      <c r="C4472" s="15"/>
      <c r="G4472"/>
    </row>
    <row r="4473" spans="3:7" x14ac:dyDescent="0.25">
      <c r="C4473" s="15"/>
      <c r="G4473"/>
    </row>
    <row r="4474" spans="3:7" x14ac:dyDescent="0.25">
      <c r="C4474" s="15"/>
      <c r="G4474"/>
    </row>
    <row r="4475" spans="3:7" x14ac:dyDescent="0.25">
      <c r="C4475" s="15"/>
      <c r="G4475"/>
    </row>
    <row r="4476" spans="3:7" x14ac:dyDescent="0.25">
      <c r="C4476" s="15"/>
      <c r="G4476"/>
    </row>
    <row r="4477" spans="3:7" x14ac:dyDescent="0.25">
      <c r="C4477" s="15"/>
      <c r="G4477"/>
    </row>
    <row r="4478" spans="3:7" x14ac:dyDescent="0.25">
      <c r="C4478" s="15"/>
      <c r="G4478"/>
    </row>
    <row r="4479" spans="3:7" x14ac:dyDescent="0.25">
      <c r="C4479" s="15"/>
      <c r="G4479"/>
    </row>
    <row r="4480" spans="3:7" x14ac:dyDescent="0.25">
      <c r="C4480" s="15"/>
      <c r="G4480"/>
    </row>
    <row r="4481" spans="3:7" x14ac:dyDescent="0.25">
      <c r="C4481" s="15"/>
      <c r="G4481"/>
    </row>
    <row r="4482" spans="3:7" x14ac:dyDescent="0.25">
      <c r="C4482" s="15"/>
      <c r="G4482"/>
    </row>
    <row r="4483" spans="3:7" x14ac:dyDescent="0.25">
      <c r="C4483" s="15"/>
      <c r="G4483"/>
    </row>
    <row r="4484" spans="3:7" x14ac:dyDescent="0.25">
      <c r="C4484" s="15"/>
      <c r="G4484"/>
    </row>
    <row r="4485" spans="3:7" x14ac:dyDescent="0.25">
      <c r="C4485" s="15"/>
      <c r="G4485"/>
    </row>
    <row r="4486" spans="3:7" x14ac:dyDescent="0.25">
      <c r="C4486" s="15"/>
      <c r="G4486"/>
    </row>
    <row r="4487" spans="3:7" x14ac:dyDescent="0.25">
      <c r="C4487" s="15"/>
      <c r="G4487"/>
    </row>
    <row r="4488" spans="3:7" x14ac:dyDescent="0.25">
      <c r="C4488" s="15"/>
      <c r="G4488"/>
    </row>
    <row r="4489" spans="3:7" x14ac:dyDescent="0.25">
      <c r="C4489" s="15"/>
      <c r="G4489"/>
    </row>
    <row r="4490" spans="3:7" x14ac:dyDescent="0.25">
      <c r="C4490" s="15"/>
      <c r="G4490"/>
    </row>
    <row r="4491" spans="3:7" x14ac:dyDescent="0.25">
      <c r="C4491" s="15"/>
      <c r="G4491"/>
    </row>
    <row r="4492" spans="3:7" x14ac:dyDescent="0.25">
      <c r="C4492" s="15"/>
      <c r="G4492"/>
    </row>
    <row r="4493" spans="3:7" x14ac:dyDescent="0.25">
      <c r="C4493" s="15"/>
      <c r="G4493"/>
    </row>
    <row r="4494" spans="3:7" x14ac:dyDescent="0.25">
      <c r="C4494" s="15"/>
      <c r="G4494"/>
    </row>
    <row r="4495" spans="3:7" x14ac:dyDescent="0.25">
      <c r="C4495" s="15"/>
      <c r="G4495"/>
    </row>
    <row r="4496" spans="3:7" x14ac:dyDescent="0.25">
      <c r="C4496" s="15"/>
      <c r="G4496"/>
    </row>
    <row r="4497" spans="3:7" x14ac:dyDescent="0.25">
      <c r="C4497" s="15"/>
      <c r="G4497"/>
    </row>
    <row r="4498" spans="3:7" x14ac:dyDescent="0.25">
      <c r="C4498" s="15"/>
      <c r="G4498"/>
    </row>
    <row r="4499" spans="3:7" x14ac:dyDescent="0.25">
      <c r="C4499" s="15"/>
      <c r="G4499"/>
    </row>
    <row r="4500" spans="3:7" x14ac:dyDescent="0.25">
      <c r="C4500" s="15"/>
      <c r="G4500"/>
    </row>
    <row r="4501" spans="3:7" x14ac:dyDescent="0.25">
      <c r="C4501" s="15"/>
      <c r="G4501"/>
    </row>
    <row r="4502" spans="3:7" x14ac:dyDescent="0.25">
      <c r="C4502" s="15"/>
      <c r="G4502"/>
    </row>
    <row r="4503" spans="3:7" x14ac:dyDescent="0.25">
      <c r="C4503" s="15"/>
      <c r="G4503"/>
    </row>
    <row r="4504" spans="3:7" x14ac:dyDescent="0.25">
      <c r="C4504" s="15"/>
      <c r="G4504"/>
    </row>
    <row r="4505" spans="3:7" x14ac:dyDescent="0.25">
      <c r="C4505" s="15"/>
      <c r="G4505"/>
    </row>
    <row r="4506" spans="3:7" x14ac:dyDescent="0.25">
      <c r="C4506" s="15"/>
      <c r="G4506"/>
    </row>
    <row r="4507" spans="3:7" x14ac:dyDescent="0.25">
      <c r="C4507" s="15"/>
      <c r="G4507"/>
    </row>
    <row r="4508" spans="3:7" x14ac:dyDescent="0.25">
      <c r="C4508" s="15"/>
      <c r="G4508"/>
    </row>
    <row r="4509" spans="3:7" x14ac:dyDescent="0.25">
      <c r="C4509" s="15"/>
      <c r="G4509"/>
    </row>
    <row r="4510" spans="3:7" x14ac:dyDescent="0.25">
      <c r="C4510" s="15"/>
      <c r="G4510"/>
    </row>
    <row r="4511" spans="3:7" x14ac:dyDescent="0.25">
      <c r="C4511" s="15"/>
      <c r="G4511"/>
    </row>
    <row r="4512" spans="3:7" x14ac:dyDescent="0.25">
      <c r="C4512" s="15"/>
      <c r="G4512"/>
    </row>
    <row r="4513" spans="3:7" x14ac:dyDescent="0.25">
      <c r="C4513" s="15"/>
      <c r="G4513"/>
    </row>
    <row r="4514" spans="3:7" x14ac:dyDescent="0.25">
      <c r="C4514" s="15"/>
      <c r="G4514"/>
    </row>
    <row r="4515" spans="3:7" x14ac:dyDescent="0.25">
      <c r="C4515" s="15"/>
      <c r="G4515"/>
    </row>
    <row r="4516" spans="3:7" x14ac:dyDescent="0.25">
      <c r="C4516" s="15"/>
      <c r="G4516"/>
    </row>
    <row r="4517" spans="3:7" x14ac:dyDescent="0.25">
      <c r="C4517" s="15"/>
      <c r="G4517"/>
    </row>
    <row r="4518" spans="3:7" x14ac:dyDescent="0.25">
      <c r="C4518" s="15"/>
      <c r="G4518"/>
    </row>
    <row r="4519" spans="3:7" x14ac:dyDescent="0.25">
      <c r="C4519" s="15"/>
      <c r="G4519"/>
    </row>
    <row r="4520" spans="3:7" x14ac:dyDescent="0.25">
      <c r="C4520" s="15"/>
      <c r="G4520"/>
    </row>
    <row r="4521" spans="3:7" x14ac:dyDescent="0.25">
      <c r="C4521" s="15"/>
      <c r="G4521"/>
    </row>
    <row r="4522" spans="3:7" x14ac:dyDescent="0.25">
      <c r="C4522" s="15"/>
      <c r="G4522"/>
    </row>
    <row r="4523" spans="3:7" x14ac:dyDescent="0.25">
      <c r="C4523" s="15"/>
      <c r="G4523"/>
    </row>
    <row r="4524" spans="3:7" x14ac:dyDescent="0.25">
      <c r="C4524" s="15"/>
      <c r="G4524"/>
    </row>
    <row r="4525" spans="3:7" x14ac:dyDescent="0.25">
      <c r="C4525" s="15"/>
      <c r="G4525"/>
    </row>
    <row r="4526" spans="3:7" x14ac:dyDescent="0.25">
      <c r="C4526" s="15"/>
      <c r="G4526"/>
    </row>
    <row r="4527" spans="3:7" x14ac:dyDescent="0.25">
      <c r="C4527" s="15"/>
      <c r="G4527"/>
    </row>
    <row r="4528" spans="3:7" x14ac:dyDescent="0.25">
      <c r="C4528" s="15"/>
      <c r="G4528"/>
    </row>
    <row r="4529" spans="3:7" x14ac:dyDescent="0.25">
      <c r="C4529" s="15"/>
      <c r="G4529"/>
    </row>
    <row r="4530" spans="3:7" x14ac:dyDescent="0.25">
      <c r="C4530" s="15"/>
      <c r="G4530"/>
    </row>
    <row r="4531" spans="3:7" x14ac:dyDescent="0.25">
      <c r="C4531" s="15"/>
      <c r="G4531"/>
    </row>
    <row r="4532" spans="3:7" x14ac:dyDescent="0.25">
      <c r="C4532" s="15"/>
      <c r="G4532"/>
    </row>
    <row r="4533" spans="3:7" x14ac:dyDescent="0.25">
      <c r="C4533" s="15"/>
      <c r="G4533"/>
    </row>
    <row r="4534" spans="3:7" x14ac:dyDescent="0.25">
      <c r="C4534" s="15"/>
      <c r="G4534"/>
    </row>
    <row r="4535" spans="3:7" x14ac:dyDescent="0.25">
      <c r="C4535" s="15"/>
      <c r="G4535"/>
    </row>
    <row r="4536" spans="3:7" x14ac:dyDescent="0.25">
      <c r="C4536" s="15"/>
      <c r="G4536"/>
    </row>
    <row r="4537" spans="3:7" x14ac:dyDescent="0.25">
      <c r="C4537" s="15"/>
      <c r="G4537"/>
    </row>
    <row r="4538" spans="3:7" x14ac:dyDescent="0.25">
      <c r="C4538" s="15"/>
      <c r="G4538"/>
    </row>
    <row r="4539" spans="3:7" x14ac:dyDescent="0.25">
      <c r="C4539" s="15"/>
      <c r="G4539"/>
    </row>
    <row r="4540" spans="3:7" x14ac:dyDescent="0.25">
      <c r="C4540" s="15"/>
      <c r="G4540"/>
    </row>
    <row r="4541" spans="3:7" x14ac:dyDescent="0.25">
      <c r="C4541" s="15"/>
      <c r="G4541"/>
    </row>
    <row r="4542" spans="3:7" x14ac:dyDescent="0.25">
      <c r="C4542" s="15"/>
      <c r="G4542"/>
    </row>
    <row r="4543" spans="3:7" x14ac:dyDescent="0.25">
      <c r="C4543" s="15"/>
      <c r="G4543"/>
    </row>
    <row r="4544" spans="3:7" x14ac:dyDescent="0.25">
      <c r="C4544" s="15"/>
      <c r="G4544"/>
    </row>
    <row r="4545" spans="3:7" x14ac:dyDescent="0.25">
      <c r="C4545" s="15"/>
      <c r="G4545"/>
    </row>
    <row r="4546" spans="3:7" x14ac:dyDescent="0.25">
      <c r="C4546" s="15"/>
      <c r="G4546"/>
    </row>
    <row r="4547" spans="3:7" x14ac:dyDescent="0.25">
      <c r="C4547" s="15"/>
      <c r="G4547"/>
    </row>
    <row r="4548" spans="3:7" x14ac:dyDescent="0.25">
      <c r="C4548" s="15"/>
      <c r="G4548"/>
    </row>
    <row r="4549" spans="3:7" x14ac:dyDescent="0.25">
      <c r="C4549" s="15"/>
      <c r="G4549"/>
    </row>
    <row r="4550" spans="3:7" x14ac:dyDescent="0.25">
      <c r="C4550" s="15"/>
      <c r="G4550"/>
    </row>
    <row r="4551" spans="3:7" x14ac:dyDescent="0.25">
      <c r="C4551" s="15"/>
      <c r="G4551"/>
    </row>
    <row r="4552" spans="3:7" x14ac:dyDescent="0.25">
      <c r="C4552" s="15"/>
      <c r="G4552"/>
    </row>
    <row r="4553" spans="3:7" x14ac:dyDescent="0.25">
      <c r="C4553" s="15"/>
      <c r="G4553"/>
    </row>
    <row r="4554" spans="3:7" x14ac:dyDescent="0.25">
      <c r="C4554" s="15"/>
      <c r="G4554"/>
    </row>
    <row r="4555" spans="3:7" x14ac:dyDescent="0.25">
      <c r="C4555" s="15"/>
      <c r="G4555"/>
    </row>
    <row r="4556" spans="3:7" x14ac:dyDescent="0.25">
      <c r="C4556" s="15"/>
      <c r="G4556"/>
    </row>
    <row r="4557" spans="3:7" x14ac:dyDescent="0.25">
      <c r="C4557" s="15"/>
      <c r="G4557"/>
    </row>
    <row r="4558" spans="3:7" x14ac:dyDescent="0.25">
      <c r="C4558" s="15"/>
      <c r="G4558"/>
    </row>
    <row r="4559" spans="3:7" x14ac:dyDescent="0.25">
      <c r="C4559" s="15"/>
      <c r="G4559"/>
    </row>
    <row r="4560" spans="3:7" x14ac:dyDescent="0.25">
      <c r="C4560" s="15"/>
      <c r="G4560"/>
    </row>
    <row r="4561" spans="3:7" x14ac:dyDescent="0.25">
      <c r="C4561" s="15"/>
      <c r="G4561"/>
    </row>
    <row r="4562" spans="3:7" x14ac:dyDescent="0.25">
      <c r="C4562" s="15"/>
      <c r="G4562"/>
    </row>
    <row r="4563" spans="3:7" x14ac:dyDescent="0.25">
      <c r="C4563" s="15"/>
      <c r="G4563"/>
    </row>
    <row r="4564" spans="3:7" x14ac:dyDescent="0.25">
      <c r="C4564" s="15"/>
      <c r="G4564"/>
    </row>
    <row r="4565" spans="3:7" x14ac:dyDescent="0.25">
      <c r="C4565" s="15"/>
      <c r="G4565"/>
    </row>
    <row r="4566" spans="3:7" x14ac:dyDescent="0.25">
      <c r="C4566" s="15"/>
      <c r="G4566"/>
    </row>
    <row r="4567" spans="3:7" x14ac:dyDescent="0.25">
      <c r="C4567" s="15"/>
      <c r="G4567"/>
    </row>
    <row r="4568" spans="3:7" x14ac:dyDescent="0.25">
      <c r="C4568" s="15"/>
      <c r="G4568"/>
    </row>
    <row r="4569" spans="3:7" x14ac:dyDescent="0.25">
      <c r="C4569" s="15"/>
      <c r="G4569"/>
    </row>
    <row r="4570" spans="3:7" x14ac:dyDescent="0.25">
      <c r="C4570" s="15"/>
      <c r="G4570"/>
    </row>
    <row r="4571" spans="3:7" x14ac:dyDescent="0.25">
      <c r="C4571" s="15"/>
      <c r="G4571"/>
    </row>
    <row r="4572" spans="3:7" x14ac:dyDescent="0.25">
      <c r="C4572" s="15"/>
      <c r="G4572"/>
    </row>
    <row r="4573" spans="3:7" x14ac:dyDescent="0.25">
      <c r="C4573" s="15"/>
      <c r="G4573"/>
    </row>
    <row r="4574" spans="3:7" x14ac:dyDescent="0.25">
      <c r="C4574" s="15"/>
      <c r="G4574"/>
    </row>
    <row r="4575" spans="3:7" x14ac:dyDescent="0.25">
      <c r="C4575" s="15"/>
      <c r="G4575"/>
    </row>
    <row r="4576" spans="3:7" x14ac:dyDescent="0.25">
      <c r="C4576" s="15"/>
      <c r="G4576"/>
    </row>
    <row r="4577" spans="3:7" x14ac:dyDescent="0.25">
      <c r="C4577" s="15"/>
      <c r="G4577"/>
    </row>
    <row r="4578" spans="3:7" x14ac:dyDescent="0.25">
      <c r="C4578" s="15"/>
      <c r="G4578"/>
    </row>
    <row r="4579" spans="3:7" x14ac:dyDescent="0.25">
      <c r="C4579" s="15"/>
      <c r="G4579"/>
    </row>
    <row r="4580" spans="3:7" x14ac:dyDescent="0.25">
      <c r="C4580" s="15"/>
      <c r="G4580"/>
    </row>
    <row r="4581" spans="3:7" x14ac:dyDescent="0.25">
      <c r="C4581" s="15"/>
      <c r="G4581"/>
    </row>
    <row r="4582" spans="3:7" x14ac:dyDescent="0.25">
      <c r="C4582" s="15"/>
      <c r="G4582"/>
    </row>
    <row r="4583" spans="3:7" x14ac:dyDescent="0.25">
      <c r="C4583" s="15"/>
      <c r="G4583"/>
    </row>
    <row r="4584" spans="3:7" x14ac:dyDescent="0.25">
      <c r="C4584" s="15"/>
      <c r="G4584"/>
    </row>
    <row r="4585" spans="3:7" x14ac:dyDescent="0.25">
      <c r="C4585" s="15"/>
      <c r="G4585"/>
    </row>
    <row r="4586" spans="3:7" x14ac:dyDescent="0.25">
      <c r="C4586" s="15"/>
      <c r="G4586"/>
    </row>
    <row r="4587" spans="3:7" x14ac:dyDescent="0.25">
      <c r="C4587" s="15"/>
      <c r="G4587"/>
    </row>
    <row r="4588" spans="3:7" x14ac:dyDescent="0.25">
      <c r="C4588" s="15"/>
      <c r="G4588"/>
    </row>
    <row r="4589" spans="3:7" x14ac:dyDescent="0.25">
      <c r="C4589" s="15"/>
      <c r="G4589"/>
    </row>
    <row r="4590" spans="3:7" x14ac:dyDescent="0.25">
      <c r="C4590" s="15"/>
      <c r="G4590"/>
    </row>
    <row r="4591" spans="3:7" x14ac:dyDescent="0.25">
      <c r="C4591" s="15"/>
      <c r="G4591"/>
    </row>
    <row r="4592" spans="3:7" x14ac:dyDescent="0.25">
      <c r="C4592" s="15"/>
      <c r="G4592"/>
    </row>
    <row r="4593" spans="3:7" x14ac:dyDescent="0.25">
      <c r="C4593" s="15"/>
      <c r="G4593"/>
    </row>
    <row r="4594" spans="3:7" x14ac:dyDescent="0.25">
      <c r="C4594" s="15"/>
      <c r="G4594"/>
    </row>
    <row r="4595" spans="3:7" x14ac:dyDescent="0.25">
      <c r="C4595" s="15"/>
      <c r="G4595"/>
    </row>
    <row r="4596" spans="3:7" x14ac:dyDescent="0.25">
      <c r="C4596" s="15"/>
      <c r="G4596"/>
    </row>
    <row r="4597" spans="3:7" x14ac:dyDescent="0.25">
      <c r="C4597" s="15"/>
      <c r="G4597"/>
    </row>
    <row r="4598" spans="3:7" x14ac:dyDescent="0.25">
      <c r="C4598" s="15"/>
      <c r="G4598"/>
    </row>
    <row r="4599" spans="3:7" x14ac:dyDescent="0.25">
      <c r="C4599" s="15"/>
      <c r="G4599"/>
    </row>
    <row r="4600" spans="3:7" x14ac:dyDescent="0.25">
      <c r="C4600" s="15"/>
      <c r="G4600"/>
    </row>
    <row r="4601" spans="3:7" x14ac:dyDescent="0.25">
      <c r="C4601" s="15"/>
      <c r="G4601"/>
    </row>
    <row r="4602" spans="3:7" x14ac:dyDescent="0.25">
      <c r="C4602" s="15"/>
      <c r="G4602"/>
    </row>
    <row r="4603" spans="3:7" x14ac:dyDescent="0.25">
      <c r="C4603" s="15"/>
      <c r="G4603"/>
    </row>
    <row r="4604" spans="3:7" x14ac:dyDescent="0.25">
      <c r="C4604" s="15"/>
      <c r="G4604"/>
    </row>
    <row r="4605" spans="3:7" x14ac:dyDescent="0.25">
      <c r="C4605" s="15"/>
      <c r="G4605"/>
    </row>
    <row r="4606" spans="3:7" x14ac:dyDescent="0.25">
      <c r="C4606" s="15"/>
      <c r="G4606"/>
    </row>
    <row r="4607" spans="3:7" x14ac:dyDescent="0.25">
      <c r="C4607" s="15"/>
      <c r="G4607"/>
    </row>
    <row r="4608" spans="3:7" x14ac:dyDescent="0.25">
      <c r="C4608" s="15"/>
      <c r="G4608"/>
    </row>
    <row r="4609" spans="3:7" x14ac:dyDescent="0.25">
      <c r="C4609" s="15"/>
      <c r="G4609"/>
    </row>
    <row r="4610" spans="3:7" x14ac:dyDescent="0.25">
      <c r="C4610" s="15"/>
      <c r="G4610"/>
    </row>
    <row r="4611" spans="3:7" x14ac:dyDescent="0.25">
      <c r="C4611" s="15"/>
      <c r="G4611"/>
    </row>
    <row r="4612" spans="3:7" x14ac:dyDescent="0.25">
      <c r="C4612" s="15"/>
      <c r="G4612"/>
    </row>
    <row r="4613" spans="3:7" x14ac:dyDescent="0.25">
      <c r="C4613" s="15"/>
      <c r="G4613"/>
    </row>
    <row r="4614" spans="3:7" x14ac:dyDescent="0.25">
      <c r="C4614" s="15"/>
      <c r="G4614"/>
    </row>
    <row r="4615" spans="3:7" x14ac:dyDescent="0.25">
      <c r="C4615" s="15"/>
      <c r="G4615"/>
    </row>
    <row r="4616" spans="3:7" x14ac:dyDescent="0.25">
      <c r="C4616" s="15"/>
      <c r="G4616"/>
    </row>
    <row r="4617" spans="3:7" x14ac:dyDescent="0.25">
      <c r="C4617" s="15"/>
      <c r="G4617"/>
    </row>
    <row r="4618" spans="3:7" x14ac:dyDescent="0.25">
      <c r="C4618" s="15"/>
      <c r="G4618"/>
    </row>
    <row r="4619" spans="3:7" x14ac:dyDescent="0.25">
      <c r="C4619" s="15"/>
      <c r="G4619"/>
    </row>
    <row r="4620" spans="3:7" x14ac:dyDescent="0.25">
      <c r="C4620" s="15"/>
      <c r="G4620"/>
    </row>
    <row r="4621" spans="3:7" x14ac:dyDescent="0.25">
      <c r="C4621" s="15"/>
      <c r="G4621"/>
    </row>
    <row r="4622" spans="3:7" x14ac:dyDescent="0.25">
      <c r="C4622" s="15"/>
      <c r="G4622"/>
    </row>
    <row r="4623" spans="3:7" x14ac:dyDescent="0.25">
      <c r="C4623" s="15"/>
      <c r="G4623"/>
    </row>
    <row r="4624" spans="3:7" x14ac:dyDescent="0.25">
      <c r="C4624" s="15"/>
      <c r="G4624"/>
    </row>
    <row r="4625" spans="3:7" x14ac:dyDescent="0.25">
      <c r="C4625" s="15"/>
      <c r="G4625"/>
    </row>
    <row r="4626" spans="3:7" x14ac:dyDescent="0.25">
      <c r="C4626" s="15"/>
      <c r="G4626"/>
    </row>
    <row r="4627" spans="3:7" x14ac:dyDescent="0.25">
      <c r="C4627" s="15"/>
      <c r="G4627"/>
    </row>
    <row r="4628" spans="3:7" x14ac:dyDescent="0.25">
      <c r="C4628" s="15"/>
      <c r="G4628"/>
    </row>
    <row r="4629" spans="3:7" x14ac:dyDescent="0.25">
      <c r="C4629" s="15"/>
      <c r="G4629"/>
    </row>
    <row r="4630" spans="3:7" x14ac:dyDescent="0.25">
      <c r="C4630" s="15"/>
      <c r="G4630"/>
    </row>
    <row r="4631" spans="3:7" x14ac:dyDescent="0.25">
      <c r="C4631" s="15"/>
      <c r="G4631"/>
    </row>
    <row r="4632" spans="3:7" x14ac:dyDescent="0.25">
      <c r="C4632" s="15"/>
      <c r="G4632"/>
    </row>
    <row r="4633" spans="3:7" x14ac:dyDescent="0.25">
      <c r="C4633" s="15"/>
      <c r="G4633"/>
    </row>
    <row r="4634" spans="3:7" x14ac:dyDescent="0.25">
      <c r="C4634" s="15"/>
      <c r="G4634"/>
    </row>
    <row r="4635" spans="3:7" x14ac:dyDescent="0.25">
      <c r="C4635" s="15"/>
      <c r="G4635"/>
    </row>
    <row r="4636" spans="3:7" x14ac:dyDescent="0.25">
      <c r="C4636" s="15"/>
      <c r="G4636"/>
    </row>
    <row r="4637" spans="3:7" x14ac:dyDescent="0.25">
      <c r="C4637" s="15"/>
      <c r="G4637"/>
    </row>
    <row r="4638" spans="3:7" x14ac:dyDescent="0.25">
      <c r="C4638" s="15"/>
      <c r="G4638"/>
    </row>
    <row r="4639" spans="3:7" x14ac:dyDescent="0.25">
      <c r="C4639" s="15"/>
      <c r="G4639"/>
    </row>
    <row r="4640" spans="3:7" x14ac:dyDescent="0.25">
      <c r="C4640" s="15"/>
      <c r="G4640"/>
    </row>
    <row r="4641" spans="3:7" x14ac:dyDescent="0.25">
      <c r="C4641" s="15"/>
      <c r="G4641"/>
    </row>
    <row r="4642" spans="3:7" x14ac:dyDescent="0.25">
      <c r="C4642" s="15"/>
      <c r="G4642"/>
    </row>
    <row r="4643" spans="3:7" x14ac:dyDescent="0.25">
      <c r="C4643" s="15"/>
      <c r="G4643"/>
    </row>
    <row r="4644" spans="3:7" x14ac:dyDescent="0.25">
      <c r="C4644" s="15"/>
      <c r="G4644"/>
    </row>
    <row r="4645" spans="3:7" x14ac:dyDescent="0.25">
      <c r="C4645" s="15"/>
      <c r="G4645"/>
    </row>
    <row r="4646" spans="3:7" x14ac:dyDescent="0.25">
      <c r="C4646" s="15"/>
      <c r="G4646"/>
    </row>
    <row r="4647" spans="3:7" x14ac:dyDescent="0.25">
      <c r="C4647" s="15"/>
      <c r="G4647"/>
    </row>
    <row r="4648" spans="3:7" x14ac:dyDescent="0.25">
      <c r="C4648" s="15"/>
      <c r="G4648"/>
    </row>
    <row r="4649" spans="3:7" x14ac:dyDescent="0.25">
      <c r="C4649" s="15"/>
      <c r="G4649"/>
    </row>
    <row r="4650" spans="3:7" x14ac:dyDescent="0.25">
      <c r="C4650" s="15"/>
      <c r="G4650"/>
    </row>
    <row r="4651" spans="3:7" x14ac:dyDescent="0.25">
      <c r="C4651" s="15"/>
      <c r="G4651"/>
    </row>
    <row r="4652" spans="3:7" x14ac:dyDescent="0.25">
      <c r="C4652" s="15"/>
      <c r="G4652"/>
    </row>
    <row r="4653" spans="3:7" x14ac:dyDescent="0.25">
      <c r="C4653" s="15"/>
      <c r="G4653"/>
    </row>
    <row r="4654" spans="3:7" x14ac:dyDescent="0.25">
      <c r="C4654" s="15"/>
      <c r="G4654"/>
    </row>
    <row r="4655" spans="3:7" x14ac:dyDescent="0.25">
      <c r="C4655" s="15"/>
      <c r="G4655"/>
    </row>
    <row r="4656" spans="3:7" x14ac:dyDescent="0.25">
      <c r="C4656" s="15"/>
      <c r="G4656"/>
    </row>
    <row r="4657" spans="3:7" x14ac:dyDescent="0.25">
      <c r="C4657" s="15"/>
      <c r="G4657"/>
    </row>
    <row r="4658" spans="3:7" x14ac:dyDescent="0.25">
      <c r="C4658" s="15"/>
      <c r="G4658"/>
    </row>
    <row r="4659" spans="3:7" x14ac:dyDescent="0.25">
      <c r="C4659" s="15"/>
      <c r="G4659"/>
    </row>
    <row r="4660" spans="3:7" x14ac:dyDescent="0.25">
      <c r="C4660" s="15"/>
      <c r="G4660"/>
    </row>
    <row r="4661" spans="3:7" x14ac:dyDescent="0.25">
      <c r="C4661" s="15"/>
      <c r="G4661"/>
    </row>
    <row r="4662" spans="3:7" x14ac:dyDescent="0.25">
      <c r="C4662" s="15"/>
      <c r="G4662"/>
    </row>
    <row r="4663" spans="3:7" x14ac:dyDescent="0.25">
      <c r="C4663" s="15"/>
      <c r="G4663"/>
    </row>
    <row r="4664" spans="3:7" x14ac:dyDescent="0.25">
      <c r="C4664" s="15"/>
      <c r="G4664"/>
    </row>
    <row r="4665" spans="3:7" x14ac:dyDescent="0.25">
      <c r="C4665" s="15"/>
      <c r="G4665"/>
    </row>
    <row r="4666" spans="3:7" x14ac:dyDescent="0.25">
      <c r="C4666" s="15"/>
      <c r="G4666"/>
    </row>
    <row r="4667" spans="3:7" x14ac:dyDescent="0.25">
      <c r="C4667" s="15"/>
      <c r="G4667"/>
    </row>
    <row r="4668" spans="3:7" x14ac:dyDescent="0.25">
      <c r="C4668" s="15"/>
      <c r="G4668"/>
    </row>
    <row r="4669" spans="3:7" x14ac:dyDescent="0.25">
      <c r="C4669" s="15"/>
      <c r="G4669"/>
    </row>
    <row r="4670" spans="3:7" x14ac:dyDescent="0.25">
      <c r="C4670" s="15"/>
      <c r="G4670"/>
    </row>
    <row r="4671" spans="3:7" x14ac:dyDescent="0.25">
      <c r="C4671" s="15"/>
      <c r="G4671"/>
    </row>
    <row r="4672" spans="3:7" x14ac:dyDescent="0.25">
      <c r="C4672" s="15"/>
      <c r="G4672"/>
    </row>
    <row r="4673" spans="3:7" x14ac:dyDescent="0.25">
      <c r="C4673" s="15"/>
      <c r="G4673"/>
    </row>
    <row r="4674" spans="3:7" x14ac:dyDescent="0.25">
      <c r="C4674" s="15"/>
      <c r="G4674"/>
    </row>
    <row r="4675" spans="3:7" x14ac:dyDescent="0.25">
      <c r="C4675" s="15"/>
      <c r="G4675"/>
    </row>
    <row r="4676" spans="3:7" x14ac:dyDescent="0.25">
      <c r="C4676" s="15"/>
      <c r="G4676"/>
    </row>
    <row r="4677" spans="3:7" x14ac:dyDescent="0.25">
      <c r="C4677" s="15"/>
      <c r="G4677"/>
    </row>
    <row r="4678" spans="3:7" x14ac:dyDescent="0.25">
      <c r="C4678" s="15"/>
      <c r="G4678"/>
    </row>
    <row r="4679" spans="3:7" x14ac:dyDescent="0.25">
      <c r="C4679" s="15"/>
      <c r="G4679"/>
    </row>
    <row r="4680" spans="3:7" x14ac:dyDescent="0.25">
      <c r="C4680" s="15"/>
      <c r="G4680"/>
    </row>
    <row r="4681" spans="3:7" x14ac:dyDescent="0.25">
      <c r="C4681" s="15"/>
      <c r="G4681"/>
    </row>
    <row r="4682" spans="3:7" x14ac:dyDescent="0.25">
      <c r="C4682" s="15"/>
      <c r="G4682"/>
    </row>
    <row r="4683" spans="3:7" x14ac:dyDescent="0.25">
      <c r="C4683" s="15"/>
      <c r="G4683"/>
    </row>
    <row r="4684" spans="3:7" x14ac:dyDescent="0.25">
      <c r="C4684" s="15"/>
      <c r="G4684"/>
    </row>
    <row r="4685" spans="3:7" x14ac:dyDescent="0.25">
      <c r="C4685" s="15"/>
      <c r="G4685"/>
    </row>
    <row r="4686" spans="3:7" x14ac:dyDescent="0.25">
      <c r="C4686" s="15"/>
      <c r="G4686"/>
    </row>
    <row r="4687" spans="3:7" x14ac:dyDescent="0.25">
      <c r="C4687" s="15"/>
      <c r="G4687"/>
    </row>
    <row r="4688" spans="3:7" x14ac:dyDescent="0.25">
      <c r="C4688" s="15"/>
      <c r="G4688"/>
    </row>
    <row r="4689" spans="3:7" x14ac:dyDescent="0.25">
      <c r="C4689" s="15"/>
      <c r="G4689"/>
    </row>
    <row r="4690" spans="3:7" x14ac:dyDescent="0.25">
      <c r="C4690" s="15"/>
      <c r="G4690"/>
    </row>
    <row r="4691" spans="3:7" x14ac:dyDescent="0.25">
      <c r="C4691" s="15"/>
      <c r="G4691"/>
    </row>
    <row r="4692" spans="3:7" x14ac:dyDescent="0.25">
      <c r="C4692" s="15"/>
      <c r="G4692"/>
    </row>
    <row r="4693" spans="3:7" x14ac:dyDescent="0.25">
      <c r="C4693" s="15"/>
      <c r="G4693"/>
    </row>
    <row r="4694" spans="3:7" x14ac:dyDescent="0.25">
      <c r="C4694" s="15"/>
      <c r="G4694"/>
    </row>
    <row r="4695" spans="3:7" x14ac:dyDescent="0.25">
      <c r="C4695" s="15"/>
      <c r="G4695"/>
    </row>
    <row r="4696" spans="3:7" x14ac:dyDescent="0.25">
      <c r="C4696" s="15"/>
      <c r="G4696"/>
    </row>
    <row r="4697" spans="3:7" x14ac:dyDescent="0.25">
      <c r="C4697" s="15"/>
      <c r="G4697"/>
    </row>
    <row r="4698" spans="3:7" x14ac:dyDescent="0.25">
      <c r="C4698" s="15"/>
      <c r="G4698"/>
    </row>
    <row r="4699" spans="3:7" x14ac:dyDescent="0.25">
      <c r="C4699" s="15"/>
      <c r="G4699"/>
    </row>
    <row r="4700" spans="3:7" x14ac:dyDescent="0.25">
      <c r="C4700" s="15"/>
      <c r="G4700"/>
    </row>
    <row r="4701" spans="3:7" x14ac:dyDescent="0.25">
      <c r="C4701" s="15"/>
      <c r="G4701"/>
    </row>
    <row r="4702" spans="3:7" x14ac:dyDescent="0.25">
      <c r="C4702" s="15"/>
      <c r="G4702"/>
    </row>
    <row r="4703" spans="3:7" x14ac:dyDescent="0.25">
      <c r="C4703" s="15"/>
      <c r="G4703"/>
    </row>
    <row r="4704" spans="3:7" x14ac:dyDescent="0.25">
      <c r="C4704" s="15"/>
      <c r="G4704"/>
    </row>
    <row r="4705" spans="3:7" x14ac:dyDescent="0.25">
      <c r="C4705" s="15"/>
      <c r="G4705"/>
    </row>
    <row r="4706" spans="3:7" x14ac:dyDescent="0.25">
      <c r="C4706" s="15"/>
      <c r="G4706"/>
    </row>
    <row r="4707" spans="3:7" x14ac:dyDescent="0.25">
      <c r="C4707" s="15"/>
      <c r="G4707"/>
    </row>
    <row r="4708" spans="3:7" x14ac:dyDescent="0.25">
      <c r="C4708" s="15"/>
      <c r="G4708"/>
    </row>
    <row r="4709" spans="3:7" x14ac:dyDescent="0.25">
      <c r="C4709" s="15"/>
      <c r="G4709"/>
    </row>
    <row r="4710" spans="3:7" x14ac:dyDescent="0.25">
      <c r="C4710" s="15"/>
      <c r="G4710"/>
    </row>
    <row r="4711" spans="3:7" x14ac:dyDescent="0.25">
      <c r="C4711" s="15"/>
      <c r="G4711"/>
    </row>
    <row r="4712" spans="3:7" x14ac:dyDescent="0.25">
      <c r="C4712" s="15"/>
      <c r="G4712"/>
    </row>
    <row r="4713" spans="3:7" x14ac:dyDescent="0.25">
      <c r="C4713" s="15"/>
      <c r="G4713"/>
    </row>
    <row r="4714" spans="3:7" x14ac:dyDescent="0.25">
      <c r="C4714" s="15"/>
      <c r="G4714"/>
    </row>
    <row r="4715" spans="3:7" x14ac:dyDescent="0.25">
      <c r="C4715" s="15"/>
      <c r="G4715"/>
    </row>
    <row r="4716" spans="3:7" x14ac:dyDescent="0.25">
      <c r="C4716" s="15"/>
      <c r="G4716"/>
    </row>
    <row r="4717" spans="3:7" x14ac:dyDescent="0.25">
      <c r="C4717" s="15"/>
      <c r="G4717"/>
    </row>
    <row r="4718" spans="3:7" x14ac:dyDescent="0.25">
      <c r="C4718" s="15"/>
      <c r="G4718"/>
    </row>
    <row r="4719" spans="3:7" x14ac:dyDescent="0.25">
      <c r="C4719" s="15"/>
      <c r="G4719"/>
    </row>
    <row r="4720" spans="3:7" x14ac:dyDescent="0.25">
      <c r="C4720" s="15"/>
      <c r="G4720"/>
    </row>
    <row r="4721" spans="3:7" x14ac:dyDescent="0.25">
      <c r="C4721" s="15"/>
      <c r="G4721"/>
    </row>
    <row r="4722" spans="3:7" x14ac:dyDescent="0.25">
      <c r="C4722" s="15"/>
      <c r="G4722"/>
    </row>
    <row r="4723" spans="3:7" x14ac:dyDescent="0.25">
      <c r="C4723" s="15"/>
      <c r="G4723"/>
    </row>
    <row r="4724" spans="3:7" x14ac:dyDescent="0.25">
      <c r="C4724" s="15"/>
      <c r="G4724"/>
    </row>
    <row r="4725" spans="3:7" x14ac:dyDescent="0.25">
      <c r="C4725" s="15"/>
      <c r="G4725"/>
    </row>
    <row r="4726" spans="3:7" x14ac:dyDescent="0.25">
      <c r="C4726" s="15"/>
      <c r="G4726"/>
    </row>
    <row r="4727" spans="3:7" x14ac:dyDescent="0.25">
      <c r="C4727" s="15"/>
      <c r="G4727"/>
    </row>
    <row r="4728" spans="3:7" x14ac:dyDescent="0.25">
      <c r="C4728" s="15"/>
      <c r="G4728"/>
    </row>
    <row r="4729" spans="3:7" x14ac:dyDescent="0.25">
      <c r="C4729" s="15"/>
      <c r="G4729"/>
    </row>
    <row r="4730" spans="3:7" x14ac:dyDescent="0.25">
      <c r="C4730" s="15"/>
      <c r="G4730"/>
    </row>
    <row r="4731" spans="3:7" x14ac:dyDescent="0.25">
      <c r="C4731" s="15"/>
      <c r="G4731"/>
    </row>
    <row r="4732" spans="3:7" x14ac:dyDescent="0.25">
      <c r="C4732" s="15"/>
      <c r="G4732"/>
    </row>
    <row r="4733" spans="3:7" x14ac:dyDescent="0.25">
      <c r="C4733" s="15"/>
      <c r="G4733"/>
    </row>
    <row r="4734" spans="3:7" x14ac:dyDescent="0.25">
      <c r="C4734" s="15"/>
      <c r="G4734"/>
    </row>
    <row r="4735" spans="3:7" x14ac:dyDescent="0.25">
      <c r="C4735" s="15"/>
      <c r="G4735"/>
    </row>
    <row r="4736" spans="3:7" x14ac:dyDescent="0.25">
      <c r="C4736" s="15"/>
      <c r="G4736"/>
    </row>
    <row r="4737" spans="3:7" x14ac:dyDescent="0.25">
      <c r="C4737" s="15"/>
      <c r="G4737"/>
    </row>
    <row r="4738" spans="3:7" x14ac:dyDescent="0.25">
      <c r="C4738" s="15"/>
      <c r="G4738"/>
    </row>
    <row r="4739" spans="3:7" x14ac:dyDescent="0.25">
      <c r="C4739" s="15"/>
      <c r="G4739"/>
    </row>
    <row r="4740" spans="3:7" x14ac:dyDescent="0.25">
      <c r="C4740" s="15"/>
      <c r="G4740"/>
    </row>
    <row r="4741" spans="3:7" x14ac:dyDescent="0.25">
      <c r="C4741" s="15"/>
      <c r="G4741"/>
    </row>
    <row r="4742" spans="3:7" x14ac:dyDescent="0.25">
      <c r="C4742" s="15"/>
      <c r="G4742"/>
    </row>
    <row r="4743" spans="3:7" x14ac:dyDescent="0.25">
      <c r="C4743" s="15"/>
      <c r="G4743"/>
    </row>
    <row r="4744" spans="3:7" x14ac:dyDescent="0.25">
      <c r="C4744" s="15"/>
      <c r="G4744"/>
    </row>
    <row r="4745" spans="3:7" x14ac:dyDescent="0.25">
      <c r="C4745" s="15"/>
      <c r="G4745"/>
    </row>
    <row r="4746" spans="3:7" x14ac:dyDescent="0.25">
      <c r="C4746" s="15"/>
      <c r="G4746"/>
    </row>
    <row r="4747" spans="3:7" x14ac:dyDescent="0.25">
      <c r="C4747" s="15"/>
      <c r="G4747"/>
    </row>
    <row r="4748" spans="3:7" x14ac:dyDescent="0.25">
      <c r="C4748" s="15"/>
      <c r="G4748"/>
    </row>
    <row r="4749" spans="3:7" x14ac:dyDescent="0.25">
      <c r="C4749" s="15"/>
      <c r="G4749"/>
    </row>
    <row r="4750" spans="3:7" x14ac:dyDescent="0.25">
      <c r="C4750" s="15"/>
      <c r="G4750"/>
    </row>
    <row r="4751" spans="3:7" x14ac:dyDescent="0.25">
      <c r="C4751" s="15"/>
      <c r="G4751"/>
    </row>
    <row r="4752" spans="3:7" x14ac:dyDescent="0.25">
      <c r="C4752" s="15"/>
      <c r="G4752"/>
    </row>
    <row r="4753" spans="3:7" x14ac:dyDescent="0.25">
      <c r="C4753" s="15"/>
      <c r="G4753"/>
    </row>
    <row r="4754" spans="3:7" x14ac:dyDescent="0.25">
      <c r="C4754" s="15"/>
      <c r="G4754"/>
    </row>
    <row r="4755" spans="3:7" x14ac:dyDescent="0.25">
      <c r="C4755" s="15"/>
      <c r="G4755"/>
    </row>
    <row r="4756" spans="3:7" x14ac:dyDescent="0.25">
      <c r="C4756" s="15"/>
      <c r="G4756"/>
    </row>
    <row r="4757" spans="3:7" x14ac:dyDescent="0.25">
      <c r="C4757" s="15"/>
      <c r="G4757"/>
    </row>
    <row r="4758" spans="3:7" x14ac:dyDescent="0.25">
      <c r="C4758" s="15"/>
      <c r="G4758"/>
    </row>
    <row r="4759" spans="3:7" x14ac:dyDescent="0.25">
      <c r="C4759" s="15"/>
      <c r="G4759"/>
    </row>
    <row r="4760" spans="3:7" x14ac:dyDescent="0.25">
      <c r="C4760" s="15"/>
      <c r="G4760"/>
    </row>
    <row r="4761" spans="3:7" x14ac:dyDescent="0.25">
      <c r="C4761" s="15"/>
      <c r="G4761"/>
    </row>
    <row r="4762" spans="3:7" x14ac:dyDescent="0.25">
      <c r="C4762" s="15"/>
      <c r="G4762"/>
    </row>
    <row r="4763" spans="3:7" x14ac:dyDescent="0.25">
      <c r="C4763" s="15"/>
      <c r="G4763"/>
    </row>
    <row r="4764" spans="3:7" x14ac:dyDescent="0.25">
      <c r="C4764" s="15"/>
      <c r="G4764"/>
    </row>
    <row r="4765" spans="3:7" x14ac:dyDescent="0.25">
      <c r="C4765" s="15"/>
      <c r="G4765"/>
    </row>
    <row r="4766" spans="3:7" x14ac:dyDescent="0.25">
      <c r="C4766" s="15"/>
      <c r="G4766"/>
    </row>
    <row r="4767" spans="3:7" x14ac:dyDescent="0.25">
      <c r="C4767" s="15"/>
      <c r="G4767"/>
    </row>
    <row r="4768" spans="3:7" x14ac:dyDescent="0.25">
      <c r="C4768" s="15"/>
      <c r="G4768"/>
    </row>
    <row r="4769" spans="3:7" x14ac:dyDescent="0.25">
      <c r="C4769" s="15"/>
      <c r="G4769"/>
    </row>
    <row r="4770" spans="3:7" x14ac:dyDescent="0.25">
      <c r="C4770" s="15"/>
      <c r="G4770"/>
    </row>
    <row r="4771" spans="3:7" x14ac:dyDescent="0.25">
      <c r="C4771" s="15"/>
      <c r="G4771"/>
    </row>
    <row r="4772" spans="3:7" x14ac:dyDescent="0.25">
      <c r="C4772" s="15"/>
      <c r="G4772"/>
    </row>
    <row r="4773" spans="3:7" x14ac:dyDescent="0.25">
      <c r="C4773" s="15"/>
      <c r="G4773"/>
    </row>
    <row r="4774" spans="3:7" x14ac:dyDescent="0.25">
      <c r="C4774" s="15"/>
      <c r="G4774"/>
    </row>
    <row r="4775" spans="3:7" x14ac:dyDescent="0.25">
      <c r="C4775" s="15"/>
      <c r="G4775"/>
    </row>
    <row r="4776" spans="3:7" x14ac:dyDescent="0.25">
      <c r="C4776" s="15"/>
      <c r="G4776"/>
    </row>
    <row r="4777" spans="3:7" x14ac:dyDescent="0.25">
      <c r="C4777" s="15"/>
      <c r="G4777"/>
    </row>
    <row r="4778" spans="3:7" x14ac:dyDescent="0.25">
      <c r="C4778" s="15"/>
      <c r="G4778"/>
    </row>
    <row r="4779" spans="3:7" x14ac:dyDescent="0.25">
      <c r="C4779" s="15"/>
      <c r="G4779"/>
    </row>
    <row r="4780" spans="3:7" x14ac:dyDescent="0.25">
      <c r="C4780" s="15"/>
      <c r="G4780"/>
    </row>
    <row r="4781" spans="3:7" x14ac:dyDescent="0.25">
      <c r="C4781" s="15"/>
      <c r="G4781"/>
    </row>
    <row r="4782" spans="3:7" x14ac:dyDescent="0.25">
      <c r="C4782" s="15"/>
      <c r="G4782"/>
    </row>
    <row r="4783" spans="3:7" x14ac:dyDescent="0.25">
      <c r="C4783" s="15"/>
      <c r="G4783"/>
    </row>
    <row r="4784" spans="3:7" x14ac:dyDescent="0.25">
      <c r="C4784" s="15"/>
      <c r="G4784"/>
    </row>
    <row r="4785" spans="3:7" x14ac:dyDescent="0.25">
      <c r="C4785" s="15"/>
      <c r="G4785"/>
    </row>
    <row r="4786" spans="3:7" x14ac:dyDescent="0.25">
      <c r="C4786" s="15"/>
      <c r="G4786"/>
    </row>
    <row r="4787" spans="3:7" x14ac:dyDescent="0.25">
      <c r="C4787" s="15"/>
      <c r="G4787"/>
    </row>
    <row r="4788" spans="3:7" x14ac:dyDescent="0.25">
      <c r="C4788" s="15"/>
      <c r="G4788"/>
    </row>
    <row r="4789" spans="3:7" x14ac:dyDescent="0.25">
      <c r="C4789" s="15"/>
      <c r="G4789"/>
    </row>
    <row r="4790" spans="3:7" x14ac:dyDescent="0.25">
      <c r="C4790" s="15"/>
      <c r="G4790"/>
    </row>
    <row r="4791" spans="3:7" x14ac:dyDescent="0.25">
      <c r="C4791" s="15"/>
      <c r="G4791"/>
    </row>
    <row r="4792" spans="3:7" x14ac:dyDescent="0.25">
      <c r="C4792" s="15"/>
      <c r="G4792"/>
    </row>
    <row r="4793" spans="3:7" x14ac:dyDescent="0.25">
      <c r="C4793" s="15"/>
      <c r="G4793"/>
    </row>
    <row r="4794" spans="3:7" x14ac:dyDescent="0.25">
      <c r="C4794" s="15"/>
      <c r="G4794"/>
    </row>
    <row r="4795" spans="3:7" x14ac:dyDescent="0.25">
      <c r="C4795" s="15"/>
      <c r="G4795"/>
    </row>
    <row r="4796" spans="3:7" x14ac:dyDescent="0.25">
      <c r="C4796" s="15"/>
      <c r="G4796"/>
    </row>
    <row r="4797" spans="3:7" x14ac:dyDescent="0.25">
      <c r="C4797" s="15"/>
      <c r="G4797"/>
    </row>
    <row r="4798" spans="3:7" x14ac:dyDescent="0.25">
      <c r="C4798" s="15"/>
      <c r="G4798"/>
    </row>
    <row r="4799" spans="3:7" x14ac:dyDescent="0.25">
      <c r="C4799" s="15"/>
      <c r="G4799"/>
    </row>
    <row r="4800" spans="3:7" x14ac:dyDescent="0.25">
      <c r="C4800" s="15"/>
      <c r="G4800"/>
    </row>
    <row r="4801" spans="3:7" x14ac:dyDescent="0.25">
      <c r="C4801" s="15"/>
      <c r="G4801"/>
    </row>
    <row r="4802" spans="3:7" x14ac:dyDescent="0.25">
      <c r="C4802" s="15"/>
      <c r="G4802"/>
    </row>
    <row r="4803" spans="3:7" x14ac:dyDescent="0.25">
      <c r="C4803" s="15"/>
      <c r="G4803"/>
    </row>
    <row r="4804" spans="3:7" x14ac:dyDescent="0.25">
      <c r="C4804" s="15"/>
      <c r="G4804"/>
    </row>
    <row r="4805" spans="3:7" x14ac:dyDescent="0.25">
      <c r="C4805" s="15"/>
      <c r="G4805"/>
    </row>
    <row r="4806" spans="3:7" x14ac:dyDescent="0.25">
      <c r="C4806" s="15"/>
      <c r="G4806"/>
    </row>
    <row r="4807" spans="3:7" x14ac:dyDescent="0.25">
      <c r="C4807" s="15"/>
      <c r="G4807"/>
    </row>
    <row r="4808" spans="3:7" x14ac:dyDescent="0.25">
      <c r="C4808" s="15"/>
      <c r="G4808"/>
    </row>
    <row r="4809" spans="3:7" x14ac:dyDescent="0.25">
      <c r="C4809" s="15"/>
      <c r="G4809"/>
    </row>
    <row r="4810" spans="3:7" x14ac:dyDescent="0.25">
      <c r="C4810" s="15"/>
      <c r="G4810"/>
    </row>
    <row r="4811" spans="3:7" x14ac:dyDescent="0.25">
      <c r="C4811" s="15"/>
      <c r="G4811"/>
    </row>
    <row r="4812" spans="3:7" x14ac:dyDescent="0.25">
      <c r="C4812" s="15"/>
      <c r="G4812"/>
    </row>
    <row r="4813" spans="3:7" x14ac:dyDescent="0.25">
      <c r="C4813" s="15"/>
      <c r="G4813"/>
    </row>
    <row r="4814" spans="3:7" x14ac:dyDescent="0.25">
      <c r="C4814" s="15"/>
      <c r="G4814"/>
    </row>
    <row r="4815" spans="3:7" x14ac:dyDescent="0.25">
      <c r="C4815" s="15"/>
      <c r="G4815"/>
    </row>
    <row r="4816" spans="3:7" x14ac:dyDescent="0.25">
      <c r="C4816" s="15"/>
      <c r="G4816"/>
    </row>
    <row r="4817" spans="3:7" x14ac:dyDescent="0.25">
      <c r="C4817" s="15"/>
      <c r="G4817"/>
    </row>
    <row r="4818" spans="3:7" x14ac:dyDescent="0.25">
      <c r="C4818" s="15"/>
      <c r="G4818"/>
    </row>
    <row r="4819" spans="3:7" x14ac:dyDescent="0.25">
      <c r="C4819" s="15"/>
      <c r="G4819"/>
    </row>
    <row r="4820" spans="3:7" x14ac:dyDescent="0.25">
      <c r="C4820" s="15"/>
      <c r="G4820"/>
    </row>
    <row r="4821" spans="3:7" x14ac:dyDescent="0.25">
      <c r="C4821" s="15"/>
      <c r="G4821"/>
    </row>
    <row r="4822" spans="3:7" x14ac:dyDescent="0.25">
      <c r="C4822" s="15"/>
      <c r="G4822"/>
    </row>
    <row r="4823" spans="3:7" x14ac:dyDescent="0.25">
      <c r="C4823" s="15"/>
      <c r="G4823"/>
    </row>
    <row r="4824" spans="3:7" x14ac:dyDescent="0.25">
      <c r="C4824" s="15"/>
      <c r="G4824"/>
    </row>
    <row r="4825" spans="3:7" x14ac:dyDescent="0.25">
      <c r="C4825" s="15"/>
      <c r="G4825"/>
    </row>
    <row r="4826" spans="3:7" x14ac:dyDescent="0.25">
      <c r="C4826" s="15"/>
      <c r="G4826"/>
    </row>
    <row r="4827" spans="3:7" x14ac:dyDescent="0.25">
      <c r="C4827" s="15"/>
      <c r="G4827"/>
    </row>
    <row r="4828" spans="3:7" x14ac:dyDescent="0.25">
      <c r="C4828" s="15"/>
      <c r="G4828"/>
    </row>
    <row r="4829" spans="3:7" x14ac:dyDescent="0.25">
      <c r="C4829" s="15"/>
      <c r="G4829"/>
    </row>
    <row r="4830" spans="3:7" x14ac:dyDescent="0.25">
      <c r="C4830" s="15"/>
      <c r="G4830"/>
    </row>
    <row r="4831" spans="3:7" x14ac:dyDescent="0.25">
      <c r="C4831" s="15"/>
      <c r="G4831"/>
    </row>
    <row r="4832" spans="3:7" x14ac:dyDescent="0.25">
      <c r="C4832" s="15"/>
      <c r="G4832"/>
    </row>
    <row r="4833" spans="3:7" x14ac:dyDescent="0.25">
      <c r="C4833" s="15"/>
      <c r="G4833"/>
    </row>
    <row r="4834" spans="3:7" x14ac:dyDescent="0.25">
      <c r="C4834" s="15"/>
      <c r="G4834"/>
    </row>
    <row r="4835" spans="3:7" x14ac:dyDescent="0.25">
      <c r="C4835" s="15"/>
      <c r="G4835"/>
    </row>
    <row r="4836" spans="3:7" x14ac:dyDescent="0.25">
      <c r="C4836" s="15"/>
      <c r="G4836"/>
    </row>
    <row r="4837" spans="3:7" x14ac:dyDescent="0.25">
      <c r="C4837" s="15"/>
      <c r="G4837"/>
    </row>
    <row r="4838" spans="3:7" x14ac:dyDescent="0.25">
      <c r="C4838" s="15"/>
      <c r="G4838"/>
    </row>
    <row r="4839" spans="3:7" x14ac:dyDescent="0.25">
      <c r="C4839" s="15"/>
      <c r="G4839"/>
    </row>
    <row r="4840" spans="3:7" x14ac:dyDescent="0.25">
      <c r="C4840" s="15"/>
      <c r="G4840"/>
    </row>
    <row r="4841" spans="3:7" x14ac:dyDescent="0.25">
      <c r="C4841" s="15"/>
      <c r="G4841"/>
    </row>
    <row r="4842" spans="3:7" x14ac:dyDescent="0.25">
      <c r="C4842" s="15"/>
      <c r="G4842"/>
    </row>
    <row r="4843" spans="3:7" x14ac:dyDescent="0.25">
      <c r="C4843" s="15"/>
      <c r="G4843"/>
    </row>
    <row r="4844" spans="3:7" x14ac:dyDescent="0.25">
      <c r="C4844" s="15"/>
      <c r="G4844"/>
    </row>
    <row r="4845" spans="3:7" x14ac:dyDescent="0.25">
      <c r="C4845" s="15"/>
      <c r="G4845"/>
    </row>
    <row r="4846" spans="3:7" x14ac:dyDescent="0.25">
      <c r="C4846" s="15"/>
      <c r="G4846"/>
    </row>
    <row r="4847" spans="3:7" x14ac:dyDescent="0.25">
      <c r="C4847" s="15"/>
      <c r="G4847"/>
    </row>
    <row r="4848" spans="3:7" x14ac:dyDescent="0.25">
      <c r="C4848" s="15"/>
      <c r="G4848"/>
    </row>
    <row r="4849" spans="3:7" x14ac:dyDescent="0.25">
      <c r="C4849" s="15"/>
      <c r="G4849"/>
    </row>
    <row r="4850" spans="3:7" x14ac:dyDescent="0.25">
      <c r="C4850" s="15"/>
      <c r="G4850"/>
    </row>
    <row r="4851" spans="3:7" x14ac:dyDescent="0.25">
      <c r="C4851" s="15"/>
      <c r="G4851"/>
    </row>
    <row r="4852" spans="3:7" x14ac:dyDescent="0.25">
      <c r="C4852" s="15"/>
      <c r="G4852"/>
    </row>
    <row r="4853" spans="3:7" x14ac:dyDescent="0.25">
      <c r="C4853" s="15"/>
      <c r="G4853"/>
    </row>
    <row r="4854" spans="3:7" x14ac:dyDescent="0.25">
      <c r="C4854" s="15"/>
      <c r="G4854"/>
    </row>
    <row r="4855" spans="3:7" x14ac:dyDescent="0.25">
      <c r="C4855" s="15"/>
      <c r="G4855"/>
    </row>
    <row r="4856" spans="3:7" x14ac:dyDescent="0.25">
      <c r="C4856" s="15"/>
      <c r="G4856"/>
    </row>
    <row r="4857" spans="3:7" x14ac:dyDescent="0.25">
      <c r="C4857" s="15"/>
      <c r="G4857"/>
    </row>
    <row r="4858" spans="3:7" x14ac:dyDescent="0.25">
      <c r="C4858" s="15"/>
      <c r="G4858"/>
    </row>
    <row r="4859" spans="3:7" x14ac:dyDescent="0.25">
      <c r="C4859" s="15"/>
      <c r="G4859"/>
    </row>
    <row r="4860" spans="3:7" x14ac:dyDescent="0.25">
      <c r="C4860" s="15"/>
      <c r="G4860"/>
    </row>
    <row r="4861" spans="3:7" x14ac:dyDescent="0.25">
      <c r="C4861" s="15"/>
      <c r="G4861"/>
    </row>
    <row r="4862" spans="3:7" x14ac:dyDescent="0.25">
      <c r="C4862" s="15"/>
      <c r="G4862"/>
    </row>
    <row r="4863" spans="3:7" x14ac:dyDescent="0.25">
      <c r="C4863" s="15"/>
      <c r="G4863"/>
    </row>
    <row r="4864" spans="3:7" x14ac:dyDescent="0.25">
      <c r="C4864" s="15"/>
      <c r="G4864"/>
    </row>
    <row r="4865" spans="3:7" x14ac:dyDescent="0.25">
      <c r="C4865" s="15"/>
      <c r="G4865"/>
    </row>
    <row r="4866" spans="3:7" x14ac:dyDescent="0.25">
      <c r="C4866" s="15"/>
      <c r="G4866"/>
    </row>
    <row r="4867" spans="3:7" x14ac:dyDescent="0.25">
      <c r="C4867" s="15"/>
      <c r="G4867"/>
    </row>
    <row r="4868" spans="3:7" x14ac:dyDescent="0.25">
      <c r="C4868" s="15"/>
      <c r="G4868"/>
    </row>
    <row r="4869" spans="3:7" x14ac:dyDescent="0.25">
      <c r="C4869" s="15"/>
      <c r="G4869"/>
    </row>
    <row r="4870" spans="3:7" x14ac:dyDescent="0.25">
      <c r="C4870" s="15"/>
      <c r="G4870"/>
    </row>
    <row r="4871" spans="3:7" x14ac:dyDescent="0.25">
      <c r="C4871" s="15"/>
      <c r="G4871"/>
    </row>
    <row r="4872" spans="3:7" x14ac:dyDescent="0.25">
      <c r="C4872" s="15"/>
      <c r="G4872"/>
    </row>
    <row r="4873" spans="3:7" x14ac:dyDescent="0.25">
      <c r="C4873" s="15"/>
      <c r="G4873"/>
    </row>
    <row r="4874" spans="3:7" x14ac:dyDescent="0.25">
      <c r="C4874" s="15"/>
      <c r="G4874"/>
    </row>
    <row r="4875" spans="3:7" x14ac:dyDescent="0.25">
      <c r="C4875" s="15"/>
      <c r="G4875"/>
    </row>
    <row r="4876" spans="3:7" x14ac:dyDescent="0.25">
      <c r="C4876" s="15"/>
      <c r="G4876"/>
    </row>
    <row r="4877" spans="3:7" x14ac:dyDescent="0.25">
      <c r="C4877" s="15"/>
      <c r="G4877"/>
    </row>
    <row r="4878" spans="3:7" x14ac:dyDescent="0.25">
      <c r="C4878" s="15"/>
      <c r="G4878"/>
    </row>
    <row r="4879" spans="3:7" x14ac:dyDescent="0.25">
      <c r="C4879" s="15"/>
      <c r="G4879"/>
    </row>
    <row r="4880" spans="3:7" x14ac:dyDescent="0.25">
      <c r="C4880" s="15"/>
      <c r="G4880"/>
    </row>
    <row r="4881" spans="3:7" x14ac:dyDescent="0.25">
      <c r="C4881" s="15"/>
      <c r="G4881"/>
    </row>
    <row r="4882" spans="3:7" x14ac:dyDescent="0.25">
      <c r="C4882" s="15"/>
      <c r="G4882"/>
    </row>
    <row r="4883" spans="3:7" x14ac:dyDescent="0.25">
      <c r="C4883" s="15"/>
      <c r="G4883"/>
    </row>
    <row r="4884" spans="3:7" x14ac:dyDescent="0.25">
      <c r="C4884" s="15"/>
      <c r="G4884"/>
    </row>
    <row r="4885" spans="3:7" x14ac:dyDescent="0.25">
      <c r="C4885" s="15"/>
      <c r="G4885"/>
    </row>
    <row r="4886" spans="3:7" x14ac:dyDescent="0.25">
      <c r="C4886" s="15"/>
      <c r="G4886"/>
    </row>
    <row r="4887" spans="3:7" x14ac:dyDescent="0.25">
      <c r="C4887" s="15"/>
      <c r="G4887"/>
    </row>
    <row r="4888" spans="3:7" x14ac:dyDescent="0.25">
      <c r="C4888" s="15"/>
      <c r="G4888"/>
    </row>
    <row r="4889" spans="3:7" x14ac:dyDescent="0.25">
      <c r="C4889" s="15"/>
      <c r="G4889"/>
    </row>
    <row r="4890" spans="3:7" x14ac:dyDescent="0.25">
      <c r="C4890" s="15"/>
      <c r="G4890"/>
    </row>
    <row r="4891" spans="3:7" x14ac:dyDescent="0.25">
      <c r="C4891" s="15"/>
      <c r="G4891"/>
    </row>
    <row r="4892" spans="3:7" x14ac:dyDescent="0.25">
      <c r="C4892" s="15"/>
      <c r="G4892"/>
    </row>
    <row r="4893" spans="3:7" x14ac:dyDescent="0.25">
      <c r="C4893" s="15"/>
      <c r="G4893"/>
    </row>
    <row r="4894" spans="3:7" x14ac:dyDescent="0.25">
      <c r="C4894" s="15"/>
      <c r="G4894"/>
    </row>
    <row r="4895" spans="3:7" x14ac:dyDescent="0.25">
      <c r="C4895" s="15"/>
      <c r="G4895"/>
    </row>
    <row r="4896" spans="3:7" x14ac:dyDescent="0.25">
      <c r="C4896" s="15"/>
      <c r="G4896"/>
    </row>
    <row r="4897" spans="3:7" x14ac:dyDescent="0.25">
      <c r="C4897" s="15"/>
      <c r="G4897"/>
    </row>
    <row r="4898" spans="3:7" x14ac:dyDescent="0.25">
      <c r="C4898" s="15"/>
      <c r="G4898"/>
    </row>
    <row r="4899" spans="3:7" x14ac:dyDescent="0.25">
      <c r="C4899" s="15"/>
      <c r="G4899"/>
    </row>
    <row r="4900" spans="3:7" x14ac:dyDescent="0.25">
      <c r="C4900" s="15"/>
      <c r="G4900"/>
    </row>
    <row r="4901" spans="3:7" x14ac:dyDescent="0.25">
      <c r="C4901" s="15"/>
      <c r="G4901"/>
    </row>
    <row r="4902" spans="3:7" x14ac:dyDescent="0.25">
      <c r="C4902" s="15"/>
      <c r="G4902"/>
    </row>
    <row r="4903" spans="3:7" x14ac:dyDescent="0.25">
      <c r="C4903" s="15"/>
      <c r="G4903"/>
    </row>
    <row r="4904" spans="3:7" x14ac:dyDescent="0.25">
      <c r="C4904" s="15"/>
      <c r="G4904"/>
    </row>
    <row r="4905" spans="3:7" x14ac:dyDescent="0.25">
      <c r="C4905" s="15"/>
      <c r="G4905"/>
    </row>
    <row r="4906" spans="3:7" x14ac:dyDescent="0.25">
      <c r="C4906" s="15"/>
      <c r="G4906"/>
    </row>
    <row r="4907" spans="3:7" x14ac:dyDescent="0.25">
      <c r="C4907" s="15"/>
      <c r="G4907"/>
    </row>
    <row r="4908" spans="3:7" x14ac:dyDescent="0.25">
      <c r="C4908" s="15"/>
      <c r="G4908"/>
    </row>
    <row r="4909" spans="3:7" x14ac:dyDescent="0.25">
      <c r="C4909" s="15"/>
      <c r="G4909"/>
    </row>
    <row r="4910" spans="3:7" x14ac:dyDescent="0.25">
      <c r="C4910" s="15"/>
      <c r="G4910"/>
    </row>
    <row r="4911" spans="3:7" x14ac:dyDescent="0.25">
      <c r="C4911" s="15"/>
      <c r="G4911"/>
    </row>
    <row r="4912" spans="3:7" x14ac:dyDescent="0.25">
      <c r="C4912" s="15"/>
      <c r="G4912"/>
    </row>
    <row r="4913" spans="3:7" x14ac:dyDescent="0.25">
      <c r="C4913" s="15"/>
      <c r="G4913"/>
    </row>
    <row r="4914" spans="3:7" x14ac:dyDescent="0.25">
      <c r="C4914" s="15"/>
      <c r="G4914"/>
    </row>
    <row r="4915" spans="3:7" x14ac:dyDescent="0.25">
      <c r="C4915" s="15"/>
      <c r="G4915"/>
    </row>
    <row r="4916" spans="3:7" x14ac:dyDescent="0.25">
      <c r="C4916" s="15"/>
      <c r="G4916"/>
    </row>
    <row r="4917" spans="3:7" x14ac:dyDescent="0.25">
      <c r="C4917" s="15"/>
      <c r="G4917"/>
    </row>
    <row r="4918" spans="3:7" x14ac:dyDescent="0.25">
      <c r="C4918" s="15"/>
      <c r="G4918"/>
    </row>
    <row r="4919" spans="3:7" x14ac:dyDescent="0.25">
      <c r="C4919" s="15"/>
      <c r="G4919"/>
    </row>
    <row r="4920" spans="3:7" x14ac:dyDescent="0.25">
      <c r="C4920" s="15"/>
      <c r="G4920"/>
    </row>
    <row r="4921" spans="3:7" x14ac:dyDescent="0.25">
      <c r="C4921" s="15"/>
      <c r="G4921"/>
    </row>
    <row r="4922" spans="3:7" x14ac:dyDescent="0.25">
      <c r="C4922" s="15"/>
      <c r="G4922"/>
    </row>
    <row r="4923" spans="3:7" x14ac:dyDescent="0.25">
      <c r="C4923" s="15"/>
      <c r="G4923"/>
    </row>
    <row r="4924" spans="3:7" x14ac:dyDescent="0.25">
      <c r="C4924" s="15"/>
      <c r="G4924"/>
    </row>
    <row r="4925" spans="3:7" x14ac:dyDescent="0.25">
      <c r="C4925" s="15"/>
      <c r="G4925"/>
    </row>
    <row r="4926" spans="3:7" x14ac:dyDescent="0.25">
      <c r="C4926" s="15"/>
      <c r="G4926"/>
    </row>
    <row r="4927" spans="3:7" x14ac:dyDescent="0.25">
      <c r="C4927" s="15"/>
      <c r="G4927"/>
    </row>
    <row r="4928" spans="3:7" x14ac:dyDescent="0.25">
      <c r="C4928" s="15"/>
      <c r="G4928"/>
    </row>
    <row r="4929" spans="3:7" x14ac:dyDescent="0.25">
      <c r="C4929" s="15"/>
      <c r="G4929"/>
    </row>
    <row r="4930" spans="3:7" x14ac:dyDescent="0.25">
      <c r="C4930" s="15"/>
      <c r="G4930"/>
    </row>
    <row r="4931" spans="3:7" x14ac:dyDescent="0.25">
      <c r="C4931" s="15"/>
      <c r="G4931"/>
    </row>
    <row r="4932" spans="3:7" x14ac:dyDescent="0.25">
      <c r="C4932" s="15"/>
      <c r="G4932"/>
    </row>
    <row r="4933" spans="3:7" x14ac:dyDescent="0.25">
      <c r="C4933" s="15"/>
      <c r="G4933"/>
    </row>
    <row r="4934" spans="3:7" x14ac:dyDescent="0.25">
      <c r="C4934" s="15"/>
      <c r="G4934"/>
    </row>
    <row r="4935" spans="3:7" x14ac:dyDescent="0.25">
      <c r="C4935" s="15"/>
      <c r="G4935"/>
    </row>
    <row r="4936" spans="3:7" x14ac:dyDescent="0.25">
      <c r="C4936" s="15"/>
      <c r="G4936"/>
    </row>
    <row r="4937" spans="3:7" x14ac:dyDescent="0.25">
      <c r="C4937" s="15"/>
      <c r="G4937"/>
    </row>
    <row r="4938" spans="3:7" x14ac:dyDescent="0.25">
      <c r="C4938" s="15"/>
      <c r="G4938"/>
    </row>
    <row r="4939" spans="3:7" x14ac:dyDescent="0.25">
      <c r="C4939" s="15"/>
      <c r="G4939"/>
    </row>
    <row r="4940" spans="3:7" x14ac:dyDescent="0.25">
      <c r="C4940" s="15"/>
      <c r="G4940"/>
    </row>
    <row r="4941" spans="3:7" x14ac:dyDescent="0.25">
      <c r="C4941" s="15"/>
      <c r="G4941"/>
    </row>
    <row r="4942" spans="3:7" x14ac:dyDescent="0.25">
      <c r="C4942" s="15"/>
      <c r="G4942"/>
    </row>
    <row r="4943" spans="3:7" x14ac:dyDescent="0.25">
      <c r="C4943" s="15"/>
      <c r="G4943"/>
    </row>
    <row r="4944" spans="3:7" x14ac:dyDescent="0.25">
      <c r="C4944" s="15"/>
      <c r="G4944"/>
    </row>
    <row r="4945" spans="3:7" x14ac:dyDescent="0.25">
      <c r="C4945" s="15"/>
      <c r="G4945"/>
    </row>
    <row r="4946" spans="3:7" x14ac:dyDescent="0.25">
      <c r="C4946" s="15"/>
      <c r="G4946"/>
    </row>
    <row r="4947" spans="3:7" x14ac:dyDescent="0.25">
      <c r="C4947" s="15"/>
      <c r="G4947"/>
    </row>
    <row r="4948" spans="3:7" x14ac:dyDescent="0.25">
      <c r="C4948" s="15"/>
      <c r="G4948"/>
    </row>
    <row r="4949" spans="3:7" x14ac:dyDescent="0.25">
      <c r="C4949" s="15"/>
      <c r="G4949"/>
    </row>
    <row r="4950" spans="3:7" x14ac:dyDescent="0.25">
      <c r="C4950" s="15"/>
      <c r="G4950"/>
    </row>
    <row r="4951" spans="3:7" x14ac:dyDescent="0.25">
      <c r="C4951" s="15"/>
      <c r="G4951"/>
    </row>
    <row r="4952" spans="3:7" x14ac:dyDescent="0.25">
      <c r="C4952" s="15"/>
      <c r="G4952"/>
    </row>
    <row r="4953" spans="3:7" x14ac:dyDescent="0.25">
      <c r="C4953" s="15"/>
      <c r="G4953"/>
    </row>
    <row r="4954" spans="3:7" x14ac:dyDescent="0.25">
      <c r="C4954" s="15"/>
      <c r="G4954"/>
    </row>
    <row r="4955" spans="3:7" x14ac:dyDescent="0.25">
      <c r="C4955" s="15"/>
      <c r="G4955"/>
    </row>
    <row r="4956" spans="3:7" x14ac:dyDescent="0.25">
      <c r="C4956" s="15"/>
      <c r="G4956"/>
    </row>
    <row r="4957" spans="3:7" x14ac:dyDescent="0.25">
      <c r="C4957" s="15"/>
      <c r="G4957"/>
    </row>
    <row r="4958" spans="3:7" x14ac:dyDescent="0.25">
      <c r="C4958" s="15"/>
      <c r="G4958"/>
    </row>
    <row r="4959" spans="3:7" x14ac:dyDescent="0.25">
      <c r="C4959" s="15"/>
      <c r="G4959"/>
    </row>
    <row r="4960" spans="3:7" x14ac:dyDescent="0.25">
      <c r="C4960" s="15"/>
      <c r="G4960"/>
    </row>
    <row r="4961" spans="3:7" x14ac:dyDescent="0.25">
      <c r="C4961" s="15"/>
      <c r="G4961"/>
    </row>
    <row r="4962" spans="3:7" x14ac:dyDescent="0.25">
      <c r="C4962" s="15"/>
      <c r="G4962"/>
    </row>
    <row r="4963" spans="3:7" x14ac:dyDescent="0.25">
      <c r="C4963" s="15"/>
      <c r="G4963"/>
    </row>
    <row r="4964" spans="3:7" x14ac:dyDescent="0.25">
      <c r="C4964" s="15"/>
      <c r="G4964"/>
    </row>
    <row r="4965" spans="3:7" x14ac:dyDescent="0.25">
      <c r="C4965" s="15"/>
      <c r="G4965"/>
    </row>
    <row r="4966" spans="3:7" x14ac:dyDescent="0.25">
      <c r="C4966" s="15"/>
      <c r="G4966"/>
    </row>
    <row r="4967" spans="3:7" x14ac:dyDescent="0.25">
      <c r="C4967" s="15"/>
      <c r="G4967"/>
    </row>
    <row r="4968" spans="3:7" x14ac:dyDescent="0.25">
      <c r="C4968" s="15"/>
      <c r="G4968"/>
    </row>
    <row r="4969" spans="3:7" x14ac:dyDescent="0.25">
      <c r="C4969" s="15"/>
      <c r="G4969"/>
    </row>
    <row r="4970" spans="3:7" x14ac:dyDescent="0.25">
      <c r="C4970" s="15"/>
      <c r="G4970"/>
    </row>
    <row r="4971" spans="3:7" x14ac:dyDescent="0.25">
      <c r="C4971" s="15"/>
      <c r="G4971"/>
    </row>
    <row r="4972" spans="3:7" x14ac:dyDescent="0.25">
      <c r="C4972" s="15"/>
      <c r="G4972"/>
    </row>
    <row r="4973" spans="3:7" x14ac:dyDescent="0.25">
      <c r="C4973" s="15"/>
      <c r="G4973"/>
    </row>
    <row r="4974" spans="3:7" x14ac:dyDescent="0.25">
      <c r="C4974" s="15"/>
      <c r="G4974"/>
    </row>
    <row r="4975" spans="3:7" x14ac:dyDescent="0.25">
      <c r="C4975" s="15"/>
      <c r="G4975"/>
    </row>
    <row r="4976" spans="3:7" x14ac:dyDescent="0.25">
      <c r="C4976" s="15"/>
      <c r="G4976"/>
    </row>
    <row r="4977" spans="3:7" x14ac:dyDescent="0.25">
      <c r="C4977" s="15"/>
      <c r="G4977"/>
    </row>
    <row r="4978" spans="3:7" x14ac:dyDescent="0.25">
      <c r="C4978" s="15"/>
      <c r="G4978"/>
    </row>
    <row r="4979" spans="3:7" x14ac:dyDescent="0.25">
      <c r="C4979" s="15"/>
      <c r="G4979"/>
    </row>
    <row r="4980" spans="3:7" x14ac:dyDescent="0.25">
      <c r="C4980" s="15"/>
      <c r="G4980"/>
    </row>
    <row r="4981" spans="3:7" x14ac:dyDescent="0.25">
      <c r="C4981" s="15"/>
      <c r="G4981"/>
    </row>
    <row r="4982" spans="3:7" x14ac:dyDescent="0.25">
      <c r="C4982" s="15"/>
      <c r="G4982"/>
    </row>
    <row r="4983" spans="3:7" x14ac:dyDescent="0.25">
      <c r="C4983" s="15"/>
      <c r="G4983"/>
    </row>
    <row r="4984" spans="3:7" x14ac:dyDescent="0.25">
      <c r="C4984" s="15"/>
      <c r="G4984"/>
    </row>
    <row r="4985" spans="3:7" x14ac:dyDescent="0.25">
      <c r="C4985" s="15"/>
      <c r="G4985"/>
    </row>
    <row r="4986" spans="3:7" x14ac:dyDescent="0.25">
      <c r="C4986" s="15"/>
      <c r="G4986"/>
    </row>
    <row r="4987" spans="3:7" x14ac:dyDescent="0.25">
      <c r="C4987" s="15"/>
      <c r="G4987"/>
    </row>
    <row r="4988" spans="3:7" x14ac:dyDescent="0.25">
      <c r="C4988" s="15"/>
      <c r="G4988"/>
    </row>
    <row r="4989" spans="3:7" x14ac:dyDescent="0.25">
      <c r="C4989" s="15"/>
      <c r="G4989"/>
    </row>
    <row r="4990" spans="3:7" x14ac:dyDescent="0.25">
      <c r="C4990" s="15"/>
      <c r="G4990"/>
    </row>
    <row r="4991" spans="3:7" x14ac:dyDescent="0.25">
      <c r="C4991" s="15"/>
      <c r="G4991"/>
    </row>
    <row r="4992" spans="3:7" x14ac:dyDescent="0.25">
      <c r="C4992" s="15"/>
      <c r="G4992"/>
    </row>
    <row r="4993" spans="3:7" x14ac:dyDescent="0.25">
      <c r="C4993" s="15"/>
      <c r="G4993"/>
    </row>
    <row r="4994" spans="3:7" x14ac:dyDescent="0.25">
      <c r="C4994" s="15"/>
      <c r="G4994"/>
    </row>
    <row r="4995" spans="3:7" x14ac:dyDescent="0.25">
      <c r="C4995" s="15"/>
      <c r="G4995"/>
    </row>
    <row r="4996" spans="3:7" x14ac:dyDescent="0.25">
      <c r="C4996" s="15"/>
      <c r="G4996"/>
    </row>
    <row r="4997" spans="3:7" x14ac:dyDescent="0.25">
      <c r="C4997" s="15"/>
      <c r="G4997"/>
    </row>
    <row r="4998" spans="3:7" x14ac:dyDescent="0.25">
      <c r="C4998" s="15"/>
      <c r="G4998"/>
    </row>
    <row r="4999" spans="3:7" x14ac:dyDescent="0.25">
      <c r="C4999" s="15"/>
      <c r="G4999"/>
    </row>
    <row r="5000" spans="3:7" x14ac:dyDescent="0.25">
      <c r="C5000" s="15"/>
      <c r="G5000"/>
    </row>
    <row r="5001" spans="3:7" x14ac:dyDescent="0.25">
      <c r="C5001" s="15"/>
      <c r="G5001"/>
    </row>
    <row r="5002" spans="3:7" x14ac:dyDescent="0.25">
      <c r="C5002" s="15"/>
      <c r="G5002"/>
    </row>
    <row r="5003" spans="3:7" x14ac:dyDescent="0.25">
      <c r="C5003" s="15"/>
      <c r="G5003"/>
    </row>
    <row r="5004" spans="3:7" x14ac:dyDescent="0.25">
      <c r="C5004" s="15"/>
      <c r="G5004"/>
    </row>
    <row r="5005" spans="3:7" x14ac:dyDescent="0.25">
      <c r="C5005" s="15"/>
      <c r="G5005"/>
    </row>
    <row r="5006" spans="3:7" x14ac:dyDescent="0.25">
      <c r="C5006" s="15"/>
      <c r="G5006"/>
    </row>
    <row r="5007" spans="3:7" x14ac:dyDescent="0.25">
      <c r="C5007" s="15"/>
      <c r="G5007"/>
    </row>
    <row r="5008" spans="3:7" x14ac:dyDescent="0.25">
      <c r="C5008" s="15"/>
      <c r="G5008"/>
    </row>
    <row r="5009" spans="3:7" x14ac:dyDescent="0.25">
      <c r="C5009" s="15"/>
      <c r="G5009"/>
    </row>
    <row r="5010" spans="3:7" x14ac:dyDescent="0.25">
      <c r="C5010" s="15"/>
      <c r="G5010"/>
    </row>
    <row r="5011" spans="3:7" x14ac:dyDescent="0.25">
      <c r="C5011" s="15"/>
      <c r="G5011"/>
    </row>
    <row r="5012" spans="3:7" x14ac:dyDescent="0.25">
      <c r="C5012" s="15"/>
      <c r="G5012"/>
    </row>
    <row r="5013" spans="3:7" x14ac:dyDescent="0.25">
      <c r="C5013" s="15"/>
      <c r="G5013"/>
    </row>
    <row r="5014" spans="3:7" x14ac:dyDescent="0.25">
      <c r="C5014" s="15"/>
      <c r="G5014"/>
    </row>
    <row r="5015" spans="3:7" x14ac:dyDescent="0.25">
      <c r="C5015" s="15"/>
      <c r="G5015"/>
    </row>
    <row r="5016" spans="3:7" x14ac:dyDescent="0.25">
      <c r="C5016" s="15"/>
      <c r="G5016"/>
    </row>
    <row r="5017" spans="3:7" x14ac:dyDescent="0.25">
      <c r="C5017" s="15"/>
      <c r="G5017"/>
    </row>
    <row r="5018" spans="3:7" x14ac:dyDescent="0.25">
      <c r="C5018" s="15"/>
      <c r="G5018"/>
    </row>
    <row r="5019" spans="3:7" x14ac:dyDescent="0.25">
      <c r="C5019" s="15"/>
      <c r="G5019"/>
    </row>
    <row r="5020" spans="3:7" x14ac:dyDescent="0.25">
      <c r="C5020" s="15"/>
      <c r="G5020"/>
    </row>
    <row r="5021" spans="3:7" x14ac:dyDescent="0.25">
      <c r="C5021" s="15"/>
      <c r="G5021"/>
    </row>
    <row r="5022" spans="3:7" x14ac:dyDescent="0.25">
      <c r="C5022" s="15"/>
      <c r="G5022"/>
    </row>
    <row r="5023" spans="3:7" x14ac:dyDescent="0.25">
      <c r="C5023" s="15"/>
      <c r="G5023"/>
    </row>
    <row r="5024" spans="3:7" x14ac:dyDescent="0.25">
      <c r="C5024" s="15"/>
      <c r="G5024"/>
    </row>
    <row r="5025" spans="3:7" x14ac:dyDescent="0.25">
      <c r="C5025" s="15"/>
      <c r="G5025"/>
    </row>
    <row r="5026" spans="3:7" x14ac:dyDescent="0.25">
      <c r="C5026" s="15"/>
      <c r="G5026"/>
    </row>
    <row r="5027" spans="3:7" x14ac:dyDescent="0.25">
      <c r="C5027" s="15"/>
      <c r="G5027"/>
    </row>
    <row r="5028" spans="3:7" x14ac:dyDescent="0.25">
      <c r="C5028" s="15"/>
      <c r="G5028"/>
    </row>
    <row r="5029" spans="3:7" x14ac:dyDescent="0.25">
      <c r="C5029" s="15"/>
      <c r="G5029"/>
    </row>
    <row r="5030" spans="3:7" x14ac:dyDescent="0.25">
      <c r="C5030" s="15"/>
      <c r="G5030"/>
    </row>
    <row r="5031" spans="3:7" x14ac:dyDescent="0.25">
      <c r="C5031" s="15"/>
      <c r="G5031"/>
    </row>
    <row r="5032" spans="3:7" x14ac:dyDescent="0.25">
      <c r="C5032" s="15"/>
      <c r="G5032"/>
    </row>
    <row r="5033" spans="3:7" x14ac:dyDescent="0.25">
      <c r="C5033" s="15"/>
      <c r="G5033"/>
    </row>
    <row r="5034" spans="3:7" x14ac:dyDescent="0.25">
      <c r="C5034" s="15"/>
      <c r="G5034"/>
    </row>
    <row r="5035" spans="3:7" x14ac:dyDescent="0.25">
      <c r="C5035" s="15"/>
      <c r="G5035"/>
    </row>
    <row r="5036" spans="3:7" x14ac:dyDescent="0.25">
      <c r="C5036" s="15"/>
      <c r="G5036"/>
    </row>
    <row r="5037" spans="3:7" x14ac:dyDescent="0.25">
      <c r="C5037" s="15"/>
      <c r="G5037"/>
    </row>
    <row r="5038" spans="3:7" x14ac:dyDescent="0.25">
      <c r="C5038" s="15"/>
      <c r="G5038"/>
    </row>
    <row r="5039" spans="3:7" x14ac:dyDescent="0.25">
      <c r="C5039" s="15"/>
      <c r="G5039"/>
    </row>
    <row r="5040" spans="3:7" x14ac:dyDescent="0.25">
      <c r="C5040" s="15"/>
      <c r="G5040"/>
    </row>
    <row r="5041" spans="3:7" x14ac:dyDescent="0.25">
      <c r="C5041" s="15"/>
      <c r="G5041"/>
    </row>
    <row r="5042" spans="3:7" x14ac:dyDescent="0.25">
      <c r="C5042" s="15"/>
      <c r="G5042"/>
    </row>
    <row r="5043" spans="3:7" x14ac:dyDescent="0.25">
      <c r="C5043" s="15"/>
      <c r="G5043"/>
    </row>
    <row r="5044" spans="3:7" x14ac:dyDescent="0.25">
      <c r="C5044" s="15"/>
      <c r="G5044"/>
    </row>
    <row r="5045" spans="3:7" x14ac:dyDescent="0.25">
      <c r="C5045" s="15"/>
      <c r="G5045"/>
    </row>
    <row r="5046" spans="3:7" x14ac:dyDescent="0.25">
      <c r="C5046" s="15"/>
      <c r="G5046"/>
    </row>
    <row r="5047" spans="3:7" x14ac:dyDescent="0.25">
      <c r="C5047" s="15"/>
      <c r="G5047"/>
    </row>
    <row r="5048" spans="3:7" x14ac:dyDescent="0.25">
      <c r="C5048" s="15"/>
      <c r="G5048"/>
    </row>
    <row r="5049" spans="3:7" x14ac:dyDescent="0.25">
      <c r="C5049" s="15"/>
      <c r="G5049"/>
    </row>
    <row r="5050" spans="3:7" x14ac:dyDescent="0.25">
      <c r="C5050" s="15"/>
      <c r="G5050"/>
    </row>
    <row r="5051" spans="3:7" x14ac:dyDescent="0.25">
      <c r="C5051" s="15"/>
      <c r="G5051"/>
    </row>
    <row r="5052" spans="3:7" x14ac:dyDescent="0.25">
      <c r="C5052" s="15"/>
      <c r="G5052"/>
    </row>
    <row r="5053" spans="3:7" x14ac:dyDescent="0.25">
      <c r="C5053" s="15"/>
      <c r="G5053"/>
    </row>
    <row r="5054" spans="3:7" x14ac:dyDescent="0.25">
      <c r="C5054" s="15"/>
      <c r="G5054"/>
    </row>
    <row r="5055" spans="3:7" x14ac:dyDescent="0.25">
      <c r="C5055" s="15"/>
      <c r="G5055"/>
    </row>
    <row r="5056" spans="3:7" x14ac:dyDescent="0.25">
      <c r="C5056" s="15"/>
      <c r="G5056"/>
    </row>
    <row r="5057" spans="3:7" x14ac:dyDescent="0.25">
      <c r="C5057" s="15"/>
      <c r="G5057"/>
    </row>
    <row r="5058" spans="3:7" x14ac:dyDescent="0.25">
      <c r="C5058" s="15"/>
      <c r="G5058"/>
    </row>
    <row r="5059" spans="3:7" x14ac:dyDescent="0.25">
      <c r="C5059" s="15"/>
      <c r="G5059"/>
    </row>
    <row r="5060" spans="3:7" x14ac:dyDescent="0.25">
      <c r="C5060" s="15"/>
      <c r="G5060"/>
    </row>
    <row r="5061" spans="3:7" x14ac:dyDescent="0.25">
      <c r="C5061" s="15"/>
      <c r="G5061"/>
    </row>
    <row r="5062" spans="3:7" x14ac:dyDescent="0.25">
      <c r="C5062" s="15"/>
      <c r="G5062"/>
    </row>
    <row r="5063" spans="3:7" x14ac:dyDescent="0.25">
      <c r="C5063" s="15"/>
      <c r="G5063"/>
    </row>
    <row r="5064" spans="3:7" x14ac:dyDescent="0.25">
      <c r="C5064" s="15"/>
      <c r="G5064"/>
    </row>
    <row r="5065" spans="3:7" x14ac:dyDescent="0.25">
      <c r="C5065" s="15"/>
      <c r="G5065"/>
    </row>
    <row r="5066" spans="3:7" x14ac:dyDescent="0.25">
      <c r="C5066" s="15"/>
      <c r="G5066"/>
    </row>
    <row r="5067" spans="3:7" x14ac:dyDescent="0.25">
      <c r="C5067" s="15"/>
      <c r="G5067"/>
    </row>
    <row r="5068" spans="3:7" x14ac:dyDescent="0.25">
      <c r="C5068" s="15"/>
      <c r="G5068"/>
    </row>
    <row r="5069" spans="3:7" x14ac:dyDescent="0.25">
      <c r="C5069" s="15"/>
      <c r="G5069"/>
    </row>
    <row r="5070" spans="3:7" x14ac:dyDescent="0.25">
      <c r="C5070" s="15"/>
      <c r="G5070"/>
    </row>
    <row r="5071" spans="3:7" x14ac:dyDescent="0.25">
      <c r="C5071" s="15"/>
      <c r="G5071"/>
    </row>
    <row r="5072" spans="3:7" x14ac:dyDescent="0.25">
      <c r="C5072" s="15"/>
      <c r="G5072"/>
    </row>
    <row r="5073" spans="3:7" x14ac:dyDescent="0.25">
      <c r="C5073" s="15"/>
      <c r="G5073"/>
    </row>
    <row r="5074" spans="3:7" x14ac:dyDescent="0.25">
      <c r="C5074" s="15"/>
      <c r="G5074"/>
    </row>
    <row r="5075" spans="3:7" x14ac:dyDescent="0.25">
      <c r="C5075" s="15"/>
      <c r="G5075"/>
    </row>
    <row r="5076" spans="3:7" x14ac:dyDescent="0.25">
      <c r="C5076" s="15"/>
      <c r="G5076"/>
    </row>
    <row r="5077" spans="3:7" x14ac:dyDescent="0.25">
      <c r="C5077" s="15"/>
      <c r="G5077"/>
    </row>
    <row r="5078" spans="3:7" x14ac:dyDescent="0.25">
      <c r="C5078" s="15"/>
      <c r="G5078"/>
    </row>
    <row r="5079" spans="3:7" x14ac:dyDescent="0.25">
      <c r="C5079" s="15"/>
      <c r="G5079"/>
    </row>
    <row r="5080" spans="3:7" x14ac:dyDescent="0.25">
      <c r="C5080" s="15"/>
      <c r="G5080"/>
    </row>
    <row r="5081" spans="3:7" x14ac:dyDescent="0.25">
      <c r="C5081" s="15"/>
      <c r="G5081"/>
    </row>
    <row r="5082" spans="3:7" x14ac:dyDescent="0.25">
      <c r="C5082" s="15"/>
      <c r="G5082"/>
    </row>
    <row r="5083" spans="3:7" x14ac:dyDescent="0.25">
      <c r="C5083" s="15"/>
      <c r="G5083"/>
    </row>
    <row r="5084" spans="3:7" x14ac:dyDescent="0.25">
      <c r="C5084" s="15"/>
      <c r="G5084"/>
    </row>
    <row r="5085" spans="3:7" x14ac:dyDescent="0.25">
      <c r="C5085" s="15"/>
      <c r="G5085"/>
    </row>
    <row r="5086" spans="3:7" x14ac:dyDescent="0.25">
      <c r="C5086" s="15"/>
      <c r="G5086"/>
    </row>
    <row r="5087" spans="3:7" x14ac:dyDescent="0.25">
      <c r="C5087" s="15"/>
      <c r="G5087"/>
    </row>
    <row r="5088" spans="3:7" x14ac:dyDescent="0.25">
      <c r="C5088" s="15"/>
      <c r="G5088"/>
    </row>
    <row r="5089" spans="3:7" x14ac:dyDescent="0.25">
      <c r="C5089" s="15"/>
      <c r="G5089"/>
    </row>
    <row r="5090" spans="3:7" x14ac:dyDescent="0.25">
      <c r="C5090" s="15"/>
      <c r="G5090"/>
    </row>
    <row r="5091" spans="3:7" x14ac:dyDescent="0.25">
      <c r="C5091" s="15"/>
      <c r="G5091"/>
    </row>
    <row r="5092" spans="3:7" x14ac:dyDescent="0.25">
      <c r="C5092" s="15"/>
      <c r="G5092"/>
    </row>
    <row r="5093" spans="3:7" x14ac:dyDescent="0.25">
      <c r="C5093" s="15"/>
      <c r="G5093"/>
    </row>
    <row r="5094" spans="3:7" x14ac:dyDescent="0.25">
      <c r="C5094" s="15"/>
      <c r="G5094"/>
    </row>
    <row r="5095" spans="3:7" x14ac:dyDescent="0.25">
      <c r="C5095" s="15"/>
      <c r="G5095"/>
    </row>
    <row r="5096" spans="3:7" x14ac:dyDescent="0.25">
      <c r="C5096" s="15"/>
      <c r="G5096"/>
    </row>
    <row r="5097" spans="3:7" x14ac:dyDescent="0.25">
      <c r="C5097" s="15"/>
      <c r="G5097"/>
    </row>
    <row r="5098" spans="3:7" x14ac:dyDescent="0.25">
      <c r="C5098" s="15"/>
      <c r="G5098"/>
    </row>
    <row r="5099" spans="3:7" x14ac:dyDescent="0.25">
      <c r="C5099" s="15"/>
      <c r="G5099"/>
    </row>
    <row r="5100" spans="3:7" x14ac:dyDescent="0.25">
      <c r="C5100" s="15"/>
      <c r="G5100"/>
    </row>
    <row r="5101" spans="3:7" x14ac:dyDescent="0.25">
      <c r="C5101" s="15"/>
      <c r="G5101"/>
    </row>
    <row r="5102" spans="3:7" x14ac:dyDescent="0.25">
      <c r="C5102" s="15"/>
      <c r="G5102"/>
    </row>
    <row r="5103" spans="3:7" x14ac:dyDescent="0.25">
      <c r="C5103" s="15"/>
      <c r="G5103"/>
    </row>
    <row r="5104" spans="3:7" x14ac:dyDescent="0.25">
      <c r="C5104" s="15"/>
      <c r="G5104"/>
    </row>
    <row r="5105" spans="3:7" x14ac:dyDescent="0.25">
      <c r="C5105" s="15"/>
      <c r="G5105"/>
    </row>
    <row r="5106" spans="3:7" x14ac:dyDescent="0.25">
      <c r="C5106" s="15"/>
      <c r="G5106"/>
    </row>
    <row r="5107" spans="3:7" x14ac:dyDescent="0.25">
      <c r="C5107" s="15"/>
      <c r="G5107"/>
    </row>
    <row r="5108" spans="3:7" x14ac:dyDescent="0.25">
      <c r="C5108" s="15"/>
      <c r="G5108"/>
    </row>
    <row r="5109" spans="3:7" x14ac:dyDescent="0.25">
      <c r="C5109" s="15"/>
      <c r="G5109"/>
    </row>
    <row r="5110" spans="3:7" x14ac:dyDescent="0.25">
      <c r="C5110" s="15"/>
      <c r="G5110"/>
    </row>
    <row r="5111" spans="3:7" x14ac:dyDescent="0.25">
      <c r="C5111" s="15"/>
      <c r="G5111"/>
    </row>
    <row r="5112" spans="3:7" x14ac:dyDescent="0.25">
      <c r="C5112" s="15"/>
      <c r="G5112"/>
    </row>
    <row r="5113" spans="3:7" x14ac:dyDescent="0.25">
      <c r="C5113" s="15"/>
      <c r="G5113"/>
    </row>
    <row r="5114" spans="3:7" x14ac:dyDescent="0.25">
      <c r="C5114" s="15"/>
      <c r="G5114"/>
    </row>
    <row r="5115" spans="3:7" x14ac:dyDescent="0.25">
      <c r="C5115" s="15"/>
      <c r="G5115"/>
    </row>
    <row r="5116" spans="3:7" x14ac:dyDescent="0.25">
      <c r="C5116" s="15"/>
      <c r="G5116"/>
    </row>
    <row r="5117" spans="3:7" x14ac:dyDescent="0.25">
      <c r="C5117" s="15"/>
      <c r="G5117"/>
    </row>
    <row r="5118" spans="3:7" x14ac:dyDescent="0.25">
      <c r="C5118" s="15"/>
      <c r="G5118"/>
    </row>
    <row r="5119" spans="3:7" x14ac:dyDescent="0.25">
      <c r="C5119" s="15"/>
      <c r="G5119"/>
    </row>
    <row r="5120" spans="3:7" x14ac:dyDescent="0.25">
      <c r="C5120" s="15"/>
      <c r="G5120"/>
    </row>
    <row r="5121" spans="3:7" x14ac:dyDescent="0.25">
      <c r="C5121" s="15"/>
      <c r="G5121"/>
    </row>
    <row r="5122" spans="3:7" x14ac:dyDescent="0.25">
      <c r="C5122" s="15"/>
      <c r="G5122"/>
    </row>
    <row r="5123" spans="3:7" x14ac:dyDescent="0.25">
      <c r="C5123" s="15"/>
      <c r="G5123"/>
    </row>
    <row r="5124" spans="3:7" x14ac:dyDescent="0.25">
      <c r="C5124" s="15"/>
      <c r="G5124"/>
    </row>
    <row r="5125" spans="3:7" x14ac:dyDescent="0.25">
      <c r="C5125" s="15"/>
      <c r="G5125"/>
    </row>
    <row r="5126" spans="3:7" x14ac:dyDescent="0.25">
      <c r="C5126" s="15"/>
      <c r="G5126"/>
    </row>
    <row r="5127" spans="3:7" x14ac:dyDescent="0.25">
      <c r="C5127" s="15"/>
      <c r="G5127"/>
    </row>
    <row r="5128" spans="3:7" x14ac:dyDescent="0.25">
      <c r="C5128" s="15"/>
      <c r="G5128"/>
    </row>
    <row r="5129" spans="3:7" x14ac:dyDescent="0.25">
      <c r="C5129" s="15"/>
      <c r="G5129"/>
    </row>
    <row r="5130" spans="3:7" x14ac:dyDescent="0.25">
      <c r="C5130" s="15"/>
      <c r="G5130"/>
    </row>
    <row r="5131" spans="3:7" x14ac:dyDescent="0.25">
      <c r="C5131" s="15"/>
      <c r="G5131"/>
    </row>
    <row r="5132" spans="3:7" x14ac:dyDescent="0.25">
      <c r="C5132" s="15"/>
      <c r="G5132"/>
    </row>
    <row r="5133" spans="3:7" x14ac:dyDescent="0.25">
      <c r="C5133" s="15"/>
      <c r="G5133"/>
    </row>
    <row r="5134" spans="3:7" x14ac:dyDescent="0.25">
      <c r="C5134" s="15"/>
      <c r="G5134"/>
    </row>
    <row r="5135" spans="3:7" x14ac:dyDescent="0.25">
      <c r="C5135" s="15"/>
      <c r="G5135"/>
    </row>
    <row r="5136" spans="3:7" x14ac:dyDescent="0.25">
      <c r="C5136" s="15"/>
      <c r="G5136"/>
    </row>
    <row r="5137" spans="3:7" x14ac:dyDescent="0.25">
      <c r="C5137" s="15"/>
      <c r="G5137"/>
    </row>
    <row r="5138" spans="3:7" x14ac:dyDescent="0.25">
      <c r="C5138" s="15"/>
      <c r="G5138"/>
    </row>
    <row r="5139" spans="3:7" x14ac:dyDescent="0.25">
      <c r="C5139" s="15"/>
      <c r="G5139"/>
    </row>
    <row r="5140" spans="3:7" x14ac:dyDescent="0.25">
      <c r="C5140" s="15"/>
      <c r="G5140"/>
    </row>
    <row r="5141" spans="3:7" x14ac:dyDescent="0.25">
      <c r="C5141" s="15"/>
      <c r="G5141"/>
    </row>
    <row r="5142" spans="3:7" x14ac:dyDescent="0.25">
      <c r="C5142" s="15"/>
      <c r="G5142"/>
    </row>
    <row r="5143" spans="3:7" x14ac:dyDescent="0.25">
      <c r="C5143" s="15"/>
      <c r="G5143"/>
    </row>
    <row r="5144" spans="3:7" x14ac:dyDescent="0.25">
      <c r="C5144" s="15"/>
      <c r="G5144"/>
    </row>
    <row r="5145" spans="3:7" x14ac:dyDescent="0.25">
      <c r="C5145" s="15"/>
      <c r="G5145"/>
    </row>
    <row r="5146" spans="3:7" x14ac:dyDescent="0.25">
      <c r="C5146" s="15"/>
      <c r="G5146"/>
    </row>
    <row r="5147" spans="3:7" x14ac:dyDescent="0.25">
      <c r="C5147" s="15"/>
      <c r="G5147"/>
    </row>
    <row r="5148" spans="3:7" x14ac:dyDescent="0.25">
      <c r="C5148" s="15"/>
      <c r="G5148"/>
    </row>
    <row r="5149" spans="3:7" x14ac:dyDescent="0.25">
      <c r="C5149" s="15"/>
      <c r="G5149"/>
    </row>
    <row r="5150" spans="3:7" x14ac:dyDescent="0.25">
      <c r="C5150" s="15"/>
      <c r="G5150"/>
    </row>
    <row r="5151" spans="3:7" x14ac:dyDescent="0.25">
      <c r="C5151" s="15"/>
      <c r="G5151"/>
    </row>
    <row r="5152" spans="3:7" x14ac:dyDescent="0.25">
      <c r="C5152" s="15"/>
      <c r="G5152"/>
    </row>
    <row r="5153" spans="3:7" x14ac:dyDescent="0.25">
      <c r="C5153" s="15"/>
      <c r="G5153"/>
    </row>
    <row r="5154" spans="3:7" x14ac:dyDescent="0.25">
      <c r="C5154" s="15"/>
      <c r="G5154"/>
    </row>
    <row r="5155" spans="3:7" x14ac:dyDescent="0.25">
      <c r="C5155" s="15"/>
      <c r="G5155"/>
    </row>
    <row r="5156" spans="3:7" x14ac:dyDescent="0.25">
      <c r="C5156" s="15"/>
      <c r="G5156"/>
    </row>
    <row r="5157" spans="3:7" x14ac:dyDescent="0.25">
      <c r="C5157" s="15"/>
      <c r="G5157"/>
    </row>
    <row r="5158" spans="3:7" x14ac:dyDescent="0.25">
      <c r="C5158" s="15"/>
      <c r="G5158"/>
    </row>
    <row r="5159" spans="3:7" x14ac:dyDescent="0.25">
      <c r="C5159" s="15"/>
      <c r="G5159"/>
    </row>
    <row r="5160" spans="3:7" x14ac:dyDescent="0.25">
      <c r="C5160" s="15"/>
      <c r="G5160"/>
    </row>
    <row r="5161" spans="3:7" x14ac:dyDescent="0.25">
      <c r="C5161" s="15"/>
      <c r="G5161"/>
    </row>
    <row r="5162" spans="3:7" x14ac:dyDescent="0.25">
      <c r="C5162" s="15"/>
      <c r="G5162"/>
    </row>
    <row r="5163" spans="3:7" x14ac:dyDescent="0.25">
      <c r="C5163" s="15"/>
      <c r="G5163"/>
    </row>
    <row r="5164" spans="3:7" x14ac:dyDescent="0.25">
      <c r="C5164" s="15"/>
      <c r="G5164"/>
    </row>
    <row r="5165" spans="3:7" x14ac:dyDescent="0.25">
      <c r="C5165" s="15"/>
      <c r="G5165"/>
    </row>
    <row r="5166" spans="3:7" x14ac:dyDescent="0.25">
      <c r="C5166" s="15"/>
      <c r="G5166"/>
    </row>
    <row r="5167" spans="3:7" x14ac:dyDescent="0.25">
      <c r="C5167" s="15"/>
      <c r="G5167"/>
    </row>
    <row r="5168" spans="3:7" x14ac:dyDescent="0.25">
      <c r="C5168" s="15"/>
      <c r="G5168"/>
    </row>
    <row r="5169" spans="3:7" x14ac:dyDescent="0.25">
      <c r="C5169" s="15"/>
      <c r="G5169"/>
    </row>
    <row r="5170" spans="3:7" x14ac:dyDescent="0.25">
      <c r="C5170" s="15"/>
      <c r="G5170"/>
    </row>
    <row r="5171" spans="3:7" x14ac:dyDescent="0.25">
      <c r="C5171" s="15"/>
      <c r="G5171"/>
    </row>
    <row r="5172" spans="3:7" x14ac:dyDescent="0.25">
      <c r="C5172" s="15"/>
      <c r="G5172"/>
    </row>
    <row r="5173" spans="3:7" x14ac:dyDescent="0.25">
      <c r="C5173" s="15"/>
      <c r="G5173"/>
    </row>
    <row r="5174" spans="3:7" x14ac:dyDescent="0.25">
      <c r="C5174" s="15"/>
      <c r="G5174"/>
    </row>
    <row r="5175" spans="3:7" x14ac:dyDescent="0.25">
      <c r="C5175" s="15"/>
      <c r="G5175"/>
    </row>
    <row r="5176" spans="3:7" x14ac:dyDescent="0.25">
      <c r="C5176" s="15"/>
      <c r="G5176"/>
    </row>
    <row r="5177" spans="3:7" x14ac:dyDescent="0.25">
      <c r="C5177" s="15"/>
      <c r="G5177"/>
    </row>
    <row r="5178" spans="3:7" x14ac:dyDescent="0.25">
      <c r="C5178" s="15"/>
      <c r="G5178"/>
    </row>
    <row r="5179" spans="3:7" x14ac:dyDescent="0.25">
      <c r="C5179" s="15"/>
      <c r="G5179"/>
    </row>
    <row r="5180" spans="3:7" x14ac:dyDescent="0.25">
      <c r="C5180" s="15"/>
      <c r="G5180"/>
    </row>
    <row r="5181" spans="3:7" x14ac:dyDescent="0.25">
      <c r="C5181" s="15"/>
      <c r="G5181"/>
    </row>
    <row r="5182" spans="3:7" x14ac:dyDescent="0.25">
      <c r="C5182" s="15"/>
      <c r="G5182"/>
    </row>
    <row r="5183" spans="3:7" x14ac:dyDescent="0.25">
      <c r="C5183" s="15"/>
      <c r="G5183"/>
    </row>
    <row r="5184" spans="3:7" x14ac:dyDescent="0.25">
      <c r="C5184" s="15"/>
      <c r="G5184"/>
    </row>
    <row r="5185" spans="3:7" x14ac:dyDescent="0.25">
      <c r="C5185" s="15"/>
      <c r="G5185"/>
    </row>
    <row r="5186" spans="3:7" x14ac:dyDescent="0.25">
      <c r="C5186" s="15"/>
      <c r="G5186"/>
    </row>
    <row r="5187" spans="3:7" x14ac:dyDescent="0.25">
      <c r="C5187" s="15"/>
      <c r="G5187"/>
    </row>
    <row r="5188" spans="3:7" x14ac:dyDescent="0.25">
      <c r="C5188" s="15"/>
      <c r="G5188"/>
    </row>
    <row r="5189" spans="3:7" x14ac:dyDescent="0.25">
      <c r="C5189" s="15"/>
      <c r="G5189"/>
    </row>
    <row r="5190" spans="3:7" x14ac:dyDescent="0.25">
      <c r="C5190" s="15"/>
      <c r="G5190"/>
    </row>
    <row r="5191" spans="3:7" x14ac:dyDescent="0.25">
      <c r="C5191" s="15"/>
      <c r="G5191"/>
    </row>
    <row r="5192" spans="3:7" x14ac:dyDescent="0.25">
      <c r="C5192" s="15"/>
      <c r="G5192"/>
    </row>
    <row r="5193" spans="3:7" x14ac:dyDescent="0.25">
      <c r="C5193" s="15"/>
      <c r="G5193"/>
    </row>
    <row r="5194" spans="3:7" x14ac:dyDescent="0.25">
      <c r="C5194" s="15"/>
      <c r="G5194"/>
    </row>
    <row r="5195" spans="3:7" x14ac:dyDescent="0.25">
      <c r="C5195" s="15"/>
      <c r="G5195"/>
    </row>
    <row r="5196" spans="3:7" x14ac:dyDescent="0.25">
      <c r="C5196" s="15"/>
      <c r="G5196"/>
    </row>
    <row r="5197" spans="3:7" x14ac:dyDescent="0.25">
      <c r="C5197" s="15"/>
      <c r="G5197"/>
    </row>
    <row r="5198" spans="3:7" x14ac:dyDescent="0.25">
      <c r="C5198" s="15"/>
      <c r="G5198"/>
    </row>
    <row r="5199" spans="3:7" x14ac:dyDescent="0.25">
      <c r="C5199" s="15"/>
      <c r="G5199"/>
    </row>
    <row r="5200" spans="3:7" x14ac:dyDescent="0.25">
      <c r="C5200" s="15"/>
      <c r="G5200"/>
    </row>
    <row r="5201" spans="3:7" x14ac:dyDescent="0.25">
      <c r="C5201" s="15"/>
      <c r="G5201"/>
    </row>
    <row r="5202" spans="3:7" x14ac:dyDescent="0.25">
      <c r="C5202" s="15"/>
      <c r="G5202"/>
    </row>
    <row r="5203" spans="3:7" x14ac:dyDescent="0.25">
      <c r="C5203" s="15"/>
      <c r="G5203"/>
    </row>
    <row r="5204" spans="3:7" x14ac:dyDescent="0.25">
      <c r="C5204" s="15"/>
      <c r="G5204"/>
    </row>
    <row r="5205" spans="3:7" x14ac:dyDescent="0.25">
      <c r="C5205" s="15"/>
      <c r="G5205"/>
    </row>
    <row r="5206" spans="3:7" x14ac:dyDescent="0.25">
      <c r="C5206" s="15"/>
      <c r="G5206"/>
    </row>
    <row r="5207" spans="3:7" x14ac:dyDescent="0.25">
      <c r="C5207" s="15"/>
      <c r="G5207"/>
    </row>
    <row r="5208" spans="3:7" x14ac:dyDescent="0.25">
      <c r="C5208" s="15"/>
      <c r="G5208"/>
    </row>
    <row r="5209" spans="3:7" x14ac:dyDescent="0.25">
      <c r="C5209" s="15"/>
      <c r="G5209"/>
    </row>
    <row r="5210" spans="3:7" x14ac:dyDescent="0.25">
      <c r="C5210" s="15"/>
      <c r="G5210"/>
    </row>
    <row r="5211" spans="3:7" x14ac:dyDescent="0.25">
      <c r="C5211" s="15"/>
      <c r="G5211"/>
    </row>
    <row r="5212" spans="3:7" x14ac:dyDescent="0.25">
      <c r="C5212" s="15"/>
      <c r="G5212"/>
    </row>
    <row r="5213" spans="3:7" x14ac:dyDescent="0.25">
      <c r="C5213" s="15"/>
      <c r="G5213"/>
    </row>
    <row r="5214" spans="3:7" x14ac:dyDescent="0.25">
      <c r="C5214" s="15"/>
      <c r="G5214"/>
    </row>
    <row r="5215" spans="3:7" x14ac:dyDescent="0.25">
      <c r="C5215" s="15"/>
      <c r="G5215"/>
    </row>
    <row r="5216" spans="3:7" x14ac:dyDescent="0.25">
      <c r="C5216" s="15"/>
      <c r="G5216"/>
    </row>
    <row r="5217" spans="3:7" x14ac:dyDescent="0.25">
      <c r="C5217" s="15"/>
      <c r="G5217"/>
    </row>
    <row r="5218" spans="3:7" x14ac:dyDescent="0.25">
      <c r="C5218" s="15"/>
      <c r="G5218"/>
    </row>
    <row r="5219" spans="3:7" x14ac:dyDescent="0.25">
      <c r="C5219" s="15"/>
      <c r="G5219"/>
    </row>
    <row r="5220" spans="3:7" x14ac:dyDescent="0.25">
      <c r="C5220" s="15"/>
      <c r="G5220"/>
    </row>
    <row r="5221" spans="3:7" x14ac:dyDescent="0.25">
      <c r="C5221" s="15"/>
      <c r="G5221"/>
    </row>
    <row r="5222" spans="3:7" x14ac:dyDescent="0.25">
      <c r="C5222" s="15"/>
      <c r="G5222"/>
    </row>
    <row r="5223" spans="3:7" x14ac:dyDescent="0.25">
      <c r="C5223" s="15"/>
      <c r="G5223"/>
    </row>
    <row r="5224" spans="3:7" x14ac:dyDescent="0.25">
      <c r="C5224" s="15"/>
      <c r="G5224"/>
    </row>
    <row r="5225" spans="3:7" x14ac:dyDescent="0.25">
      <c r="C5225" s="15"/>
      <c r="G5225"/>
    </row>
    <row r="5226" spans="3:7" x14ac:dyDescent="0.25">
      <c r="C5226" s="15"/>
      <c r="G5226"/>
    </row>
    <row r="5227" spans="3:7" x14ac:dyDescent="0.25">
      <c r="C5227" s="15"/>
      <c r="G5227"/>
    </row>
    <row r="5228" spans="3:7" x14ac:dyDescent="0.25">
      <c r="C5228" s="15"/>
      <c r="G5228"/>
    </row>
    <row r="5229" spans="3:7" x14ac:dyDescent="0.25">
      <c r="C5229" s="15"/>
      <c r="G5229"/>
    </row>
    <row r="5230" spans="3:7" x14ac:dyDescent="0.25">
      <c r="C5230" s="15"/>
      <c r="G5230"/>
    </row>
    <row r="5231" spans="3:7" x14ac:dyDescent="0.25">
      <c r="C5231" s="15"/>
      <c r="G5231"/>
    </row>
    <row r="5232" spans="3:7" x14ac:dyDescent="0.25">
      <c r="C5232" s="15"/>
      <c r="G5232"/>
    </row>
    <row r="5233" spans="3:7" x14ac:dyDescent="0.25">
      <c r="C5233" s="15"/>
      <c r="G5233"/>
    </row>
    <row r="5234" spans="3:7" x14ac:dyDescent="0.25">
      <c r="C5234" s="15"/>
      <c r="G5234"/>
    </row>
    <row r="5235" spans="3:7" x14ac:dyDescent="0.25">
      <c r="C5235" s="15"/>
      <c r="G5235"/>
    </row>
    <row r="5236" spans="3:7" x14ac:dyDescent="0.25">
      <c r="C5236" s="15"/>
      <c r="G5236"/>
    </row>
    <row r="5237" spans="3:7" x14ac:dyDescent="0.25">
      <c r="C5237" s="15"/>
      <c r="G5237"/>
    </row>
    <row r="5238" spans="3:7" x14ac:dyDescent="0.25">
      <c r="C5238" s="15"/>
      <c r="G5238"/>
    </row>
    <row r="5239" spans="3:7" x14ac:dyDescent="0.25">
      <c r="C5239" s="15"/>
      <c r="G5239"/>
    </row>
    <row r="5240" spans="3:7" x14ac:dyDescent="0.25">
      <c r="C5240" s="15"/>
      <c r="G5240"/>
    </row>
    <row r="5241" spans="3:7" x14ac:dyDescent="0.25">
      <c r="C5241" s="15"/>
      <c r="G5241"/>
    </row>
    <row r="5242" spans="3:7" x14ac:dyDescent="0.25">
      <c r="C5242" s="15"/>
      <c r="G5242"/>
    </row>
    <row r="5243" spans="3:7" x14ac:dyDescent="0.25">
      <c r="C5243" s="15"/>
      <c r="G5243"/>
    </row>
    <row r="5244" spans="3:7" x14ac:dyDescent="0.25">
      <c r="C5244" s="15"/>
      <c r="G5244"/>
    </row>
    <row r="5245" spans="3:7" x14ac:dyDescent="0.25">
      <c r="C5245" s="15"/>
      <c r="G5245"/>
    </row>
    <row r="5246" spans="3:7" x14ac:dyDescent="0.25">
      <c r="C5246" s="15"/>
      <c r="G5246"/>
    </row>
    <row r="5247" spans="3:7" x14ac:dyDescent="0.25">
      <c r="C5247" s="15"/>
      <c r="G5247"/>
    </row>
    <row r="5248" spans="3:7" x14ac:dyDescent="0.25">
      <c r="C5248" s="15"/>
      <c r="G5248"/>
    </row>
    <row r="5249" spans="3:7" x14ac:dyDescent="0.25">
      <c r="C5249" s="15"/>
      <c r="G5249"/>
    </row>
    <row r="5250" spans="3:7" x14ac:dyDescent="0.25">
      <c r="C5250" s="15"/>
      <c r="G5250"/>
    </row>
    <row r="5251" spans="3:7" x14ac:dyDescent="0.25">
      <c r="C5251" s="15"/>
      <c r="G5251"/>
    </row>
    <row r="5252" spans="3:7" x14ac:dyDescent="0.25">
      <c r="C5252" s="15"/>
      <c r="G5252"/>
    </row>
    <row r="5253" spans="3:7" x14ac:dyDescent="0.25">
      <c r="C5253" s="15"/>
      <c r="G5253"/>
    </row>
    <row r="5254" spans="3:7" x14ac:dyDescent="0.25">
      <c r="C5254" s="15"/>
      <c r="G5254"/>
    </row>
    <row r="5255" spans="3:7" x14ac:dyDescent="0.25">
      <c r="C5255" s="15"/>
      <c r="G5255"/>
    </row>
    <row r="5256" spans="3:7" x14ac:dyDescent="0.25">
      <c r="C5256" s="15"/>
      <c r="G5256"/>
    </row>
    <row r="5257" spans="3:7" x14ac:dyDescent="0.25">
      <c r="C5257" s="15"/>
      <c r="G5257"/>
    </row>
    <row r="5258" spans="3:7" x14ac:dyDescent="0.25">
      <c r="C5258" s="15"/>
      <c r="G5258"/>
    </row>
    <row r="5259" spans="3:7" x14ac:dyDescent="0.25">
      <c r="C5259" s="15"/>
      <c r="G5259"/>
    </row>
    <row r="5260" spans="3:7" x14ac:dyDescent="0.25">
      <c r="C5260" s="15"/>
      <c r="G5260"/>
    </row>
    <row r="5261" spans="3:7" x14ac:dyDescent="0.25">
      <c r="C5261" s="15"/>
      <c r="G5261"/>
    </row>
    <row r="5262" spans="3:7" x14ac:dyDescent="0.25">
      <c r="C5262" s="15"/>
      <c r="G5262"/>
    </row>
    <row r="5263" spans="3:7" x14ac:dyDescent="0.25">
      <c r="C5263" s="15"/>
      <c r="G5263"/>
    </row>
    <row r="5264" spans="3:7" x14ac:dyDescent="0.25">
      <c r="C5264" s="15"/>
      <c r="G5264"/>
    </row>
    <row r="5265" spans="3:7" x14ac:dyDescent="0.25">
      <c r="C5265" s="15"/>
      <c r="G5265"/>
    </row>
    <row r="5266" spans="3:7" x14ac:dyDescent="0.25">
      <c r="C5266" s="15"/>
      <c r="G5266"/>
    </row>
    <row r="5267" spans="3:7" x14ac:dyDescent="0.25">
      <c r="C5267" s="15"/>
      <c r="G5267"/>
    </row>
    <row r="5268" spans="3:7" x14ac:dyDescent="0.25">
      <c r="C5268" s="15"/>
      <c r="G5268"/>
    </row>
    <row r="5269" spans="3:7" x14ac:dyDescent="0.25">
      <c r="C5269" s="15"/>
      <c r="G5269"/>
    </row>
    <row r="5270" spans="3:7" x14ac:dyDescent="0.25">
      <c r="C5270" s="15"/>
      <c r="G5270"/>
    </row>
    <row r="5271" spans="3:7" x14ac:dyDescent="0.25">
      <c r="C5271" s="15"/>
      <c r="G5271"/>
    </row>
    <row r="5272" spans="3:7" x14ac:dyDescent="0.25">
      <c r="C5272" s="15"/>
      <c r="G5272"/>
    </row>
    <row r="5273" spans="3:7" x14ac:dyDescent="0.25">
      <c r="C5273" s="15"/>
      <c r="G5273"/>
    </row>
    <row r="5274" spans="3:7" x14ac:dyDescent="0.25">
      <c r="C5274" s="15"/>
      <c r="G5274"/>
    </row>
    <row r="5275" spans="3:7" x14ac:dyDescent="0.25">
      <c r="C5275" s="15"/>
      <c r="G5275"/>
    </row>
    <row r="5276" spans="3:7" x14ac:dyDescent="0.25">
      <c r="C5276" s="15"/>
      <c r="G5276"/>
    </row>
    <row r="5277" spans="3:7" x14ac:dyDescent="0.25">
      <c r="C5277" s="15"/>
      <c r="G5277"/>
    </row>
    <row r="5278" spans="3:7" x14ac:dyDescent="0.25">
      <c r="C5278" s="15"/>
      <c r="G5278"/>
    </row>
    <row r="5279" spans="3:7" x14ac:dyDescent="0.25">
      <c r="C5279" s="15"/>
      <c r="G5279"/>
    </row>
    <row r="5280" spans="3:7" x14ac:dyDescent="0.25">
      <c r="C5280" s="15"/>
      <c r="G5280"/>
    </row>
    <row r="5281" spans="3:7" x14ac:dyDescent="0.25">
      <c r="C5281" s="15"/>
      <c r="G5281"/>
    </row>
    <row r="5282" spans="3:7" x14ac:dyDescent="0.25">
      <c r="C5282" s="15"/>
      <c r="G5282"/>
    </row>
    <row r="5283" spans="3:7" x14ac:dyDescent="0.25">
      <c r="C5283" s="15"/>
      <c r="G5283"/>
    </row>
    <row r="5284" spans="3:7" x14ac:dyDescent="0.25">
      <c r="C5284" s="15"/>
      <c r="G5284"/>
    </row>
    <row r="5285" spans="3:7" x14ac:dyDescent="0.25">
      <c r="C5285" s="15"/>
      <c r="G5285"/>
    </row>
    <row r="5286" spans="3:7" x14ac:dyDescent="0.25">
      <c r="C5286" s="15"/>
      <c r="G5286"/>
    </row>
    <row r="5287" spans="3:7" x14ac:dyDescent="0.25">
      <c r="C5287" s="15"/>
      <c r="G5287"/>
    </row>
    <row r="5288" spans="3:7" x14ac:dyDescent="0.25">
      <c r="C5288" s="15"/>
      <c r="G5288"/>
    </row>
    <row r="5289" spans="3:7" x14ac:dyDescent="0.25">
      <c r="C5289" s="15"/>
      <c r="G5289"/>
    </row>
    <row r="5290" spans="3:7" x14ac:dyDescent="0.25">
      <c r="C5290" s="15"/>
      <c r="G5290"/>
    </row>
    <row r="5291" spans="3:7" x14ac:dyDescent="0.25">
      <c r="C5291" s="15"/>
      <c r="G5291"/>
    </row>
    <row r="5292" spans="3:7" x14ac:dyDescent="0.25">
      <c r="C5292" s="15"/>
      <c r="G5292"/>
    </row>
    <row r="5293" spans="3:7" x14ac:dyDescent="0.25">
      <c r="C5293" s="15"/>
      <c r="G5293"/>
    </row>
    <row r="5294" spans="3:7" x14ac:dyDescent="0.25">
      <c r="C5294" s="15"/>
      <c r="G5294"/>
    </row>
    <row r="5295" spans="3:7" x14ac:dyDescent="0.25">
      <c r="C5295" s="15"/>
      <c r="G5295"/>
    </row>
    <row r="5296" spans="3:7" x14ac:dyDescent="0.25">
      <c r="C5296" s="15"/>
      <c r="G5296"/>
    </row>
    <row r="5297" spans="3:7" x14ac:dyDescent="0.25">
      <c r="C5297" s="15"/>
      <c r="G5297"/>
    </row>
    <row r="5298" spans="3:7" x14ac:dyDescent="0.25">
      <c r="C5298" s="15"/>
      <c r="G5298"/>
    </row>
    <row r="5299" spans="3:7" x14ac:dyDescent="0.25">
      <c r="C5299" s="15"/>
      <c r="G5299"/>
    </row>
    <row r="5300" spans="3:7" x14ac:dyDescent="0.25">
      <c r="C5300" s="15"/>
      <c r="G5300"/>
    </row>
    <row r="5301" spans="3:7" x14ac:dyDescent="0.25">
      <c r="C5301" s="15"/>
      <c r="G5301"/>
    </row>
    <row r="5302" spans="3:7" x14ac:dyDescent="0.25">
      <c r="C5302" s="15"/>
      <c r="G5302"/>
    </row>
    <row r="5303" spans="3:7" x14ac:dyDescent="0.25">
      <c r="C5303" s="15"/>
      <c r="G5303"/>
    </row>
    <row r="5304" spans="3:7" x14ac:dyDescent="0.25">
      <c r="C5304" s="15"/>
      <c r="G5304"/>
    </row>
    <row r="5305" spans="3:7" x14ac:dyDescent="0.25">
      <c r="C5305" s="15"/>
      <c r="G5305"/>
    </row>
    <row r="5306" spans="3:7" x14ac:dyDescent="0.25">
      <c r="C5306" s="15"/>
      <c r="G5306"/>
    </row>
    <row r="5307" spans="3:7" x14ac:dyDescent="0.25">
      <c r="C5307" s="15"/>
      <c r="G5307"/>
    </row>
    <row r="5308" spans="3:7" x14ac:dyDescent="0.25">
      <c r="C5308" s="15"/>
      <c r="G5308"/>
    </row>
    <row r="5309" spans="3:7" x14ac:dyDescent="0.25">
      <c r="C5309" s="15"/>
      <c r="G5309"/>
    </row>
    <row r="5310" spans="3:7" x14ac:dyDescent="0.25">
      <c r="C5310" s="15"/>
      <c r="G5310"/>
    </row>
    <row r="5311" spans="3:7" x14ac:dyDescent="0.25">
      <c r="C5311" s="15"/>
      <c r="G5311"/>
    </row>
    <row r="5312" spans="3:7" x14ac:dyDescent="0.25">
      <c r="C5312" s="15"/>
      <c r="G5312"/>
    </row>
    <row r="5313" spans="3:7" x14ac:dyDescent="0.25">
      <c r="C5313" s="15"/>
      <c r="G5313"/>
    </row>
    <row r="5314" spans="3:7" x14ac:dyDescent="0.25">
      <c r="C5314" s="15"/>
      <c r="G5314"/>
    </row>
    <row r="5315" spans="3:7" x14ac:dyDescent="0.25">
      <c r="C5315" s="15"/>
      <c r="G5315"/>
    </row>
    <row r="5316" spans="3:7" x14ac:dyDescent="0.25">
      <c r="C5316" s="15"/>
      <c r="G5316"/>
    </row>
    <row r="5317" spans="3:7" x14ac:dyDescent="0.25">
      <c r="C5317" s="15"/>
      <c r="G5317"/>
    </row>
    <row r="5318" spans="3:7" x14ac:dyDescent="0.25">
      <c r="C5318" s="15"/>
      <c r="G5318"/>
    </row>
    <row r="5319" spans="3:7" x14ac:dyDescent="0.25">
      <c r="C5319" s="15"/>
      <c r="G5319"/>
    </row>
    <row r="5320" spans="3:7" x14ac:dyDescent="0.25">
      <c r="C5320" s="15"/>
      <c r="G5320"/>
    </row>
    <row r="5321" spans="3:7" x14ac:dyDescent="0.25">
      <c r="C5321" s="15"/>
      <c r="G5321"/>
    </row>
    <row r="5322" spans="3:7" x14ac:dyDescent="0.25">
      <c r="C5322" s="15"/>
      <c r="G5322"/>
    </row>
    <row r="5323" spans="3:7" x14ac:dyDescent="0.25">
      <c r="C5323" s="15"/>
      <c r="G5323"/>
    </row>
    <row r="5324" spans="3:7" x14ac:dyDescent="0.25">
      <c r="C5324" s="15"/>
      <c r="G5324"/>
    </row>
    <row r="5325" spans="3:7" x14ac:dyDescent="0.25">
      <c r="C5325" s="15"/>
      <c r="G5325"/>
    </row>
    <row r="5326" spans="3:7" x14ac:dyDescent="0.25">
      <c r="C5326" s="15"/>
      <c r="G5326"/>
    </row>
    <row r="5327" spans="3:7" x14ac:dyDescent="0.25">
      <c r="C5327" s="15"/>
      <c r="G5327"/>
    </row>
    <row r="5328" spans="3:7" x14ac:dyDescent="0.25">
      <c r="C5328" s="15"/>
      <c r="G5328"/>
    </row>
    <row r="5329" spans="3:7" x14ac:dyDescent="0.25">
      <c r="C5329" s="15"/>
      <c r="G5329"/>
    </row>
    <row r="5330" spans="3:7" x14ac:dyDescent="0.25">
      <c r="C5330" s="15"/>
      <c r="G5330"/>
    </row>
    <row r="5331" spans="3:7" x14ac:dyDescent="0.25">
      <c r="C5331" s="15"/>
      <c r="G5331"/>
    </row>
    <row r="5332" spans="3:7" x14ac:dyDescent="0.25">
      <c r="C5332" s="15"/>
      <c r="G5332"/>
    </row>
    <row r="5333" spans="3:7" x14ac:dyDescent="0.25">
      <c r="C5333" s="15"/>
      <c r="G5333"/>
    </row>
    <row r="5334" spans="3:7" x14ac:dyDescent="0.25">
      <c r="C5334" s="15"/>
      <c r="G5334"/>
    </row>
    <row r="5335" spans="3:7" x14ac:dyDescent="0.25">
      <c r="C5335" s="15"/>
      <c r="G5335"/>
    </row>
    <row r="5336" spans="3:7" x14ac:dyDescent="0.25">
      <c r="C5336" s="15"/>
      <c r="G5336"/>
    </row>
    <row r="5337" spans="3:7" x14ac:dyDescent="0.25">
      <c r="C5337" s="15"/>
      <c r="G5337"/>
    </row>
    <row r="5338" spans="3:7" x14ac:dyDescent="0.25">
      <c r="C5338" s="15"/>
      <c r="G5338"/>
    </row>
    <row r="5339" spans="3:7" x14ac:dyDescent="0.25">
      <c r="C5339" s="15"/>
      <c r="G5339"/>
    </row>
    <row r="5340" spans="3:7" x14ac:dyDescent="0.25">
      <c r="C5340" s="15"/>
      <c r="G5340"/>
    </row>
    <row r="5341" spans="3:7" x14ac:dyDescent="0.25">
      <c r="C5341" s="15"/>
      <c r="G5341"/>
    </row>
    <row r="5342" spans="3:7" x14ac:dyDescent="0.25">
      <c r="C5342" s="15"/>
      <c r="G5342"/>
    </row>
    <row r="5343" spans="3:7" x14ac:dyDescent="0.25">
      <c r="C5343" s="15"/>
      <c r="G5343"/>
    </row>
    <row r="5344" spans="3:7" x14ac:dyDescent="0.25">
      <c r="C5344" s="15"/>
      <c r="G5344"/>
    </row>
    <row r="5345" spans="3:7" x14ac:dyDescent="0.25">
      <c r="C5345" s="15"/>
      <c r="G5345"/>
    </row>
    <row r="5346" spans="3:7" x14ac:dyDescent="0.25">
      <c r="C5346" s="15"/>
      <c r="G5346"/>
    </row>
    <row r="5347" spans="3:7" x14ac:dyDescent="0.25">
      <c r="C5347" s="15"/>
      <c r="G5347"/>
    </row>
    <row r="5348" spans="3:7" x14ac:dyDescent="0.25">
      <c r="C5348" s="15"/>
      <c r="G5348"/>
    </row>
    <row r="5349" spans="3:7" x14ac:dyDescent="0.25">
      <c r="C5349" s="15"/>
      <c r="G5349"/>
    </row>
    <row r="5350" spans="3:7" x14ac:dyDescent="0.25">
      <c r="C5350" s="15"/>
      <c r="G5350"/>
    </row>
    <row r="5351" spans="3:7" x14ac:dyDescent="0.25">
      <c r="C5351" s="15"/>
      <c r="G5351"/>
    </row>
    <row r="5352" spans="3:7" x14ac:dyDescent="0.25">
      <c r="C5352" s="15"/>
      <c r="G5352"/>
    </row>
    <row r="5353" spans="3:7" x14ac:dyDescent="0.25">
      <c r="C5353" s="15"/>
      <c r="G5353"/>
    </row>
    <row r="5354" spans="3:7" x14ac:dyDescent="0.25">
      <c r="C5354" s="15"/>
      <c r="G5354"/>
    </row>
    <row r="5355" spans="3:7" x14ac:dyDescent="0.25">
      <c r="C5355" s="15"/>
      <c r="G5355"/>
    </row>
    <row r="5356" spans="3:7" x14ac:dyDescent="0.25">
      <c r="C5356" s="15"/>
      <c r="G5356"/>
    </row>
    <row r="5357" spans="3:7" x14ac:dyDescent="0.25">
      <c r="C5357" s="15"/>
      <c r="G5357"/>
    </row>
    <row r="5358" spans="3:7" x14ac:dyDescent="0.25">
      <c r="C5358" s="15"/>
      <c r="G5358"/>
    </row>
    <row r="5359" spans="3:7" x14ac:dyDescent="0.25">
      <c r="C5359" s="15"/>
      <c r="G5359"/>
    </row>
    <row r="5360" spans="3:7" x14ac:dyDescent="0.25">
      <c r="C5360" s="15"/>
      <c r="G5360"/>
    </row>
    <row r="5361" spans="3:7" x14ac:dyDescent="0.25">
      <c r="C5361" s="15"/>
      <c r="G5361"/>
    </row>
    <row r="5362" spans="3:7" x14ac:dyDescent="0.25">
      <c r="C5362" s="15"/>
      <c r="G5362"/>
    </row>
    <row r="5363" spans="3:7" x14ac:dyDescent="0.25">
      <c r="C5363" s="15"/>
      <c r="G5363"/>
    </row>
    <row r="5364" spans="3:7" x14ac:dyDescent="0.25">
      <c r="C5364" s="15"/>
      <c r="G5364"/>
    </row>
    <row r="5365" spans="3:7" x14ac:dyDescent="0.25">
      <c r="C5365" s="15"/>
      <c r="G5365"/>
    </row>
    <row r="5366" spans="3:7" x14ac:dyDescent="0.25">
      <c r="C5366" s="15"/>
      <c r="G5366"/>
    </row>
    <row r="5367" spans="3:7" x14ac:dyDescent="0.25">
      <c r="C5367" s="15"/>
      <c r="G5367"/>
    </row>
    <row r="5368" spans="3:7" x14ac:dyDescent="0.25">
      <c r="C5368" s="15"/>
      <c r="G5368"/>
    </row>
    <row r="5369" spans="3:7" x14ac:dyDescent="0.25">
      <c r="C5369" s="15"/>
      <c r="G5369"/>
    </row>
    <row r="5370" spans="3:7" x14ac:dyDescent="0.25">
      <c r="C5370" s="15"/>
      <c r="G5370"/>
    </row>
    <row r="5371" spans="3:7" x14ac:dyDescent="0.25">
      <c r="C5371" s="15"/>
      <c r="G5371"/>
    </row>
    <row r="5372" spans="3:7" x14ac:dyDescent="0.25">
      <c r="C5372" s="15"/>
      <c r="G5372"/>
    </row>
    <row r="5373" spans="3:7" x14ac:dyDescent="0.25">
      <c r="C5373" s="15"/>
      <c r="G5373"/>
    </row>
    <row r="5374" spans="3:7" x14ac:dyDescent="0.25">
      <c r="C5374" s="15"/>
      <c r="G5374"/>
    </row>
    <row r="5375" spans="3:7" x14ac:dyDescent="0.25">
      <c r="C5375" s="15"/>
      <c r="G5375"/>
    </row>
    <row r="5376" spans="3:7" x14ac:dyDescent="0.25">
      <c r="C5376" s="15"/>
      <c r="G5376"/>
    </row>
    <row r="5377" spans="3:7" x14ac:dyDescent="0.25">
      <c r="C5377" s="15"/>
      <c r="G5377"/>
    </row>
    <row r="5378" spans="3:7" x14ac:dyDescent="0.25">
      <c r="C5378" s="15"/>
      <c r="G5378"/>
    </row>
    <row r="5379" spans="3:7" x14ac:dyDescent="0.25">
      <c r="C5379" s="15"/>
      <c r="G5379"/>
    </row>
    <row r="5380" spans="3:7" x14ac:dyDescent="0.25">
      <c r="C5380" s="15"/>
      <c r="G5380"/>
    </row>
    <row r="5381" spans="3:7" x14ac:dyDescent="0.25">
      <c r="C5381" s="15"/>
      <c r="G5381"/>
    </row>
    <row r="5382" spans="3:7" x14ac:dyDescent="0.25">
      <c r="C5382" s="15"/>
      <c r="G5382"/>
    </row>
    <row r="5383" spans="3:7" x14ac:dyDescent="0.25">
      <c r="C5383" s="15"/>
      <c r="G5383"/>
    </row>
    <row r="5384" spans="3:7" x14ac:dyDescent="0.25">
      <c r="C5384" s="15"/>
      <c r="G5384"/>
    </row>
    <row r="5385" spans="3:7" x14ac:dyDescent="0.25">
      <c r="C5385" s="15"/>
      <c r="G5385"/>
    </row>
    <row r="5386" spans="3:7" x14ac:dyDescent="0.25">
      <c r="C5386" s="15"/>
      <c r="G5386"/>
    </row>
    <row r="5387" spans="3:7" x14ac:dyDescent="0.25">
      <c r="C5387" s="15"/>
      <c r="G5387"/>
    </row>
    <row r="5388" spans="3:7" x14ac:dyDescent="0.25">
      <c r="C5388" s="15"/>
      <c r="G5388"/>
    </row>
    <row r="5389" spans="3:7" x14ac:dyDescent="0.25">
      <c r="C5389" s="15"/>
      <c r="G5389"/>
    </row>
    <row r="5390" spans="3:7" x14ac:dyDescent="0.25">
      <c r="C5390" s="15"/>
      <c r="G5390"/>
    </row>
    <row r="5391" spans="3:7" x14ac:dyDescent="0.25">
      <c r="C5391" s="15"/>
      <c r="G5391"/>
    </row>
    <row r="5392" spans="3:7" x14ac:dyDescent="0.25">
      <c r="C5392" s="15"/>
      <c r="G5392"/>
    </row>
    <row r="5393" spans="3:7" x14ac:dyDescent="0.25">
      <c r="C5393" s="15"/>
      <c r="G5393"/>
    </row>
    <row r="5394" spans="3:7" x14ac:dyDescent="0.25">
      <c r="C5394" s="15"/>
      <c r="G5394"/>
    </row>
    <row r="5395" spans="3:7" x14ac:dyDescent="0.25">
      <c r="C5395" s="15"/>
      <c r="G5395"/>
    </row>
    <row r="5396" spans="3:7" x14ac:dyDescent="0.25">
      <c r="C5396" s="15"/>
      <c r="G5396"/>
    </row>
    <row r="5397" spans="3:7" x14ac:dyDescent="0.25">
      <c r="C5397" s="15"/>
      <c r="G5397"/>
    </row>
    <row r="5398" spans="3:7" x14ac:dyDescent="0.25">
      <c r="C5398" s="15"/>
      <c r="G5398"/>
    </row>
    <row r="5399" spans="3:7" x14ac:dyDescent="0.25">
      <c r="C5399" s="15"/>
      <c r="G5399"/>
    </row>
    <row r="5400" spans="3:7" x14ac:dyDescent="0.25">
      <c r="C5400" s="15"/>
      <c r="G5400"/>
    </row>
    <row r="5401" spans="3:7" x14ac:dyDescent="0.25">
      <c r="C5401" s="15"/>
      <c r="G5401"/>
    </row>
    <row r="5402" spans="3:7" x14ac:dyDescent="0.25">
      <c r="C5402" s="15"/>
      <c r="G5402"/>
    </row>
    <row r="5403" spans="3:7" x14ac:dyDescent="0.25">
      <c r="C5403" s="15"/>
      <c r="G5403"/>
    </row>
    <row r="5404" spans="3:7" x14ac:dyDescent="0.25">
      <c r="C5404" s="15"/>
      <c r="G5404"/>
    </row>
    <row r="5405" spans="3:7" x14ac:dyDescent="0.25">
      <c r="C5405" s="15"/>
      <c r="G5405"/>
    </row>
    <row r="5406" spans="3:7" x14ac:dyDescent="0.25">
      <c r="C5406" s="15"/>
      <c r="G5406"/>
    </row>
    <row r="5407" spans="3:7" x14ac:dyDescent="0.25">
      <c r="C5407" s="15"/>
      <c r="G5407"/>
    </row>
    <row r="5408" spans="3:7" x14ac:dyDescent="0.25">
      <c r="C5408" s="15"/>
      <c r="G5408"/>
    </row>
    <row r="5409" spans="3:7" x14ac:dyDescent="0.25">
      <c r="C5409" s="15"/>
      <c r="G5409"/>
    </row>
    <row r="5410" spans="3:7" x14ac:dyDescent="0.25">
      <c r="C5410" s="15"/>
      <c r="G5410"/>
    </row>
    <row r="5411" spans="3:7" x14ac:dyDescent="0.25">
      <c r="C5411" s="15"/>
      <c r="G5411"/>
    </row>
    <row r="5412" spans="3:7" x14ac:dyDescent="0.25">
      <c r="C5412" s="15"/>
      <c r="G5412"/>
    </row>
    <row r="5413" spans="3:7" x14ac:dyDescent="0.25">
      <c r="C5413" s="15"/>
      <c r="G5413"/>
    </row>
    <row r="5414" spans="3:7" x14ac:dyDescent="0.25">
      <c r="C5414" s="15"/>
      <c r="G5414"/>
    </row>
    <row r="5415" spans="3:7" x14ac:dyDescent="0.25">
      <c r="C5415" s="15"/>
      <c r="G5415"/>
    </row>
    <row r="5416" spans="3:7" x14ac:dyDescent="0.25">
      <c r="C5416" s="15"/>
      <c r="G5416"/>
    </row>
    <row r="5417" spans="3:7" x14ac:dyDescent="0.25">
      <c r="C5417" s="15"/>
      <c r="G5417"/>
    </row>
    <row r="5418" spans="3:7" x14ac:dyDescent="0.25">
      <c r="C5418" s="15"/>
      <c r="G5418"/>
    </row>
    <row r="5419" spans="3:7" x14ac:dyDescent="0.25">
      <c r="C5419" s="15"/>
      <c r="G5419"/>
    </row>
    <row r="5420" spans="3:7" x14ac:dyDescent="0.25">
      <c r="C5420" s="15"/>
      <c r="G5420"/>
    </row>
    <row r="5421" spans="3:7" x14ac:dyDescent="0.25">
      <c r="C5421" s="15"/>
      <c r="G5421"/>
    </row>
    <row r="5422" spans="3:7" x14ac:dyDescent="0.25">
      <c r="C5422" s="15"/>
      <c r="G5422"/>
    </row>
    <row r="5423" spans="3:7" x14ac:dyDescent="0.25">
      <c r="C5423" s="15"/>
      <c r="G5423"/>
    </row>
    <row r="5424" spans="3:7" x14ac:dyDescent="0.25">
      <c r="C5424" s="15"/>
      <c r="G5424"/>
    </row>
    <row r="5425" spans="3:7" x14ac:dyDescent="0.25">
      <c r="C5425" s="15"/>
      <c r="G5425"/>
    </row>
    <row r="5426" spans="3:7" x14ac:dyDescent="0.25">
      <c r="C5426" s="15"/>
      <c r="G5426"/>
    </row>
    <row r="5427" spans="3:7" x14ac:dyDescent="0.25">
      <c r="C5427" s="15"/>
      <c r="G5427"/>
    </row>
    <row r="5428" spans="3:7" x14ac:dyDescent="0.25">
      <c r="C5428" s="15"/>
      <c r="G5428"/>
    </row>
    <row r="5429" spans="3:7" x14ac:dyDescent="0.25">
      <c r="C5429" s="15"/>
      <c r="G5429"/>
    </row>
    <row r="5430" spans="3:7" x14ac:dyDescent="0.25">
      <c r="C5430" s="15"/>
      <c r="G5430"/>
    </row>
    <row r="5431" spans="3:7" x14ac:dyDescent="0.25">
      <c r="C5431" s="15"/>
      <c r="G5431"/>
    </row>
    <row r="5432" spans="3:7" x14ac:dyDescent="0.25">
      <c r="C5432" s="15"/>
      <c r="G5432"/>
    </row>
    <row r="5433" spans="3:7" x14ac:dyDescent="0.25">
      <c r="C5433" s="15"/>
      <c r="G5433"/>
    </row>
    <row r="5434" spans="3:7" x14ac:dyDescent="0.25">
      <c r="C5434" s="15"/>
      <c r="G5434"/>
    </row>
    <row r="5435" spans="3:7" x14ac:dyDescent="0.25">
      <c r="C5435" s="15"/>
      <c r="G5435"/>
    </row>
    <row r="5436" spans="3:7" x14ac:dyDescent="0.25">
      <c r="C5436" s="15"/>
      <c r="G5436"/>
    </row>
    <row r="5437" spans="3:7" x14ac:dyDescent="0.25">
      <c r="C5437" s="15"/>
      <c r="G5437"/>
    </row>
    <row r="5438" spans="3:7" x14ac:dyDescent="0.25">
      <c r="C5438" s="15"/>
      <c r="G5438"/>
    </row>
    <row r="5439" spans="3:7" x14ac:dyDescent="0.25">
      <c r="C5439" s="15"/>
      <c r="G5439"/>
    </row>
    <row r="5440" spans="3:7" x14ac:dyDescent="0.25">
      <c r="C5440" s="15"/>
      <c r="G5440"/>
    </row>
    <row r="5441" spans="3:7" x14ac:dyDescent="0.25">
      <c r="C5441" s="15"/>
      <c r="G5441"/>
    </row>
    <row r="5442" spans="3:7" x14ac:dyDescent="0.25">
      <c r="C5442" s="15"/>
      <c r="G5442"/>
    </row>
    <row r="5443" spans="3:7" x14ac:dyDescent="0.25">
      <c r="C5443" s="15"/>
      <c r="G5443"/>
    </row>
    <row r="5444" spans="3:7" x14ac:dyDescent="0.25">
      <c r="C5444" s="15"/>
      <c r="G5444"/>
    </row>
    <row r="5445" spans="3:7" x14ac:dyDescent="0.25">
      <c r="C5445" s="15"/>
      <c r="G5445"/>
    </row>
    <row r="5446" spans="3:7" x14ac:dyDescent="0.25">
      <c r="C5446" s="15"/>
      <c r="G5446"/>
    </row>
    <row r="5447" spans="3:7" x14ac:dyDescent="0.25">
      <c r="C5447" s="15"/>
      <c r="G5447"/>
    </row>
    <row r="5448" spans="3:7" x14ac:dyDescent="0.25">
      <c r="C5448" s="15"/>
      <c r="G5448"/>
    </row>
    <row r="5449" spans="3:7" x14ac:dyDescent="0.25">
      <c r="C5449" s="15"/>
      <c r="G5449"/>
    </row>
    <row r="5450" spans="3:7" x14ac:dyDescent="0.25">
      <c r="C5450" s="15"/>
      <c r="G5450"/>
    </row>
    <row r="5451" spans="3:7" x14ac:dyDescent="0.25">
      <c r="C5451" s="15"/>
      <c r="G5451"/>
    </row>
    <row r="5452" spans="3:7" x14ac:dyDescent="0.25">
      <c r="C5452" s="15"/>
      <c r="G5452"/>
    </row>
    <row r="5453" spans="3:7" x14ac:dyDescent="0.25">
      <c r="C5453" s="15"/>
      <c r="G5453"/>
    </row>
    <row r="5454" spans="3:7" x14ac:dyDescent="0.25">
      <c r="C5454" s="15"/>
      <c r="G5454"/>
    </row>
    <row r="5455" spans="3:7" x14ac:dyDescent="0.25">
      <c r="C5455" s="15"/>
      <c r="G5455"/>
    </row>
    <row r="5456" spans="3:7" x14ac:dyDescent="0.25">
      <c r="C5456" s="15"/>
      <c r="G5456"/>
    </row>
    <row r="5457" spans="3:7" x14ac:dyDescent="0.25">
      <c r="C5457" s="15"/>
      <c r="G5457"/>
    </row>
    <row r="5458" spans="3:7" x14ac:dyDescent="0.25">
      <c r="C5458" s="15"/>
      <c r="G5458"/>
    </row>
    <row r="5459" spans="3:7" x14ac:dyDescent="0.25">
      <c r="C5459" s="15"/>
      <c r="G5459"/>
    </row>
    <row r="5460" spans="3:7" x14ac:dyDescent="0.25">
      <c r="C5460" s="15"/>
      <c r="G5460"/>
    </row>
    <row r="5461" spans="3:7" x14ac:dyDescent="0.25">
      <c r="C5461" s="15"/>
      <c r="G5461"/>
    </row>
    <row r="5462" spans="3:7" x14ac:dyDescent="0.25">
      <c r="C5462" s="15"/>
      <c r="G5462"/>
    </row>
    <row r="5463" spans="3:7" x14ac:dyDescent="0.25">
      <c r="C5463" s="15"/>
      <c r="G5463"/>
    </row>
    <row r="5464" spans="3:7" x14ac:dyDescent="0.25">
      <c r="C5464" s="15"/>
      <c r="G5464"/>
    </row>
    <row r="5465" spans="3:7" x14ac:dyDescent="0.25">
      <c r="C5465" s="15"/>
      <c r="G5465"/>
    </row>
    <row r="5466" spans="3:7" x14ac:dyDescent="0.25">
      <c r="C5466" s="15"/>
      <c r="G5466"/>
    </row>
    <row r="5467" spans="3:7" x14ac:dyDescent="0.25">
      <c r="C5467" s="15"/>
      <c r="G5467"/>
    </row>
    <row r="5468" spans="3:7" x14ac:dyDescent="0.25">
      <c r="C5468" s="15"/>
      <c r="G5468"/>
    </row>
    <row r="5469" spans="3:7" x14ac:dyDescent="0.25">
      <c r="C5469" s="15"/>
      <c r="G5469"/>
    </row>
    <row r="5470" spans="3:7" x14ac:dyDescent="0.25">
      <c r="C5470" s="15"/>
      <c r="G5470"/>
    </row>
    <row r="5471" spans="3:7" x14ac:dyDescent="0.25">
      <c r="C5471" s="15"/>
      <c r="G5471"/>
    </row>
    <row r="5472" spans="3:7" x14ac:dyDescent="0.25">
      <c r="C5472" s="15"/>
      <c r="G5472"/>
    </row>
    <row r="5473" spans="3:7" x14ac:dyDescent="0.25">
      <c r="C5473" s="15"/>
      <c r="G5473"/>
    </row>
    <row r="5474" spans="3:7" x14ac:dyDescent="0.25">
      <c r="C5474" s="15"/>
      <c r="G5474"/>
    </row>
    <row r="5475" spans="3:7" x14ac:dyDescent="0.25">
      <c r="C5475" s="15"/>
      <c r="G5475"/>
    </row>
    <row r="5476" spans="3:7" x14ac:dyDescent="0.25">
      <c r="C5476" s="15"/>
      <c r="G5476"/>
    </row>
    <row r="5477" spans="3:7" x14ac:dyDescent="0.25">
      <c r="C5477" s="15"/>
      <c r="G5477"/>
    </row>
    <row r="5478" spans="3:7" x14ac:dyDescent="0.25">
      <c r="C5478" s="15"/>
      <c r="G5478"/>
    </row>
    <row r="5479" spans="3:7" x14ac:dyDescent="0.25">
      <c r="C5479" s="15"/>
      <c r="G5479"/>
    </row>
    <row r="5480" spans="3:7" x14ac:dyDescent="0.25">
      <c r="C5480" s="15"/>
      <c r="G5480"/>
    </row>
    <row r="5481" spans="3:7" x14ac:dyDescent="0.25">
      <c r="C5481" s="15"/>
      <c r="G5481"/>
    </row>
    <row r="5482" spans="3:7" x14ac:dyDescent="0.25">
      <c r="C5482" s="15"/>
      <c r="G5482"/>
    </row>
    <row r="5483" spans="3:7" x14ac:dyDescent="0.25">
      <c r="C5483" s="15"/>
      <c r="G5483"/>
    </row>
    <row r="5484" spans="3:7" x14ac:dyDescent="0.25">
      <c r="C5484" s="15"/>
      <c r="G5484"/>
    </row>
    <row r="5485" spans="3:7" x14ac:dyDescent="0.25">
      <c r="C5485" s="15"/>
      <c r="G5485"/>
    </row>
    <row r="5486" spans="3:7" x14ac:dyDescent="0.25">
      <c r="C5486" s="15"/>
      <c r="G5486"/>
    </row>
    <row r="5487" spans="3:7" x14ac:dyDescent="0.25">
      <c r="C5487" s="15"/>
      <c r="G5487"/>
    </row>
    <row r="5488" spans="3:7" x14ac:dyDescent="0.25">
      <c r="C5488" s="15"/>
      <c r="G5488"/>
    </row>
    <row r="5489" spans="3:7" x14ac:dyDescent="0.25">
      <c r="C5489" s="15"/>
      <c r="G5489"/>
    </row>
    <row r="5490" spans="3:7" x14ac:dyDescent="0.25">
      <c r="C5490" s="15"/>
      <c r="G5490"/>
    </row>
    <row r="5491" spans="3:7" x14ac:dyDescent="0.25">
      <c r="C5491" s="15"/>
      <c r="G5491"/>
    </row>
    <row r="5492" spans="3:7" x14ac:dyDescent="0.25">
      <c r="C5492" s="15"/>
      <c r="G5492"/>
    </row>
    <row r="5493" spans="3:7" x14ac:dyDescent="0.25">
      <c r="C5493" s="15"/>
      <c r="G5493"/>
    </row>
    <row r="5494" spans="3:7" x14ac:dyDescent="0.25">
      <c r="C5494" s="15"/>
      <c r="G5494"/>
    </row>
    <row r="5495" spans="3:7" x14ac:dyDescent="0.25">
      <c r="C5495" s="15"/>
      <c r="G5495"/>
    </row>
    <row r="5496" spans="3:7" x14ac:dyDescent="0.25">
      <c r="C5496" s="15"/>
      <c r="G5496"/>
    </row>
    <row r="5497" spans="3:7" x14ac:dyDescent="0.25">
      <c r="C5497" s="15"/>
      <c r="G5497"/>
    </row>
    <row r="5498" spans="3:7" x14ac:dyDescent="0.25">
      <c r="C5498" s="15"/>
      <c r="G5498"/>
    </row>
    <row r="5499" spans="3:7" x14ac:dyDescent="0.25">
      <c r="C5499" s="15"/>
      <c r="G5499"/>
    </row>
    <row r="5500" spans="3:7" x14ac:dyDescent="0.25">
      <c r="C5500" s="15"/>
      <c r="G5500"/>
    </row>
    <row r="5501" spans="3:7" x14ac:dyDescent="0.25">
      <c r="C5501" s="15"/>
      <c r="G5501"/>
    </row>
    <row r="5502" spans="3:7" x14ac:dyDescent="0.25">
      <c r="C5502" s="15"/>
      <c r="G5502"/>
    </row>
    <row r="5503" spans="3:7" x14ac:dyDescent="0.25">
      <c r="C5503" s="15"/>
      <c r="G5503"/>
    </row>
    <row r="5504" spans="3:7" x14ac:dyDescent="0.25">
      <c r="C5504" s="15"/>
      <c r="G5504"/>
    </row>
    <row r="5505" spans="3:7" x14ac:dyDescent="0.25">
      <c r="C5505" s="15"/>
      <c r="G5505"/>
    </row>
    <row r="5506" spans="3:7" x14ac:dyDescent="0.25">
      <c r="C5506" s="15"/>
      <c r="G5506"/>
    </row>
    <row r="5507" spans="3:7" x14ac:dyDescent="0.25">
      <c r="C5507" s="15"/>
      <c r="G5507"/>
    </row>
    <row r="5508" spans="3:7" x14ac:dyDescent="0.25">
      <c r="C5508" s="15"/>
      <c r="G5508"/>
    </row>
    <row r="5509" spans="3:7" x14ac:dyDescent="0.25">
      <c r="C5509" s="15"/>
      <c r="G5509"/>
    </row>
    <row r="5510" spans="3:7" x14ac:dyDescent="0.25">
      <c r="C5510" s="15"/>
      <c r="G5510"/>
    </row>
    <row r="5511" spans="3:7" x14ac:dyDescent="0.25">
      <c r="C5511" s="15"/>
      <c r="G5511"/>
    </row>
    <row r="5512" spans="3:7" x14ac:dyDescent="0.25">
      <c r="C5512" s="15"/>
      <c r="G5512"/>
    </row>
    <row r="5513" spans="3:7" x14ac:dyDescent="0.25">
      <c r="C5513" s="15"/>
      <c r="G5513"/>
    </row>
    <row r="5514" spans="3:7" x14ac:dyDescent="0.25">
      <c r="C5514" s="15"/>
      <c r="G5514"/>
    </row>
    <row r="5515" spans="3:7" x14ac:dyDescent="0.25">
      <c r="C5515" s="15"/>
      <c r="G5515"/>
    </row>
    <row r="5516" spans="3:7" x14ac:dyDescent="0.25">
      <c r="C5516" s="15"/>
      <c r="G5516"/>
    </row>
    <row r="5517" spans="3:7" x14ac:dyDescent="0.25">
      <c r="C5517" s="15"/>
      <c r="G5517"/>
    </row>
    <row r="5518" spans="3:7" x14ac:dyDescent="0.25">
      <c r="C5518" s="15"/>
      <c r="G5518"/>
    </row>
    <row r="5519" spans="3:7" x14ac:dyDescent="0.25">
      <c r="C5519" s="15"/>
      <c r="G5519"/>
    </row>
    <row r="5520" spans="3:7" x14ac:dyDescent="0.25">
      <c r="C5520" s="15"/>
      <c r="G5520"/>
    </row>
    <row r="5521" spans="3:7" x14ac:dyDescent="0.25">
      <c r="C5521" s="15"/>
      <c r="G5521"/>
    </row>
    <row r="5522" spans="3:7" x14ac:dyDescent="0.25">
      <c r="C5522" s="15"/>
      <c r="G5522"/>
    </row>
    <row r="5523" spans="3:7" x14ac:dyDescent="0.25">
      <c r="C5523" s="15"/>
      <c r="G5523"/>
    </row>
    <row r="5524" spans="3:7" x14ac:dyDescent="0.25">
      <c r="C5524" s="15"/>
      <c r="G5524"/>
    </row>
    <row r="5525" spans="3:7" x14ac:dyDescent="0.25">
      <c r="C5525" s="15"/>
      <c r="G5525"/>
    </row>
    <row r="5526" spans="3:7" x14ac:dyDescent="0.25">
      <c r="C5526" s="15"/>
      <c r="G5526"/>
    </row>
    <row r="5527" spans="3:7" x14ac:dyDescent="0.25">
      <c r="C5527" s="15"/>
      <c r="G5527"/>
    </row>
    <row r="5528" spans="3:7" x14ac:dyDescent="0.25">
      <c r="C5528" s="15"/>
      <c r="G5528"/>
    </row>
    <row r="5529" spans="3:7" x14ac:dyDescent="0.25">
      <c r="C5529" s="15"/>
      <c r="G5529"/>
    </row>
    <row r="5530" spans="3:7" x14ac:dyDescent="0.25">
      <c r="C5530" s="15"/>
      <c r="G5530"/>
    </row>
    <row r="5531" spans="3:7" x14ac:dyDescent="0.25">
      <c r="C5531" s="15"/>
      <c r="G5531"/>
    </row>
    <row r="5532" spans="3:7" x14ac:dyDescent="0.25">
      <c r="C5532" s="15"/>
      <c r="G5532"/>
    </row>
    <row r="5533" spans="3:7" x14ac:dyDescent="0.25">
      <c r="C5533" s="15"/>
      <c r="G5533"/>
    </row>
    <row r="5534" spans="3:7" x14ac:dyDescent="0.25">
      <c r="C5534" s="15"/>
      <c r="G5534"/>
    </row>
    <row r="5535" spans="3:7" x14ac:dyDescent="0.25">
      <c r="C5535" s="15"/>
      <c r="G5535"/>
    </row>
    <row r="5536" spans="3:7" x14ac:dyDescent="0.25">
      <c r="C5536" s="15"/>
      <c r="G5536"/>
    </row>
    <row r="5537" spans="3:7" x14ac:dyDescent="0.25">
      <c r="C5537" s="15"/>
      <c r="G5537"/>
    </row>
    <row r="5538" spans="3:7" x14ac:dyDescent="0.25">
      <c r="C5538" s="15"/>
      <c r="G5538"/>
    </row>
    <row r="5539" spans="3:7" x14ac:dyDescent="0.25">
      <c r="C5539" s="15"/>
      <c r="G5539"/>
    </row>
    <row r="5540" spans="3:7" x14ac:dyDescent="0.25">
      <c r="C5540" s="15"/>
      <c r="G5540"/>
    </row>
    <row r="5541" spans="3:7" x14ac:dyDescent="0.25">
      <c r="C5541" s="15"/>
      <c r="G5541"/>
    </row>
    <row r="5542" spans="3:7" x14ac:dyDescent="0.25">
      <c r="C5542" s="15"/>
      <c r="G5542"/>
    </row>
    <row r="5543" spans="3:7" x14ac:dyDescent="0.25">
      <c r="C5543" s="15"/>
      <c r="G5543"/>
    </row>
    <row r="5544" spans="3:7" x14ac:dyDescent="0.25">
      <c r="C5544" s="15"/>
      <c r="G5544"/>
    </row>
    <row r="5545" spans="3:7" x14ac:dyDescent="0.25">
      <c r="C5545" s="15"/>
      <c r="G5545"/>
    </row>
    <row r="5546" spans="3:7" x14ac:dyDescent="0.25">
      <c r="C5546" s="15"/>
      <c r="G5546"/>
    </row>
    <row r="5547" spans="3:7" x14ac:dyDescent="0.25">
      <c r="C5547" s="15"/>
      <c r="G5547"/>
    </row>
    <row r="5548" spans="3:7" x14ac:dyDescent="0.25">
      <c r="C5548" s="15"/>
      <c r="G5548"/>
    </row>
    <row r="5549" spans="3:7" x14ac:dyDescent="0.25">
      <c r="C5549" s="15"/>
      <c r="G5549"/>
    </row>
    <row r="5550" spans="3:7" x14ac:dyDescent="0.25">
      <c r="C5550" s="15"/>
      <c r="G5550"/>
    </row>
    <row r="5551" spans="3:7" x14ac:dyDescent="0.25">
      <c r="C5551" s="15"/>
      <c r="G5551"/>
    </row>
    <row r="5552" spans="3:7" x14ac:dyDescent="0.25">
      <c r="C5552" s="15"/>
      <c r="G5552"/>
    </row>
    <row r="5553" spans="3:7" x14ac:dyDescent="0.25">
      <c r="C5553" s="15"/>
      <c r="G5553"/>
    </row>
    <row r="5554" spans="3:7" x14ac:dyDescent="0.25">
      <c r="C5554" s="15"/>
      <c r="G5554"/>
    </row>
    <row r="5555" spans="3:7" x14ac:dyDescent="0.25">
      <c r="C5555" s="15"/>
      <c r="G5555"/>
    </row>
    <row r="5556" spans="3:7" x14ac:dyDescent="0.25">
      <c r="C5556" s="15"/>
      <c r="G5556"/>
    </row>
    <row r="5557" spans="3:7" x14ac:dyDescent="0.25">
      <c r="C5557" s="15"/>
      <c r="G5557"/>
    </row>
    <row r="5558" spans="3:7" x14ac:dyDescent="0.25">
      <c r="C5558" s="15"/>
      <c r="G5558"/>
    </row>
    <row r="5559" spans="3:7" x14ac:dyDescent="0.25">
      <c r="C5559" s="15"/>
      <c r="G5559"/>
    </row>
    <row r="5560" spans="3:7" x14ac:dyDescent="0.25">
      <c r="C5560" s="15"/>
      <c r="G5560"/>
    </row>
    <row r="5561" spans="3:7" x14ac:dyDescent="0.25">
      <c r="C5561" s="15"/>
      <c r="G5561"/>
    </row>
    <row r="5562" spans="3:7" x14ac:dyDescent="0.25">
      <c r="C5562" s="15"/>
      <c r="G5562"/>
    </row>
    <row r="5563" spans="3:7" x14ac:dyDescent="0.25">
      <c r="C5563" s="15"/>
      <c r="G5563"/>
    </row>
    <row r="5564" spans="3:7" x14ac:dyDescent="0.25">
      <c r="C5564" s="15"/>
      <c r="G5564"/>
    </row>
    <row r="5565" spans="3:7" x14ac:dyDescent="0.25">
      <c r="C5565" s="15"/>
      <c r="G5565"/>
    </row>
    <row r="5566" spans="3:7" x14ac:dyDescent="0.25">
      <c r="C5566" s="15"/>
      <c r="G5566"/>
    </row>
    <row r="5567" spans="3:7" x14ac:dyDescent="0.25">
      <c r="C5567" s="15"/>
      <c r="G5567"/>
    </row>
    <row r="5568" spans="3:7" x14ac:dyDescent="0.25">
      <c r="C5568" s="15"/>
      <c r="G5568"/>
    </row>
    <row r="5569" spans="3:7" x14ac:dyDescent="0.25">
      <c r="C5569" s="15"/>
      <c r="G5569"/>
    </row>
    <row r="5570" spans="3:7" x14ac:dyDescent="0.25">
      <c r="C5570" s="15"/>
      <c r="G5570"/>
    </row>
    <row r="5571" spans="3:7" x14ac:dyDescent="0.25">
      <c r="C5571" s="15"/>
      <c r="G5571"/>
    </row>
    <row r="5572" spans="3:7" x14ac:dyDescent="0.25">
      <c r="C5572" s="15"/>
      <c r="G5572"/>
    </row>
    <row r="5573" spans="3:7" x14ac:dyDescent="0.25">
      <c r="C5573" s="15"/>
      <c r="G5573"/>
    </row>
    <row r="5574" spans="3:7" x14ac:dyDescent="0.25">
      <c r="C5574" s="15"/>
      <c r="G5574"/>
    </row>
    <row r="5575" spans="3:7" x14ac:dyDescent="0.25">
      <c r="C5575" s="15"/>
      <c r="G5575"/>
    </row>
    <row r="5576" spans="3:7" x14ac:dyDescent="0.25">
      <c r="C5576" s="15"/>
      <c r="G5576"/>
    </row>
    <row r="5577" spans="3:7" x14ac:dyDescent="0.25">
      <c r="C5577" s="15"/>
      <c r="G5577"/>
    </row>
    <row r="5578" spans="3:7" x14ac:dyDescent="0.25">
      <c r="C5578" s="15"/>
      <c r="G5578"/>
    </row>
    <row r="5579" spans="3:7" x14ac:dyDescent="0.25">
      <c r="C5579" s="15"/>
      <c r="G5579"/>
    </row>
    <row r="5580" spans="3:7" x14ac:dyDescent="0.25">
      <c r="C5580" s="15"/>
      <c r="G5580"/>
    </row>
    <row r="5581" spans="3:7" x14ac:dyDescent="0.25">
      <c r="C5581" s="15"/>
      <c r="G5581"/>
    </row>
    <row r="5582" spans="3:7" x14ac:dyDescent="0.25">
      <c r="C5582" s="15"/>
      <c r="G5582"/>
    </row>
    <row r="5583" spans="3:7" x14ac:dyDescent="0.25">
      <c r="C5583" s="15"/>
      <c r="G5583"/>
    </row>
    <row r="5584" spans="3:7" x14ac:dyDescent="0.25">
      <c r="C5584" s="15"/>
      <c r="G5584"/>
    </row>
    <row r="5585" spans="3:7" x14ac:dyDescent="0.25">
      <c r="C5585" s="15"/>
      <c r="G5585"/>
    </row>
    <row r="5586" spans="3:7" x14ac:dyDescent="0.25">
      <c r="C5586" s="15"/>
      <c r="G5586"/>
    </row>
    <row r="5587" spans="3:7" x14ac:dyDescent="0.25">
      <c r="C5587" s="15"/>
      <c r="G5587"/>
    </row>
    <row r="5588" spans="3:7" x14ac:dyDescent="0.25">
      <c r="C5588" s="15"/>
      <c r="G5588"/>
    </row>
    <row r="5589" spans="3:7" x14ac:dyDescent="0.25">
      <c r="C5589" s="15"/>
      <c r="G5589"/>
    </row>
    <row r="5590" spans="3:7" x14ac:dyDescent="0.25">
      <c r="C5590" s="15"/>
      <c r="G5590"/>
    </row>
    <row r="5591" spans="3:7" x14ac:dyDescent="0.25">
      <c r="C5591" s="15"/>
      <c r="G5591"/>
    </row>
    <row r="5592" spans="3:7" x14ac:dyDescent="0.25">
      <c r="C5592" s="15"/>
      <c r="G5592"/>
    </row>
    <row r="5593" spans="3:7" x14ac:dyDescent="0.25">
      <c r="C5593" s="15"/>
      <c r="G5593"/>
    </row>
    <row r="5594" spans="3:7" x14ac:dyDescent="0.25">
      <c r="C5594" s="15"/>
      <c r="G5594"/>
    </row>
    <row r="5595" spans="3:7" x14ac:dyDescent="0.25">
      <c r="C5595" s="15"/>
      <c r="G5595"/>
    </row>
    <row r="5596" spans="3:7" x14ac:dyDescent="0.25">
      <c r="C5596" s="15"/>
      <c r="G5596"/>
    </row>
    <row r="5597" spans="3:7" x14ac:dyDescent="0.25">
      <c r="C5597" s="15"/>
      <c r="G5597"/>
    </row>
    <row r="5598" spans="3:7" x14ac:dyDescent="0.25">
      <c r="C5598" s="15"/>
      <c r="G5598"/>
    </row>
    <row r="5599" spans="3:7" x14ac:dyDescent="0.25">
      <c r="C5599" s="15"/>
      <c r="G5599"/>
    </row>
    <row r="5600" spans="3:7" x14ac:dyDescent="0.25">
      <c r="C5600" s="15"/>
      <c r="G5600"/>
    </row>
    <row r="5601" spans="3:7" x14ac:dyDescent="0.25">
      <c r="C5601" s="15"/>
      <c r="G5601"/>
    </row>
    <row r="5602" spans="3:7" x14ac:dyDescent="0.25">
      <c r="C5602" s="15"/>
      <c r="G5602"/>
    </row>
    <row r="5603" spans="3:7" x14ac:dyDescent="0.25">
      <c r="C5603" s="15"/>
      <c r="G5603"/>
    </row>
    <row r="5604" spans="3:7" x14ac:dyDescent="0.25">
      <c r="C5604" s="15"/>
      <c r="G5604"/>
    </row>
    <row r="5605" spans="3:7" x14ac:dyDescent="0.25">
      <c r="C5605" s="15"/>
      <c r="G5605"/>
    </row>
    <row r="5606" spans="3:7" x14ac:dyDescent="0.25">
      <c r="C5606" s="15"/>
      <c r="G5606"/>
    </row>
    <row r="5607" spans="3:7" x14ac:dyDescent="0.25">
      <c r="C5607" s="15"/>
      <c r="G5607"/>
    </row>
    <row r="5608" spans="3:7" x14ac:dyDescent="0.25">
      <c r="C5608" s="15"/>
      <c r="G5608"/>
    </row>
    <row r="5609" spans="3:7" x14ac:dyDescent="0.25">
      <c r="C5609" s="15"/>
      <c r="G5609"/>
    </row>
    <row r="5610" spans="3:7" x14ac:dyDescent="0.25">
      <c r="C5610" s="15"/>
      <c r="G5610"/>
    </row>
    <row r="5611" spans="3:7" x14ac:dyDescent="0.25">
      <c r="C5611" s="15"/>
      <c r="G5611"/>
    </row>
    <row r="5612" spans="3:7" x14ac:dyDescent="0.25">
      <c r="C5612" s="15"/>
      <c r="G5612"/>
    </row>
    <row r="5613" spans="3:7" x14ac:dyDescent="0.25">
      <c r="C5613" s="15"/>
      <c r="G5613"/>
    </row>
    <row r="5614" spans="3:7" x14ac:dyDescent="0.25">
      <c r="C5614" s="15"/>
      <c r="G5614"/>
    </row>
    <row r="5615" spans="3:7" x14ac:dyDescent="0.25">
      <c r="C5615" s="15"/>
      <c r="G5615"/>
    </row>
    <row r="5616" spans="3:7" x14ac:dyDescent="0.25">
      <c r="C5616" s="15"/>
      <c r="G5616"/>
    </row>
    <row r="5617" spans="3:7" x14ac:dyDescent="0.25">
      <c r="C5617" s="15"/>
      <c r="G5617"/>
    </row>
    <row r="5618" spans="3:7" x14ac:dyDescent="0.25">
      <c r="C5618" s="15"/>
      <c r="G5618"/>
    </row>
    <row r="5619" spans="3:7" x14ac:dyDescent="0.25">
      <c r="C5619" s="15"/>
      <c r="G5619"/>
    </row>
    <row r="5620" spans="3:7" x14ac:dyDescent="0.25">
      <c r="C5620" s="15"/>
      <c r="G5620"/>
    </row>
    <row r="5621" spans="3:7" x14ac:dyDescent="0.25">
      <c r="C5621" s="15"/>
      <c r="G5621"/>
    </row>
    <row r="5622" spans="3:7" x14ac:dyDescent="0.25">
      <c r="C5622" s="15"/>
      <c r="G5622"/>
    </row>
    <row r="5623" spans="3:7" x14ac:dyDescent="0.25">
      <c r="C5623" s="15"/>
      <c r="G5623"/>
    </row>
    <row r="5624" spans="3:7" x14ac:dyDescent="0.25">
      <c r="C5624" s="15"/>
      <c r="G5624"/>
    </row>
    <row r="5625" spans="3:7" x14ac:dyDescent="0.25">
      <c r="C5625" s="15"/>
      <c r="G5625"/>
    </row>
    <row r="5626" spans="3:7" x14ac:dyDescent="0.25">
      <c r="C5626" s="15"/>
      <c r="G5626"/>
    </row>
    <row r="5627" spans="3:7" x14ac:dyDescent="0.25">
      <c r="C5627" s="15"/>
      <c r="G5627"/>
    </row>
    <row r="5628" spans="3:7" x14ac:dyDescent="0.25">
      <c r="C5628" s="15"/>
      <c r="G5628"/>
    </row>
    <row r="5629" spans="3:7" x14ac:dyDescent="0.25">
      <c r="C5629" s="15"/>
      <c r="G5629"/>
    </row>
    <row r="5630" spans="3:7" x14ac:dyDescent="0.25">
      <c r="C5630" s="15"/>
      <c r="G5630"/>
    </row>
    <row r="5631" spans="3:7" x14ac:dyDescent="0.25">
      <c r="C5631" s="15"/>
      <c r="G5631"/>
    </row>
    <row r="5632" spans="3:7" x14ac:dyDescent="0.25">
      <c r="C5632" s="15"/>
      <c r="G5632"/>
    </row>
    <row r="5633" spans="3:7" x14ac:dyDescent="0.25">
      <c r="C5633" s="15"/>
      <c r="G5633"/>
    </row>
    <row r="5634" spans="3:7" x14ac:dyDescent="0.25">
      <c r="C5634" s="15"/>
      <c r="G5634"/>
    </row>
    <row r="5635" spans="3:7" x14ac:dyDescent="0.25">
      <c r="C5635" s="15"/>
      <c r="G5635"/>
    </row>
    <row r="5636" spans="3:7" x14ac:dyDescent="0.25">
      <c r="C5636" s="15"/>
      <c r="G5636"/>
    </row>
    <row r="5637" spans="3:7" x14ac:dyDescent="0.25">
      <c r="C5637" s="15"/>
      <c r="G5637"/>
    </row>
    <row r="5638" spans="3:7" x14ac:dyDescent="0.25">
      <c r="C5638" s="15"/>
      <c r="G5638"/>
    </row>
    <row r="5639" spans="3:7" x14ac:dyDescent="0.25">
      <c r="C5639" s="15"/>
      <c r="G5639"/>
    </row>
    <row r="5640" spans="3:7" x14ac:dyDescent="0.25">
      <c r="C5640" s="15"/>
      <c r="G5640"/>
    </row>
    <row r="5641" spans="3:7" x14ac:dyDescent="0.25">
      <c r="C5641" s="15"/>
      <c r="G5641"/>
    </row>
    <row r="5642" spans="3:7" x14ac:dyDescent="0.25">
      <c r="C5642" s="15"/>
      <c r="G5642"/>
    </row>
    <row r="5643" spans="3:7" x14ac:dyDescent="0.25">
      <c r="C5643" s="15"/>
      <c r="G5643"/>
    </row>
    <row r="5644" spans="3:7" x14ac:dyDescent="0.25">
      <c r="C5644" s="15"/>
      <c r="G5644"/>
    </row>
    <row r="5645" spans="3:7" x14ac:dyDescent="0.25">
      <c r="C5645" s="15"/>
      <c r="G5645"/>
    </row>
    <row r="5646" spans="3:7" x14ac:dyDescent="0.25">
      <c r="C5646" s="15"/>
      <c r="G5646"/>
    </row>
    <row r="5647" spans="3:7" x14ac:dyDescent="0.25">
      <c r="C5647" s="15"/>
      <c r="G5647"/>
    </row>
    <row r="5648" spans="3:7" x14ac:dyDescent="0.25">
      <c r="C5648" s="15"/>
      <c r="G5648"/>
    </row>
    <row r="5649" spans="3:7" x14ac:dyDescent="0.25">
      <c r="C5649" s="15"/>
      <c r="G5649"/>
    </row>
    <row r="5650" spans="3:7" x14ac:dyDescent="0.25">
      <c r="C5650" s="15"/>
      <c r="G5650"/>
    </row>
    <row r="5651" spans="3:7" x14ac:dyDescent="0.25">
      <c r="C5651" s="15"/>
      <c r="G5651"/>
    </row>
    <row r="5652" spans="3:7" x14ac:dyDescent="0.25">
      <c r="C5652" s="15"/>
      <c r="G5652"/>
    </row>
    <row r="5653" spans="3:7" x14ac:dyDescent="0.25">
      <c r="C5653" s="15"/>
      <c r="G5653"/>
    </row>
    <row r="5654" spans="3:7" x14ac:dyDescent="0.25">
      <c r="C5654" s="15"/>
      <c r="G5654"/>
    </row>
    <row r="5655" spans="3:7" x14ac:dyDescent="0.25">
      <c r="C5655" s="15"/>
      <c r="G5655"/>
    </row>
    <row r="5656" spans="3:7" x14ac:dyDescent="0.25">
      <c r="C5656" s="15"/>
      <c r="G5656"/>
    </row>
    <row r="5657" spans="3:7" x14ac:dyDescent="0.25">
      <c r="C5657" s="15"/>
      <c r="G5657"/>
    </row>
    <row r="5658" spans="3:7" x14ac:dyDescent="0.25">
      <c r="C5658" s="15"/>
      <c r="G5658"/>
    </row>
    <row r="5659" spans="3:7" x14ac:dyDescent="0.25">
      <c r="C5659" s="15"/>
      <c r="G5659"/>
    </row>
    <row r="5660" spans="3:7" x14ac:dyDescent="0.25">
      <c r="C5660" s="15"/>
      <c r="G5660"/>
    </row>
    <row r="5661" spans="3:7" x14ac:dyDescent="0.25">
      <c r="C5661" s="15"/>
      <c r="G5661"/>
    </row>
    <row r="5662" spans="3:7" x14ac:dyDescent="0.25">
      <c r="C5662" s="15"/>
      <c r="G5662"/>
    </row>
    <row r="5663" spans="3:7" x14ac:dyDescent="0.25">
      <c r="C5663" s="15"/>
      <c r="G5663"/>
    </row>
    <row r="5664" spans="3:7" x14ac:dyDescent="0.25">
      <c r="C5664" s="15"/>
      <c r="G5664"/>
    </row>
    <row r="5665" spans="3:7" x14ac:dyDescent="0.25">
      <c r="C5665" s="15"/>
      <c r="G5665"/>
    </row>
    <row r="5666" spans="3:7" x14ac:dyDescent="0.25">
      <c r="C5666" s="15"/>
      <c r="G5666"/>
    </row>
    <row r="5667" spans="3:7" x14ac:dyDescent="0.25">
      <c r="C5667" s="15"/>
      <c r="G5667"/>
    </row>
    <row r="5668" spans="3:7" x14ac:dyDescent="0.25">
      <c r="C5668" s="15"/>
      <c r="G5668"/>
    </row>
    <row r="5669" spans="3:7" x14ac:dyDescent="0.25">
      <c r="C5669" s="15"/>
      <c r="G5669"/>
    </row>
    <row r="5670" spans="3:7" x14ac:dyDescent="0.25">
      <c r="C5670" s="15"/>
      <c r="G5670"/>
    </row>
    <row r="5671" spans="3:7" x14ac:dyDescent="0.25">
      <c r="C5671" s="15"/>
      <c r="G5671"/>
    </row>
    <row r="5672" spans="3:7" x14ac:dyDescent="0.25">
      <c r="C5672" s="15"/>
      <c r="G5672"/>
    </row>
    <row r="5673" spans="3:7" x14ac:dyDescent="0.25">
      <c r="C5673" s="15"/>
      <c r="G5673"/>
    </row>
    <row r="5674" spans="3:7" x14ac:dyDescent="0.25">
      <c r="C5674" s="15"/>
      <c r="G5674"/>
    </row>
    <row r="5675" spans="3:7" x14ac:dyDescent="0.25">
      <c r="C5675" s="15"/>
      <c r="G5675"/>
    </row>
    <row r="5676" spans="3:7" x14ac:dyDescent="0.25">
      <c r="C5676" s="15"/>
      <c r="G5676"/>
    </row>
    <row r="5677" spans="3:7" x14ac:dyDescent="0.25">
      <c r="C5677" s="15"/>
      <c r="G5677"/>
    </row>
    <row r="5678" spans="3:7" x14ac:dyDescent="0.25">
      <c r="C5678" s="15"/>
      <c r="G5678"/>
    </row>
    <row r="5679" spans="3:7" x14ac:dyDescent="0.25">
      <c r="C5679" s="15"/>
      <c r="G5679"/>
    </row>
    <row r="5680" spans="3:7" x14ac:dyDescent="0.25">
      <c r="C5680" s="15"/>
      <c r="G5680"/>
    </row>
    <row r="5681" spans="3:7" x14ac:dyDescent="0.25">
      <c r="C5681" s="15"/>
      <c r="G5681"/>
    </row>
    <row r="5682" spans="3:7" x14ac:dyDescent="0.25">
      <c r="C5682" s="15"/>
      <c r="G5682"/>
    </row>
    <row r="5683" spans="3:7" x14ac:dyDescent="0.25">
      <c r="C5683" s="15"/>
      <c r="G5683"/>
    </row>
    <row r="5684" spans="3:7" x14ac:dyDescent="0.25">
      <c r="C5684" s="15"/>
      <c r="G5684"/>
    </row>
    <row r="5685" spans="3:7" x14ac:dyDescent="0.25">
      <c r="C5685" s="15"/>
      <c r="G5685"/>
    </row>
    <row r="5686" spans="3:7" x14ac:dyDescent="0.25">
      <c r="C5686" s="15"/>
      <c r="G5686"/>
    </row>
    <row r="5687" spans="3:7" x14ac:dyDescent="0.25">
      <c r="C5687" s="15"/>
      <c r="G5687"/>
    </row>
    <row r="5688" spans="3:7" x14ac:dyDescent="0.25">
      <c r="C5688" s="15"/>
      <c r="G5688"/>
    </row>
    <row r="5689" spans="3:7" x14ac:dyDescent="0.25">
      <c r="C5689" s="15"/>
      <c r="G5689"/>
    </row>
    <row r="5690" spans="3:7" x14ac:dyDescent="0.25">
      <c r="C5690" s="15"/>
      <c r="G5690"/>
    </row>
    <row r="5691" spans="3:7" x14ac:dyDescent="0.25">
      <c r="C5691" s="15"/>
      <c r="G5691"/>
    </row>
    <row r="5692" spans="3:7" x14ac:dyDescent="0.25">
      <c r="C5692" s="15"/>
      <c r="G5692"/>
    </row>
    <row r="5693" spans="3:7" x14ac:dyDescent="0.25">
      <c r="C5693" s="15"/>
      <c r="G5693"/>
    </row>
    <row r="5694" spans="3:7" x14ac:dyDescent="0.25">
      <c r="C5694" s="15"/>
      <c r="G5694"/>
    </row>
    <row r="5695" spans="3:7" x14ac:dyDescent="0.25">
      <c r="C5695" s="15"/>
      <c r="G5695"/>
    </row>
    <row r="5696" spans="3:7" x14ac:dyDescent="0.25">
      <c r="C5696" s="15"/>
      <c r="G5696"/>
    </row>
    <row r="5697" spans="3:7" x14ac:dyDescent="0.25">
      <c r="C5697" s="15"/>
      <c r="G5697"/>
    </row>
    <row r="5698" spans="3:7" x14ac:dyDescent="0.25">
      <c r="C5698" s="15"/>
      <c r="G5698"/>
    </row>
    <row r="5699" spans="3:7" x14ac:dyDescent="0.25">
      <c r="C5699" s="15"/>
      <c r="G5699"/>
    </row>
    <row r="5700" spans="3:7" x14ac:dyDescent="0.25">
      <c r="C5700" s="15"/>
      <c r="G5700"/>
    </row>
    <row r="5701" spans="3:7" x14ac:dyDescent="0.25">
      <c r="C5701" s="15"/>
      <c r="G5701"/>
    </row>
    <row r="5702" spans="3:7" x14ac:dyDescent="0.25">
      <c r="C5702" s="15"/>
      <c r="G5702"/>
    </row>
    <row r="5703" spans="3:7" x14ac:dyDescent="0.25">
      <c r="C5703" s="15"/>
      <c r="G5703"/>
    </row>
    <row r="5704" spans="3:7" x14ac:dyDescent="0.25">
      <c r="C5704" s="15"/>
      <c r="G5704"/>
    </row>
    <row r="5705" spans="3:7" x14ac:dyDescent="0.25">
      <c r="C5705" s="15"/>
      <c r="G5705"/>
    </row>
    <row r="5706" spans="3:7" x14ac:dyDescent="0.25">
      <c r="C5706" s="15"/>
      <c r="G5706"/>
    </row>
    <row r="5707" spans="3:7" x14ac:dyDescent="0.25">
      <c r="C5707" s="15"/>
      <c r="G5707"/>
    </row>
    <row r="5708" spans="3:7" x14ac:dyDescent="0.25">
      <c r="C5708" s="15"/>
      <c r="G5708"/>
    </row>
    <row r="5709" spans="3:7" x14ac:dyDescent="0.25">
      <c r="C5709" s="15"/>
      <c r="G5709"/>
    </row>
    <row r="5710" spans="3:7" x14ac:dyDescent="0.25">
      <c r="C5710" s="15"/>
      <c r="G5710"/>
    </row>
    <row r="5711" spans="3:7" x14ac:dyDescent="0.25">
      <c r="C5711" s="15"/>
      <c r="G5711"/>
    </row>
    <row r="5712" spans="3:7" x14ac:dyDescent="0.25">
      <c r="C5712" s="15"/>
      <c r="G5712"/>
    </row>
    <row r="5713" spans="3:7" x14ac:dyDescent="0.25">
      <c r="C5713" s="15"/>
      <c r="G5713"/>
    </row>
    <row r="5714" spans="3:7" x14ac:dyDescent="0.25">
      <c r="C5714" s="15"/>
      <c r="G5714"/>
    </row>
    <row r="5715" spans="3:7" x14ac:dyDescent="0.25">
      <c r="C5715" s="15"/>
      <c r="G5715"/>
    </row>
    <row r="5716" spans="3:7" x14ac:dyDescent="0.25">
      <c r="C5716" s="15"/>
      <c r="G5716"/>
    </row>
    <row r="5717" spans="3:7" x14ac:dyDescent="0.25">
      <c r="C5717" s="15"/>
      <c r="G5717"/>
    </row>
    <row r="5718" spans="3:7" x14ac:dyDescent="0.25">
      <c r="C5718" s="15"/>
      <c r="G5718"/>
    </row>
    <row r="5719" spans="3:7" x14ac:dyDescent="0.25">
      <c r="C5719" s="15"/>
      <c r="G5719"/>
    </row>
    <row r="5720" spans="3:7" x14ac:dyDescent="0.25">
      <c r="C5720" s="15"/>
      <c r="G5720"/>
    </row>
    <row r="5721" spans="3:7" x14ac:dyDescent="0.25">
      <c r="C5721" s="15"/>
      <c r="G5721"/>
    </row>
    <row r="5722" spans="3:7" x14ac:dyDescent="0.25">
      <c r="C5722" s="15"/>
      <c r="G5722"/>
    </row>
    <row r="5723" spans="3:7" x14ac:dyDescent="0.25">
      <c r="C5723" s="15"/>
      <c r="G5723"/>
    </row>
    <row r="5724" spans="3:7" x14ac:dyDescent="0.25">
      <c r="C5724" s="15"/>
      <c r="G5724"/>
    </row>
    <row r="5725" spans="3:7" x14ac:dyDescent="0.25">
      <c r="C5725" s="15"/>
      <c r="G5725"/>
    </row>
    <row r="5726" spans="3:7" x14ac:dyDescent="0.25">
      <c r="C5726" s="15"/>
      <c r="G5726"/>
    </row>
    <row r="5727" spans="3:7" x14ac:dyDescent="0.25">
      <c r="C5727" s="15"/>
      <c r="G5727"/>
    </row>
    <row r="5728" spans="3:7" x14ac:dyDescent="0.25">
      <c r="C5728" s="15"/>
      <c r="G5728"/>
    </row>
    <row r="5729" spans="3:7" x14ac:dyDescent="0.25">
      <c r="C5729" s="15"/>
      <c r="G5729"/>
    </row>
    <row r="5730" spans="3:7" x14ac:dyDescent="0.25">
      <c r="C5730" s="15"/>
      <c r="G5730"/>
    </row>
    <row r="5731" spans="3:7" x14ac:dyDescent="0.25">
      <c r="C5731" s="15"/>
      <c r="G5731"/>
    </row>
    <row r="5732" spans="3:7" x14ac:dyDescent="0.25">
      <c r="C5732" s="15"/>
      <c r="G5732"/>
    </row>
    <row r="5733" spans="3:7" x14ac:dyDescent="0.25">
      <c r="C5733" s="15"/>
      <c r="G5733"/>
    </row>
    <row r="5734" spans="3:7" x14ac:dyDescent="0.25">
      <c r="C5734" s="15"/>
      <c r="G5734"/>
    </row>
    <row r="5735" spans="3:7" x14ac:dyDescent="0.25">
      <c r="C5735" s="15"/>
      <c r="G5735"/>
    </row>
    <row r="5736" spans="3:7" x14ac:dyDescent="0.25">
      <c r="C5736" s="15"/>
      <c r="G5736"/>
    </row>
    <row r="5737" spans="3:7" x14ac:dyDescent="0.25">
      <c r="C5737" s="15"/>
      <c r="G5737"/>
    </row>
    <row r="5738" spans="3:7" x14ac:dyDescent="0.25">
      <c r="C5738" s="15"/>
      <c r="G5738"/>
    </row>
    <row r="5739" spans="3:7" x14ac:dyDescent="0.25">
      <c r="C5739" s="15"/>
      <c r="G5739"/>
    </row>
    <row r="5740" spans="3:7" x14ac:dyDescent="0.25">
      <c r="C5740" s="15"/>
      <c r="G5740"/>
    </row>
    <row r="5741" spans="3:7" x14ac:dyDescent="0.25">
      <c r="C5741" s="15"/>
      <c r="G5741"/>
    </row>
    <row r="5742" spans="3:7" x14ac:dyDescent="0.25">
      <c r="C5742" s="15"/>
      <c r="G5742"/>
    </row>
    <row r="5743" spans="3:7" x14ac:dyDescent="0.25">
      <c r="C5743" s="15"/>
      <c r="G5743"/>
    </row>
    <row r="5744" spans="3:7" x14ac:dyDescent="0.25">
      <c r="C5744" s="15"/>
      <c r="G5744"/>
    </row>
    <row r="5745" spans="3:7" x14ac:dyDescent="0.25">
      <c r="C5745" s="15"/>
      <c r="G5745"/>
    </row>
    <row r="5746" spans="3:7" x14ac:dyDescent="0.25">
      <c r="C5746" s="15"/>
      <c r="G5746"/>
    </row>
    <row r="5747" spans="3:7" x14ac:dyDescent="0.25">
      <c r="C5747" s="15"/>
      <c r="G5747"/>
    </row>
    <row r="5748" spans="3:7" x14ac:dyDescent="0.25">
      <c r="C5748" s="15"/>
      <c r="G5748"/>
    </row>
    <row r="5749" spans="3:7" x14ac:dyDescent="0.25">
      <c r="C5749" s="15"/>
      <c r="G5749"/>
    </row>
    <row r="5750" spans="3:7" x14ac:dyDescent="0.25">
      <c r="C5750" s="15"/>
      <c r="G5750"/>
    </row>
    <row r="5751" spans="3:7" x14ac:dyDescent="0.25">
      <c r="C5751" s="15"/>
      <c r="G5751"/>
    </row>
    <row r="5752" spans="3:7" x14ac:dyDescent="0.25">
      <c r="C5752" s="15"/>
      <c r="G5752"/>
    </row>
    <row r="5753" spans="3:7" x14ac:dyDescent="0.25">
      <c r="C5753" s="15"/>
      <c r="G5753"/>
    </row>
    <row r="5754" spans="3:7" x14ac:dyDescent="0.25">
      <c r="C5754" s="15"/>
      <c r="G5754"/>
    </row>
    <row r="5755" spans="3:7" x14ac:dyDescent="0.25">
      <c r="C5755" s="15"/>
      <c r="G5755"/>
    </row>
    <row r="5756" spans="3:7" x14ac:dyDescent="0.25">
      <c r="C5756" s="15"/>
      <c r="G5756"/>
    </row>
    <row r="5757" spans="3:7" x14ac:dyDescent="0.25">
      <c r="C5757" s="15"/>
      <c r="G5757"/>
    </row>
    <row r="5758" spans="3:7" x14ac:dyDescent="0.25">
      <c r="C5758" s="15"/>
      <c r="G5758"/>
    </row>
    <row r="5759" spans="3:7" x14ac:dyDescent="0.25">
      <c r="C5759" s="15"/>
      <c r="G5759"/>
    </row>
    <row r="5760" spans="3:7" x14ac:dyDescent="0.25">
      <c r="C5760" s="15"/>
      <c r="G5760"/>
    </row>
    <row r="5761" spans="3:7" x14ac:dyDescent="0.25">
      <c r="C5761" s="15"/>
      <c r="G5761"/>
    </row>
    <row r="5762" spans="3:7" x14ac:dyDescent="0.25">
      <c r="C5762" s="15"/>
      <c r="G5762"/>
    </row>
    <row r="5763" spans="3:7" x14ac:dyDescent="0.25">
      <c r="C5763" s="15"/>
      <c r="G5763"/>
    </row>
    <row r="5764" spans="3:7" x14ac:dyDescent="0.25">
      <c r="C5764" s="15"/>
      <c r="G5764"/>
    </row>
    <row r="5765" spans="3:7" x14ac:dyDescent="0.25">
      <c r="C5765" s="15"/>
      <c r="G5765"/>
    </row>
    <row r="5766" spans="3:7" x14ac:dyDescent="0.25">
      <c r="C5766" s="15"/>
      <c r="G5766"/>
    </row>
    <row r="5767" spans="3:7" x14ac:dyDescent="0.25">
      <c r="C5767" s="15"/>
      <c r="G5767"/>
    </row>
    <row r="5768" spans="3:7" x14ac:dyDescent="0.25">
      <c r="C5768" s="15"/>
      <c r="G5768"/>
    </row>
    <row r="5769" spans="3:7" x14ac:dyDescent="0.25">
      <c r="C5769" s="15"/>
      <c r="G5769"/>
    </row>
    <row r="5770" spans="3:7" x14ac:dyDescent="0.25">
      <c r="C5770" s="15"/>
      <c r="G5770"/>
    </row>
    <row r="5771" spans="3:7" x14ac:dyDescent="0.25">
      <c r="C5771" s="15"/>
      <c r="G5771"/>
    </row>
    <row r="5772" spans="3:7" x14ac:dyDescent="0.25">
      <c r="C5772" s="15"/>
      <c r="G5772"/>
    </row>
    <row r="5773" spans="3:7" x14ac:dyDescent="0.25">
      <c r="C5773" s="15"/>
      <c r="G5773"/>
    </row>
    <row r="5774" spans="3:7" x14ac:dyDescent="0.25">
      <c r="C5774" s="15"/>
      <c r="G5774"/>
    </row>
    <row r="5775" spans="3:7" x14ac:dyDescent="0.25">
      <c r="C5775" s="15"/>
      <c r="G5775"/>
    </row>
    <row r="5776" spans="3:7" x14ac:dyDescent="0.25">
      <c r="C5776" s="15"/>
      <c r="G5776"/>
    </row>
    <row r="5777" spans="3:7" x14ac:dyDescent="0.25">
      <c r="C5777" s="15"/>
      <c r="G5777"/>
    </row>
    <row r="5778" spans="3:7" x14ac:dyDescent="0.25">
      <c r="C5778" s="15"/>
      <c r="G5778"/>
    </row>
    <row r="5779" spans="3:7" x14ac:dyDescent="0.25">
      <c r="C5779" s="15"/>
      <c r="G5779"/>
    </row>
    <row r="5780" spans="3:7" x14ac:dyDescent="0.25">
      <c r="C5780" s="15"/>
      <c r="G5780"/>
    </row>
    <row r="5781" spans="3:7" x14ac:dyDescent="0.25">
      <c r="C5781" s="15"/>
      <c r="G5781"/>
    </row>
    <row r="5782" spans="3:7" x14ac:dyDescent="0.25">
      <c r="C5782" s="15"/>
      <c r="G5782"/>
    </row>
    <row r="5783" spans="3:7" x14ac:dyDescent="0.25">
      <c r="C5783" s="15"/>
      <c r="G5783"/>
    </row>
    <row r="5784" spans="3:7" x14ac:dyDescent="0.25">
      <c r="C5784" s="15"/>
      <c r="G5784"/>
    </row>
    <row r="5785" spans="3:7" x14ac:dyDescent="0.25">
      <c r="C5785" s="15"/>
      <c r="G5785"/>
    </row>
    <row r="5786" spans="3:7" x14ac:dyDescent="0.25">
      <c r="C5786" s="15"/>
      <c r="G5786"/>
    </row>
    <row r="5787" spans="3:7" x14ac:dyDescent="0.25">
      <c r="C5787" s="15"/>
      <c r="G5787"/>
    </row>
    <row r="5788" spans="3:7" x14ac:dyDescent="0.25">
      <c r="C5788" s="15"/>
      <c r="G5788"/>
    </row>
    <row r="5789" spans="3:7" x14ac:dyDescent="0.25">
      <c r="C5789" s="15"/>
      <c r="G5789"/>
    </row>
    <row r="5790" spans="3:7" x14ac:dyDescent="0.25">
      <c r="C5790" s="15"/>
      <c r="G5790"/>
    </row>
    <row r="5791" spans="3:7" x14ac:dyDescent="0.25">
      <c r="C5791" s="15"/>
      <c r="G5791"/>
    </row>
    <row r="5792" spans="3:7" x14ac:dyDescent="0.25">
      <c r="C5792" s="15"/>
      <c r="G5792"/>
    </row>
    <row r="5793" spans="3:7" x14ac:dyDescent="0.25">
      <c r="C5793" s="15"/>
      <c r="G5793"/>
    </row>
    <row r="5794" spans="3:7" x14ac:dyDescent="0.25">
      <c r="C5794" s="15"/>
      <c r="G5794"/>
    </row>
    <row r="5795" spans="3:7" x14ac:dyDescent="0.25">
      <c r="C5795" s="15"/>
      <c r="G5795"/>
    </row>
    <row r="5796" spans="3:7" x14ac:dyDescent="0.25">
      <c r="C5796" s="15"/>
      <c r="G5796"/>
    </row>
    <row r="5797" spans="3:7" x14ac:dyDescent="0.25">
      <c r="C5797" s="15"/>
      <c r="G5797"/>
    </row>
    <row r="5798" spans="3:7" x14ac:dyDescent="0.25">
      <c r="C5798" s="15"/>
      <c r="G5798"/>
    </row>
    <row r="5799" spans="3:7" x14ac:dyDescent="0.25">
      <c r="C5799" s="15"/>
      <c r="G5799"/>
    </row>
    <row r="5800" spans="3:7" x14ac:dyDescent="0.25">
      <c r="C5800" s="15"/>
      <c r="G5800"/>
    </row>
    <row r="5801" spans="3:7" x14ac:dyDescent="0.25">
      <c r="C5801" s="15"/>
      <c r="G5801"/>
    </row>
    <row r="5802" spans="3:7" x14ac:dyDescent="0.25">
      <c r="C5802" s="15"/>
      <c r="G5802"/>
    </row>
    <row r="5803" spans="3:7" x14ac:dyDescent="0.25">
      <c r="C5803" s="15"/>
      <c r="G5803"/>
    </row>
    <row r="5804" spans="3:7" x14ac:dyDescent="0.25">
      <c r="C5804" s="15"/>
      <c r="G5804"/>
    </row>
    <row r="5805" spans="3:7" x14ac:dyDescent="0.25">
      <c r="C5805" s="15"/>
      <c r="G5805"/>
    </row>
    <row r="5806" spans="3:7" x14ac:dyDescent="0.25">
      <c r="C5806" s="15"/>
      <c r="G5806"/>
    </row>
    <row r="5807" spans="3:7" x14ac:dyDescent="0.25">
      <c r="C5807" s="15"/>
      <c r="G5807"/>
    </row>
    <row r="5808" spans="3:7" x14ac:dyDescent="0.25">
      <c r="C5808" s="15"/>
      <c r="G5808"/>
    </row>
    <row r="5809" spans="3:7" x14ac:dyDescent="0.25">
      <c r="C5809" s="15"/>
      <c r="G5809"/>
    </row>
    <row r="5810" spans="3:7" x14ac:dyDescent="0.25">
      <c r="C5810" s="15"/>
      <c r="G5810"/>
    </row>
    <row r="5811" spans="3:7" x14ac:dyDescent="0.25">
      <c r="C5811" s="15"/>
      <c r="G5811"/>
    </row>
    <row r="5812" spans="3:7" x14ac:dyDescent="0.25">
      <c r="C5812" s="15"/>
      <c r="G5812"/>
    </row>
    <row r="5813" spans="3:7" x14ac:dyDescent="0.25">
      <c r="C5813" s="15"/>
      <c r="G5813"/>
    </row>
    <row r="5814" spans="3:7" x14ac:dyDescent="0.25">
      <c r="C5814" s="15"/>
      <c r="G5814"/>
    </row>
    <row r="5815" spans="3:7" x14ac:dyDescent="0.25">
      <c r="C5815" s="15"/>
      <c r="G5815"/>
    </row>
    <row r="5816" spans="3:7" x14ac:dyDescent="0.25">
      <c r="C5816" s="15"/>
      <c r="G5816"/>
    </row>
    <row r="5817" spans="3:7" x14ac:dyDescent="0.25">
      <c r="C5817" s="15"/>
      <c r="G5817"/>
    </row>
    <row r="5818" spans="3:7" x14ac:dyDescent="0.25">
      <c r="C5818" s="15"/>
      <c r="G5818"/>
    </row>
    <row r="5819" spans="3:7" x14ac:dyDescent="0.25">
      <c r="C5819" s="15"/>
      <c r="G5819"/>
    </row>
    <row r="5820" spans="3:7" x14ac:dyDescent="0.25">
      <c r="C5820" s="15"/>
      <c r="G5820"/>
    </row>
    <row r="5821" spans="3:7" x14ac:dyDescent="0.25">
      <c r="C5821" s="15"/>
      <c r="G5821"/>
    </row>
    <row r="5822" spans="3:7" x14ac:dyDescent="0.25">
      <c r="C5822" s="15"/>
      <c r="G5822"/>
    </row>
    <row r="5823" spans="3:7" x14ac:dyDescent="0.25">
      <c r="C5823" s="15"/>
      <c r="G5823"/>
    </row>
    <row r="5824" spans="3:7" x14ac:dyDescent="0.25">
      <c r="C5824" s="15"/>
      <c r="G5824"/>
    </row>
    <row r="5825" spans="3:7" x14ac:dyDescent="0.25">
      <c r="C5825" s="15"/>
      <c r="G5825"/>
    </row>
    <row r="5826" spans="3:7" x14ac:dyDescent="0.25">
      <c r="C5826" s="15"/>
      <c r="G5826"/>
    </row>
    <row r="5827" spans="3:7" x14ac:dyDescent="0.25">
      <c r="C5827" s="15"/>
      <c r="G5827"/>
    </row>
    <row r="5828" spans="3:7" x14ac:dyDescent="0.25">
      <c r="C5828" s="15"/>
      <c r="G5828"/>
    </row>
    <row r="5829" spans="3:7" x14ac:dyDescent="0.25">
      <c r="C5829" s="15"/>
      <c r="G5829"/>
    </row>
    <row r="5830" spans="3:7" x14ac:dyDescent="0.25">
      <c r="C5830" s="15"/>
      <c r="G5830"/>
    </row>
    <row r="5831" spans="3:7" x14ac:dyDescent="0.25">
      <c r="C5831" s="15"/>
      <c r="G5831"/>
    </row>
    <row r="5832" spans="3:7" x14ac:dyDescent="0.25">
      <c r="C5832" s="15"/>
      <c r="G5832"/>
    </row>
    <row r="5833" spans="3:7" x14ac:dyDescent="0.25">
      <c r="C5833" s="15"/>
      <c r="G5833"/>
    </row>
    <row r="5834" spans="3:7" x14ac:dyDescent="0.25">
      <c r="C5834" s="15"/>
      <c r="G5834"/>
    </row>
    <row r="5835" spans="3:7" x14ac:dyDescent="0.25">
      <c r="C5835" s="15"/>
      <c r="G5835"/>
    </row>
    <row r="5836" spans="3:7" x14ac:dyDescent="0.25">
      <c r="C5836" s="15"/>
      <c r="G5836"/>
    </row>
    <row r="5837" spans="3:7" x14ac:dyDescent="0.25">
      <c r="C5837" s="15"/>
      <c r="G5837"/>
    </row>
    <row r="5838" spans="3:7" x14ac:dyDescent="0.25">
      <c r="C5838" s="15"/>
      <c r="G5838"/>
    </row>
    <row r="5839" spans="3:7" x14ac:dyDescent="0.25">
      <c r="C5839" s="15"/>
      <c r="G5839"/>
    </row>
    <row r="5840" spans="3:7" x14ac:dyDescent="0.25">
      <c r="C5840" s="15"/>
      <c r="G5840"/>
    </row>
    <row r="5841" spans="3:7" x14ac:dyDescent="0.25">
      <c r="C5841" s="15"/>
      <c r="G5841"/>
    </row>
    <row r="5842" spans="3:7" x14ac:dyDescent="0.25">
      <c r="C5842" s="15"/>
      <c r="G5842"/>
    </row>
    <row r="5843" spans="3:7" x14ac:dyDescent="0.25">
      <c r="C5843" s="15"/>
      <c r="G5843"/>
    </row>
    <row r="5844" spans="3:7" x14ac:dyDescent="0.25">
      <c r="C5844" s="15"/>
      <c r="G5844"/>
    </row>
    <row r="5845" spans="3:7" x14ac:dyDescent="0.25">
      <c r="C5845" s="15"/>
      <c r="G5845"/>
    </row>
    <row r="5846" spans="3:7" x14ac:dyDescent="0.25">
      <c r="C5846" s="15"/>
      <c r="G5846"/>
    </row>
    <row r="5847" spans="3:7" x14ac:dyDescent="0.25">
      <c r="C5847" s="15"/>
      <c r="G5847"/>
    </row>
    <row r="5848" spans="3:7" x14ac:dyDescent="0.25">
      <c r="C5848" s="15"/>
      <c r="G5848"/>
    </row>
    <row r="5849" spans="3:7" x14ac:dyDescent="0.25">
      <c r="C5849" s="15"/>
      <c r="G5849"/>
    </row>
    <row r="5850" spans="3:7" x14ac:dyDescent="0.25">
      <c r="C5850" s="15"/>
      <c r="G5850"/>
    </row>
    <row r="5851" spans="3:7" x14ac:dyDescent="0.25">
      <c r="C5851" s="15"/>
      <c r="G5851"/>
    </row>
    <row r="5852" spans="3:7" x14ac:dyDescent="0.25">
      <c r="C5852" s="15"/>
      <c r="G5852"/>
    </row>
    <row r="5853" spans="3:7" x14ac:dyDescent="0.25">
      <c r="C5853" s="15"/>
      <c r="G5853"/>
    </row>
    <row r="5854" spans="3:7" x14ac:dyDescent="0.25">
      <c r="C5854" s="15"/>
      <c r="G5854"/>
    </row>
    <row r="5855" spans="3:7" x14ac:dyDescent="0.25">
      <c r="C5855" s="15"/>
      <c r="G5855"/>
    </row>
    <row r="5856" spans="3:7" x14ac:dyDescent="0.25">
      <c r="C5856" s="15"/>
      <c r="G5856"/>
    </row>
    <row r="5857" spans="3:7" x14ac:dyDescent="0.25">
      <c r="C5857" s="15"/>
      <c r="G5857"/>
    </row>
    <row r="5858" spans="3:7" x14ac:dyDescent="0.25">
      <c r="C5858" s="15"/>
      <c r="G5858"/>
    </row>
    <row r="5859" spans="3:7" x14ac:dyDescent="0.25">
      <c r="C5859" s="15"/>
      <c r="G5859"/>
    </row>
    <row r="5860" spans="3:7" x14ac:dyDescent="0.25">
      <c r="C5860" s="15"/>
      <c r="G5860"/>
    </row>
    <row r="5861" spans="3:7" x14ac:dyDescent="0.25">
      <c r="C5861" s="15"/>
      <c r="G5861"/>
    </row>
    <row r="5862" spans="3:7" x14ac:dyDescent="0.25">
      <c r="C5862" s="15"/>
      <c r="G5862"/>
    </row>
    <row r="5863" spans="3:7" x14ac:dyDescent="0.25">
      <c r="C5863" s="15"/>
      <c r="G5863"/>
    </row>
    <row r="5864" spans="3:7" x14ac:dyDescent="0.25">
      <c r="C5864" s="15"/>
      <c r="G5864"/>
    </row>
    <row r="5865" spans="3:7" x14ac:dyDescent="0.25">
      <c r="C5865" s="15"/>
      <c r="G5865"/>
    </row>
    <row r="5866" spans="3:7" x14ac:dyDescent="0.25">
      <c r="C5866" s="15"/>
      <c r="G5866"/>
    </row>
    <row r="5867" spans="3:7" x14ac:dyDescent="0.25">
      <c r="C5867" s="15"/>
      <c r="G5867"/>
    </row>
    <row r="5868" spans="3:7" x14ac:dyDescent="0.25">
      <c r="C5868" s="15"/>
      <c r="G5868"/>
    </row>
    <row r="5869" spans="3:7" x14ac:dyDescent="0.25">
      <c r="C5869" s="15"/>
      <c r="G5869"/>
    </row>
    <row r="5870" spans="3:7" x14ac:dyDescent="0.25">
      <c r="C5870" s="15"/>
      <c r="G5870"/>
    </row>
    <row r="5871" spans="3:7" x14ac:dyDescent="0.25">
      <c r="C5871" s="15"/>
      <c r="G5871"/>
    </row>
    <row r="5872" spans="3:7" x14ac:dyDescent="0.25">
      <c r="C5872" s="15"/>
      <c r="G5872"/>
    </row>
    <row r="5873" spans="3:7" x14ac:dyDescent="0.25">
      <c r="C5873" s="15"/>
      <c r="G5873"/>
    </row>
    <row r="5874" spans="3:7" x14ac:dyDescent="0.25">
      <c r="C5874" s="15"/>
      <c r="G5874"/>
    </row>
    <row r="5875" spans="3:7" x14ac:dyDescent="0.25">
      <c r="C5875" s="15"/>
      <c r="G5875"/>
    </row>
    <row r="5876" spans="3:7" x14ac:dyDescent="0.25">
      <c r="C5876" s="15"/>
      <c r="G5876"/>
    </row>
    <row r="5877" spans="3:7" x14ac:dyDescent="0.25">
      <c r="C5877" s="15"/>
      <c r="G5877"/>
    </row>
    <row r="5878" spans="3:7" x14ac:dyDescent="0.25">
      <c r="C5878" s="15"/>
      <c r="G5878"/>
    </row>
    <row r="5879" spans="3:7" x14ac:dyDescent="0.25">
      <c r="C5879" s="15"/>
      <c r="G5879"/>
    </row>
    <row r="5880" spans="3:7" x14ac:dyDescent="0.25">
      <c r="C5880" s="15"/>
      <c r="G5880"/>
    </row>
    <row r="5881" spans="3:7" x14ac:dyDescent="0.25">
      <c r="C5881" s="15"/>
      <c r="G5881"/>
    </row>
    <row r="5882" spans="3:7" x14ac:dyDescent="0.25">
      <c r="C5882" s="15"/>
      <c r="G5882"/>
    </row>
    <row r="5883" spans="3:7" x14ac:dyDescent="0.25">
      <c r="C5883" s="15"/>
      <c r="G5883"/>
    </row>
    <row r="5884" spans="3:7" x14ac:dyDescent="0.25">
      <c r="C5884" s="15"/>
      <c r="G5884"/>
    </row>
    <row r="5885" spans="3:7" x14ac:dyDescent="0.25">
      <c r="C5885" s="15"/>
      <c r="G5885"/>
    </row>
    <row r="5886" spans="3:7" x14ac:dyDescent="0.25">
      <c r="C5886" s="15"/>
      <c r="G5886"/>
    </row>
    <row r="5887" spans="3:7" x14ac:dyDescent="0.25">
      <c r="C5887" s="15"/>
      <c r="G5887"/>
    </row>
    <row r="5888" spans="3:7" x14ac:dyDescent="0.25">
      <c r="C5888" s="15"/>
      <c r="G5888"/>
    </row>
    <row r="5889" spans="3:7" x14ac:dyDescent="0.25">
      <c r="C5889" s="15"/>
      <c r="G5889"/>
    </row>
    <row r="5890" spans="3:7" x14ac:dyDescent="0.25">
      <c r="C5890" s="15"/>
      <c r="G5890"/>
    </row>
    <row r="5891" spans="3:7" x14ac:dyDescent="0.25">
      <c r="C5891" s="15"/>
      <c r="G5891"/>
    </row>
    <row r="5892" spans="3:7" x14ac:dyDescent="0.25">
      <c r="C5892" s="15"/>
      <c r="G5892"/>
    </row>
    <row r="5893" spans="3:7" x14ac:dyDescent="0.25">
      <c r="C5893" s="15"/>
      <c r="G5893"/>
    </row>
    <row r="5894" spans="3:7" x14ac:dyDescent="0.25">
      <c r="C5894" s="15"/>
      <c r="G5894"/>
    </row>
    <row r="5895" spans="3:7" x14ac:dyDescent="0.25">
      <c r="C5895" s="15"/>
      <c r="G5895"/>
    </row>
    <row r="5896" spans="3:7" x14ac:dyDescent="0.25">
      <c r="C5896" s="15"/>
      <c r="G5896"/>
    </row>
    <row r="5897" spans="3:7" x14ac:dyDescent="0.25">
      <c r="C5897" s="15"/>
      <c r="G5897"/>
    </row>
    <row r="5898" spans="3:7" x14ac:dyDescent="0.25">
      <c r="C5898" s="15"/>
      <c r="G5898"/>
    </row>
    <row r="5899" spans="3:7" x14ac:dyDescent="0.25">
      <c r="C5899" s="15"/>
      <c r="G5899"/>
    </row>
    <row r="5900" spans="3:7" x14ac:dyDescent="0.25">
      <c r="C5900" s="15"/>
      <c r="G5900"/>
    </row>
    <row r="5901" spans="3:7" x14ac:dyDescent="0.25">
      <c r="C5901" s="15"/>
      <c r="G5901"/>
    </row>
    <row r="5902" spans="3:7" x14ac:dyDescent="0.25">
      <c r="C5902" s="15"/>
      <c r="G5902"/>
    </row>
    <row r="5903" spans="3:7" x14ac:dyDescent="0.25">
      <c r="C5903" s="15"/>
      <c r="G5903"/>
    </row>
    <row r="5904" spans="3:7" x14ac:dyDescent="0.25">
      <c r="C5904" s="15"/>
      <c r="G5904"/>
    </row>
    <row r="5905" spans="3:7" x14ac:dyDescent="0.25">
      <c r="C5905" s="15"/>
      <c r="G5905"/>
    </row>
    <row r="5906" spans="3:7" x14ac:dyDescent="0.25">
      <c r="C5906" s="15"/>
      <c r="G5906"/>
    </row>
    <row r="5907" spans="3:7" x14ac:dyDescent="0.25">
      <c r="C5907" s="15"/>
      <c r="G5907"/>
    </row>
    <row r="5908" spans="3:7" x14ac:dyDescent="0.25">
      <c r="C5908" s="15"/>
      <c r="G5908"/>
    </row>
    <row r="5909" spans="3:7" x14ac:dyDescent="0.25">
      <c r="C5909" s="15"/>
      <c r="G5909"/>
    </row>
    <row r="5910" spans="3:7" x14ac:dyDescent="0.25">
      <c r="C5910" s="15"/>
      <c r="G5910"/>
    </row>
    <row r="5911" spans="3:7" x14ac:dyDescent="0.25">
      <c r="C5911" s="15"/>
      <c r="G5911"/>
    </row>
    <row r="5912" spans="3:7" x14ac:dyDescent="0.25">
      <c r="C5912" s="15"/>
      <c r="G5912"/>
    </row>
    <row r="5913" spans="3:7" x14ac:dyDescent="0.25">
      <c r="C5913" s="15"/>
      <c r="G5913"/>
    </row>
    <row r="5914" spans="3:7" x14ac:dyDescent="0.25">
      <c r="C5914" s="15"/>
      <c r="G5914"/>
    </row>
    <row r="5915" spans="3:7" x14ac:dyDescent="0.25">
      <c r="C5915" s="15"/>
      <c r="G5915"/>
    </row>
    <row r="5916" spans="3:7" x14ac:dyDescent="0.25">
      <c r="C5916" s="15"/>
      <c r="G5916"/>
    </row>
    <row r="5917" spans="3:7" x14ac:dyDescent="0.25">
      <c r="C5917" s="15"/>
      <c r="G5917"/>
    </row>
    <row r="5918" spans="3:7" x14ac:dyDescent="0.25">
      <c r="C5918" s="15"/>
      <c r="G5918"/>
    </row>
    <row r="5919" spans="3:7" x14ac:dyDescent="0.25">
      <c r="C5919" s="15"/>
      <c r="G5919"/>
    </row>
    <row r="5920" spans="3:7" x14ac:dyDescent="0.25">
      <c r="C5920" s="15"/>
      <c r="G5920"/>
    </row>
    <row r="5921" spans="3:7" x14ac:dyDescent="0.25">
      <c r="C5921" s="15"/>
      <c r="G5921"/>
    </row>
    <row r="5922" spans="3:7" x14ac:dyDescent="0.25">
      <c r="C5922" s="15"/>
      <c r="G5922"/>
    </row>
    <row r="5923" spans="3:7" x14ac:dyDescent="0.25">
      <c r="C5923" s="15"/>
      <c r="G5923"/>
    </row>
    <row r="5924" spans="3:7" x14ac:dyDescent="0.25">
      <c r="C5924" s="15"/>
      <c r="G5924"/>
    </row>
    <row r="5925" spans="3:7" x14ac:dyDescent="0.25">
      <c r="C5925" s="15"/>
      <c r="G5925"/>
    </row>
    <row r="5926" spans="3:7" x14ac:dyDescent="0.25">
      <c r="C5926" s="15"/>
      <c r="G5926"/>
    </row>
    <row r="5927" spans="3:7" x14ac:dyDescent="0.25">
      <c r="C5927" s="15"/>
      <c r="G5927"/>
    </row>
    <row r="5928" spans="3:7" x14ac:dyDescent="0.25">
      <c r="C5928" s="15"/>
      <c r="G5928"/>
    </row>
    <row r="5929" spans="3:7" x14ac:dyDescent="0.25">
      <c r="C5929" s="15"/>
      <c r="G5929"/>
    </row>
    <row r="5930" spans="3:7" x14ac:dyDescent="0.25">
      <c r="C5930" s="15"/>
      <c r="G5930"/>
    </row>
    <row r="5931" spans="3:7" x14ac:dyDescent="0.25">
      <c r="C5931" s="15"/>
      <c r="G5931"/>
    </row>
    <row r="5932" spans="3:7" x14ac:dyDescent="0.25">
      <c r="C5932" s="15"/>
      <c r="G5932"/>
    </row>
    <row r="5933" spans="3:7" x14ac:dyDescent="0.25">
      <c r="C5933" s="15"/>
      <c r="G5933"/>
    </row>
    <row r="5934" spans="3:7" x14ac:dyDescent="0.25">
      <c r="C5934" s="15"/>
      <c r="G5934"/>
    </row>
    <row r="5935" spans="3:7" x14ac:dyDescent="0.25">
      <c r="C5935" s="15"/>
      <c r="G5935"/>
    </row>
    <row r="5936" spans="3:7" x14ac:dyDescent="0.25">
      <c r="C5936" s="15"/>
      <c r="G5936"/>
    </row>
    <row r="5937" spans="3:7" x14ac:dyDescent="0.25">
      <c r="C5937" s="15"/>
      <c r="G5937"/>
    </row>
    <row r="5938" spans="3:7" x14ac:dyDescent="0.25">
      <c r="C5938" s="15"/>
      <c r="G5938"/>
    </row>
    <row r="5939" spans="3:7" x14ac:dyDescent="0.25">
      <c r="C5939" s="15"/>
      <c r="G5939"/>
    </row>
    <row r="5940" spans="3:7" x14ac:dyDescent="0.25">
      <c r="C5940" s="15"/>
      <c r="G5940"/>
    </row>
    <row r="5941" spans="3:7" x14ac:dyDescent="0.25">
      <c r="C5941" s="15"/>
      <c r="G5941"/>
    </row>
    <row r="5942" spans="3:7" x14ac:dyDescent="0.25">
      <c r="C5942" s="15"/>
      <c r="G5942"/>
    </row>
    <row r="5943" spans="3:7" x14ac:dyDescent="0.25">
      <c r="C5943" s="15"/>
      <c r="G5943"/>
    </row>
    <row r="5944" spans="3:7" x14ac:dyDescent="0.25">
      <c r="C5944" s="15"/>
      <c r="G5944"/>
    </row>
    <row r="5945" spans="3:7" x14ac:dyDescent="0.25">
      <c r="C5945" s="15"/>
      <c r="G5945"/>
    </row>
    <row r="5946" spans="3:7" x14ac:dyDescent="0.25">
      <c r="C5946" s="15"/>
      <c r="G5946"/>
    </row>
    <row r="5947" spans="3:7" x14ac:dyDescent="0.25">
      <c r="C5947" s="15"/>
      <c r="G5947"/>
    </row>
    <row r="5948" spans="3:7" x14ac:dyDescent="0.25">
      <c r="C5948" s="15"/>
      <c r="G5948"/>
    </row>
    <row r="5949" spans="3:7" x14ac:dyDescent="0.25">
      <c r="C5949" s="15"/>
      <c r="G5949"/>
    </row>
    <row r="5950" spans="3:7" x14ac:dyDescent="0.25">
      <c r="C5950" s="15"/>
      <c r="G5950"/>
    </row>
    <row r="5951" spans="3:7" x14ac:dyDescent="0.25">
      <c r="C5951" s="15"/>
      <c r="G5951"/>
    </row>
    <row r="5952" spans="3:7" x14ac:dyDescent="0.25">
      <c r="C5952" s="15"/>
      <c r="G5952"/>
    </row>
    <row r="5953" spans="3:7" x14ac:dyDescent="0.25">
      <c r="C5953" s="15"/>
      <c r="G5953"/>
    </row>
    <row r="5954" spans="3:7" x14ac:dyDescent="0.25">
      <c r="C5954" s="15"/>
      <c r="G5954"/>
    </row>
    <row r="5955" spans="3:7" x14ac:dyDescent="0.25">
      <c r="C5955" s="15"/>
      <c r="G5955"/>
    </row>
    <row r="5956" spans="3:7" x14ac:dyDescent="0.25">
      <c r="C5956" s="15"/>
      <c r="G5956"/>
    </row>
    <row r="5957" spans="3:7" x14ac:dyDescent="0.25">
      <c r="C5957" s="15"/>
      <c r="G5957"/>
    </row>
    <row r="5958" spans="3:7" x14ac:dyDescent="0.25">
      <c r="C5958" s="15"/>
      <c r="G5958"/>
    </row>
    <row r="5959" spans="3:7" x14ac:dyDescent="0.25">
      <c r="C5959" s="15"/>
      <c r="G5959"/>
    </row>
    <row r="5960" spans="3:7" x14ac:dyDescent="0.25">
      <c r="C5960" s="15"/>
      <c r="G5960"/>
    </row>
    <row r="5961" spans="3:7" x14ac:dyDescent="0.25">
      <c r="C5961" s="15"/>
      <c r="G5961"/>
    </row>
    <row r="5962" spans="3:7" x14ac:dyDescent="0.25">
      <c r="C5962" s="15"/>
      <c r="G5962"/>
    </row>
    <row r="5963" spans="3:7" x14ac:dyDescent="0.25">
      <c r="C5963" s="15"/>
      <c r="G5963"/>
    </row>
    <row r="5964" spans="3:7" x14ac:dyDescent="0.25">
      <c r="C5964" s="15"/>
      <c r="G5964"/>
    </row>
    <row r="5965" spans="3:7" x14ac:dyDescent="0.25">
      <c r="C5965" s="15"/>
      <c r="G5965"/>
    </row>
    <row r="5966" spans="3:7" x14ac:dyDescent="0.25">
      <c r="C5966" s="15"/>
      <c r="G5966"/>
    </row>
    <row r="5967" spans="3:7" x14ac:dyDescent="0.25">
      <c r="C5967" s="15"/>
      <c r="G5967"/>
    </row>
    <row r="5968" spans="3:7" x14ac:dyDescent="0.25">
      <c r="C5968" s="15"/>
      <c r="G5968"/>
    </row>
    <row r="5969" spans="3:7" x14ac:dyDescent="0.25">
      <c r="C5969" s="15"/>
      <c r="G5969"/>
    </row>
    <row r="5970" spans="3:7" x14ac:dyDescent="0.25">
      <c r="C5970" s="15"/>
      <c r="G5970"/>
    </row>
    <row r="5971" spans="3:7" x14ac:dyDescent="0.25">
      <c r="C5971" s="15"/>
      <c r="G5971"/>
    </row>
    <row r="5972" spans="3:7" x14ac:dyDescent="0.25">
      <c r="C5972" s="15"/>
      <c r="G5972"/>
    </row>
    <row r="5973" spans="3:7" x14ac:dyDescent="0.25">
      <c r="C5973" s="15"/>
      <c r="G5973"/>
    </row>
    <row r="5974" spans="3:7" x14ac:dyDescent="0.25">
      <c r="C5974" s="15"/>
      <c r="G5974"/>
    </row>
    <row r="5975" spans="3:7" x14ac:dyDescent="0.25">
      <c r="C5975" s="15"/>
      <c r="G5975"/>
    </row>
    <row r="5976" spans="3:7" x14ac:dyDescent="0.25">
      <c r="C5976" s="15"/>
      <c r="G5976"/>
    </row>
    <row r="5977" spans="3:7" x14ac:dyDescent="0.25">
      <c r="C5977" s="15"/>
      <c r="G5977"/>
    </row>
    <row r="5978" spans="3:7" x14ac:dyDescent="0.25">
      <c r="C5978" s="15"/>
      <c r="G5978"/>
    </row>
    <row r="5979" spans="3:7" x14ac:dyDescent="0.25">
      <c r="C5979" s="15"/>
      <c r="G5979"/>
    </row>
    <row r="5980" spans="3:7" x14ac:dyDescent="0.25">
      <c r="C5980" s="15"/>
      <c r="G5980"/>
    </row>
    <row r="5981" spans="3:7" x14ac:dyDescent="0.25">
      <c r="C5981" s="15"/>
      <c r="G5981"/>
    </row>
    <row r="5982" spans="3:7" x14ac:dyDescent="0.25">
      <c r="C5982" s="15"/>
      <c r="G5982"/>
    </row>
    <row r="5983" spans="3:7" x14ac:dyDescent="0.25">
      <c r="C5983" s="15"/>
      <c r="G5983"/>
    </row>
    <row r="5984" spans="3:7" x14ac:dyDescent="0.25">
      <c r="C5984" s="15"/>
      <c r="G5984"/>
    </row>
    <row r="5985" spans="3:7" x14ac:dyDescent="0.25">
      <c r="C5985" s="15"/>
      <c r="G5985"/>
    </row>
    <row r="5986" spans="3:7" x14ac:dyDescent="0.25">
      <c r="C5986" s="15"/>
      <c r="G5986"/>
    </row>
    <row r="5987" spans="3:7" x14ac:dyDescent="0.25">
      <c r="C5987" s="15"/>
      <c r="G5987"/>
    </row>
    <row r="5988" spans="3:7" x14ac:dyDescent="0.25">
      <c r="C5988" s="15"/>
      <c r="G5988"/>
    </row>
    <row r="5989" spans="3:7" x14ac:dyDescent="0.25">
      <c r="C5989" s="15"/>
      <c r="G5989"/>
    </row>
    <row r="5990" spans="3:7" x14ac:dyDescent="0.25">
      <c r="C5990" s="15"/>
      <c r="G5990"/>
    </row>
    <row r="5991" spans="3:7" x14ac:dyDescent="0.25">
      <c r="C5991" s="15"/>
      <c r="G5991"/>
    </row>
    <row r="5992" spans="3:7" x14ac:dyDescent="0.25">
      <c r="C5992" s="15"/>
      <c r="G5992"/>
    </row>
    <row r="5993" spans="3:7" x14ac:dyDescent="0.25">
      <c r="C5993" s="15"/>
      <c r="G5993"/>
    </row>
    <row r="5994" spans="3:7" x14ac:dyDescent="0.25">
      <c r="C5994" s="15"/>
      <c r="G5994"/>
    </row>
    <row r="5995" spans="3:7" x14ac:dyDescent="0.25">
      <c r="C5995" s="15"/>
      <c r="G5995"/>
    </row>
    <row r="5996" spans="3:7" x14ac:dyDescent="0.25">
      <c r="C5996" s="15"/>
      <c r="G5996"/>
    </row>
    <row r="5997" spans="3:7" x14ac:dyDescent="0.25">
      <c r="C5997" s="15"/>
      <c r="G5997"/>
    </row>
    <row r="5998" spans="3:7" x14ac:dyDescent="0.25">
      <c r="C5998" s="15"/>
      <c r="G5998"/>
    </row>
    <row r="5999" spans="3:7" x14ac:dyDescent="0.25">
      <c r="C5999" s="15"/>
      <c r="G5999"/>
    </row>
    <row r="6000" spans="3:7" x14ac:dyDescent="0.25">
      <c r="C6000" s="15"/>
      <c r="G6000"/>
    </row>
    <row r="6001" spans="3:7" x14ac:dyDescent="0.25">
      <c r="C6001" s="15"/>
      <c r="G6001"/>
    </row>
    <row r="6002" spans="3:7" x14ac:dyDescent="0.25">
      <c r="C6002" s="15"/>
      <c r="G6002"/>
    </row>
    <row r="6003" spans="3:7" x14ac:dyDescent="0.25">
      <c r="C6003" s="15"/>
      <c r="G6003"/>
    </row>
    <row r="6004" spans="3:7" x14ac:dyDescent="0.25">
      <c r="C6004" s="15"/>
      <c r="G6004"/>
    </row>
    <row r="6005" spans="3:7" x14ac:dyDescent="0.25">
      <c r="C6005" s="15"/>
      <c r="G6005"/>
    </row>
    <row r="6006" spans="3:7" x14ac:dyDescent="0.25">
      <c r="C6006" s="15"/>
      <c r="G6006"/>
    </row>
    <row r="6007" spans="3:7" x14ac:dyDescent="0.25">
      <c r="C6007" s="15"/>
      <c r="G6007"/>
    </row>
    <row r="6008" spans="3:7" x14ac:dyDescent="0.25">
      <c r="C6008" s="15"/>
      <c r="G6008"/>
    </row>
    <row r="6009" spans="3:7" x14ac:dyDescent="0.25">
      <c r="C6009" s="15"/>
      <c r="G6009"/>
    </row>
    <row r="6010" spans="3:7" x14ac:dyDescent="0.25">
      <c r="C6010" s="15"/>
      <c r="G6010"/>
    </row>
    <row r="6011" spans="3:7" x14ac:dyDescent="0.25">
      <c r="C6011" s="15"/>
      <c r="G6011"/>
    </row>
    <row r="6012" spans="3:7" x14ac:dyDescent="0.25">
      <c r="C6012" s="15"/>
      <c r="G6012"/>
    </row>
    <row r="6013" spans="3:7" x14ac:dyDescent="0.25">
      <c r="C6013" s="15"/>
      <c r="G6013"/>
    </row>
    <row r="6014" spans="3:7" x14ac:dyDescent="0.25">
      <c r="C6014" s="15"/>
      <c r="G6014"/>
    </row>
    <row r="6015" spans="3:7" x14ac:dyDescent="0.25">
      <c r="C6015" s="15"/>
      <c r="G6015"/>
    </row>
    <row r="6016" spans="3:7" x14ac:dyDescent="0.25">
      <c r="C6016" s="15"/>
      <c r="G6016"/>
    </row>
    <row r="6017" spans="3:7" x14ac:dyDescent="0.25">
      <c r="C6017" s="15"/>
      <c r="G6017"/>
    </row>
    <row r="6018" spans="3:7" x14ac:dyDescent="0.25">
      <c r="C6018" s="15"/>
      <c r="G6018"/>
    </row>
    <row r="6019" spans="3:7" x14ac:dyDescent="0.25">
      <c r="C6019" s="15"/>
      <c r="G6019"/>
    </row>
    <row r="6020" spans="3:7" x14ac:dyDescent="0.25">
      <c r="C6020" s="15"/>
      <c r="G6020"/>
    </row>
    <row r="6021" spans="3:7" x14ac:dyDescent="0.25">
      <c r="C6021" s="15"/>
      <c r="G6021"/>
    </row>
    <row r="6022" spans="3:7" x14ac:dyDescent="0.25">
      <c r="C6022" s="15"/>
      <c r="G6022"/>
    </row>
    <row r="6023" spans="3:7" x14ac:dyDescent="0.25">
      <c r="C6023" s="15"/>
      <c r="G6023"/>
    </row>
    <row r="6024" spans="3:7" x14ac:dyDescent="0.25">
      <c r="C6024" s="15"/>
      <c r="G6024"/>
    </row>
    <row r="6025" spans="3:7" x14ac:dyDescent="0.25">
      <c r="C6025" s="15"/>
      <c r="G6025"/>
    </row>
    <row r="6026" spans="3:7" x14ac:dyDescent="0.25">
      <c r="C6026" s="15"/>
      <c r="G6026"/>
    </row>
    <row r="6027" spans="3:7" x14ac:dyDescent="0.25">
      <c r="C6027" s="15"/>
      <c r="G6027"/>
    </row>
    <row r="6028" spans="3:7" x14ac:dyDescent="0.25">
      <c r="C6028" s="15"/>
      <c r="G6028"/>
    </row>
    <row r="6029" spans="3:7" x14ac:dyDescent="0.25">
      <c r="C6029" s="15"/>
      <c r="G6029"/>
    </row>
    <row r="6030" spans="3:7" x14ac:dyDescent="0.25">
      <c r="C6030" s="15"/>
      <c r="G6030"/>
    </row>
    <row r="6031" spans="3:7" x14ac:dyDescent="0.25">
      <c r="C6031" s="15"/>
      <c r="G6031"/>
    </row>
    <row r="6032" spans="3:7" x14ac:dyDescent="0.25">
      <c r="C6032" s="15"/>
      <c r="G6032"/>
    </row>
    <row r="6033" spans="3:7" x14ac:dyDescent="0.25">
      <c r="C6033" s="15"/>
      <c r="G6033"/>
    </row>
    <row r="6034" spans="3:7" x14ac:dyDescent="0.25">
      <c r="C6034" s="15"/>
      <c r="G6034"/>
    </row>
    <row r="6035" spans="3:7" x14ac:dyDescent="0.25">
      <c r="C6035" s="15"/>
      <c r="G6035"/>
    </row>
    <row r="6036" spans="3:7" x14ac:dyDescent="0.25">
      <c r="C6036" s="15"/>
      <c r="G6036"/>
    </row>
    <row r="6037" spans="3:7" x14ac:dyDescent="0.25">
      <c r="C6037" s="15"/>
      <c r="G6037"/>
    </row>
    <row r="6038" spans="3:7" x14ac:dyDescent="0.25">
      <c r="C6038" s="15"/>
      <c r="G6038"/>
    </row>
    <row r="6039" spans="3:7" x14ac:dyDescent="0.25">
      <c r="C6039" s="15"/>
      <c r="G6039"/>
    </row>
    <row r="6040" spans="3:7" x14ac:dyDescent="0.25">
      <c r="C6040" s="15"/>
      <c r="G6040"/>
    </row>
    <row r="6041" spans="3:7" x14ac:dyDescent="0.25">
      <c r="C6041" s="15"/>
      <c r="G6041"/>
    </row>
    <row r="6042" spans="3:7" x14ac:dyDescent="0.25">
      <c r="C6042" s="15"/>
      <c r="G6042"/>
    </row>
    <row r="6043" spans="3:7" x14ac:dyDescent="0.25">
      <c r="C6043" s="15"/>
      <c r="G6043"/>
    </row>
    <row r="6044" spans="3:7" x14ac:dyDescent="0.25">
      <c r="C6044" s="15"/>
      <c r="G6044"/>
    </row>
    <row r="6045" spans="3:7" x14ac:dyDescent="0.25">
      <c r="C6045" s="15"/>
      <c r="G6045"/>
    </row>
    <row r="6046" spans="3:7" x14ac:dyDescent="0.25">
      <c r="C6046" s="15"/>
      <c r="G6046"/>
    </row>
    <row r="6047" spans="3:7" x14ac:dyDescent="0.25">
      <c r="C6047" s="15"/>
      <c r="G6047"/>
    </row>
    <row r="6048" spans="3:7" x14ac:dyDescent="0.25">
      <c r="C6048" s="15"/>
      <c r="G6048"/>
    </row>
    <row r="6049" spans="3:7" x14ac:dyDescent="0.25">
      <c r="C6049" s="15"/>
      <c r="G6049"/>
    </row>
    <row r="6050" spans="3:7" x14ac:dyDescent="0.25">
      <c r="C6050" s="15"/>
      <c r="G6050"/>
    </row>
    <row r="6051" spans="3:7" x14ac:dyDescent="0.25">
      <c r="C6051" s="15"/>
      <c r="G6051"/>
    </row>
    <row r="6052" spans="3:7" x14ac:dyDescent="0.25">
      <c r="C6052" s="15"/>
      <c r="G6052"/>
    </row>
    <row r="6053" spans="3:7" x14ac:dyDescent="0.25">
      <c r="C6053" s="15"/>
      <c r="G6053"/>
    </row>
    <row r="6054" spans="3:7" x14ac:dyDescent="0.25">
      <c r="C6054" s="15"/>
      <c r="G6054"/>
    </row>
    <row r="6055" spans="3:7" x14ac:dyDescent="0.25">
      <c r="C6055" s="15"/>
      <c r="G6055"/>
    </row>
    <row r="6056" spans="3:7" x14ac:dyDescent="0.25">
      <c r="C6056" s="15"/>
      <c r="G6056"/>
    </row>
    <row r="6057" spans="3:7" x14ac:dyDescent="0.25">
      <c r="C6057" s="15"/>
      <c r="G6057"/>
    </row>
    <row r="6058" spans="3:7" x14ac:dyDescent="0.25">
      <c r="C6058" s="15"/>
      <c r="G6058"/>
    </row>
    <row r="6059" spans="3:7" x14ac:dyDescent="0.25">
      <c r="C6059" s="15"/>
      <c r="G6059"/>
    </row>
    <row r="6060" spans="3:7" x14ac:dyDescent="0.25">
      <c r="C6060" s="15"/>
      <c r="G6060"/>
    </row>
    <row r="6061" spans="3:7" x14ac:dyDescent="0.25">
      <c r="C6061" s="15"/>
      <c r="G6061"/>
    </row>
    <row r="6062" spans="3:7" x14ac:dyDescent="0.25">
      <c r="C6062" s="15"/>
      <c r="G6062"/>
    </row>
    <row r="6063" spans="3:7" x14ac:dyDescent="0.25">
      <c r="C6063" s="15"/>
      <c r="G6063"/>
    </row>
    <row r="6064" spans="3:7" x14ac:dyDescent="0.25">
      <c r="C6064" s="15"/>
      <c r="G6064"/>
    </row>
    <row r="6065" spans="3:7" x14ac:dyDescent="0.25">
      <c r="C6065" s="15"/>
      <c r="G6065"/>
    </row>
    <row r="6066" spans="3:7" x14ac:dyDescent="0.25">
      <c r="C6066" s="15"/>
      <c r="G6066"/>
    </row>
    <row r="6067" spans="3:7" x14ac:dyDescent="0.25">
      <c r="C6067" s="15"/>
      <c r="G6067"/>
    </row>
    <row r="6068" spans="3:7" x14ac:dyDescent="0.25">
      <c r="C6068" s="15"/>
      <c r="G6068"/>
    </row>
    <row r="6069" spans="3:7" x14ac:dyDescent="0.25">
      <c r="C6069" s="15"/>
      <c r="G6069"/>
    </row>
    <row r="6070" spans="3:7" x14ac:dyDescent="0.25">
      <c r="C6070" s="15"/>
      <c r="G6070"/>
    </row>
    <row r="6071" spans="3:7" x14ac:dyDescent="0.25">
      <c r="C6071" s="15"/>
      <c r="G6071"/>
    </row>
    <row r="6072" spans="3:7" x14ac:dyDescent="0.25">
      <c r="C6072" s="15"/>
      <c r="G6072"/>
    </row>
    <row r="6073" spans="3:7" x14ac:dyDescent="0.25">
      <c r="C6073" s="15"/>
      <c r="G6073"/>
    </row>
    <row r="6074" spans="3:7" x14ac:dyDescent="0.25">
      <c r="C6074" s="15"/>
      <c r="G6074"/>
    </row>
    <row r="6075" spans="3:7" x14ac:dyDescent="0.25">
      <c r="C6075" s="15"/>
      <c r="G6075"/>
    </row>
    <row r="6076" spans="3:7" x14ac:dyDescent="0.25">
      <c r="C6076" s="15"/>
      <c r="G6076"/>
    </row>
    <row r="6077" spans="3:7" x14ac:dyDescent="0.25">
      <c r="C6077" s="15"/>
      <c r="G6077"/>
    </row>
    <row r="6078" spans="3:7" x14ac:dyDescent="0.25">
      <c r="C6078" s="15"/>
      <c r="G6078"/>
    </row>
    <row r="6079" spans="3:7" x14ac:dyDescent="0.25">
      <c r="C6079" s="15"/>
      <c r="G6079"/>
    </row>
    <row r="6080" spans="3:7" x14ac:dyDescent="0.25">
      <c r="C6080" s="15"/>
      <c r="G6080"/>
    </row>
    <row r="6081" spans="3:7" x14ac:dyDescent="0.25">
      <c r="C6081" s="15"/>
      <c r="G6081"/>
    </row>
    <row r="6082" spans="3:7" x14ac:dyDescent="0.25">
      <c r="C6082" s="15"/>
      <c r="G6082"/>
    </row>
    <row r="6083" spans="3:7" x14ac:dyDescent="0.25">
      <c r="C6083" s="15"/>
      <c r="G6083"/>
    </row>
    <row r="6084" spans="3:7" x14ac:dyDescent="0.25">
      <c r="C6084" s="15"/>
      <c r="G6084"/>
    </row>
    <row r="6085" spans="3:7" x14ac:dyDescent="0.25">
      <c r="C6085" s="15"/>
      <c r="G6085"/>
    </row>
    <row r="6086" spans="3:7" x14ac:dyDescent="0.25">
      <c r="C6086" s="15"/>
      <c r="G6086"/>
    </row>
    <row r="6087" spans="3:7" x14ac:dyDescent="0.25">
      <c r="C6087" s="15"/>
      <c r="G6087"/>
    </row>
    <row r="6088" spans="3:7" x14ac:dyDescent="0.25">
      <c r="C6088" s="15"/>
      <c r="G6088"/>
    </row>
    <row r="6089" spans="3:7" x14ac:dyDescent="0.25">
      <c r="C6089" s="15"/>
      <c r="G6089"/>
    </row>
    <row r="6090" spans="3:7" x14ac:dyDescent="0.25">
      <c r="C6090" s="15"/>
      <c r="G6090"/>
    </row>
    <row r="6091" spans="3:7" x14ac:dyDescent="0.25">
      <c r="C6091" s="15"/>
      <c r="G6091"/>
    </row>
    <row r="6092" spans="3:7" x14ac:dyDescent="0.25">
      <c r="C6092" s="15"/>
      <c r="G6092"/>
    </row>
    <row r="6093" spans="3:7" x14ac:dyDescent="0.25">
      <c r="C6093" s="15"/>
      <c r="G6093"/>
    </row>
    <row r="6094" spans="3:7" x14ac:dyDescent="0.25">
      <c r="C6094" s="15"/>
      <c r="G6094"/>
    </row>
    <row r="6095" spans="3:7" x14ac:dyDescent="0.25">
      <c r="C6095" s="15"/>
      <c r="G6095"/>
    </row>
    <row r="6096" spans="3:7" x14ac:dyDescent="0.25">
      <c r="C6096" s="15"/>
      <c r="G6096"/>
    </row>
    <row r="6097" spans="3:7" x14ac:dyDescent="0.25">
      <c r="C6097" s="15"/>
      <c r="G6097"/>
    </row>
    <row r="6098" spans="3:7" x14ac:dyDescent="0.25">
      <c r="C6098" s="15"/>
      <c r="G6098"/>
    </row>
    <row r="6099" spans="3:7" x14ac:dyDescent="0.25">
      <c r="C6099" s="15"/>
      <c r="G6099"/>
    </row>
    <row r="6100" spans="3:7" x14ac:dyDescent="0.25">
      <c r="C6100" s="15"/>
      <c r="G6100"/>
    </row>
    <row r="6101" spans="3:7" x14ac:dyDescent="0.25">
      <c r="C6101" s="15"/>
      <c r="G6101"/>
    </row>
    <row r="6102" spans="3:7" x14ac:dyDescent="0.25">
      <c r="C6102" s="15"/>
      <c r="G6102"/>
    </row>
    <row r="6103" spans="3:7" x14ac:dyDescent="0.25">
      <c r="C6103" s="15"/>
      <c r="G6103"/>
    </row>
    <row r="6104" spans="3:7" x14ac:dyDescent="0.25">
      <c r="C6104" s="15"/>
      <c r="G6104"/>
    </row>
    <row r="6105" spans="3:7" x14ac:dyDescent="0.25">
      <c r="C6105" s="15"/>
      <c r="G6105"/>
    </row>
    <row r="6106" spans="3:7" x14ac:dyDescent="0.25">
      <c r="C6106" s="15"/>
      <c r="G6106"/>
    </row>
    <row r="6107" spans="3:7" x14ac:dyDescent="0.25">
      <c r="C6107" s="15"/>
      <c r="G6107"/>
    </row>
    <row r="6108" spans="3:7" x14ac:dyDescent="0.25">
      <c r="C6108" s="15"/>
      <c r="G6108"/>
    </row>
    <row r="6109" spans="3:7" x14ac:dyDescent="0.25">
      <c r="C6109" s="15"/>
      <c r="G6109"/>
    </row>
    <row r="6110" spans="3:7" x14ac:dyDescent="0.25">
      <c r="C6110" s="15"/>
      <c r="G6110"/>
    </row>
    <row r="6111" spans="3:7" x14ac:dyDescent="0.25">
      <c r="C6111" s="15"/>
      <c r="G6111"/>
    </row>
    <row r="6112" spans="3:7" x14ac:dyDescent="0.25">
      <c r="C6112" s="15"/>
      <c r="G6112"/>
    </row>
    <row r="6113" spans="3:7" x14ac:dyDescent="0.25">
      <c r="C6113" s="15"/>
      <c r="G6113"/>
    </row>
    <row r="6114" spans="3:7" x14ac:dyDescent="0.25">
      <c r="C6114" s="15"/>
      <c r="G6114"/>
    </row>
    <row r="6115" spans="3:7" x14ac:dyDescent="0.25">
      <c r="C6115" s="15"/>
      <c r="G6115"/>
    </row>
    <row r="6116" spans="3:7" x14ac:dyDescent="0.25">
      <c r="C6116" s="15"/>
      <c r="G6116"/>
    </row>
    <row r="6117" spans="3:7" x14ac:dyDescent="0.25">
      <c r="C6117" s="15"/>
      <c r="G6117"/>
    </row>
    <row r="6118" spans="3:7" x14ac:dyDescent="0.25">
      <c r="C6118" s="15"/>
      <c r="G6118"/>
    </row>
    <row r="6119" spans="3:7" x14ac:dyDescent="0.25">
      <c r="C6119" s="15"/>
      <c r="G6119"/>
    </row>
    <row r="6120" spans="3:7" x14ac:dyDescent="0.25">
      <c r="C6120" s="15"/>
      <c r="G6120"/>
    </row>
    <row r="6121" spans="3:7" x14ac:dyDescent="0.25">
      <c r="C6121" s="15"/>
      <c r="G6121"/>
    </row>
    <row r="6122" spans="3:7" x14ac:dyDescent="0.25">
      <c r="C6122" s="15"/>
      <c r="G6122"/>
    </row>
    <row r="6123" spans="3:7" x14ac:dyDescent="0.25">
      <c r="C6123" s="15"/>
      <c r="G6123"/>
    </row>
    <row r="6124" spans="3:7" x14ac:dyDescent="0.25">
      <c r="C6124" s="15"/>
      <c r="G6124"/>
    </row>
    <row r="6125" spans="3:7" x14ac:dyDescent="0.25">
      <c r="C6125" s="15"/>
      <c r="G6125"/>
    </row>
    <row r="6126" spans="3:7" x14ac:dyDescent="0.25">
      <c r="C6126" s="15"/>
      <c r="G6126"/>
    </row>
    <row r="6127" spans="3:7" x14ac:dyDescent="0.25">
      <c r="C6127" s="15"/>
      <c r="G6127"/>
    </row>
    <row r="6128" spans="3:7" x14ac:dyDescent="0.25">
      <c r="C6128" s="15"/>
      <c r="G6128"/>
    </row>
    <row r="6129" spans="3:7" x14ac:dyDescent="0.25">
      <c r="C6129" s="15"/>
      <c r="G6129"/>
    </row>
    <row r="6130" spans="3:7" x14ac:dyDescent="0.25">
      <c r="C6130" s="15"/>
      <c r="G6130"/>
    </row>
    <row r="6131" spans="3:7" x14ac:dyDescent="0.25">
      <c r="C6131" s="15"/>
      <c r="G6131"/>
    </row>
    <row r="6132" spans="3:7" x14ac:dyDescent="0.25">
      <c r="C6132" s="15"/>
      <c r="G6132"/>
    </row>
    <row r="6133" spans="3:7" x14ac:dyDescent="0.25">
      <c r="C6133" s="15"/>
      <c r="G6133"/>
    </row>
    <row r="6134" spans="3:7" x14ac:dyDescent="0.25">
      <c r="C6134" s="15"/>
      <c r="G6134"/>
    </row>
    <row r="6135" spans="3:7" x14ac:dyDescent="0.25">
      <c r="C6135" s="15"/>
      <c r="G6135"/>
    </row>
    <row r="6136" spans="3:7" x14ac:dyDescent="0.25">
      <c r="C6136" s="15"/>
      <c r="G6136"/>
    </row>
    <row r="6137" spans="3:7" x14ac:dyDescent="0.25">
      <c r="C6137" s="15"/>
      <c r="G6137"/>
    </row>
    <row r="6138" spans="3:7" x14ac:dyDescent="0.25">
      <c r="C6138" s="15"/>
      <c r="G6138"/>
    </row>
    <row r="6139" spans="3:7" x14ac:dyDescent="0.25">
      <c r="C6139" s="15"/>
      <c r="G6139"/>
    </row>
    <row r="6140" spans="3:7" x14ac:dyDescent="0.25">
      <c r="C6140" s="15"/>
      <c r="G6140"/>
    </row>
    <row r="6141" spans="3:7" x14ac:dyDescent="0.25">
      <c r="C6141" s="15"/>
      <c r="G6141"/>
    </row>
    <row r="6142" spans="3:7" x14ac:dyDescent="0.25">
      <c r="C6142" s="15"/>
      <c r="G6142"/>
    </row>
    <row r="6143" spans="3:7" x14ac:dyDescent="0.25">
      <c r="C6143" s="15"/>
      <c r="G6143"/>
    </row>
    <row r="6144" spans="3:7" x14ac:dyDescent="0.25">
      <c r="C6144" s="15"/>
      <c r="G6144"/>
    </row>
    <row r="6145" spans="3:7" x14ac:dyDescent="0.25">
      <c r="C6145" s="15"/>
      <c r="G6145"/>
    </row>
    <row r="6146" spans="3:7" x14ac:dyDescent="0.25">
      <c r="C6146" s="15"/>
      <c r="G6146"/>
    </row>
    <row r="6147" spans="3:7" x14ac:dyDescent="0.25">
      <c r="C6147" s="15"/>
      <c r="G6147"/>
    </row>
    <row r="6148" spans="3:7" x14ac:dyDescent="0.25">
      <c r="C6148" s="15"/>
      <c r="G6148"/>
    </row>
    <row r="6149" spans="3:7" x14ac:dyDescent="0.25">
      <c r="C6149" s="15"/>
      <c r="G6149"/>
    </row>
    <row r="6150" spans="3:7" x14ac:dyDescent="0.25">
      <c r="C6150" s="15"/>
      <c r="G6150"/>
    </row>
    <row r="6151" spans="3:7" x14ac:dyDescent="0.25">
      <c r="C6151" s="15"/>
      <c r="G6151"/>
    </row>
    <row r="6152" spans="3:7" x14ac:dyDescent="0.25">
      <c r="C6152" s="15"/>
      <c r="G6152"/>
    </row>
    <row r="6153" spans="3:7" x14ac:dyDescent="0.25">
      <c r="C6153" s="15"/>
      <c r="G6153"/>
    </row>
    <row r="6154" spans="3:7" x14ac:dyDescent="0.25">
      <c r="C6154" s="15"/>
      <c r="G6154"/>
    </row>
    <row r="6155" spans="3:7" x14ac:dyDescent="0.25">
      <c r="C6155" s="15"/>
      <c r="G6155"/>
    </row>
    <row r="6156" spans="3:7" x14ac:dyDescent="0.25">
      <c r="C6156" s="15"/>
      <c r="G6156"/>
    </row>
    <row r="6157" spans="3:7" x14ac:dyDescent="0.25">
      <c r="C6157" s="15"/>
      <c r="G6157"/>
    </row>
    <row r="6158" spans="3:7" x14ac:dyDescent="0.25">
      <c r="C6158" s="15"/>
      <c r="G6158"/>
    </row>
    <row r="6159" spans="3:7" x14ac:dyDescent="0.25">
      <c r="C6159" s="15"/>
      <c r="G6159"/>
    </row>
    <row r="6160" spans="3:7" x14ac:dyDescent="0.25">
      <c r="C6160" s="15"/>
      <c r="G6160"/>
    </row>
    <row r="6161" spans="3:7" x14ac:dyDescent="0.25">
      <c r="C6161" s="15"/>
      <c r="G6161"/>
    </row>
    <row r="6162" spans="3:7" x14ac:dyDescent="0.25">
      <c r="C6162" s="15"/>
      <c r="G6162"/>
    </row>
    <row r="6163" spans="3:7" x14ac:dyDescent="0.25">
      <c r="C6163" s="15"/>
      <c r="G6163"/>
    </row>
    <row r="6164" spans="3:7" x14ac:dyDescent="0.25">
      <c r="C6164" s="15"/>
      <c r="G6164"/>
    </row>
    <row r="6165" spans="3:7" x14ac:dyDescent="0.25">
      <c r="C6165" s="15"/>
      <c r="G6165"/>
    </row>
    <row r="6166" spans="3:7" x14ac:dyDescent="0.25">
      <c r="C6166" s="15"/>
      <c r="G6166"/>
    </row>
    <row r="6167" spans="3:7" x14ac:dyDescent="0.25">
      <c r="C6167" s="15"/>
      <c r="G6167"/>
    </row>
    <row r="6168" spans="3:7" x14ac:dyDescent="0.25">
      <c r="C6168" s="15"/>
      <c r="G6168"/>
    </row>
    <row r="6169" spans="3:7" x14ac:dyDescent="0.25">
      <c r="C6169" s="15"/>
      <c r="G6169"/>
    </row>
    <row r="6170" spans="3:7" x14ac:dyDescent="0.25">
      <c r="C6170" s="15"/>
      <c r="G6170"/>
    </row>
    <row r="6171" spans="3:7" x14ac:dyDescent="0.25">
      <c r="C6171" s="15"/>
      <c r="G6171"/>
    </row>
    <row r="6172" spans="3:7" x14ac:dyDescent="0.25">
      <c r="C6172" s="15"/>
      <c r="G6172"/>
    </row>
    <row r="6173" spans="3:7" x14ac:dyDescent="0.25">
      <c r="C6173" s="15"/>
      <c r="G6173"/>
    </row>
    <row r="6174" spans="3:7" x14ac:dyDescent="0.25">
      <c r="C6174" s="15"/>
      <c r="G6174"/>
    </row>
    <row r="6175" spans="3:7" x14ac:dyDescent="0.25">
      <c r="C6175" s="15"/>
      <c r="G6175"/>
    </row>
    <row r="6176" spans="3:7" x14ac:dyDescent="0.25">
      <c r="C6176" s="15"/>
      <c r="G6176"/>
    </row>
    <row r="6177" spans="3:7" x14ac:dyDescent="0.25">
      <c r="C6177" s="15"/>
      <c r="G6177"/>
    </row>
    <row r="6178" spans="3:7" x14ac:dyDescent="0.25">
      <c r="C6178" s="15"/>
      <c r="G6178"/>
    </row>
    <row r="6179" spans="3:7" x14ac:dyDescent="0.25">
      <c r="C6179" s="15"/>
      <c r="G6179"/>
    </row>
    <row r="6180" spans="3:7" x14ac:dyDescent="0.25">
      <c r="C6180" s="15"/>
      <c r="G6180"/>
    </row>
    <row r="6181" spans="3:7" x14ac:dyDescent="0.25">
      <c r="C6181" s="15"/>
      <c r="G6181"/>
    </row>
    <row r="6182" spans="3:7" x14ac:dyDescent="0.25">
      <c r="C6182" s="15"/>
      <c r="G6182"/>
    </row>
    <row r="6183" spans="3:7" x14ac:dyDescent="0.25">
      <c r="C6183" s="15"/>
      <c r="G6183"/>
    </row>
    <row r="6184" spans="3:7" x14ac:dyDescent="0.25">
      <c r="C6184" s="15"/>
      <c r="G6184"/>
    </row>
    <row r="6185" spans="3:7" x14ac:dyDescent="0.25">
      <c r="C6185" s="15"/>
      <c r="G6185"/>
    </row>
    <row r="6186" spans="3:7" x14ac:dyDescent="0.25">
      <c r="C6186" s="15"/>
      <c r="G6186"/>
    </row>
    <row r="6187" spans="3:7" x14ac:dyDescent="0.25">
      <c r="C6187" s="15"/>
      <c r="G6187"/>
    </row>
    <row r="6188" spans="3:7" x14ac:dyDescent="0.25">
      <c r="C6188" s="15"/>
      <c r="G6188"/>
    </row>
    <row r="6189" spans="3:7" x14ac:dyDescent="0.25">
      <c r="C6189" s="15"/>
      <c r="G6189"/>
    </row>
    <row r="6190" spans="3:7" x14ac:dyDescent="0.25">
      <c r="C6190" s="15"/>
      <c r="G6190"/>
    </row>
    <row r="6191" spans="3:7" x14ac:dyDescent="0.25">
      <c r="C6191" s="15"/>
      <c r="G6191"/>
    </row>
    <row r="6192" spans="3:7" x14ac:dyDescent="0.25">
      <c r="C6192" s="15"/>
      <c r="G6192"/>
    </row>
    <row r="6193" spans="3:7" x14ac:dyDescent="0.25">
      <c r="C6193" s="15"/>
      <c r="G6193"/>
    </row>
    <row r="6194" spans="3:7" x14ac:dyDescent="0.25">
      <c r="C6194" s="15"/>
      <c r="G6194"/>
    </row>
    <row r="6195" spans="3:7" x14ac:dyDescent="0.25">
      <c r="C6195" s="15"/>
      <c r="G6195"/>
    </row>
    <row r="6196" spans="3:7" x14ac:dyDescent="0.25">
      <c r="C6196" s="15"/>
      <c r="G6196"/>
    </row>
    <row r="6197" spans="3:7" x14ac:dyDescent="0.25">
      <c r="C6197" s="15"/>
      <c r="G6197"/>
    </row>
    <row r="6198" spans="3:7" x14ac:dyDescent="0.25">
      <c r="C6198" s="15"/>
      <c r="G6198"/>
    </row>
    <row r="6199" spans="3:7" x14ac:dyDescent="0.25">
      <c r="C6199" s="15"/>
      <c r="G6199"/>
    </row>
    <row r="6200" spans="3:7" x14ac:dyDescent="0.25">
      <c r="C6200" s="15"/>
      <c r="G6200"/>
    </row>
    <row r="6201" spans="3:7" x14ac:dyDescent="0.25">
      <c r="C6201" s="15"/>
      <c r="G6201"/>
    </row>
    <row r="6202" spans="3:7" x14ac:dyDescent="0.25">
      <c r="C6202" s="15"/>
      <c r="G6202"/>
    </row>
    <row r="6203" spans="3:7" x14ac:dyDescent="0.25">
      <c r="C6203" s="15"/>
      <c r="G6203"/>
    </row>
    <row r="6204" spans="3:7" x14ac:dyDescent="0.25">
      <c r="C6204" s="15"/>
      <c r="G6204"/>
    </row>
    <row r="6205" spans="3:7" x14ac:dyDescent="0.25">
      <c r="C6205" s="15"/>
      <c r="G6205"/>
    </row>
    <row r="6206" spans="3:7" x14ac:dyDescent="0.25">
      <c r="C6206" s="15"/>
      <c r="G6206"/>
    </row>
    <row r="6207" spans="3:7" x14ac:dyDescent="0.25">
      <c r="C6207" s="15"/>
      <c r="G6207"/>
    </row>
    <row r="6208" spans="3:7" x14ac:dyDescent="0.25">
      <c r="C6208" s="15"/>
      <c r="G6208"/>
    </row>
    <row r="6209" spans="3:7" x14ac:dyDescent="0.25">
      <c r="C6209" s="15"/>
      <c r="G6209"/>
    </row>
    <row r="6210" spans="3:7" x14ac:dyDescent="0.25">
      <c r="C6210" s="15"/>
      <c r="G6210"/>
    </row>
    <row r="6211" spans="3:7" x14ac:dyDescent="0.25">
      <c r="C6211" s="15"/>
      <c r="G6211"/>
    </row>
    <row r="6212" spans="3:7" x14ac:dyDescent="0.25">
      <c r="C6212" s="15"/>
      <c r="G6212"/>
    </row>
    <row r="6213" spans="3:7" x14ac:dyDescent="0.25">
      <c r="C6213" s="15"/>
      <c r="G6213"/>
    </row>
    <row r="6214" spans="3:7" x14ac:dyDescent="0.25">
      <c r="C6214" s="15"/>
      <c r="G6214"/>
    </row>
    <row r="6215" spans="3:7" x14ac:dyDescent="0.25">
      <c r="C6215" s="15"/>
      <c r="G6215"/>
    </row>
    <row r="6216" spans="3:7" x14ac:dyDescent="0.25">
      <c r="C6216" s="15"/>
      <c r="G6216"/>
    </row>
    <row r="6217" spans="3:7" x14ac:dyDescent="0.25">
      <c r="C6217" s="15"/>
      <c r="G6217"/>
    </row>
    <row r="6218" spans="3:7" x14ac:dyDescent="0.25">
      <c r="C6218" s="15"/>
      <c r="G6218"/>
    </row>
    <row r="6219" spans="3:7" x14ac:dyDescent="0.25">
      <c r="C6219" s="15"/>
      <c r="G6219"/>
    </row>
    <row r="6220" spans="3:7" x14ac:dyDescent="0.25">
      <c r="C6220" s="15"/>
      <c r="G6220"/>
    </row>
    <row r="6221" spans="3:7" x14ac:dyDescent="0.25">
      <c r="C6221" s="15"/>
      <c r="G6221"/>
    </row>
    <row r="6222" spans="3:7" x14ac:dyDescent="0.25">
      <c r="C6222" s="15"/>
      <c r="G6222"/>
    </row>
    <row r="6223" spans="3:7" x14ac:dyDescent="0.25">
      <c r="C6223" s="15"/>
      <c r="G6223"/>
    </row>
    <row r="6224" spans="3:7" x14ac:dyDescent="0.25">
      <c r="C6224" s="15"/>
      <c r="G6224"/>
    </row>
    <row r="6225" spans="3:7" x14ac:dyDescent="0.25">
      <c r="C6225" s="15"/>
      <c r="G6225"/>
    </row>
    <row r="6226" spans="3:7" x14ac:dyDescent="0.25">
      <c r="C6226" s="15"/>
      <c r="G6226"/>
    </row>
    <row r="6227" spans="3:7" x14ac:dyDescent="0.25">
      <c r="C6227" s="15"/>
      <c r="G6227"/>
    </row>
    <row r="6228" spans="3:7" x14ac:dyDescent="0.25">
      <c r="C6228" s="15"/>
      <c r="G6228"/>
    </row>
    <row r="6229" spans="3:7" x14ac:dyDescent="0.25">
      <c r="C6229" s="15"/>
      <c r="G6229"/>
    </row>
    <row r="6230" spans="3:7" x14ac:dyDescent="0.25">
      <c r="C6230" s="15"/>
      <c r="G6230"/>
    </row>
    <row r="6231" spans="3:7" x14ac:dyDescent="0.25">
      <c r="C6231" s="15"/>
      <c r="G6231"/>
    </row>
    <row r="6232" spans="3:7" x14ac:dyDescent="0.25">
      <c r="C6232" s="15"/>
      <c r="G6232"/>
    </row>
    <row r="6233" spans="3:7" x14ac:dyDescent="0.25">
      <c r="C6233" s="15"/>
      <c r="G6233"/>
    </row>
    <row r="6234" spans="3:7" x14ac:dyDescent="0.25">
      <c r="C6234" s="15"/>
      <c r="G6234"/>
    </row>
    <row r="6235" spans="3:7" x14ac:dyDescent="0.25">
      <c r="C6235" s="15"/>
      <c r="G6235"/>
    </row>
    <row r="6236" spans="3:7" x14ac:dyDescent="0.25">
      <c r="C6236" s="15"/>
      <c r="G6236"/>
    </row>
    <row r="6237" spans="3:7" x14ac:dyDescent="0.25">
      <c r="C6237" s="15"/>
      <c r="G6237"/>
    </row>
    <row r="6238" spans="3:7" x14ac:dyDescent="0.25">
      <c r="C6238" s="15"/>
      <c r="G6238"/>
    </row>
    <row r="6239" spans="3:7" x14ac:dyDescent="0.25">
      <c r="C6239" s="15"/>
      <c r="G6239"/>
    </row>
    <row r="6240" spans="3:7" x14ac:dyDescent="0.25">
      <c r="C6240" s="15"/>
      <c r="G6240"/>
    </row>
    <row r="6241" spans="3:7" x14ac:dyDescent="0.25">
      <c r="C6241" s="15"/>
      <c r="G6241"/>
    </row>
    <row r="6242" spans="3:7" x14ac:dyDescent="0.25">
      <c r="C6242" s="15"/>
      <c r="G6242"/>
    </row>
    <row r="6243" spans="3:7" x14ac:dyDescent="0.25">
      <c r="C6243" s="15"/>
      <c r="G6243"/>
    </row>
    <row r="6244" spans="3:7" x14ac:dyDescent="0.25">
      <c r="C6244" s="15"/>
      <c r="G6244"/>
    </row>
    <row r="6245" spans="3:7" x14ac:dyDescent="0.25">
      <c r="C6245" s="15"/>
      <c r="G6245"/>
    </row>
    <row r="6246" spans="3:7" x14ac:dyDescent="0.25">
      <c r="C6246" s="15"/>
      <c r="G6246"/>
    </row>
    <row r="6247" spans="3:7" x14ac:dyDescent="0.25">
      <c r="C6247" s="15"/>
      <c r="G6247"/>
    </row>
    <row r="6248" spans="3:7" x14ac:dyDescent="0.25">
      <c r="C6248" s="15"/>
      <c r="G6248"/>
    </row>
    <row r="6249" spans="3:7" x14ac:dyDescent="0.25">
      <c r="C6249" s="15"/>
      <c r="G6249"/>
    </row>
    <row r="6250" spans="3:7" x14ac:dyDescent="0.25">
      <c r="C6250" s="15"/>
      <c r="G6250"/>
    </row>
    <row r="6251" spans="3:7" x14ac:dyDescent="0.25">
      <c r="C6251" s="15"/>
      <c r="G6251"/>
    </row>
    <row r="6252" spans="3:7" x14ac:dyDescent="0.25">
      <c r="C6252" s="15"/>
      <c r="G6252"/>
    </row>
    <row r="6253" spans="3:7" x14ac:dyDescent="0.25">
      <c r="C6253" s="15"/>
      <c r="G6253"/>
    </row>
    <row r="6254" spans="3:7" x14ac:dyDescent="0.25">
      <c r="C6254" s="15"/>
      <c r="G6254"/>
    </row>
    <row r="6255" spans="3:7" x14ac:dyDescent="0.25">
      <c r="C6255" s="15"/>
      <c r="G6255"/>
    </row>
    <row r="6256" spans="3:7" x14ac:dyDescent="0.25">
      <c r="C6256" s="15"/>
      <c r="G6256"/>
    </row>
    <row r="6257" spans="3:7" x14ac:dyDescent="0.25">
      <c r="C6257" s="15"/>
      <c r="G6257"/>
    </row>
    <row r="6258" spans="3:7" x14ac:dyDescent="0.25">
      <c r="C6258" s="15"/>
      <c r="G6258"/>
    </row>
    <row r="6259" spans="3:7" x14ac:dyDescent="0.25">
      <c r="C6259" s="15"/>
      <c r="G6259"/>
    </row>
    <row r="6260" spans="3:7" x14ac:dyDescent="0.25">
      <c r="C6260" s="15"/>
      <c r="G6260"/>
    </row>
    <row r="6261" spans="3:7" x14ac:dyDescent="0.25">
      <c r="C6261" s="15"/>
      <c r="G6261"/>
    </row>
    <row r="6262" spans="3:7" x14ac:dyDescent="0.25">
      <c r="C6262" s="15"/>
      <c r="G6262"/>
    </row>
    <row r="6263" spans="3:7" x14ac:dyDescent="0.25">
      <c r="C6263" s="15"/>
      <c r="G6263"/>
    </row>
    <row r="6264" spans="3:7" x14ac:dyDescent="0.25">
      <c r="C6264" s="15"/>
      <c r="G6264"/>
    </row>
    <row r="6265" spans="3:7" x14ac:dyDescent="0.25">
      <c r="C6265" s="15"/>
      <c r="G6265"/>
    </row>
    <row r="6266" spans="3:7" x14ac:dyDescent="0.25">
      <c r="C6266" s="15"/>
      <c r="G6266"/>
    </row>
    <row r="6267" spans="3:7" x14ac:dyDescent="0.25">
      <c r="C6267" s="15"/>
      <c r="G6267"/>
    </row>
    <row r="6268" spans="3:7" x14ac:dyDescent="0.25">
      <c r="C6268" s="15"/>
      <c r="G6268"/>
    </row>
    <row r="6269" spans="3:7" x14ac:dyDescent="0.25">
      <c r="C6269" s="15"/>
      <c r="G6269"/>
    </row>
    <row r="6270" spans="3:7" x14ac:dyDescent="0.25">
      <c r="C6270" s="15"/>
      <c r="G6270"/>
    </row>
    <row r="6271" spans="3:7" x14ac:dyDescent="0.25">
      <c r="C6271" s="15"/>
      <c r="G6271"/>
    </row>
    <row r="6272" spans="3:7" x14ac:dyDescent="0.25">
      <c r="C6272" s="15"/>
      <c r="G6272"/>
    </row>
    <row r="6273" spans="3:7" x14ac:dyDescent="0.25">
      <c r="C6273" s="15"/>
      <c r="G6273"/>
    </row>
    <row r="6274" spans="3:7" x14ac:dyDescent="0.25">
      <c r="C6274" s="15"/>
      <c r="G6274"/>
    </row>
    <row r="6275" spans="3:7" x14ac:dyDescent="0.25">
      <c r="C6275" s="15"/>
      <c r="G6275"/>
    </row>
    <row r="6276" spans="3:7" x14ac:dyDescent="0.25">
      <c r="C6276" s="15"/>
      <c r="G6276"/>
    </row>
    <row r="6277" spans="3:7" x14ac:dyDescent="0.25">
      <c r="C6277" s="15"/>
      <c r="G6277"/>
    </row>
    <row r="6278" spans="3:7" x14ac:dyDescent="0.25">
      <c r="C6278" s="15"/>
      <c r="G6278"/>
    </row>
    <row r="6279" spans="3:7" x14ac:dyDescent="0.25">
      <c r="C6279" s="15"/>
      <c r="G6279"/>
    </row>
    <row r="6280" spans="3:7" x14ac:dyDescent="0.25">
      <c r="C6280" s="15"/>
      <c r="G6280"/>
    </row>
    <row r="6281" spans="3:7" x14ac:dyDescent="0.25">
      <c r="C6281" s="15"/>
      <c r="G6281"/>
    </row>
    <row r="6282" spans="3:7" x14ac:dyDescent="0.25">
      <c r="C6282" s="15"/>
      <c r="G6282"/>
    </row>
    <row r="6283" spans="3:7" x14ac:dyDescent="0.25">
      <c r="C6283" s="15"/>
      <c r="G6283"/>
    </row>
    <row r="6284" spans="3:7" x14ac:dyDescent="0.25">
      <c r="C6284" s="15"/>
      <c r="G6284"/>
    </row>
    <row r="6285" spans="3:7" x14ac:dyDescent="0.25">
      <c r="C6285" s="15"/>
      <c r="G6285"/>
    </row>
    <row r="6286" spans="3:7" x14ac:dyDescent="0.25">
      <c r="C6286" s="15"/>
      <c r="G6286"/>
    </row>
    <row r="6287" spans="3:7" x14ac:dyDescent="0.25">
      <c r="C6287" s="15"/>
      <c r="G6287"/>
    </row>
    <row r="6288" spans="3:7" x14ac:dyDescent="0.25">
      <c r="C6288" s="15"/>
      <c r="G6288"/>
    </row>
    <row r="6289" spans="3:7" x14ac:dyDescent="0.25">
      <c r="C6289" s="15"/>
      <c r="G6289"/>
    </row>
    <row r="6290" spans="3:7" x14ac:dyDescent="0.25">
      <c r="C6290" s="15"/>
      <c r="G6290"/>
    </row>
    <row r="6291" spans="3:7" x14ac:dyDescent="0.25">
      <c r="C6291" s="15"/>
      <c r="G6291"/>
    </row>
    <row r="6292" spans="3:7" x14ac:dyDescent="0.25">
      <c r="C6292" s="15"/>
      <c r="G6292"/>
    </row>
    <row r="6293" spans="3:7" x14ac:dyDescent="0.25">
      <c r="C6293" s="15"/>
      <c r="G6293"/>
    </row>
    <row r="6294" spans="3:7" x14ac:dyDescent="0.25">
      <c r="C6294" s="15"/>
      <c r="G6294"/>
    </row>
    <row r="6295" spans="3:7" x14ac:dyDescent="0.25">
      <c r="C6295" s="15"/>
      <c r="G6295"/>
    </row>
    <row r="6296" spans="3:7" x14ac:dyDescent="0.25">
      <c r="C6296" s="15"/>
      <c r="G6296"/>
    </row>
    <row r="6297" spans="3:7" x14ac:dyDescent="0.25">
      <c r="C6297" s="15"/>
      <c r="G6297"/>
    </row>
    <row r="6298" spans="3:7" x14ac:dyDescent="0.25">
      <c r="C6298" s="15"/>
      <c r="G6298"/>
    </row>
    <row r="6299" spans="3:7" x14ac:dyDescent="0.25">
      <c r="C6299" s="15"/>
      <c r="G6299"/>
    </row>
    <row r="6300" spans="3:7" x14ac:dyDescent="0.25">
      <c r="C6300" s="15"/>
      <c r="G6300"/>
    </row>
    <row r="6301" spans="3:7" x14ac:dyDescent="0.25">
      <c r="C6301" s="15"/>
      <c r="G6301"/>
    </row>
    <row r="6302" spans="3:7" x14ac:dyDescent="0.25">
      <c r="C6302" s="15"/>
      <c r="G6302"/>
    </row>
    <row r="6303" spans="3:7" x14ac:dyDescent="0.25">
      <c r="C6303" s="15"/>
      <c r="G6303"/>
    </row>
    <row r="6304" spans="3:7" x14ac:dyDescent="0.25">
      <c r="C6304" s="15"/>
      <c r="G6304"/>
    </row>
    <row r="6305" spans="3:7" x14ac:dyDescent="0.25">
      <c r="C6305" s="15"/>
      <c r="G6305"/>
    </row>
    <row r="6306" spans="3:7" x14ac:dyDescent="0.25">
      <c r="C6306" s="15"/>
      <c r="G6306"/>
    </row>
    <row r="6307" spans="3:7" x14ac:dyDescent="0.25">
      <c r="C6307" s="15"/>
      <c r="G6307"/>
    </row>
    <row r="6308" spans="3:7" x14ac:dyDescent="0.25">
      <c r="C6308" s="15"/>
      <c r="G6308"/>
    </row>
    <row r="6309" spans="3:7" x14ac:dyDescent="0.25">
      <c r="C6309" s="15"/>
      <c r="G6309"/>
    </row>
    <row r="6310" spans="3:7" x14ac:dyDescent="0.25">
      <c r="C6310" s="15"/>
      <c r="G6310"/>
    </row>
    <row r="6311" spans="3:7" x14ac:dyDescent="0.25">
      <c r="C6311" s="15"/>
      <c r="G6311"/>
    </row>
    <row r="6312" spans="3:7" x14ac:dyDescent="0.25">
      <c r="C6312" s="15"/>
      <c r="G6312"/>
    </row>
    <row r="6313" spans="3:7" x14ac:dyDescent="0.25">
      <c r="C6313" s="15"/>
      <c r="G6313"/>
    </row>
    <row r="6314" spans="3:7" x14ac:dyDescent="0.25">
      <c r="C6314" s="15"/>
      <c r="G6314"/>
    </row>
    <row r="6315" spans="3:7" x14ac:dyDescent="0.25">
      <c r="C6315" s="15"/>
      <c r="G6315"/>
    </row>
    <row r="6316" spans="3:7" x14ac:dyDescent="0.25">
      <c r="C6316" s="15"/>
      <c r="G6316"/>
    </row>
    <row r="6317" spans="3:7" x14ac:dyDescent="0.25">
      <c r="C6317" s="15"/>
      <c r="G6317"/>
    </row>
    <row r="6318" spans="3:7" x14ac:dyDescent="0.25">
      <c r="C6318" s="15"/>
      <c r="G6318"/>
    </row>
    <row r="6319" spans="3:7" x14ac:dyDescent="0.25">
      <c r="C6319" s="15"/>
      <c r="G6319"/>
    </row>
    <row r="6320" spans="3:7" x14ac:dyDescent="0.25">
      <c r="C6320" s="15"/>
      <c r="G6320"/>
    </row>
    <row r="6321" spans="3:7" x14ac:dyDescent="0.25">
      <c r="C6321" s="15"/>
      <c r="G6321"/>
    </row>
    <row r="6322" spans="3:7" x14ac:dyDescent="0.25">
      <c r="C6322" s="15"/>
      <c r="G6322"/>
    </row>
    <row r="6323" spans="3:7" x14ac:dyDescent="0.25">
      <c r="C6323" s="15"/>
      <c r="G6323"/>
    </row>
    <row r="6324" spans="3:7" x14ac:dyDescent="0.25">
      <c r="C6324" s="15"/>
      <c r="G6324"/>
    </row>
    <row r="6325" spans="3:7" x14ac:dyDescent="0.25">
      <c r="C6325" s="15"/>
      <c r="G6325"/>
    </row>
    <row r="6326" spans="3:7" x14ac:dyDescent="0.25">
      <c r="C6326" s="15"/>
      <c r="G6326"/>
    </row>
    <row r="6327" spans="3:7" x14ac:dyDescent="0.25">
      <c r="C6327" s="15"/>
      <c r="G6327"/>
    </row>
    <row r="6328" spans="3:7" x14ac:dyDescent="0.25">
      <c r="C6328" s="15"/>
      <c r="G6328"/>
    </row>
    <row r="6329" spans="3:7" x14ac:dyDescent="0.25">
      <c r="C6329" s="15"/>
      <c r="G6329"/>
    </row>
    <row r="6330" spans="3:7" x14ac:dyDescent="0.25">
      <c r="C6330" s="15"/>
      <c r="G6330"/>
    </row>
    <row r="6331" spans="3:7" x14ac:dyDescent="0.25">
      <c r="C6331" s="15"/>
      <c r="G6331"/>
    </row>
    <row r="6332" spans="3:7" x14ac:dyDescent="0.25">
      <c r="C6332" s="15"/>
      <c r="G6332"/>
    </row>
    <row r="6333" spans="3:7" x14ac:dyDescent="0.25">
      <c r="C6333" s="15"/>
      <c r="G6333"/>
    </row>
    <row r="6334" spans="3:7" x14ac:dyDescent="0.25">
      <c r="C6334" s="15"/>
      <c r="G6334"/>
    </row>
    <row r="6335" spans="3:7" x14ac:dyDescent="0.25">
      <c r="C6335" s="15"/>
      <c r="G6335"/>
    </row>
    <row r="6336" spans="3:7" x14ac:dyDescent="0.25">
      <c r="C6336" s="15"/>
      <c r="G6336"/>
    </row>
    <row r="6337" spans="3:7" x14ac:dyDescent="0.25">
      <c r="C6337" s="15"/>
      <c r="G6337"/>
    </row>
    <row r="6338" spans="3:7" x14ac:dyDescent="0.25">
      <c r="C6338" s="15"/>
      <c r="G6338"/>
    </row>
    <row r="6339" spans="3:7" x14ac:dyDescent="0.25">
      <c r="C6339" s="15"/>
      <c r="G6339"/>
    </row>
    <row r="6340" spans="3:7" x14ac:dyDescent="0.25">
      <c r="C6340" s="15"/>
      <c r="G6340"/>
    </row>
    <row r="6341" spans="3:7" x14ac:dyDescent="0.25">
      <c r="C6341" s="15"/>
      <c r="G6341"/>
    </row>
    <row r="6342" spans="3:7" x14ac:dyDescent="0.25">
      <c r="C6342" s="15"/>
      <c r="G6342"/>
    </row>
    <row r="6343" spans="3:7" x14ac:dyDescent="0.25">
      <c r="C6343" s="15"/>
      <c r="G6343"/>
    </row>
    <row r="6344" spans="3:7" x14ac:dyDescent="0.25">
      <c r="C6344" s="15"/>
      <c r="G6344"/>
    </row>
    <row r="6345" spans="3:7" x14ac:dyDescent="0.25">
      <c r="C6345" s="15"/>
      <c r="G6345"/>
    </row>
    <row r="6346" spans="3:7" x14ac:dyDescent="0.25">
      <c r="C6346" s="15"/>
      <c r="G6346"/>
    </row>
    <row r="6347" spans="3:7" x14ac:dyDescent="0.25">
      <c r="C6347" s="15"/>
      <c r="G6347"/>
    </row>
    <row r="6348" spans="3:7" x14ac:dyDescent="0.25">
      <c r="C6348" s="15"/>
      <c r="G6348"/>
    </row>
    <row r="6349" spans="3:7" x14ac:dyDescent="0.25">
      <c r="C6349" s="15"/>
      <c r="G6349"/>
    </row>
    <row r="6350" spans="3:7" x14ac:dyDescent="0.25">
      <c r="C6350" s="15"/>
      <c r="G6350"/>
    </row>
    <row r="6351" spans="3:7" x14ac:dyDescent="0.25">
      <c r="C6351" s="15"/>
      <c r="G6351"/>
    </row>
    <row r="6352" spans="3:7" x14ac:dyDescent="0.25">
      <c r="C6352" s="15"/>
      <c r="G6352"/>
    </row>
    <row r="6353" spans="3:7" x14ac:dyDescent="0.25">
      <c r="C6353" s="15"/>
      <c r="G6353"/>
    </row>
    <row r="6354" spans="3:7" x14ac:dyDescent="0.25">
      <c r="C6354" s="15"/>
      <c r="G6354"/>
    </row>
    <row r="6355" spans="3:7" x14ac:dyDescent="0.25">
      <c r="C6355" s="15"/>
      <c r="G6355"/>
    </row>
    <row r="6356" spans="3:7" x14ac:dyDescent="0.25">
      <c r="C6356" s="15"/>
      <c r="G6356"/>
    </row>
    <row r="6357" spans="3:7" x14ac:dyDescent="0.25">
      <c r="C6357" s="15"/>
      <c r="G6357"/>
    </row>
    <row r="6358" spans="3:7" x14ac:dyDescent="0.25">
      <c r="C6358" s="15"/>
      <c r="G6358"/>
    </row>
    <row r="6359" spans="3:7" x14ac:dyDescent="0.25">
      <c r="C6359" s="15"/>
      <c r="G6359"/>
    </row>
    <row r="6360" spans="3:7" x14ac:dyDescent="0.25">
      <c r="C6360" s="15"/>
      <c r="G6360"/>
    </row>
    <row r="6361" spans="3:7" x14ac:dyDescent="0.25">
      <c r="C6361" s="15"/>
      <c r="G6361"/>
    </row>
    <row r="6362" spans="3:7" x14ac:dyDescent="0.25">
      <c r="C6362" s="15"/>
      <c r="G6362"/>
    </row>
    <row r="6363" spans="3:7" x14ac:dyDescent="0.25">
      <c r="C6363" s="15"/>
      <c r="G6363"/>
    </row>
    <row r="6364" spans="3:7" x14ac:dyDescent="0.25">
      <c r="C6364" s="15"/>
      <c r="G6364"/>
    </row>
    <row r="6365" spans="3:7" x14ac:dyDescent="0.25">
      <c r="C6365" s="15"/>
      <c r="G6365"/>
    </row>
    <row r="6366" spans="3:7" x14ac:dyDescent="0.25">
      <c r="C6366" s="15"/>
      <c r="G6366"/>
    </row>
    <row r="6367" spans="3:7" x14ac:dyDescent="0.25">
      <c r="C6367" s="15"/>
      <c r="G6367"/>
    </row>
    <row r="6368" spans="3:7" x14ac:dyDescent="0.25">
      <c r="C6368" s="15"/>
      <c r="G6368"/>
    </row>
    <row r="6369" spans="3:7" x14ac:dyDescent="0.25">
      <c r="C6369" s="15"/>
      <c r="G6369"/>
    </row>
    <row r="6370" spans="3:7" x14ac:dyDescent="0.25">
      <c r="C6370" s="15"/>
      <c r="G6370"/>
    </row>
    <row r="6371" spans="3:7" x14ac:dyDescent="0.25">
      <c r="C6371" s="15"/>
      <c r="G6371"/>
    </row>
    <row r="6372" spans="3:7" x14ac:dyDescent="0.25">
      <c r="C6372" s="15"/>
      <c r="G6372"/>
    </row>
    <row r="6373" spans="3:7" x14ac:dyDescent="0.25">
      <c r="C6373" s="15"/>
      <c r="G6373"/>
    </row>
    <row r="6374" spans="3:7" x14ac:dyDescent="0.25">
      <c r="C6374" s="15"/>
      <c r="G6374"/>
    </row>
    <row r="6375" spans="3:7" x14ac:dyDescent="0.25">
      <c r="C6375" s="15"/>
      <c r="G6375"/>
    </row>
    <row r="6376" spans="3:7" x14ac:dyDescent="0.25">
      <c r="C6376" s="15"/>
      <c r="G6376"/>
    </row>
    <row r="6377" spans="3:7" x14ac:dyDescent="0.25">
      <c r="C6377" s="15"/>
      <c r="G6377"/>
    </row>
    <row r="6378" spans="3:7" x14ac:dyDescent="0.25">
      <c r="C6378" s="15"/>
      <c r="G6378"/>
    </row>
    <row r="6379" spans="3:7" x14ac:dyDescent="0.25">
      <c r="C6379" s="15"/>
      <c r="G6379"/>
    </row>
    <row r="6380" spans="3:7" x14ac:dyDescent="0.25">
      <c r="C6380" s="15"/>
      <c r="G6380"/>
    </row>
    <row r="6381" spans="3:7" x14ac:dyDescent="0.25">
      <c r="C6381" s="15"/>
      <c r="G6381"/>
    </row>
    <row r="6382" spans="3:7" x14ac:dyDescent="0.25">
      <c r="C6382" s="15"/>
      <c r="G6382"/>
    </row>
    <row r="6383" spans="3:7" x14ac:dyDescent="0.25">
      <c r="C6383" s="15"/>
      <c r="G6383"/>
    </row>
    <row r="6384" spans="3:7" x14ac:dyDescent="0.25">
      <c r="C6384" s="15"/>
      <c r="G6384"/>
    </row>
    <row r="6385" spans="3:7" x14ac:dyDescent="0.25">
      <c r="C6385" s="15"/>
      <c r="G6385"/>
    </row>
    <row r="6386" spans="3:7" x14ac:dyDescent="0.25">
      <c r="C6386" s="15"/>
      <c r="G6386"/>
    </row>
    <row r="6387" spans="3:7" x14ac:dyDescent="0.25">
      <c r="C6387" s="15"/>
      <c r="G6387"/>
    </row>
    <row r="6388" spans="3:7" x14ac:dyDescent="0.25">
      <c r="C6388" s="15"/>
      <c r="G6388"/>
    </row>
    <row r="6389" spans="3:7" x14ac:dyDescent="0.25">
      <c r="C6389" s="15"/>
      <c r="G6389"/>
    </row>
    <row r="6390" spans="3:7" x14ac:dyDescent="0.25">
      <c r="C6390" s="15"/>
      <c r="G6390"/>
    </row>
    <row r="6391" spans="3:7" x14ac:dyDescent="0.25">
      <c r="C6391" s="15"/>
      <c r="G6391"/>
    </row>
    <row r="6392" spans="3:7" x14ac:dyDescent="0.25">
      <c r="C6392" s="15"/>
      <c r="G6392"/>
    </row>
    <row r="6393" spans="3:7" x14ac:dyDescent="0.25">
      <c r="C6393" s="15"/>
      <c r="G6393"/>
    </row>
    <row r="6394" spans="3:7" x14ac:dyDescent="0.25">
      <c r="C6394" s="15"/>
      <c r="G6394"/>
    </row>
    <row r="6395" spans="3:7" x14ac:dyDescent="0.25">
      <c r="C6395" s="15"/>
      <c r="G6395"/>
    </row>
    <row r="6396" spans="3:7" x14ac:dyDescent="0.25">
      <c r="C6396" s="15"/>
      <c r="G6396"/>
    </row>
    <row r="6397" spans="3:7" x14ac:dyDescent="0.25">
      <c r="C6397" s="15"/>
      <c r="G6397"/>
    </row>
    <row r="6398" spans="3:7" x14ac:dyDescent="0.25">
      <c r="C6398" s="15"/>
      <c r="G6398"/>
    </row>
    <row r="6399" spans="3:7" x14ac:dyDescent="0.25">
      <c r="C6399" s="15"/>
      <c r="G6399"/>
    </row>
    <row r="6400" spans="3:7" x14ac:dyDescent="0.25">
      <c r="C6400" s="15"/>
      <c r="G6400"/>
    </row>
    <row r="6401" spans="3:7" x14ac:dyDescent="0.25">
      <c r="C6401" s="15"/>
      <c r="G6401"/>
    </row>
    <row r="6402" spans="3:7" x14ac:dyDescent="0.25">
      <c r="C6402" s="15"/>
      <c r="G6402"/>
    </row>
    <row r="6403" spans="3:7" x14ac:dyDescent="0.25">
      <c r="C6403" s="15"/>
      <c r="G6403"/>
    </row>
    <row r="6404" spans="3:7" x14ac:dyDescent="0.25">
      <c r="C6404" s="15"/>
      <c r="G6404"/>
    </row>
    <row r="6405" spans="3:7" x14ac:dyDescent="0.25">
      <c r="C6405" s="15"/>
      <c r="G6405"/>
    </row>
    <row r="6406" spans="3:7" x14ac:dyDescent="0.25">
      <c r="C6406" s="15"/>
      <c r="G6406"/>
    </row>
    <row r="6407" spans="3:7" x14ac:dyDescent="0.25">
      <c r="C6407" s="15"/>
      <c r="G6407"/>
    </row>
    <row r="6408" spans="3:7" x14ac:dyDescent="0.25">
      <c r="C6408" s="15"/>
      <c r="G6408"/>
    </row>
    <row r="6409" spans="3:7" x14ac:dyDescent="0.25">
      <c r="C6409" s="15"/>
      <c r="G6409"/>
    </row>
    <row r="6410" spans="3:7" x14ac:dyDescent="0.25">
      <c r="C6410" s="15"/>
      <c r="G6410"/>
    </row>
    <row r="6411" spans="3:7" x14ac:dyDescent="0.25">
      <c r="C6411" s="15"/>
      <c r="G6411"/>
    </row>
    <row r="6412" spans="3:7" x14ac:dyDescent="0.25">
      <c r="C6412" s="15"/>
      <c r="G6412"/>
    </row>
    <row r="6413" spans="3:7" x14ac:dyDescent="0.25">
      <c r="C6413" s="15"/>
      <c r="G6413"/>
    </row>
    <row r="6414" spans="3:7" x14ac:dyDescent="0.25">
      <c r="C6414" s="15"/>
      <c r="G6414"/>
    </row>
    <row r="6415" spans="3:7" x14ac:dyDescent="0.25">
      <c r="C6415" s="15"/>
      <c r="G6415"/>
    </row>
    <row r="6416" spans="3:7" x14ac:dyDescent="0.25">
      <c r="C6416" s="15"/>
      <c r="G6416"/>
    </row>
    <row r="6417" spans="3:7" x14ac:dyDescent="0.25">
      <c r="C6417" s="15"/>
      <c r="G6417"/>
    </row>
    <row r="6418" spans="3:7" x14ac:dyDescent="0.25">
      <c r="C6418" s="15"/>
      <c r="G6418"/>
    </row>
    <row r="6419" spans="3:7" x14ac:dyDescent="0.25">
      <c r="C6419" s="15"/>
      <c r="G6419"/>
    </row>
    <row r="6420" spans="3:7" x14ac:dyDescent="0.25">
      <c r="C6420" s="15"/>
      <c r="G6420"/>
    </row>
    <row r="6421" spans="3:7" x14ac:dyDescent="0.25">
      <c r="C6421" s="15"/>
      <c r="G6421"/>
    </row>
    <row r="6422" spans="3:7" x14ac:dyDescent="0.25">
      <c r="C6422" s="15"/>
      <c r="G6422"/>
    </row>
    <row r="6423" spans="3:7" x14ac:dyDescent="0.25">
      <c r="C6423" s="15"/>
      <c r="G6423"/>
    </row>
    <row r="6424" spans="3:7" x14ac:dyDescent="0.25">
      <c r="C6424" s="15"/>
      <c r="G6424"/>
    </row>
    <row r="6425" spans="3:7" x14ac:dyDescent="0.25">
      <c r="C6425" s="15"/>
      <c r="G6425"/>
    </row>
    <row r="6426" spans="3:7" x14ac:dyDescent="0.25">
      <c r="C6426" s="15"/>
      <c r="G6426"/>
    </row>
    <row r="6427" spans="3:7" x14ac:dyDescent="0.25">
      <c r="C6427" s="15"/>
      <c r="G6427"/>
    </row>
    <row r="6428" spans="3:7" x14ac:dyDescent="0.25">
      <c r="C6428" s="15"/>
      <c r="G6428"/>
    </row>
    <row r="6429" spans="3:7" x14ac:dyDescent="0.25">
      <c r="C6429" s="15"/>
      <c r="G6429"/>
    </row>
    <row r="6430" spans="3:7" x14ac:dyDescent="0.25">
      <c r="C6430" s="15"/>
      <c r="G6430"/>
    </row>
    <row r="6431" spans="3:7" x14ac:dyDescent="0.25">
      <c r="C6431" s="15"/>
      <c r="G6431"/>
    </row>
    <row r="6432" spans="3:7" x14ac:dyDescent="0.25">
      <c r="C6432" s="15"/>
      <c r="G6432"/>
    </row>
    <row r="6433" spans="3:7" x14ac:dyDescent="0.25">
      <c r="C6433" s="15"/>
      <c r="G6433"/>
    </row>
    <row r="6434" spans="3:7" x14ac:dyDescent="0.25">
      <c r="C6434" s="15"/>
      <c r="G6434"/>
    </row>
    <row r="6435" spans="3:7" x14ac:dyDescent="0.25">
      <c r="C6435" s="15"/>
      <c r="G6435"/>
    </row>
    <row r="6436" spans="3:7" x14ac:dyDescent="0.25">
      <c r="C6436" s="15"/>
      <c r="G6436"/>
    </row>
    <row r="6437" spans="3:7" x14ac:dyDescent="0.25">
      <c r="C6437" s="15"/>
      <c r="G6437"/>
    </row>
    <row r="6438" spans="3:7" x14ac:dyDescent="0.25">
      <c r="C6438" s="15"/>
      <c r="G6438"/>
    </row>
    <row r="6439" spans="3:7" x14ac:dyDescent="0.25">
      <c r="C6439" s="15"/>
      <c r="G6439"/>
    </row>
    <row r="6440" spans="3:7" x14ac:dyDescent="0.25">
      <c r="C6440" s="15"/>
      <c r="G6440"/>
    </row>
    <row r="6441" spans="3:7" x14ac:dyDescent="0.25">
      <c r="C6441" s="15"/>
      <c r="G6441"/>
    </row>
    <row r="6442" spans="3:7" x14ac:dyDescent="0.25">
      <c r="C6442" s="15"/>
      <c r="G6442"/>
    </row>
    <row r="6443" spans="3:7" x14ac:dyDescent="0.25">
      <c r="C6443" s="15"/>
      <c r="G6443"/>
    </row>
    <row r="6444" spans="3:7" x14ac:dyDescent="0.25">
      <c r="C6444" s="15"/>
      <c r="G6444"/>
    </row>
    <row r="6445" spans="3:7" x14ac:dyDescent="0.25">
      <c r="C6445" s="15"/>
      <c r="G6445"/>
    </row>
    <row r="6446" spans="3:7" x14ac:dyDescent="0.25">
      <c r="C6446" s="15"/>
      <c r="G6446"/>
    </row>
    <row r="6447" spans="3:7" x14ac:dyDescent="0.25">
      <c r="C6447" s="15"/>
      <c r="G6447"/>
    </row>
    <row r="6448" spans="3:7" x14ac:dyDescent="0.25">
      <c r="C6448" s="15"/>
      <c r="G6448"/>
    </row>
    <row r="6449" spans="3:7" x14ac:dyDescent="0.25">
      <c r="C6449" s="15"/>
      <c r="G6449"/>
    </row>
    <row r="6450" spans="3:7" x14ac:dyDescent="0.25">
      <c r="C6450" s="15"/>
      <c r="G6450"/>
    </row>
    <row r="6451" spans="3:7" x14ac:dyDescent="0.25">
      <c r="C6451" s="15"/>
      <c r="G6451"/>
    </row>
    <row r="6452" spans="3:7" x14ac:dyDescent="0.25">
      <c r="C6452" s="15"/>
      <c r="G6452"/>
    </row>
    <row r="6453" spans="3:7" x14ac:dyDescent="0.25">
      <c r="C6453" s="15"/>
      <c r="G6453"/>
    </row>
    <row r="6454" spans="3:7" x14ac:dyDescent="0.25">
      <c r="C6454" s="15"/>
      <c r="G6454"/>
    </row>
    <row r="6455" spans="3:7" x14ac:dyDescent="0.25">
      <c r="C6455" s="15"/>
      <c r="G6455"/>
    </row>
    <row r="6456" spans="3:7" x14ac:dyDescent="0.25">
      <c r="C6456" s="15"/>
      <c r="G6456"/>
    </row>
    <row r="6457" spans="3:7" x14ac:dyDescent="0.25">
      <c r="C6457" s="15"/>
      <c r="G6457"/>
    </row>
    <row r="6458" spans="3:7" x14ac:dyDescent="0.25">
      <c r="C6458" s="15"/>
      <c r="G6458"/>
    </row>
    <row r="6459" spans="3:7" x14ac:dyDescent="0.25">
      <c r="C6459" s="15"/>
      <c r="G6459"/>
    </row>
    <row r="6460" spans="3:7" x14ac:dyDescent="0.25">
      <c r="C6460" s="15"/>
      <c r="G6460"/>
    </row>
    <row r="6461" spans="3:7" x14ac:dyDescent="0.25">
      <c r="C6461" s="15"/>
      <c r="G6461"/>
    </row>
    <row r="6462" spans="3:7" x14ac:dyDescent="0.25">
      <c r="C6462" s="15"/>
      <c r="G6462"/>
    </row>
    <row r="6463" spans="3:7" x14ac:dyDescent="0.25">
      <c r="C6463" s="15"/>
      <c r="G6463"/>
    </row>
    <row r="6464" spans="3:7" x14ac:dyDescent="0.25">
      <c r="C6464" s="15"/>
      <c r="G6464"/>
    </row>
    <row r="6465" spans="3:7" x14ac:dyDescent="0.25">
      <c r="C6465" s="15"/>
      <c r="G6465"/>
    </row>
    <row r="6466" spans="3:7" x14ac:dyDescent="0.25">
      <c r="C6466" s="15"/>
      <c r="G6466"/>
    </row>
    <row r="6467" spans="3:7" x14ac:dyDescent="0.25">
      <c r="C6467" s="15"/>
      <c r="G6467"/>
    </row>
    <row r="6468" spans="3:7" x14ac:dyDescent="0.25">
      <c r="C6468" s="15"/>
      <c r="G6468"/>
    </row>
    <row r="6469" spans="3:7" x14ac:dyDescent="0.25">
      <c r="C6469" s="15"/>
      <c r="G6469"/>
    </row>
    <row r="6470" spans="3:7" x14ac:dyDescent="0.25">
      <c r="C6470" s="15"/>
      <c r="G6470"/>
    </row>
    <row r="6471" spans="3:7" x14ac:dyDescent="0.25">
      <c r="C6471" s="15"/>
      <c r="G6471"/>
    </row>
    <row r="6472" spans="3:7" x14ac:dyDescent="0.25">
      <c r="C6472" s="15"/>
      <c r="G6472"/>
    </row>
    <row r="6473" spans="3:7" x14ac:dyDescent="0.25">
      <c r="C6473" s="15"/>
      <c r="G6473"/>
    </row>
    <row r="6474" spans="3:7" x14ac:dyDescent="0.25">
      <c r="C6474" s="15"/>
      <c r="G6474"/>
    </row>
    <row r="6475" spans="3:7" x14ac:dyDescent="0.25">
      <c r="C6475" s="15"/>
      <c r="G6475"/>
    </row>
    <row r="6476" spans="3:7" x14ac:dyDescent="0.25">
      <c r="C6476" s="15"/>
      <c r="G6476"/>
    </row>
    <row r="6477" spans="3:7" x14ac:dyDescent="0.25">
      <c r="C6477" s="15"/>
      <c r="G6477"/>
    </row>
    <row r="6478" spans="3:7" x14ac:dyDescent="0.25">
      <c r="C6478" s="15"/>
      <c r="G6478"/>
    </row>
    <row r="6479" spans="3:7" x14ac:dyDescent="0.25">
      <c r="C6479" s="15"/>
      <c r="G6479"/>
    </row>
    <row r="6480" spans="3:7" x14ac:dyDescent="0.25">
      <c r="C6480" s="15"/>
      <c r="G6480"/>
    </row>
    <row r="6481" spans="3:7" x14ac:dyDescent="0.25">
      <c r="C6481" s="15"/>
      <c r="G6481"/>
    </row>
    <row r="6482" spans="3:7" x14ac:dyDescent="0.25">
      <c r="C6482" s="15"/>
      <c r="G6482"/>
    </row>
    <row r="6483" spans="3:7" x14ac:dyDescent="0.25">
      <c r="C6483" s="15"/>
      <c r="G6483"/>
    </row>
    <row r="6484" spans="3:7" x14ac:dyDescent="0.25">
      <c r="C6484" s="15"/>
      <c r="G6484"/>
    </row>
    <row r="6485" spans="3:7" x14ac:dyDescent="0.25">
      <c r="C6485" s="15"/>
      <c r="G6485"/>
    </row>
    <row r="6486" spans="3:7" x14ac:dyDescent="0.25">
      <c r="C6486" s="15"/>
      <c r="G6486"/>
    </row>
    <row r="6487" spans="3:7" x14ac:dyDescent="0.25">
      <c r="C6487" s="15"/>
      <c r="G6487"/>
    </row>
    <row r="6488" spans="3:7" x14ac:dyDescent="0.25">
      <c r="C6488" s="15"/>
      <c r="G6488"/>
    </row>
    <row r="6489" spans="3:7" x14ac:dyDescent="0.25">
      <c r="C6489" s="15"/>
      <c r="G6489"/>
    </row>
    <row r="6490" spans="3:7" x14ac:dyDescent="0.25">
      <c r="C6490" s="15"/>
      <c r="G6490"/>
    </row>
    <row r="6491" spans="3:7" x14ac:dyDescent="0.25">
      <c r="C6491" s="15"/>
      <c r="G6491"/>
    </row>
    <row r="6492" spans="3:7" x14ac:dyDescent="0.25">
      <c r="C6492" s="15"/>
      <c r="G6492"/>
    </row>
    <row r="6493" spans="3:7" x14ac:dyDescent="0.25">
      <c r="C6493" s="15"/>
      <c r="G6493"/>
    </row>
    <row r="6494" spans="3:7" x14ac:dyDescent="0.25">
      <c r="C6494" s="15"/>
      <c r="G6494"/>
    </row>
    <row r="6495" spans="3:7" x14ac:dyDescent="0.25">
      <c r="C6495" s="15"/>
      <c r="G6495"/>
    </row>
    <row r="6496" spans="3:7" x14ac:dyDescent="0.25">
      <c r="C6496" s="15"/>
      <c r="G6496"/>
    </row>
    <row r="6497" spans="3:7" x14ac:dyDescent="0.25">
      <c r="C6497" s="15"/>
      <c r="G6497"/>
    </row>
    <row r="6498" spans="3:7" x14ac:dyDescent="0.25">
      <c r="C6498" s="15"/>
      <c r="G6498"/>
    </row>
    <row r="6499" spans="3:7" x14ac:dyDescent="0.25">
      <c r="C6499" s="15"/>
      <c r="G6499"/>
    </row>
    <row r="6500" spans="3:7" x14ac:dyDescent="0.25">
      <c r="C6500" s="15"/>
      <c r="G6500"/>
    </row>
    <row r="6501" spans="3:7" x14ac:dyDescent="0.25">
      <c r="C6501" s="15"/>
      <c r="G6501"/>
    </row>
    <row r="6502" spans="3:7" x14ac:dyDescent="0.25">
      <c r="C6502" s="15"/>
      <c r="G6502"/>
    </row>
    <row r="6503" spans="3:7" x14ac:dyDescent="0.25">
      <c r="C6503" s="15"/>
      <c r="G6503"/>
    </row>
    <row r="6504" spans="3:7" x14ac:dyDescent="0.25">
      <c r="C6504" s="15"/>
      <c r="G6504"/>
    </row>
    <row r="6505" spans="3:7" x14ac:dyDescent="0.25">
      <c r="C6505" s="15"/>
      <c r="G6505"/>
    </row>
    <row r="6506" spans="3:7" x14ac:dyDescent="0.25">
      <c r="C6506" s="15"/>
      <c r="G6506"/>
    </row>
    <row r="6507" spans="3:7" x14ac:dyDescent="0.25">
      <c r="C6507" s="15"/>
      <c r="G6507"/>
    </row>
    <row r="6508" spans="3:7" x14ac:dyDescent="0.25">
      <c r="C6508" s="15"/>
      <c r="G6508"/>
    </row>
    <row r="6509" spans="3:7" x14ac:dyDescent="0.25">
      <c r="C6509" s="15"/>
      <c r="G6509"/>
    </row>
    <row r="6510" spans="3:7" x14ac:dyDescent="0.25">
      <c r="C6510" s="15"/>
      <c r="G6510"/>
    </row>
    <row r="6511" spans="3:7" x14ac:dyDescent="0.25">
      <c r="C6511" s="15"/>
      <c r="G6511"/>
    </row>
    <row r="6512" spans="3:7" x14ac:dyDescent="0.25">
      <c r="C6512" s="15"/>
      <c r="G6512"/>
    </row>
    <row r="6513" spans="3:7" x14ac:dyDescent="0.25">
      <c r="C6513" s="15"/>
      <c r="G6513"/>
    </row>
    <row r="6514" spans="3:7" x14ac:dyDescent="0.25">
      <c r="C6514" s="15"/>
      <c r="G6514"/>
    </row>
    <row r="6515" spans="3:7" x14ac:dyDescent="0.25">
      <c r="C6515" s="15"/>
      <c r="G6515"/>
    </row>
    <row r="6516" spans="3:7" x14ac:dyDescent="0.25">
      <c r="C6516" s="15"/>
      <c r="G6516"/>
    </row>
    <row r="6517" spans="3:7" x14ac:dyDescent="0.25">
      <c r="C6517" s="15"/>
      <c r="G6517"/>
    </row>
    <row r="6518" spans="3:7" x14ac:dyDescent="0.25">
      <c r="C6518" s="15"/>
      <c r="G6518"/>
    </row>
    <row r="6519" spans="3:7" x14ac:dyDescent="0.25">
      <c r="C6519" s="15"/>
      <c r="G6519"/>
    </row>
    <row r="6520" spans="3:7" x14ac:dyDescent="0.25">
      <c r="C6520" s="15"/>
      <c r="G6520"/>
    </row>
    <row r="6521" spans="3:7" x14ac:dyDescent="0.25">
      <c r="C6521" s="15"/>
      <c r="G6521"/>
    </row>
    <row r="6522" spans="3:7" x14ac:dyDescent="0.25">
      <c r="C6522" s="15"/>
      <c r="G6522"/>
    </row>
    <row r="6523" spans="3:7" x14ac:dyDescent="0.25">
      <c r="C6523" s="15"/>
      <c r="G6523"/>
    </row>
    <row r="6524" spans="3:7" x14ac:dyDescent="0.25">
      <c r="C6524" s="15"/>
      <c r="G6524"/>
    </row>
    <row r="6525" spans="3:7" x14ac:dyDescent="0.25">
      <c r="C6525" s="15"/>
      <c r="G6525"/>
    </row>
    <row r="6526" spans="3:7" x14ac:dyDescent="0.25">
      <c r="C6526" s="15"/>
      <c r="G6526"/>
    </row>
    <row r="6527" spans="3:7" x14ac:dyDescent="0.25">
      <c r="C6527" s="15"/>
      <c r="G6527"/>
    </row>
    <row r="6528" spans="3:7" x14ac:dyDescent="0.25">
      <c r="C6528" s="15"/>
      <c r="G6528"/>
    </row>
    <row r="6529" spans="3:7" x14ac:dyDescent="0.25">
      <c r="C6529" s="15"/>
      <c r="G6529"/>
    </row>
    <row r="6530" spans="3:7" x14ac:dyDescent="0.25">
      <c r="C6530" s="15"/>
      <c r="G6530"/>
    </row>
    <row r="6531" spans="3:7" x14ac:dyDescent="0.25">
      <c r="C6531" s="15"/>
      <c r="G6531"/>
    </row>
    <row r="6532" spans="3:7" x14ac:dyDescent="0.25">
      <c r="C6532" s="15"/>
      <c r="G6532"/>
    </row>
    <row r="6533" spans="3:7" x14ac:dyDescent="0.25">
      <c r="C6533" s="15"/>
      <c r="G6533"/>
    </row>
    <row r="6534" spans="3:7" x14ac:dyDescent="0.25">
      <c r="C6534" s="15"/>
      <c r="G6534"/>
    </row>
    <row r="6535" spans="3:7" x14ac:dyDescent="0.25">
      <c r="C6535" s="15"/>
      <c r="G6535"/>
    </row>
    <row r="6536" spans="3:7" x14ac:dyDescent="0.25">
      <c r="C6536" s="15"/>
      <c r="G6536"/>
    </row>
    <row r="6537" spans="3:7" x14ac:dyDescent="0.25">
      <c r="C6537" s="15"/>
      <c r="G6537"/>
    </row>
    <row r="6538" spans="3:7" x14ac:dyDescent="0.25">
      <c r="C6538" s="15"/>
      <c r="G6538"/>
    </row>
    <row r="6539" spans="3:7" x14ac:dyDescent="0.25">
      <c r="C6539" s="15"/>
      <c r="G6539"/>
    </row>
    <row r="6540" spans="3:7" x14ac:dyDescent="0.25">
      <c r="C6540" s="15"/>
      <c r="G6540"/>
    </row>
    <row r="6541" spans="3:7" x14ac:dyDescent="0.25">
      <c r="C6541" s="15"/>
      <c r="G6541"/>
    </row>
    <row r="6542" spans="3:7" x14ac:dyDescent="0.25">
      <c r="C6542" s="15"/>
      <c r="G6542"/>
    </row>
    <row r="6543" spans="3:7" x14ac:dyDescent="0.25">
      <c r="C6543" s="15"/>
      <c r="G6543"/>
    </row>
    <row r="6544" spans="3:7" x14ac:dyDescent="0.25">
      <c r="C6544" s="15"/>
      <c r="G6544"/>
    </row>
    <row r="6545" spans="3:7" x14ac:dyDescent="0.25">
      <c r="C6545" s="15"/>
      <c r="G6545"/>
    </row>
    <row r="6546" spans="3:7" x14ac:dyDescent="0.25">
      <c r="C6546" s="15"/>
      <c r="G6546"/>
    </row>
    <row r="6547" spans="3:7" x14ac:dyDescent="0.25">
      <c r="C6547" s="15"/>
      <c r="G6547"/>
    </row>
    <row r="6548" spans="3:7" x14ac:dyDescent="0.25">
      <c r="C6548" s="15"/>
      <c r="G6548"/>
    </row>
    <row r="6549" spans="3:7" x14ac:dyDescent="0.25">
      <c r="C6549" s="15"/>
      <c r="G6549"/>
    </row>
    <row r="6550" spans="3:7" x14ac:dyDescent="0.25">
      <c r="C6550" s="15"/>
      <c r="G6550"/>
    </row>
    <row r="6551" spans="3:7" x14ac:dyDescent="0.25">
      <c r="C6551" s="15"/>
      <c r="G6551"/>
    </row>
    <row r="6552" spans="3:7" x14ac:dyDescent="0.25">
      <c r="C6552" s="15"/>
      <c r="G6552"/>
    </row>
    <row r="6553" spans="3:7" x14ac:dyDescent="0.25">
      <c r="C6553" s="15"/>
      <c r="G6553"/>
    </row>
    <row r="6554" spans="3:7" x14ac:dyDescent="0.25">
      <c r="C6554" s="15"/>
      <c r="G6554"/>
    </row>
    <row r="6555" spans="3:7" x14ac:dyDescent="0.25">
      <c r="C6555" s="15"/>
      <c r="G6555"/>
    </row>
    <row r="6556" spans="3:7" x14ac:dyDescent="0.25">
      <c r="C6556" s="15"/>
      <c r="G6556"/>
    </row>
    <row r="6557" spans="3:7" x14ac:dyDescent="0.25">
      <c r="C6557" s="15"/>
      <c r="G6557"/>
    </row>
    <row r="6558" spans="3:7" x14ac:dyDescent="0.25">
      <c r="C6558" s="15"/>
      <c r="G6558"/>
    </row>
    <row r="6559" spans="3:7" x14ac:dyDescent="0.25">
      <c r="C6559" s="15"/>
      <c r="G6559"/>
    </row>
    <row r="6560" spans="3:7" x14ac:dyDescent="0.25">
      <c r="C6560" s="15"/>
      <c r="G6560"/>
    </row>
    <row r="6561" spans="3:7" x14ac:dyDescent="0.25">
      <c r="C6561" s="15"/>
      <c r="G6561"/>
    </row>
    <row r="6562" spans="3:7" x14ac:dyDescent="0.25">
      <c r="C6562" s="15"/>
      <c r="G6562"/>
    </row>
    <row r="6563" spans="3:7" x14ac:dyDescent="0.25">
      <c r="C6563" s="15"/>
      <c r="G6563"/>
    </row>
    <row r="6564" spans="3:7" x14ac:dyDescent="0.25">
      <c r="C6564" s="15"/>
      <c r="G6564"/>
    </row>
    <row r="6565" spans="3:7" x14ac:dyDescent="0.25">
      <c r="C6565" s="15"/>
      <c r="G6565"/>
    </row>
    <row r="6566" spans="3:7" x14ac:dyDescent="0.25">
      <c r="C6566" s="15"/>
      <c r="G6566"/>
    </row>
    <row r="6567" spans="3:7" x14ac:dyDescent="0.25">
      <c r="C6567" s="15"/>
      <c r="G6567"/>
    </row>
    <row r="6568" spans="3:7" x14ac:dyDescent="0.25">
      <c r="C6568" s="15"/>
      <c r="G6568"/>
    </row>
    <row r="6569" spans="3:7" x14ac:dyDescent="0.25">
      <c r="C6569" s="15"/>
      <c r="G6569"/>
    </row>
    <row r="6570" spans="3:7" x14ac:dyDescent="0.25">
      <c r="C6570" s="15"/>
      <c r="G6570"/>
    </row>
    <row r="6571" spans="3:7" x14ac:dyDescent="0.25">
      <c r="C6571" s="15"/>
      <c r="G6571"/>
    </row>
    <row r="6572" spans="3:7" x14ac:dyDescent="0.25">
      <c r="C6572" s="15"/>
      <c r="G6572"/>
    </row>
    <row r="6573" spans="3:7" x14ac:dyDescent="0.25">
      <c r="C6573" s="15"/>
      <c r="G6573"/>
    </row>
    <row r="6574" spans="3:7" x14ac:dyDescent="0.25">
      <c r="C6574" s="15"/>
      <c r="G6574"/>
    </row>
    <row r="6575" spans="3:7" x14ac:dyDescent="0.25">
      <c r="C6575" s="15"/>
      <c r="G6575"/>
    </row>
    <row r="6576" spans="3:7" x14ac:dyDescent="0.25">
      <c r="C6576" s="15"/>
      <c r="G6576"/>
    </row>
    <row r="6577" spans="3:7" x14ac:dyDescent="0.25">
      <c r="C6577" s="15"/>
      <c r="G6577"/>
    </row>
    <row r="6578" spans="3:7" x14ac:dyDescent="0.25">
      <c r="C6578" s="15"/>
      <c r="G6578"/>
    </row>
    <row r="6579" spans="3:7" x14ac:dyDescent="0.25">
      <c r="C6579" s="15"/>
      <c r="G6579"/>
    </row>
    <row r="6580" spans="3:7" x14ac:dyDescent="0.25">
      <c r="C6580" s="15"/>
      <c r="G6580"/>
    </row>
    <row r="6581" spans="3:7" x14ac:dyDescent="0.25">
      <c r="C6581" s="15"/>
      <c r="G6581"/>
    </row>
    <row r="6582" spans="3:7" x14ac:dyDescent="0.25">
      <c r="C6582" s="15"/>
      <c r="G6582"/>
    </row>
    <row r="6583" spans="3:7" x14ac:dyDescent="0.25">
      <c r="C6583" s="15"/>
      <c r="G6583"/>
    </row>
    <row r="6584" spans="3:7" x14ac:dyDescent="0.25">
      <c r="C6584" s="15"/>
      <c r="G6584"/>
    </row>
    <row r="6585" spans="3:7" x14ac:dyDescent="0.25">
      <c r="C6585" s="15"/>
      <c r="G6585"/>
    </row>
    <row r="6586" spans="3:7" x14ac:dyDescent="0.25">
      <c r="C6586" s="15"/>
      <c r="G6586"/>
    </row>
    <row r="6587" spans="3:7" x14ac:dyDescent="0.25">
      <c r="C6587" s="15"/>
      <c r="G6587"/>
    </row>
    <row r="6588" spans="3:7" x14ac:dyDescent="0.25">
      <c r="C6588" s="15"/>
      <c r="G6588"/>
    </row>
    <row r="6589" spans="3:7" x14ac:dyDescent="0.25">
      <c r="C6589" s="15"/>
      <c r="G6589"/>
    </row>
    <row r="6590" spans="3:7" x14ac:dyDescent="0.25">
      <c r="C6590" s="15"/>
      <c r="G6590"/>
    </row>
    <row r="6591" spans="3:7" x14ac:dyDescent="0.25">
      <c r="C6591" s="15"/>
      <c r="G6591"/>
    </row>
    <row r="6592" spans="3:7" x14ac:dyDescent="0.25">
      <c r="C6592" s="15"/>
      <c r="G6592"/>
    </row>
    <row r="6593" spans="3:7" x14ac:dyDescent="0.25">
      <c r="C6593" s="15"/>
      <c r="G6593"/>
    </row>
    <row r="6594" spans="3:7" x14ac:dyDescent="0.25">
      <c r="C6594" s="15"/>
      <c r="G6594"/>
    </row>
    <row r="6595" spans="3:7" x14ac:dyDescent="0.25">
      <c r="C6595" s="15"/>
      <c r="G6595"/>
    </row>
    <row r="6596" spans="3:7" x14ac:dyDescent="0.25">
      <c r="C6596" s="15"/>
      <c r="G6596"/>
    </row>
    <row r="6597" spans="3:7" x14ac:dyDescent="0.25">
      <c r="C6597" s="15"/>
      <c r="G6597"/>
    </row>
    <row r="6598" spans="3:7" x14ac:dyDescent="0.25">
      <c r="C6598" s="15"/>
      <c r="G6598"/>
    </row>
    <row r="6599" spans="3:7" x14ac:dyDescent="0.25">
      <c r="C6599" s="15"/>
      <c r="G6599"/>
    </row>
    <row r="6600" spans="3:7" x14ac:dyDescent="0.25">
      <c r="C6600" s="15"/>
      <c r="G6600"/>
    </row>
    <row r="6601" spans="3:7" x14ac:dyDescent="0.25">
      <c r="C6601" s="15"/>
      <c r="G6601"/>
    </row>
    <row r="6602" spans="3:7" x14ac:dyDescent="0.25">
      <c r="C6602" s="15"/>
      <c r="G6602"/>
    </row>
    <row r="6603" spans="3:7" x14ac:dyDescent="0.25">
      <c r="C6603" s="15"/>
      <c r="G6603"/>
    </row>
    <row r="6604" spans="3:7" x14ac:dyDescent="0.25">
      <c r="C6604" s="15"/>
      <c r="G6604"/>
    </row>
    <row r="6605" spans="3:7" x14ac:dyDescent="0.25">
      <c r="C6605" s="15"/>
      <c r="G6605"/>
    </row>
    <row r="6606" spans="3:7" x14ac:dyDescent="0.25">
      <c r="C6606" s="15"/>
      <c r="G6606"/>
    </row>
    <row r="6607" spans="3:7" x14ac:dyDescent="0.25">
      <c r="C6607" s="15"/>
      <c r="G6607"/>
    </row>
    <row r="6608" spans="3:7" x14ac:dyDescent="0.25">
      <c r="C6608" s="15"/>
      <c r="G6608"/>
    </row>
    <row r="6609" spans="3:7" x14ac:dyDescent="0.25">
      <c r="C6609" s="15"/>
      <c r="G6609"/>
    </row>
    <row r="6610" spans="3:7" x14ac:dyDescent="0.25">
      <c r="C6610" s="15"/>
      <c r="G6610"/>
    </row>
    <row r="6611" spans="3:7" x14ac:dyDescent="0.25">
      <c r="C6611" s="15"/>
      <c r="G6611"/>
    </row>
    <row r="6612" spans="3:7" x14ac:dyDescent="0.25">
      <c r="C6612" s="15"/>
      <c r="G6612"/>
    </row>
    <row r="6613" spans="3:7" x14ac:dyDescent="0.25">
      <c r="C6613" s="15"/>
      <c r="G6613"/>
    </row>
    <row r="6614" spans="3:7" x14ac:dyDescent="0.25">
      <c r="C6614" s="15"/>
      <c r="G6614"/>
    </row>
    <row r="6615" spans="3:7" x14ac:dyDescent="0.25">
      <c r="C6615" s="15"/>
      <c r="G6615"/>
    </row>
    <row r="6616" spans="3:7" x14ac:dyDescent="0.25">
      <c r="C6616" s="15"/>
      <c r="G6616"/>
    </row>
    <row r="6617" spans="3:7" x14ac:dyDescent="0.25">
      <c r="C6617" s="15"/>
      <c r="G6617"/>
    </row>
    <row r="6618" spans="3:7" x14ac:dyDescent="0.25">
      <c r="C6618" s="15"/>
      <c r="G6618"/>
    </row>
    <row r="6619" spans="3:7" x14ac:dyDescent="0.25">
      <c r="C6619" s="15"/>
      <c r="G6619"/>
    </row>
    <row r="6620" spans="3:7" x14ac:dyDescent="0.25">
      <c r="C6620" s="15"/>
      <c r="G6620"/>
    </row>
    <row r="6621" spans="3:7" x14ac:dyDescent="0.25">
      <c r="C6621" s="15"/>
      <c r="G6621"/>
    </row>
    <row r="6622" spans="3:7" x14ac:dyDescent="0.25">
      <c r="C6622" s="15"/>
      <c r="G6622"/>
    </row>
    <row r="6623" spans="3:7" x14ac:dyDescent="0.25">
      <c r="C6623" s="15"/>
      <c r="G6623"/>
    </row>
    <row r="6624" spans="3:7" x14ac:dyDescent="0.25">
      <c r="C6624" s="15"/>
      <c r="G6624"/>
    </row>
    <row r="6625" spans="3:7" x14ac:dyDescent="0.25">
      <c r="C6625" s="15"/>
      <c r="G6625"/>
    </row>
    <row r="6626" spans="3:7" x14ac:dyDescent="0.25">
      <c r="C6626" s="15"/>
      <c r="G6626"/>
    </row>
    <row r="6627" spans="3:7" x14ac:dyDescent="0.25">
      <c r="C6627" s="15"/>
      <c r="G6627"/>
    </row>
    <row r="6628" spans="3:7" x14ac:dyDescent="0.25">
      <c r="C6628" s="15"/>
      <c r="G6628"/>
    </row>
    <row r="6629" spans="3:7" x14ac:dyDescent="0.25">
      <c r="C6629" s="15"/>
      <c r="G6629"/>
    </row>
    <row r="6630" spans="3:7" x14ac:dyDescent="0.25">
      <c r="C6630" s="15"/>
      <c r="G6630"/>
    </row>
    <row r="6631" spans="3:7" x14ac:dyDescent="0.25">
      <c r="C6631" s="15"/>
      <c r="G6631"/>
    </row>
    <row r="6632" spans="3:7" x14ac:dyDescent="0.25">
      <c r="C6632" s="15"/>
      <c r="G6632"/>
    </row>
    <row r="6633" spans="3:7" x14ac:dyDescent="0.25">
      <c r="C6633" s="15"/>
      <c r="G6633"/>
    </row>
    <row r="6634" spans="3:7" x14ac:dyDescent="0.25">
      <c r="C6634" s="15"/>
      <c r="G6634"/>
    </row>
    <row r="6635" spans="3:7" x14ac:dyDescent="0.25">
      <c r="C6635" s="15"/>
      <c r="G6635"/>
    </row>
    <row r="6636" spans="3:7" x14ac:dyDescent="0.25">
      <c r="C6636" s="15"/>
      <c r="G6636"/>
    </row>
    <row r="6637" spans="3:7" x14ac:dyDescent="0.25">
      <c r="C6637" s="15"/>
      <c r="G6637"/>
    </row>
    <row r="6638" spans="3:7" x14ac:dyDescent="0.25">
      <c r="C6638" s="15"/>
      <c r="G6638"/>
    </row>
    <row r="6639" spans="3:7" x14ac:dyDescent="0.25">
      <c r="C6639" s="15"/>
      <c r="G6639"/>
    </row>
    <row r="6640" spans="3:7" x14ac:dyDescent="0.25">
      <c r="C6640" s="15"/>
      <c r="G6640"/>
    </row>
    <row r="6641" spans="3:7" x14ac:dyDescent="0.25">
      <c r="C6641" s="15"/>
      <c r="G6641"/>
    </row>
    <row r="6642" spans="3:7" x14ac:dyDescent="0.25">
      <c r="C6642" s="15"/>
      <c r="G6642"/>
    </row>
    <row r="6643" spans="3:7" x14ac:dyDescent="0.25">
      <c r="C6643" s="15"/>
      <c r="G6643"/>
    </row>
    <row r="6644" spans="3:7" x14ac:dyDescent="0.25">
      <c r="C6644" s="15"/>
      <c r="G6644"/>
    </row>
    <row r="6645" spans="3:7" x14ac:dyDescent="0.25">
      <c r="C6645" s="15"/>
      <c r="G6645"/>
    </row>
    <row r="6646" spans="3:7" x14ac:dyDescent="0.25">
      <c r="C6646" s="15"/>
      <c r="G6646"/>
    </row>
    <row r="6647" spans="3:7" x14ac:dyDescent="0.25">
      <c r="C6647" s="15"/>
      <c r="G6647"/>
    </row>
    <row r="6648" spans="3:7" x14ac:dyDescent="0.25">
      <c r="C6648" s="15"/>
      <c r="G6648"/>
    </row>
    <row r="6649" spans="3:7" x14ac:dyDescent="0.25">
      <c r="C6649" s="15"/>
      <c r="G6649"/>
    </row>
    <row r="6650" spans="3:7" x14ac:dyDescent="0.25">
      <c r="C6650" s="15"/>
      <c r="G6650"/>
    </row>
    <row r="6651" spans="3:7" x14ac:dyDescent="0.25">
      <c r="C6651" s="15"/>
      <c r="G6651"/>
    </row>
    <row r="6652" spans="3:7" x14ac:dyDescent="0.25">
      <c r="C6652" s="15"/>
      <c r="G6652"/>
    </row>
    <row r="6653" spans="3:7" x14ac:dyDescent="0.25">
      <c r="C6653" s="15"/>
      <c r="G6653"/>
    </row>
    <row r="6654" spans="3:7" x14ac:dyDescent="0.25">
      <c r="C6654" s="15"/>
      <c r="G6654"/>
    </row>
    <row r="6655" spans="3:7" x14ac:dyDescent="0.25">
      <c r="C6655" s="15"/>
      <c r="G6655"/>
    </row>
    <row r="6656" spans="3:7" x14ac:dyDescent="0.25">
      <c r="C6656" s="15"/>
      <c r="G6656"/>
    </row>
    <row r="6657" spans="3:7" x14ac:dyDescent="0.25">
      <c r="C6657" s="15"/>
      <c r="G6657"/>
    </row>
    <row r="6658" spans="3:7" x14ac:dyDescent="0.25">
      <c r="C6658" s="15"/>
      <c r="G6658"/>
    </row>
    <row r="6659" spans="3:7" x14ac:dyDescent="0.25">
      <c r="C6659" s="15"/>
      <c r="G6659"/>
    </row>
    <row r="6660" spans="3:7" x14ac:dyDescent="0.25">
      <c r="C6660" s="15"/>
      <c r="G6660"/>
    </row>
    <row r="6661" spans="3:7" x14ac:dyDescent="0.25">
      <c r="C6661" s="15"/>
      <c r="G6661"/>
    </row>
    <row r="6662" spans="3:7" x14ac:dyDescent="0.25">
      <c r="C6662" s="15"/>
      <c r="G6662"/>
    </row>
    <row r="6663" spans="3:7" x14ac:dyDescent="0.25">
      <c r="C6663" s="15"/>
      <c r="G6663"/>
    </row>
    <row r="6664" spans="3:7" x14ac:dyDescent="0.25">
      <c r="C6664" s="15"/>
      <c r="G6664"/>
    </row>
    <row r="6665" spans="3:7" x14ac:dyDescent="0.25">
      <c r="C6665" s="15"/>
      <c r="G6665"/>
    </row>
    <row r="6666" spans="3:7" x14ac:dyDescent="0.25">
      <c r="C6666" s="15"/>
      <c r="G6666"/>
    </row>
    <row r="6667" spans="3:7" x14ac:dyDescent="0.25">
      <c r="C6667" s="15"/>
      <c r="G6667"/>
    </row>
    <row r="6668" spans="3:7" x14ac:dyDescent="0.25">
      <c r="C6668" s="15"/>
      <c r="G6668"/>
    </row>
    <row r="6669" spans="3:7" x14ac:dyDescent="0.25">
      <c r="C6669" s="15"/>
      <c r="G6669"/>
    </row>
    <row r="6670" spans="3:7" x14ac:dyDescent="0.25">
      <c r="C6670" s="15"/>
      <c r="G6670"/>
    </row>
    <row r="6671" spans="3:7" x14ac:dyDescent="0.25">
      <c r="C6671" s="15"/>
      <c r="G6671"/>
    </row>
    <row r="6672" spans="3:7" x14ac:dyDescent="0.25">
      <c r="C6672" s="15"/>
      <c r="G6672"/>
    </row>
    <row r="6673" spans="3:7" x14ac:dyDescent="0.25">
      <c r="C6673" s="15"/>
      <c r="G6673"/>
    </row>
    <row r="6674" spans="3:7" x14ac:dyDescent="0.25">
      <c r="C6674" s="15"/>
      <c r="G6674"/>
    </row>
    <row r="6675" spans="3:7" x14ac:dyDescent="0.25">
      <c r="C6675" s="15"/>
      <c r="G6675"/>
    </row>
    <row r="6676" spans="3:7" x14ac:dyDescent="0.25">
      <c r="C6676" s="15"/>
      <c r="G6676"/>
    </row>
    <row r="6677" spans="3:7" x14ac:dyDescent="0.25">
      <c r="C6677" s="15"/>
      <c r="G6677"/>
    </row>
    <row r="6678" spans="3:7" x14ac:dyDescent="0.25">
      <c r="C6678" s="15"/>
      <c r="G6678"/>
    </row>
    <row r="6679" spans="3:7" x14ac:dyDescent="0.25">
      <c r="C6679" s="15"/>
      <c r="G6679"/>
    </row>
    <row r="6680" spans="3:7" x14ac:dyDescent="0.25">
      <c r="C6680" s="15"/>
      <c r="G6680"/>
    </row>
    <row r="6681" spans="3:7" x14ac:dyDescent="0.25">
      <c r="C6681" s="15"/>
      <c r="G6681"/>
    </row>
    <row r="6682" spans="3:7" x14ac:dyDescent="0.25">
      <c r="C6682" s="15"/>
      <c r="G6682"/>
    </row>
    <row r="6683" spans="3:7" x14ac:dyDescent="0.25">
      <c r="C6683" s="15"/>
      <c r="G6683"/>
    </row>
    <row r="6684" spans="3:7" x14ac:dyDescent="0.25">
      <c r="C6684" s="15"/>
      <c r="G6684"/>
    </row>
    <row r="6685" spans="3:7" x14ac:dyDescent="0.25">
      <c r="C6685" s="15"/>
      <c r="G6685"/>
    </row>
    <row r="6686" spans="3:7" x14ac:dyDescent="0.25">
      <c r="C6686" s="15"/>
      <c r="G6686"/>
    </row>
    <row r="6687" spans="3:7" x14ac:dyDescent="0.25">
      <c r="C6687" s="15"/>
      <c r="G6687"/>
    </row>
    <row r="6688" spans="3:7" x14ac:dyDescent="0.25">
      <c r="C6688" s="15"/>
      <c r="G6688"/>
    </row>
    <row r="6689" spans="3:7" x14ac:dyDescent="0.25">
      <c r="C6689" s="15"/>
      <c r="G6689"/>
    </row>
    <row r="6690" spans="3:7" x14ac:dyDescent="0.25">
      <c r="C6690" s="15"/>
      <c r="G6690"/>
    </row>
    <row r="6691" spans="3:7" x14ac:dyDescent="0.25">
      <c r="C6691" s="15"/>
      <c r="G6691"/>
    </row>
    <row r="6692" spans="3:7" x14ac:dyDescent="0.25">
      <c r="C6692" s="15"/>
      <c r="G6692"/>
    </row>
    <row r="6693" spans="3:7" x14ac:dyDescent="0.25">
      <c r="C6693" s="15"/>
      <c r="G6693"/>
    </row>
    <row r="6694" spans="3:7" x14ac:dyDescent="0.25">
      <c r="C6694" s="15"/>
      <c r="G6694"/>
    </row>
    <row r="6695" spans="3:7" x14ac:dyDescent="0.25">
      <c r="C6695" s="15"/>
      <c r="G6695"/>
    </row>
    <row r="6696" spans="3:7" x14ac:dyDescent="0.25">
      <c r="C6696" s="15"/>
      <c r="G6696"/>
    </row>
    <row r="6697" spans="3:7" x14ac:dyDescent="0.25">
      <c r="C6697" s="15"/>
      <c r="G6697"/>
    </row>
    <row r="6698" spans="3:7" x14ac:dyDescent="0.25">
      <c r="C6698" s="15"/>
      <c r="G6698"/>
    </row>
    <row r="6699" spans="3:7" x14ac:dyDescent="0.25">
      <c r="C6699" s="15"/>
      <c r="G6699"/>
    </row>
    <row r="6700" spans="3:7" x14ac:dyDescent="0.25">
      <c r="C6700" s="15"/>
      <c r="G6700"/>
    </row>
    <row r="6701" spans="3:7" x14ac:dyDescent="0.25">
      <c r="C6701" s="15"/>
      <c r="G6701"/>
    </row>
    <row r="6702" spans="3:7" x14ac:dyDescent="0.25">
      <c r="C6702" s="15"/>
      <c r="G6702"/>
    </row>
    <row r="6703" spans="3:7" x14ac:dyDescent="0.25">
      <c r="C6703" s="15"/>
      <c r="G6703"/>
    </row>
    <row r="6704" spans="3:7" x14ac:dyDescent="0.25">
      <c r="C6704" s="15"/>
      <c r="G6704"/>
    </row>
    <row r="6705" spans="3:7" x14ac:dyDescent="0.25">
      <c r="C6705" s="15"/>
      <c r="G6705"/>
    </row>
    <row r="6706" spans="3:7" x14ac:dyDescent="0.25">
      <c r="C6706" s="15"/>
      <c r="G6706"/>
    </row>
    <row r="6707" spans="3:7" x14ac:dyDescent="0.25">
      <c r="C6707" s="15"/>
      <c r="G6707"/>
    </row>
    <row r="6708" spans="3:7" x14ac:dyDescent="0.25">
      <c r="C6708" s="15"/>
      <c r="G6708"/>
    </row>
    <row r="6709" spans="3:7" x14ac:dyDescent="0.25">
      <c r="C6709" s="15"/>
      <c r="G6709"/>
    </row>
    <row r="6710" spans="3:7" x14ac:dyDescent="0.25">
      <c r="C6710" s="15"/>
      <c r="G6710"/>
    </row>
    <row r="6711" spans="3:7" x14ac:dyDescent="0.25">
      <c r="C6711" s="15"/>
      <c r="G6711"/>
    </row>
    <row r="6712" spans="3:7" x14ac:dyDescent="0.25">
      <c r="C6712" s="15"/>
      <c r="G6712"/>
    </row>
    <row r="6713" spans="3:7" x14ac:dyDescent="0.25">
      <c r="C6713" s="15"/>
      <c r="G6713"/>
    </row>
    <row r="6714" spans="3:7" x14ac:dyDescent="0.25">
      <c r="C6714" s="15"/>
      <c r="G6714"/>
    </row>
    <row r="6715" spans="3:7" x14ac:dyDescent="0.25">
      <c r="C6715" s="15"/>
      <c r="G6715"/>
    </row>
    <row r="6716" spans="3:7" x14ac:dyDescent="0.25">
      <c r="C6716" s="15"/>
      <c r="G6716"/>
    </row>
    <row r="6717" spans="3:7" x14ac:dyDescent="0.25">
      <c r="C6717" s="15"/>
      <c r="G6717"/>
    </row>
    <row r="6718" spans="3:7" x14ac:dyDescent="0.25">
      <c r="C6718" s="15"/>
      <c r="G6718"/>
    </row>
    <row r="6719" spans="3:7" x14ac:dyDescent="0.25">
      <c r="C6719" s="15"/>
      <c r="G6719"/>
    </row>
    <row r="6720" spans="3:7" x14ac:dyDescent="0.25">
      <c r="C6720" s="15"/>
      <c r="G6720"/>
    </row>
    <row r="6721" spans="3:7" x14ac:dyDescent="0.25">
      <c r="C6721" s="15"/>
      <c r="G6721"/>
    </row>
    <row r="6722" spans="3:7" x14ac:dyDescent="0.25">
      <c r="C6722" s="15"/>
      <c r="G6722"/>
    </row>
    <row r="6723" spans="3:7" x14ac:dyDescent="0.25">
      <c r="C6723" s="15"/>
      <c r="G6723"/>
    </row>
    <row r="6724" spans="3:7" x14ac:dyDescent="0.25">
      <c r="C6724" s="15"/>
      <c r="G6724"/>
    </row>
    <row r="6725" spans="3:7" x14ac:dyDescent="0.25">
      <c r="C6725" s="15"/>
      <c r="G6725"/>
    </row>
    <row r="6726" spans="3:7" x14ac:dyDescent="0.25">
      <c r="C6726" s="15"/>
      <c r="G6726"/>
    </row>
    <row r="6727" spans="3:7" x14ac:dyDescent="0.25">
      <c r="C6727" s="15"/>
      <c r="G6727"/>
    </row>
    <row r="6728" spans="3:7" x14ac:dyDescent="0.25">
      <c r="C6728" s="15"/>
      <c r="G6728"/>
    </row>
    <row r="6729" spans="3:7" x14ac:dyDescent="0.25">
      <c r="C6729" s="15"/>
      <c r="G6729"/>
    </row>
    <row r="6730" spans="3:7" x14ac:dyDescent="0.25">
      <c r="C6730" s="15"/>
      <c r="G6730"/>
    </row>
    <row r="6731" spans="3:7" x14ac:dyDescent="0.25">
      <c r="C6731" s="15"/>
      <c r="G6731"/>
    </row>
    <row r="6732" spans="3:7" x14ac:dyDescent="0.25">
      <c r="C6732" s="15"/>
      <c r="G6732"/>
    </row>
    <row r="6733" spans="3:7" x14ac:dyDescent="0.25">
      <c r="C6733" s="15"/>
      <c r="G6733"/>
    </row>
    <row r="6734" spans="3:7" x14ac:dyDescent="0.25">
      <c r="C6734" s="15"/>
      <c r="G6734"/>
    </row>
    <row r="6735" spans="3:7" x14ac:dyDescent="0.25">
      <c r="C6735" s="15"/>
      <c r="G6735"/>
    </row>
    <row r="6736" spans="3:7" x14ac:dyDescent="0.25">
      <c r="C6736" s="15"/>
      <c r="G6736"/>
    </row>
    <row r="6737" spans="3:7" x14ac:dyDescent="0.25">
      <c r="C6737" s="15"/>
      <c r="G6737"/>
    </row>
    <row r="6738" spans="3:7" x14ac:dyDescent="0.25">
      <c r="C6738" s="15"/>
      <c r="G6738"/>
    </row>
    <row r="6739" spans="3:7" x14ac:dyDescent="0.25">
      <c r="C6739" s="15"/>
      <c r="G6739"/>
    </row>
    <row r="6740" spans="3:7" x14ac:dyDescent="0.25">
      <c r="C6740" s="15"/>
      <c r="G6740"/>
    </row>
    <row r="6741" spans="3:7" x14ac:dyDescent="0.25">
      <c r="C6741" s="15"/>
      <c r="G6741"/>
    </row>
    <row r="6742" spans="3:7" x14ac:dyDescent="0.25">
      <c r="C6742" s="15"/>
      <c r="G6742"/>
    </row>
    <row r="6743" spans="3:7" x14ac:dyDescent="0.25">
      <c r="C6743" s="15"/>
      <c r="G6743"/>
    </row>
    <row r="6744" spans="3:7" x14ac:dyDescent="0.25">
      <c r="C6744" s="15"/>
      <c r="G6744"/>
    </row>
    <row r="6745" spans="3:7" x14ac:dyDescent="0.25">
      <c r="C6745" s="15"/>
      <c r="G6745"/>
    </row>
    <row r="6746" spans="3:7" x14ac:dyDescent="0.25">
      <c r="C6746" s="15"/>
      <c r="G6746"/>
    </row>
    <row r="6747" spans="3:7" x14ac:dyDescent="0.25">
      <c r="C6747" s="15"/>
      <c r="G6747"/>
    </row>
    <row r="6748" spans="3:7" x14ac:dyDescent="0.25">
      <c r="C6748" s="15"/>
      <c r="G6748"/>
    </row>
    <row r="6749" spans="3:7" x14ac:dyDescent="0.25">
      <c r="C6749" s="15"/>
      <c r="G6749"/>
    </row>
    <row r="6750" spans="3:7" x14ac:dyDescent="0.25">
      <c r="C6750" s="15"/>
      <c r="G6750"/>
    </row>
    <row r="6751" spans="3:7" x14ac:dyDescent="0.25">
      <c r="C6751" s="15"/>
      <c r="G6751"/>
    </row>
    <row r="6752" spans="3:7" x14ac:dyDescent="0.25">
      <c r="C6752" s="15"/>
      <c r="G6752"/>
    </row>
    <row r="6753" spans="3:7" x14ac:dyDescent="0.25">
      <c r="C6753" s="15"/>
      <c r="G6753"/>
    </row>
    <row r="6754" spans="3:7" x14ac:dyDescent="0.25">
      <c r="C6754" s="15"/>
      <c r="G6754"/>
    </row>
    <row r="6755" spans="3:7" x14ac:dyDescent="0.25">
      <c r="C6755" s="15"/>
      <c r="G6755"/>
    </row>
    <row r="6756" spans="3:7" x14ac:dyDescent="0.25">
      <c r="C6756" s="15"/>
      <c r="G6756"/>
    </row>
    <row r="6757" spans="3:7" x14ac:dyDescent="0.25">
      <c r="C6757" s="15"/>
      <c r="G6757"/>
    </row>
    <row r="6758" spans="3:7" x14ac:dyDescent="0.25">
      <c r="C6758" s="15"/>
      <c r="G6758"/>
    </row>
    <row r="6759" spans="3:7" x14ac:dyDescent="0.25">
      <c r="C6759" s="15"/>
      <c r="G6759"/>
    </row>
    <row r="6760" spans="3:7" x14ac:dyDescent="0.25">
      <c r="C6760" s="15"/>
      <c r="G6760"/>
    </row>
    <row r="6761" spans="3:7" x14ac:dyDescent="0.25">
      <c r="C6761" s="15"/>
      <c r="G6761"/>
    </row>
    <row r="6762" spans="3:7" x14ac:dyDescent="0.25">
      <c r="C6762" s="15"/>
      <c r="G6762"/>
    </row>
    <row r="6763" spans="3:7" x14ac:dyDescent="0.25">
      <c r="C6763" s="15"/>
      <c r="G6763"/>
    </row>
    <row r="6764" spans="3:7" x14ac:dyDescent="0.25">
      <c r="C6764" s="15"/>
      <c r="G6764"/>
    </row>
    <row r="6765" spans="3:7" x14ac:dyDescent="0.25">
      <c r="C6765" s="15"/>
      <c r="G6765"/>
    </row>
    <row r="6766" spans="3:7" x14ac:dyDescent="0.25">
      <c r="C6766" s="15"/>
      <c r="G6766"/>
    </row>
    <row r="6767" spans="3:7" x14ac:dyDescent="0.25">
      <c r="C6767" s="15"/>
      <c r="G6767"/>
    </row>
    <row r="6768" spans="3:7" x14ac:dyDescent="0.25">
      <c r="C6768" s="15"/>
      <c r="G6768"/>
    </row>
    <row r="6769" spans="3:7" x14ac:dyDescent="0.25">
      <c r="C6769" s="15"/>
      <c r="G6769"/>
    </row>
    <row r="6770" spans="3:7" x14ac:dyDescent="0.25">
      <c r="C6770" s="15"/>
      <c r="G6770"/>
    </row>
    <row r="6771" spans="3:7" x14ac:dyDescent="0.25">
      <c r="C6771" s="15"/>
      <c r="G6771"/>
    </row>
    <row r="6772" spans="3:7" x14ac:dyDescent="0.25">
      <c r="C6772" s="15"/>
      <c r="G6772"/>
    </row>
    <row r="6773" spans="3:7" x14ac:dyDescent="0.25">
      <c r="C6773" s="15"/>
      <c r="G6773"/>
    </row>
    <row r="6774" spans="3:7" x14ac:dyDescent="0.25">
      <c r="C6774" s="15"/>
      <c r="G6774"/>
    </row>
    <row r="6775" spans="3:7" x14ac:dyDescent="0.25">
      <c r="C6775" s="15"/>
      <c r="G6775"/>
    </row>
    <row r="6776" spans="3:7" x14ac:dyDescent="0.25">
      <c r="C6776" s="15"/>
      <c r="G6776"/>
    </row>
    <row r="6777" spans="3:7" x14ac:dyDescent="0.25">
      <c r="C6777" s="15"/>
      <c r="G6777"/>
    </row>
    <row r="6778" spans="3:7" x14ac:dyDescent="0.25">
      <c r="C6778" s="15"/>
      <c r="G6778"/>
    </row>
    <row r="6779" spans="3:7" x14ac:dyDescent="0.25">
      <c r="C6779" s="15"/>
      <c r="G6779"/>
    </row>
    <row r="6780" spans="3:7" x14ac:dyDescent="0.25">
      <c r="C6780" s="15"/>
      <c r="G6780"/>
    </row>
    <row r="6781" spans="3:7" x14ac:dyDescent="0.25">
      <c r="C6781" s="15"/>
      <c r="G6781"/>
    </row>
    <row r="6782" spans="3:7" x14ac:dyDescent="0.25">
      <c r="C6782" s="15"/>
      <c r="G6782"/>
    </row>
    <row r="6783" spans="3:7" x14ac:dyDescent="0.25">
      <c r="C6783" s="15"/>
      <c r="G6783"/>
    </row>
    <row r="6784" spans="3:7" x14ac:dyDescent="0.25">
      <c r="C6784" s="15"/>
      <c r="G6784"/>
    </row>
    <row r="6785" spans="3:7" x14ac:dyDescent="0.25">
      <c r="C6785" s="15"/>
      <c r="G6785"/>
    </row>
    <row r="6786" spans="3:7" x14ac:dyDescent="0.25">
      <c r="C6786" s="15"/>
      <c r="G6786"/>
    </row>
    <row r="6787" spans="3:7" x14ac:dyDescent="0.25">
      <c r="C6787" s="15"/>
      <c r="G6787"/>
    </row>
    <row r="6788" spans="3:7" x14ac:dyDescent="0.25">
      <c r="C6788" s="15"/>
      <c r="G6788"/>
    </row>
    <row r="6789" spans="3:7" x14ac:dyDescent="0.25">
      <c r="C6789" s="15"/>
      <c r="G6789"/>
    </row>
    <row r="6790" spans="3:7" x14ac:dyDescent="0.25">
      <c r="C6790" s="15"/>
      <c r="G6790"/>
    </row>
    <row r="6791" spans="3:7" x14ac:dyDescent="0.25">
      <c r="C6791" s="15"/>
      <c r="G6791"/>
    </row>
    <row r="6792" spans="3:7" x14ac:dyDescent="0.25">
      <c r="C6792" s="15"/>
      <c r="G6792"/>
    </row>
    <row r="6793" spans="3:7" x14ac:dyDescent="0.25">
      <c r="C6793" s="15"/>
      <c r="G6793"/>
    </row>
    <row r="6794" spans="3:7" x14ac:dyDescent="0.25">
      <c r="C6794" s="15"/>
      <c r="G6794"/>
    </row>
    <row r="6795" spans="3:7" x14ac:dyDescent="0.25">
      <c r="C6795" s="15"/>
      <c r="G6795"/>
    </row>
    <row r="6796" spans="3:7" x14ac:dyDescent="0.25">
      <c r="C6796" s="15"/>
      <c r="G6796"/>
    </row>
    <row r="6797" spans="3:7" x14ac:dyDescent="0.25">
      <c r="C6797" s="15"/>
      <c r="G6797"/>
    </row>
    <row r="6798" spans="3:7" x14ac:dyDescent="0.25">
      <c r="C6798" s="15"/>
      <c r="G6798"/>
    </row>
    <row r="6799" spans="3:7" x14ac:dyDescent="0.25">
      <c r="C6799" s="15"/>
      <c r="G6799"/>
    </row>
    <row r="6800" spans="3:7" x14ac:dyDescent="0.25">
      <c r="C6800" s="15"/>
      <c r="G6800"/>
    </row>
    <row r="6801" spans="3:7" x14ac:dyDescent="0.25">
      <c r="C6801" s="15"/>
      <c r="G6801"/>
    </row>
    <row r="6802" spans="3:7" x14ac:dyDescent="0.25">
      <c r="C6802" s="15"/>
      <c r="G6802"/>
    </row>
    <row r="6803" spans="3:7" x14ac:dyDescent="0.25">
      <c r="C6803" s="15"/>
      <c r="G6803"/>
    </row>
    <row r="6804" spans="3:7" x14ac:dyDescent="0.25">
      <c r="C6804" s="15"/>
      <c r="G6804"/>
    </row>
    <row r="6805" spans="3:7" x14ac:dyDescent="0.25">
      <c r="C6805" s="15"/>
      <c r="G6805"/>
    </row>
    <row r="6806" spans="3:7" x14ac:dyDescent="0.25">
      <c r="C6806" s="15"/>
      <c r="G6806"/>
    </row>
    <row r="6807" spans="3:7" x14ac:dyDescent="0.25">
      <c r="C6807" s="15"/>
      <c r="G6807"/>
    </row>
    <row r="6808" spans="3:7" x14ac:dyDescent="0.25">
      <c r="C6808" s="15"/>
      <c r="G6808"/>
    </row>
    <row r="6809" spans="3:7" x14ac:dyDescent="0.25">
      <c r="C6809" s="15"/>
      <c r="G6809"/>
    </row>
    <row r="6810" spans="3:7" x14ac:dyDescent="0.25">
      <c r="C6810" s="15"/>
      <c r="G6810"/>
    </row>
    <row r="6811" spans="3:7" x14ac:dyDescent="0.25">
      <c r="C6811" s="15"/>
      <c r="G6811"/>
    </row>
    <row r="6812" spans="3:7" x14ac:dyDescent="0.25">
      <c r="C6812" s="15"/>
      <c r="G6812"/>
    </row>
    <row r="6813" spans="3:7" x14ac:dyDescent="0.25">
      <c r="C6813" s="15"/>
      <c r="G6813"/>
    </row>
    <row r="6814" spans="3:7" x14ac:dyDescent="0.25">
      <c r="C6814" s="15"/>
      <c r="G6814"/>
    </row>
    <row r="6815" spans="3:7" x14ac:dyDescent="0.25">
      <c r="C6815" s="15"/>
      <c r="G6815"/>
    </row>
    <row r="6816" spans="3:7" x14ac:dyDescent="0.25">
      <c r="C6816" s="15"/>
      <c r="G6816"/>
    </row>
    <row r="6817" spans="3:7" x14ac:dyDescent="0.25">
      <c r="C6817" s="15"/>
      <c r="G6817"/>
    </row>
    <row r="6818" spans="3:7" x14ac:dyDescent="0.25">
      <c r="C6818" s="15"/>
      <c r="G6818"/>
    </row>
    <row r="6819" spans="3:7" x14ac:dyDescent="0.25">
      <c r="C6819" s="15"/>
      <c r="G6819"/>
    </row>
    <row r="6820" spans="3:7" x14ac:dyDescent="0.25">
      <c r="C6820" s="15"/>
      <c r="G6820"/>
    </row>
    <row r="6821" spans="3:7" x14ac:dyDescent="0.25">
      <c r="C6821" s="15"/>
      <c r="G6821"/>
    </row>
    <row r="6822" spans="3:7" x14ac:dyDescent="0.25">
      <c r="C6822" s="15"/>
      <c r="G6822"/>
    </row>
    <row r="6823" spans="3:7" x14ac:dyDescent="0.25">
      <c r="C6823" s="15"/>
      <c r="G6823"/>
    </row>
    <row r="6824" spans="3:7" x14ac:dyDescent="0.25">
      <c r="C6824" s="15"/>
      <c r="G6824"/>
    </row>
    <row r="6825" spans="3:7" x14ac:dyDescent="0.25">
      <c r="C6825" s="15"/>
      <c r="G6825"/>
    </row>
    <row r="6826" spans="3:7" x14ac:dyDescent="0.25">
      <c r="C6826" s="15"/>
      <c r="G6826"/>
    </row>
    <row r="6827" spans="3:7" x14ac:dyDescent="0.25">
      <c r="C6827" s="15"/>
      <c r="G6827"/>
    </row>
    <row r="6828" spans="3:7" x14ac:dyDescent="0.25">
      <c r="C6828" s="15"/>
      <c r="G6828"/>
    </row>
    <row r="6829" spans="3:7" x14ac:dyDescent="0.25">
      <c r="C6829" s="15"/>
      <c r="G6829"/>
    </row>
    <row r="6830" spans="3:7" x14ac:dyDescent="0.25">
      <c r="C6830" s="15"/>
      <c r="G6830"/>
    </row>
    <row r="6831" spans="3:7" x14ac:dyDescent="0.25">
      <c r="C6831" s="15"/>
      <c r="G6831"/>
    </row>
    <row r="6832" spans="3:7" x14ac:dyDescent="0.25">
      <c r="C6832" s="15"/>
      <c r="G6832"/>
    </row>
    <row r="6833" spans="3:7" x14ac:dyDescent="0.25">
      <c r="C6833" s="15"/>
      <c r="G6833"/>
    </row>
    <row r="6834" spans="3:7" x14ac:dyDescent="0.25">
      <c r="C6834" s="15"/>
      <c r="G6834"/>
    </row>
    <row r="6835" spans="3:7" x14ac:dyDescent="0.25">
      <c r="C6835" s="15"/>
      <c r="G6835"/>
    </row>
    <row r="6836" spans="3:7" x14ac:dyDescent="0.25">
      <c r="C6836" s="15"/>
      <c r="G6836"/>
    </row>
    <row r="6837" spans="3:7" x14ac:dyDescent="0.25">
      <c r="C6837" s="15"/>
      <c r="G6837"/>
    </row>
    <row r="6838" spans="3:7" x14ac:dyDescent="0.25">
      <c r="C6838" s="15"/>
      <c r="G6838"/>
    </row>
    <row r="6839" spans="3:7" x14ac:dyDescent="0.25">
      <c r="C6839" s="15"/>
      <c r="G6839"/>
    </row>
    <row r="6840" spans="3:7" x14ac:dyDescent="0.25">
      <c r="C6840" s="15"/>
      <c r="G6840"/>
    </row>
    <row r="6841" spans="3:7" x14ac:dyDescent="0.25">
      <c r="C6841" s="15"/>
      <c r="G6841"/>
    </row>
    <row r="6842" spans="3:7" x14ac:dyDescent="0.25">
      <c r="C6842" s="15"/>
      <c r="G6842"/>
    </row>
    <row r="6843" spans="3:7" x14ac:dyDescent="0.25">
      <c r="C6843" s="15"/>
      <c r="G6843"/>
    </row>
    <row r="6844" spans="3:7" x14ac:dyDescent="0.25">
      <c r="C6844" s="15"/>
      <c r="G6844"/>
    </row>
    <row r="6845" spans="3:7" x14ac:dyDescent="0.25">
      <c r="C6845" s="15"/>
      <c r="G6845"/>
    </row>
    <row r="6846" spans="3:7" x14ac:dyDescent="0.25">
      <c r="C6846" s="15"/>
      <c r="G6846"/>
    </row>
    <row r="6847" spans="3:7" x14ac:dyDescent="0.25">
      <c r="C6847" s="15"/>
      <c r="G6847"/>
    </row>
    <row r="6848" spans="3:7" x14ac:dyDescent="0.25">
      <c r="C6848" s="15"/>
      <c r="G6848"/>
    </row>
    <row r="6849" spans="3:7" x14ac:dyDescent="0.25">
      <c r="C6849" s="15"/>
      <c r="G6849"/>
    </row>
    <row r="6850" spans="3:7" x14ac:dyDescent="0.25">
      <c r="C6850" s="15"/>
      <c r="G6850"/>
    </row>
    <row r="6851" spans="3:7" x14ac:dyDescent="0.25">
      <c r="C6851" s="15"/>
      <c r="G6851"/>
    </row>
    <row r="6852" spans="3:7" x14ac:dyDescent="0.25">
      <c r="C6852" s="15"/>
      <c r="G6852"/>
    </row>
    <row r="6853" spans="3:7" x14ac:dyDescent="0.25">
      <c r="C6853" s="15"/>
      <c r="G6853"/>
    </row>
    <row r="6854" spans="3:7" x14ac:dyDescent="0.25">
      <c r="C6854" s="15"/>
      <c r="G6854"/>
    </row>
    <row r="6855" spans="3:7" x14ac:dyDescent="0.25">
      <c r="C6855" s="15"/>
      <c r="G6855"/>
    </row>
    <row r="6856" spans="3:7" x14ac:dyDescent="0.25">
      <c r="C6856" s="15"/>
      <c r="G6856"/>
    </row>
    <row r="6857" spans="3:7" x14ac:dyDescent="0.25">
      <c r="C6857" s="15"/>
      <c r="G6857"/>
    </row>
    <row r="6858" spans="3:7" x14ac:dyDescent="0.25">
      <c r="C6858" s="15"/>
      <c r="G6858"/>
    </row>
    <row r="6859" spans="3:7" x14ac:dyDescent="0.25">
      <c r="C6859" s="15"/>
      <c r="G6859"/>
    </row>
    <row r="6860" spans="3:7" x14ac:dyDescent="0.25">
      <c r="C6860" s="15"/>
      <c r="G6860"/>
    </row>
    <row r="6861" spans="3:7" x14ac:dyDescent="0.25">
      <c r="C6861" s="15"/>
      <c r="G6861"/>
    </row>
    <row r="6862" spans="3:7" x14ac:dyDescent="0.25">
      <c r="C6862" s="15"/>
      <c r="G6862"/>
    </row>
    <row r="6863" spans="3:7" x14ac:dyDescent="0.25">
      <c r="C6863" s="15"/>
      <c r="G6863"/>
    </row>
    <row r="6864" spans="3:7" x14ac:dyDescent="0.25">
      <c r="C6864" s="15"/>
      <c r="G6864"/>
    </row>
    <row r="6865" spans="3:7" x14ac:dyDescent="0.25">
      <c r="C6865" s="15"/>
      <c r="G6865"/>
    </row>
    <row r="6866" spans="3:7" x14ac:dyDescent="0.25">
      <c r="C6866" s="15"/>
      <c r="G6866"/>
    </row>
    <row r="6867" spans="3:7" x14ac:dyDescent="0.25">
      <c r="C6867" s="15"/>
      <c r="G6867"/>
    </row>
    <row r="6868" spans="3:7" x14ac:dyDescent="0.25">
      <c r="C6868" s="15"/>
      <c r="G6868"/>
    </row>
    <row r="6869" spans="3:7" x14ac:dyDescent="0.25">
      <c r="C6869" s="15"/>
      <c r="G6869"/>
    </row>
    <row r="6870" spans="3:7" x14ac:dyDescent="0.25">
      <c r="C6870" s="15"/>
      <c r="G6870"/>
    </row>
    <row r="6871" spans="3:7" x14ac:dyDescent="0.25">
      <c r="C6871" s="15"/>
      <c r="G6871"/>
    </row>
    <row r="6872" spans="3:7" x14ac:dyDescent="0.25">
      <c r="C6872" s="15"/>
      <c r="G6872"/>
    </row>
    <row r="6873" spans="3:7" x14ac:dyDescent="0.25">
      <c r="C6873" s="15"/>
      <c r="G6873"/>
    </row>
    <row r="6874" spans="3:7" x14ac:dyDescent="0.25">
      <c r="C6874" s="15"/>
      <c r="G6874"/>
    </row>
    <row r="6875" spans="3:7" x14ac:dyDescent="0.25">
      <c r="C6875" s="15"/>
      <c r="G6875"/>
    </row>
    <row r="6876" spans="3:7" x14ac:dyDescent="0.25">
      <c r="C6876" s="15"/>
      <c r="G6876"/>
    </row>
    <row r="6877" spans="3:7" x14ac:dyDescent="0.25">
      <c r="C6877" s="15"/>
      <c r="G6877"/>
    </row>
    <row r="6878" spans="3:7" x14ac:dyDescent="0.25">
      <c r="C6878" s="15"/>
      <c r="G6878"/>
    </row>
    <row r="6879" spans="3:7" x14ac:dyDescent="0.25">
      <c r="C6879" s="15"/>
      <c r="G6879"/>
    </row>
    <row r="6880" spans="3:7" x14ac:dyDescent="0.25">
      <c r="C6880" s="15"/>
      <c r="G6880"/>
    </row>
    <row r="6881" spans="3:7" x14ac:dyDescent="0.25">
      <c r="C6881" s="15"/>
      <c r="G6881"/>
    </row>
    <row r="6882" spans="3:7" x14ac:dyDescent="0.25">
      <c r="C6882" s="15"/>
      <c r="G6882"/>
    </row>
    <row r="6883" spans="3:7" x14ac:dyDescent="0.25">
      <c r="C6883" s="15"/>
      <c r="G6883"/>
    </row>
    <row r="6884" spans="3:7" x14ac:dyDescent="0.25">
      <c r="C6884" s="15"/>
      <c r="G6884"/>
    </row>
    <row r="6885" spans="3:7" x14ac:dyDescent="0.25">
      <c r="C6885" s="15"/>
      <c r="G6885"/>
    </row>
    <row r="6886" spans="3:7" x14ac:dyDescent="0.25">
      <c r="C6886" s="15"/>
      <c r="G6886"/>
    </row>
    <row r="6887" spans="3:7" x14ac:dyDescent="0.25">
      <c r="C6887" s="15"/>
      <c r="G6887"/>
    </row>
    <row r="6888" spans="3:7" x14ac:dyDescent="0.25">
      <c r="C6888" s="15"/>
      <c r="G6888"/>
    </row>
    <row r="6889" spans="3:7" x14ac:dyDescent="0.25">
      <c r="C6889" s="15"/>
      <c r="G6889"/>
    </row>
    <row r="6890" spans="3:7" x14ac:dyDescent="0.25">
      <c r="C6890" s="15"/>
      <c r="G6890"/>
    </row>
    <row r="6891" spans="3:7" x14ac:dyDescent="0.25">
      <c r="C6891" s="15"/>
      <c r="G6891"/>
    </row>
    <row r="6892" spans="3:7" x14ac:dyDescent="0.25">
      <c r="C6892" s="15"/>
      <c r="G6892"/>
    </row>
    <row r="6893" spans="3:7" x14ac:dyDescent="0.25">
      <c r="C6893" s="15"/>
      <c r="G6893"/>
    </row>
    <row r="6894" spans="3:7" x14ac:dyDescent="0.25">
      <c r="C6894" s="15"/>
      <c r="G6894"/>
    </row>
    <row r="6895" spans="3:7" x14ac:dyDescent="0.25">
      <c r="C6895" s="15"/>
      <c r="G6895"/>
    </row>
    <row r="6896" spans="3:7" x14ac:dyDescent="0.25">
      <c r="C6896" s="15"/>
      <c r="G6896"/>
    </row>
    <row r="6897" spans="3:7" x14ac:dyDescent="0.25">
      <c r="C6897" s="15"/>
      <c r="G6897"/>
    </row>
    <row r="6898" spans="3:7" x14ac:dyDescent="0.25">
      <c r="C6898" s="15"/>
      <c r="G6898"/>
    </row>
    <row r="6899" spans="3:7" x14ac:dyDescent="0.25">
      <c r="C6899" s="15"/>
      <c r="G6899"/>
    </row>
    <row r="6900" spans="3:7" x14ac:dyDescent="0.25">
      <c r="C6900" s="15"/>
      <c r="G6900"/>
    </row>
    <row r="6901" spans="3:7" x14ac:dyDescent="0.25">
      <c r="C6901" s="15"/>
      <c r="G6901"/>
    </row>
    <row r="6902" spans="3:7" x14ac:dyDescent="0.25">
      <c r="C6902" s="15"/>
      <c r="G6902"/>
    </row>
    <row r="6903" spans="3:7" x14ac:dyDescent="0.25">
      <c r="C6903" s="15"/>
      <c r="G6903"/>
    </row>
    <row r="6904" spans="3:7" x14ac:dyDescent="0.25">
      <c r="C6904" s="15"/>
      <c r="G6904"/>
    </row>
    <row r="6905" spans="3:7" x14ac:dyDescent="0.25">
      <c r="C6905" s="15"/>
      <c r="G6905"/>
    </row>
    <row r="6906" spans="3:7" x14ac:dyDescent="0.25">
      <c r="C6906" s="15"/>
      <c r="G6906"/>
    </row>
    <row r="6907" spans="3:7" x14ac:dyDescent="0.25">
      <c r="C6907" s="15"/>
      <c r="G6907"/>
    </row>
    <row r="6908" spans="3:7" x14ac:dyDescent="0.25">
      <c r="C6908" s="15"/>
      <c r="G6908"/>
    </row>
    <row r="6909" spans="3:7" x14ac:dyDescent="0.25">
      <c r="C6909" s="15"/>
      <c r="G6909"/>
    </row>
    <row r="6910" spans="3:7" x14ac:dyDescent="0.25">
      <c r="C6910" s="15"/>
      <c r="G6910"/>
    </row>
    <row r="6911" spans="3:7" x14ac:dyDescent="0.25">
      <c r="C6911" s="15"/>
      <c r="G6911"/>
    </row>
    <row r="6912" spans="3:7" x14ac:dyDescent="0.25">
      <c r="C6912" s="15"/>
      <c r="G6912"/>
    </row>
    <row r="6913" spans="3:7" x14ac:dyDescent="0.25">
      <c r="C6913" s="15"/>
      <c r="G6913"/>
    </row>
    <row r="6914" spans="3:7" x14ac:dyDescent="0.25">
      <c r="C6914" s="15"/>
      <c r="G6914"/>
    </row>
    <row r="6915" spans="3:7" x14ac:dyDescent="0.25">
      <c r="C6915" s="15"/>
      <c r="G6915"/>
    </row>
    <row r="6916" spans="3:7" x14ac:dyDescent="0.25">
      <c r="C6916" s="15"/>
      <c r="G6916"/>
    </row>
    <row r="6917" spans="3:7" x14ac:dyDescent="0.25">
      <c r="C6917" s="15"/>
      <c r="G6917"/>
    </row>
    <row r="6918" spans="3:7" x14ac:dyDescent="0.25">
      <c r="C6918" s="15"/>
      <c r="G6918"/>
    </row>
    <row r="6919" spans="3:7" x14ac:dyDescent="0.25">
      <c r="C6919" s="15"/>
      <c r="G6919"/>
    </row>
    <row r="6920" spans="3:7" x14ac:dyDescent="0.25">
      <c r="C6920" s="15"/>
      <c r="G6920"/>
    </row>
    <row r="6921" spans="3:7" x14ac:dyDescent="0.25">
      <c r="C6921" s="15"/>
      <c r="G6921"/>
    </row>
    <row r="6922" spans="3:7" x14ac:dyDescent="0.25">
      <c r="C6922" s="15"/>
      <c r="G6922"/>
    </row>
    <row r="6923" spans="3:7" x14ac:dyDescent="0.25">
      <c r="C6923" s="15"/>
      <c r="G6923"/>
    </row>
    <row r="6924" spans="3:7" x14ac:dyDescent="0.25">
      <c r="C6924" s="15"/>
      <c r="G6924"/>
    </row>
    <row r="6925" spans="3:7" x14ac:dyDescent="0.25">
      <c r="C6925" s="15"/>
      <c r="G6925"/>
    </row>
    <row r="6926" spans="3:7" x14ac:dyDescent="0.25">
      <c r="C6926" s="15"/>
      <c r="G6926"/>
    </row>
    <row r="6927" spans="3:7" x14ac:dyDescent="0.25">
      <c r="C6927" s="15"/>
      <c r="G6927"/>
    </row>
    <row r="6928" spans="3:7" x14ac:dyDescent="0.25">
      <c r="C6928" s="15"/>
      <c r="G6928"/>
    </row>
    <row r="6929" spans="3:7" x14ac:dyDescent="0.25">
      <c r="C6929" s="15"/>
      <c r="G6929"/>
    </row>
    <row r="6930" spans="3:7" x14ac:dyDescent="0.25">
      <c r="C6930" s="15"/>
      <c r="G6930"/>
    </row>
    <row r="6931" spans="3:7" x14ac:dyDescent="0.25">
      <c r="C6931" s="15"/>
      <c r="G6931"/>
    </row>
    <row r="6932" spans="3:7" x14ac:dyDescent="0.25">
      <c r="C6932" s="15"/>
      <c r="G6932"/>
    </row>
    <row r="6933" spans="3:7" x14ac:dyDescent="0.25">
      <c r="C6933" s="15"/>
      <c r="G6933"/>
    </row>
    <row r="6934" spans="3:7" x14ac:dyDescent="0.25">
      <c r="C6934" s="15"/>
      <c r="G6934"/>
    </row>
    <row r="6935" spans="3:7" x14ac:dyDescent="0.25">
      <c r="C6935" s="15"/>
      <c r="G6935"/>
    </row>
    <row r="6936" spans="3:7" x14ac:dyDescent="0.25">
      <c r="C6936" s="15"/>
      <c r="G6936"/>
    </row>
    <row r="6937" spans="3:7" x14ac:dyDescent="0.25">
      <c r="C6937" s="15"/>
      <c r="G6937"/>
    </row>
    <row r="6938" spans="3:7" x14ac:dyDescent="0.25">
      <c r="C6938" s="15"/>
      <c r="G6938"/>
    </row>
    <row r="6939" spans="3:7" x14ac:dyDescent="0.25">
      <c r="C6939" s="15"/>
      <c r="G6939"/>
    </row>
    <row r="6940" spans="3:7" x14ac:dyDescent="0.25">
      <c r="C6940" s="15"/>
      <c r="G6940"/>
    </row>
    <row r="6941" spans="3:7" x14ac:dyDescent="0.25">
      <c r="C6941" s="15"/>
      <c r="G6941"/>
    </row>
    <row r="6942" spans="3:7" x14ac:dyDescent="0.25">
      <c r="C6942" s="15"/>
      <c r="G6942"/>
    </row>
    <row r="6943" spans="3:7" x14ac:dyDescent="0.25">
      <c r="C6943" s="15"/>
      <c r="G6943"/>
    </row>
    <row r="6944" spans="3:7" x14ac:dyDescent="0.25">
      <c r="C6944" s="15"/>
      <c r="G6944"/>
    </row>
    <row r="6945" spans="3:7" x14ac:dyDescent="0.25">
      <c r="C6945" s="15"/>
      <c r="G6945"/>
    </row>
    <row r="6946" spans="3:7" x14ac:dyDescent="0.25">
      <c r="C6946" s="15"/>
      <c r="G6946"/>
    </row>
    <row r="6947" spans="3:7" x14ac:dyDescent="0.25">
      <c r="C6947" s="15"/>
      <c r="G6947"/>
    </row>
    <row r="6948" spans="3:7" x14ac:dyDescent="0.25">
      <c r="C6948" s="15"/>
      <c r="G6948"/>
    </row>
    <row r="6949" spans="3:7" x14ac:dyDescent="0.25">
      <c r="C6949" s="15"/>
      <c r="G6949"/>
    </row>
    <row r="6950" spans="3:7" x14ac:dyDescent="0.25">
      <c r="C6950" s="15"/>
      <c r="G6950"/>
    </row>
    <row r="6951" spans="3:7" x14ac:dyDescent="0.25">
      <c r="C6951" s="15"/>
      <c r="G6951"/>
    </row>
    <row r="6952" spans="3:7" x14ac:dyDescent="0.25">
      <c r="C6952" s="15"/>
      <c r="G6952"/>
    </row>
    <row r="6953" spans="3:7" x14ac:dyDescent="0.25">
      <c r="C6953" s="15"/>
      <c r="G6953"/>
    </row>
    <row r="6954" spans="3:7" x14ac:dyDescent="0.25">
      <c r="C6954" s="15"/>
      <c r="G6954"/>
    </row>
    <row r="6955" spans="3:7" x14ac:dyDescent="0.25">
      <c r="C6955" s="15"/>
      <c r="G6955"/>
    </row>
    <row r="6956" spans="3:7" x14ac:dyDescent="0.25">
      <c r="C6956" s="15"/>
      <c r="G6956"/>
    </row>
    <row r="6957" spans="3:7" x14ac:dyDescent="0.25">
      <c r="C6957" s="15"/>
      <c r="G6957"/>
    </row>
    <row r="6958" spans="3:7" x14ac:dyDescent="0.25">
      <c r="C6958" s="15"/>
      <c r="G6958"/>
    </row>
    <row r="6959" spans="3:7" x14ac:dyDescent="0.25">
      <c r="C6959" s="15"/>
      <c r="G6959"/>
    </row>
    <row r="6960" spans="3:7" x14ac:dyDescent="0.25">
      <c r="C6960" s="15"/>
      <c r="G6960"/>
    </row>
    <row r="6961" spans="3:7" x14ac:dyDescent="0.25">
      <c r="C6961" s="15"/>
      <c r="G6961"/>
    </row>
    <row r="6962" spans="3:7" x14ac:dyDescent="0.25">
      <c r="C6962" s="15"/>
      <c r="G6962"/>
    </row>
    <row r="6963" spans="3:7" x14ac:dyDescent="0.25">
      <c r="C6963" s="15"/>
      <c r="G6963"/>
    </row>
    <row r="6964" spans="3:7" x14ac:dyDescent="0.25">
      <c r="C6964" s="15"/>
      <c r="G6964"/>
    </row>
    <row r="6965" spans="3:7" x14ac:dyDescent="0.25">
      <c r="C6965" s="15"/>
      <c r="G6965"/>
    </row>
    <row r="6966" spans="3:7" x14ac:dyDescent="0.25">
      <c r="C6966" s="15"/>
      <c r="G6966"/>
    </row>
    <row r="6967" spans="3:7" x14ac:dyDescent="0.25">
      <c r="C6967" s="15"/>
      <c r="G6967"/>
    </row>
    <row r="6968" spans="3:7" x14ac:dyDescent="0.25">
      <c r="C6968" s="15"/>
      <c r="G6968"/>
    </row>
    <row r="6969" spans="3:7" x14ac:dyDescent="0.25">
      <c r="C6969" s="15"/>
      <c r="G6969"/>
    </row>
    <row r="6970" spans="3:7" x14ac:dyDescent="0.25">
      <c r="C6970" s="15"/>
      <c r="G6970"/>
    </row>
    <row r="6971" spans="3:7" x14ac:dyDescent="0.25">
      <c r="C6971" s="15"/>
      <c r="G6971"/>
    </row>
    <row r="6972" spans="3:7" x14ac:dyDescent="0.25">
      <c r="C6972" s="15"/>
      <c r="G6972"/>
    </row>
    <row r="6973" spans="3:7" x14ac:dyDescent="0.25">
      <c r="C6973" s="15"/>
      <c r="G6973"/>
    </row>
    <row r="6974" spans="3:7" x14ac:dyDescent="0.25">
      <c r="C6974" s="15"/>
      <c r="G6974"/>
    </row>
    <row r="6975" spans="3:7" x14ac:dyDescent="0.25">
      <c r="C6975" s="15"/>
      <c r="G6975"/>
    </row>
    <row r="6976" spans="3:7" x14ac:dyDescent="0.25">
      <c r="C6976" s="15"/>
      <c r="G6976"/>
    </row>
    <row r="6977" spans="3:7" x14ac:dyDescent="0.25">
      <c r="C6977" s="15"/>
      <c r="G6977"/>
    </row>
    <row r="6978" spans="3:7" x14ac:dyDescent="0.25">
      <c r="C6978" s="15"/>
      <c r="G6978"/>
    </row>
    <row r="6979" spans="3:7" x14ac:dyDescent="0.25">
      <c r="C6979" s="15"/>
      <c r="G6979"/>
    </row>
    <row r="6980" spans="3:7" x14ac:dyDescent="0.25">
      <c r="C6980" s="15"/>
      <c r="G6980"/>
    </row>
    <row r="6981" spans="3:7" x14ac:dyDescent="0.25">
      <c r="C6981" s="15"/>
      <c r="G6981"/>
    </row>
    <row r="6982" spans="3:7" x14ac:dyDescent="0.25">
      <c r="C6982" s="15"/>
      <c r="G6982"/>
    </row>
    <row r="6983" spans="3:7" x14ac:dyDescent="0.25">
      <c r="C6983" s="15"/>
      <c r="G6983"/>
    </row>
    <row r="6984" spans="3:7" x14ac:dyDescent="0.25">
      <c r="C6984" s="15"/>
      <c r="G6984"/>
    </row>
    <row r="6985" spans="3:7" x14ac:dyDescent="0.25">
      <c r="C6985" s="15"/>
      <c r="G6985"/>
    </row>
    <row r="6986" spans="3:7" x14ac:dyDescent="0.25">
      <c r="C6986" s="15"/>
      <c r="G6986"/>
    </row>
    <row r="6987" spans="3:7" x14ac:dyDescent="0.25">
      <c r="C6987" s="15"/>
      <c r="G6987"/>
    </row>
    <row r="6988" spans="3:7" x14ac:dyDescent="0.25">
      <c r="C6988" s="15"/>
      <c r="G6988"/>
    </row>
    <row r="6989" spans="3:7" x14ac:dyDescent="0.25">
      <c r="C6989" s="15"/>
      <c r="G6989"/>
    </row>
    <row r="6990" spans="3:7" x14ac:dyDescent="0.25">
      <c r="C6990" s="15"/>
      <c r="G6990"/>
    </row>
    <row r="6991" spans="3:7" x14ac:dyDescent="0.25">
      <c r="C6991" s="15"/>
      <c r="G6991"/>
    </row>
    <row r="6992" spans="3:7" x14ac:dyDescent="0.25">
      <c r="C6992" s="15"/>
      <c r="G6992"/>
    </row>
    <row r="6993" spans="3:7" x14ac:dyDescent="0.25">
      <c r="C6993" s="15"/>
      <c r="G6993"/>
    </row>
    <row r="6994" spans="3:7" x14ac:dyDescent="0.25">
      <c r="C6994" s="15"/>
      <c r="G6994"/>
    </row>
    <row r="6995" spans="3:7" x14ac:dyDescent="0.25">
      <c r="C6995" s="15"/>
      <c r="G6995"/>
    </row>
    <row r="6996" spans="3:7" x14ac:dyDescent="0.25">
      <c r="C6996" s="15"/>
      <c r="G6996"/>
    </row>
    <row r="6997" spans="3:7" x14ac:dyDescent="0.25">
      <c r="C6997" s="15"/>
      <c r="G6997"/>
    </row>
    <row r="6998" spans="3:7" x14ac:dyDescent="0.25">
      <c r="C6998" s="15"/>
      <c r="G6998"/>
    </row>
    <row r="6999" spans="3:7" x14ac:dyDescent="0.25">
      <c r="C6999" s="15"/>
      <c r="G6999"/>
    </row>
    <row r="7000" spans="3:7" x14ac:dyDescent="0.25">
      <c r="C7000" s="15"/>
      <c r="G7000"/>
    </row>
    <row r="7001" spans="3:7" x14ac:dyDescent="0.25">
      <c r="C7001" s="15"/>
      <c r="G7001"/>
    </row>
    <row r="7002" spans="3:7" x14ac:dyDescent="0.25">
      <c r="C7002" s="15"/>
      <c r="G7002"/>
    </row>
    <row r="7003" spans="3:7" x14ac:dyDescent="0.25">
      <c r="C7003" s="15"/>
      <c r="G7003"/>
    </row>
    <row r="7004" spans="3:7" x14ac:dyDescent="0.25">
      <c r="C7004" s="15"/>
      <c r="G7004"/>
    </row>
    <row r="7005" spans="3:7" x14ac:dyDescent="0.25">
      <c r="C7005" s="15"/>
      <c r="G7005"/>
    </row>
    <row r="7006" spans="3:7" x14ac:dyDescent="0.25">
      <c r="C7006" s="15"/>
      <c r="G7006"/>
    </row>
    <row r="7007" spans="3:7" x14ac:dyDescent="0.25">
      <c r="C7007" s="15"/>
      <c r="G7007"/>
    </row>
    <row r="7008" spans="3:7" x14ac:dyDescent="0.25">
      <c r="C7008" s="15"/>
      <c r="G7008"/>
    </row>
    <row r="7009" spans="3:7" x14ac:dyDescent="0.25">
      <c r="C7009" s="15"/>
      <c r="G7009"/>
    </row>
    <row r="7010" spans="3:7" x14ac:dyDescent="0.25">
      <c r="C7010" s="15"/>
      <c r="G7010"/>
    </row>
    <row r="7011" spans="3:7" x14ac:dyDescent="0.25">
      <c r="C7011" s="15"/>
      <c r="G7011"/>
    </row>
    <row r="7012" spans="3:7" x14ac:dyDescent="0.25">
      <c r="C7012" s="15"/>
      <c r="G7012"/>
    </row>
    <row r="7013" spans="3:7" x14ac:dyDescent="0.25">
      <c r="C7013" s="15"/>
      <c r="G7013"/>
    </row>
    <row r="7014" spans="3:7" x14ac:dyDescent="0.25">
      <c r="C7014" s="15"/>
      <c r="G7014"/>
    </row>
    <row r="7015" spans="3:7" x14ac:dyDescent="0.25">
      <c r="C7015" s="15"/>
      <c r="G7015"/>
    </row>
    <row r="7016" spans="3:7" x14ac:dyDescent="0.25">
      <c r="C7016" s="15"/>
      <c r="G7016"/>
    </row>
    <row r="7017" spans="3:7" x14ac:dyDescent="0.25">
      <c r="C7017" s="15"/>
      <c r="G7017"/>
    </row>
    <row r="7018" spans="3:7" x14ac:dyDescent="0.25">
      <c r="C7018" s="15"/>
      <c r="G7018"/>
    </row>
    <row r="7019" spans="3:7" x14ac:dyDescent="0.25">
      <c r="C7019" s="15"/>
      <c r="G7019"/>
    </row>
    <row r="7020" spans="3:7" x14ac:dyDescent="0.25">
      <c r="C7020" s="15"/>
      <c r="G7020"/>
    </row>
    <row r="7021" spans="3:7" x14ac:dyDescent="0.25">
      <c r="C7021" s="15"/>
      <c r="G7021"/>
    </row>
    <row r="7022" spans="3:7" x14ac:dyDescent="0.25">
      <c r="C7022" s="15"/>
      <c r="G7022"/>
    </row>
    <row r="7023" spans="3:7" x14ac:dyDescent="0.25">
      <c r="C7023" s="15"/>
      <c r="G7023"/>
    </row>
    <row r="7024" spans="3:7" x14ac:dyDescent="0.25">
      <c r="C7024" s="15"/>
      <c r="G7024"/>
    </row>
    <row r="7025" spans="3:7" x14ac:dyDescent="0.25">
      <c r="C7025" s="15"/>
      <c r="G7025"/>
    </row>
    <row r="7026" spans="3:7" x14ac:dyDescent="0.25">
      <c r="C7026" s="15"/>
      <c r="G7026"/>
    </row>
    <row r="7027" spans="3:7" x14ac:dyDescent="0.25">
      <c r="C7027" s="15"/>
      <c r="G7027"/>
    </row>
    <row r="7028" spans="3:7" x14ac:dyDescent="0.25">
      <c r="C7028" s="15"/>
      <c r="G7028"/>
    </row>
    <row r="7029" spans="3:7" x14ac:dyDescent="0.25">
      <c r="C7029" s="15"/>
      <c r="G7029"/>
    </row>
    <row r="7030" spans="3:7" x14ac:dyDescent="0.25">
      <c r="C7030" s="15"/>
      <c r="G7030"/>
    </row>
    <row r="7031" spans="3:7" x14ac:dyDescent="0.25">
      <c r="C7031" s="15"/>
      <c r="G7031"/>
    </row>
    <row r="7032" spans="3:7" x14ac:dyDescent="0.25">
      <c r="C7032" s="15"/>
      <c r="G7032"/>
    </row>
    <row r="7033" spans="3:7" x14ac:dyDescent="0.25">
      <c r="C7033" s="15"/>
      <c r="G7033"/>
    </row>
    <row r="7034" spans="3:7" x14ac:dyDescent="0.25">
      <c r="C7034" s="15"/>
      <c r="G7034"/>
    </row>
    <row r="7035" spans="3:7" x14ac:dyDescent="0.25">
      <c r="C7035" s="15"/>
      <c r="G7035"/>
    </row>
    <row r="7036" spans="3:7" x14ac:dyDescent="0.25">
      <c r="C7036" s="15"/>
      <c r="G7036"/>
    </row>
    <row r="7037" spans="3:7" x14ac:dyDescent="0.25">
      <c r="C7037" s="15"/>
      <c r="G7037"/>
    </row>
    <row r="7038" spans="3:7" x14ac:dyDescent="0.25">
      <c r="C7038" s="15"/>
      <c r="G7038"/>
    </row>
    <row r="7039" spans="3:7" x14ac:dyDescent="0.25">
      <c r="C7039" s="15"/>
      <c r="G7039"/>
    </row>
    <row r="7040" spans="3:7" x14ac:dyDescent="0.25">
      <c r="C7040" s="15"/>
      <c r="G7040"/>
    </row>
    <row r="7041" spans="3:7" x14ac:dyDescent="0.25">
      <c r="C7041" s="15"/>
      <c r="G7041"/>
    </row>
    <row r="7042" spans="3:7" x14ac:dyDescent="0.25">
      <c r="C7042" s="15"/>
      <c r="G7042"/>
    </row>
    <row r="7043" spans="3:7" x14ac:dyDescent="0.25">
      <c r="C7043" s="15"/>
      <c r="G7043"/>
    </row>
    <row r="7044" spans="3:7" x14ac:dyDescent="0.25">
      <c r="C7044" s="15"/>
      <c r="G7044"/>
    </row>
    <row r="7045" spans="3:7" x14ac:dyDescent="0.25">
      <c r="C7045" s="15"/>
      <c r="G7045"/>
    </row>
    <row r="7046" spans="3:7" x14ac:dyDescent="0.25">
      <c r="C7046" s="15"/>
      <c r="G7046"/>
    </row>
    <row r="7047" spans="3:7" x14ac:dyDescent="0.25">
      <c r="C7047" s="15"/>
      <c r="G7047"/>
    </row>
    <row r="7048" spans="3:7" x14ac:dyDescent="0.25">
      <c r="C7048" s="15"/>
      <c r="G7048"/>
    </row>
    <row r="7049" spans="3:7" x14ac:dyDescent="0.25">
      <c r="C7049" s="15"/>
      <c r="G7049"/>
    </row>
    <row r="7050" spans="3:7" x14ac:dyDescent="0.25">
      <c r="C7050" s="15"/>
      <c r="G7050"/>
    </row>
    <row r="7051" spans="3:7" x14ac:dyDescent="0.25">
      <c r="C7051" s="15"/>
      <c r="G7051"/>
    </row>
    <row r="7052" spans="3:7" x14ac:dyDescent="0.25">
      <c r="C7052" s="15"/>
      <c r="G7052"/>
    </row>
    <row r="7053" spans="3:7" x14ac:dyDescent="0.25">
      <c r="C7053" s="15"/>
      <c r="G7053"/>
    </row>
    <row r="7054" spans="3:7" x14ac:dyDescent="0.25">
      <c r="C7054" s="15"/>
      <c r="G7054"/>
    </row>
    <row r="7055" spans="3:7" x14ac:dyDescent="0.25">
      <c r="C7055" s="15"/>
      <c r="G7055"/>
    </row>
    <row r="7056" spans="3:7" x14ac:dyDescent="0.25">
      <c r="C7056" s="15"/>
      <c r="G7056"/>
    </row>
    <row r="7057" spans="3:7" x14ac:dyDescent="0.25">
      <c r="C7057" s="15"/>
      <c r="G7057"/>
    </row>
    <row r="7058" spans="3:7" x14ac:dyDescent="0.25">
      <c r="C7058" s="15"/>
      <c r="G7058"/>
    </row>
    <row r="7059" spans="3:7" x14ac:dyDescent="0.25">
      <c r="C7059" s="15"/>
      <c r="G7059"/>
    </row>
    <row r="7060" spans="3:7" x14ac:dyDescent="0.25">
      <c r="C7060" s="15"/>
      <c r="G7060"/>
    </row>
    <row r="7061" spans="3:7" x14ac:dyDescent="0.25">
      <c r="C7061" s="15"/>
      <c r="G7061"/>
    </row>
    <row r="7062" spans="3:7" x14ac:dyDescent="0.25">
      <c r="C7062" s="15"/>
      <c r="G7062"/>
    </row>
    <row r="7063" spans="3:7" x14ac:dyDescent="0.25">
      <c r="C7063" s="15"/>
      <c r="G7063"/>
    </row>
    <row r="7064" spans="3:7" x14ac:dyDescent="0.25">
      <c r="C7064" s="15"/>
      <c r="G7064"/>
    </row>
    <row r="7065" spans="3:7" x14ac:dyDescent="0.25">
      <c r="C7065" s="15"/>
      <c r="G7065"/>
    </row>
    <row r="7066" spans="3:7" x14ac:dyDescent="0.25">
      <c r="C7066" s="15"/>
      <c r="G7066"/>
    </row>
    <row r="7067" spans="3:7" x14ac:dyDescent="0.25">
      <c r="C7067" s="15"/>
      <c r="G7067"/>
    </row>
    <row r="7068" spans="3:7" x14ac:dyDescent="0.25">
      <c r="C7068" s="15"/>
      <c r="G7068"/>
    </row>
    <row r="7069" spans="3:7" x14ac:dyDescent="0.25">
      <c r="C7069" s="15"/>
      <c r="G7069"/>
    </row>
    <row r="7070" spans="3:7" x14ac:dyDescent="0.25">
      <c r="C7070" s="15"/>
      <c r="G7070"/>
    </row>
    <row r="7071" spans="3:7" x14ac:dyDescent="0.25">
      <c r="C7071" s="15"/>
      <c r="G7071"/>
    </row>
    <row r="7072" spans="3:7" x14ac:dyDescent="0.25">
      <c r="C7072" s="15"/>
      <c r="G7072"/>
    </row>
    <row r="7073" spans="3:7" x14ac:dyDescent="0.25">
      <c r="C7073" s="15"/>
      <c r="G7073"/>
    </row>
    <row r="7074" spans="3:7" x14ac:dyDescent="0.25">
      <c r="C7074" s="15"/>
      <c r="G7074"/>
    </row>
    <row r="7075" spans="3:7" x14ac:dyDescent="0.25">
      <c r="C7075" s="15"/>
      <c r="G7075"/>
    </row>
    <row r="7076" spans="3:7" x14ac:dyDescent="0.25">
      <c r="C7076" s="15"/>
      <c r="G7076"/>
    </row>
    <row r="7077" spans="3:7" x14ac:dyDescent="0.25">
      <c r="C7077" s="15"/>
      <c r="G7077"/>
    </row>
    <row r="7078" spans="3:7" x14ac:dyDescent="0.25">
      <c r="C7078" s="15"/>
      <c r="G7078"/>
    </row>
    <row r="7079" spans="3:7" x14ac:dyDescent="0.25">
      <c r="C7079" s="15"/>
      <c r="G7079"/>
    </row>
    <row r="7080" spans="3:7" x14ac:dyDescent="0.25">
      <c r="C7080" s="15"/>
      <c r="G7080"/>
    </row>
    <row r="7081" spans="3:7" x14ac:dyDescent="0.25">
      <c r="C7081" s="15"/>
      <c r="G7081"/>
    </row>
    <row r="7082" spans="3:7" x14ac:dyDescent="0.25">
      <c r="C7082" s="15"/>
      <c r="G7082"/>
    </row>
    <row r="7083" spans="3:7" x14ac:dyDescent="0.25">
      <c r="C7083" s="15"/>
      <c r="G7083"/>
    </row>
    <row r="7084" spans="3:7" x14ac:dyDescent="0.25">
      <c r="C7084" s="15"/>
      <c r="G7084"/>
    </row>
    <row r="7085" spans="3:7" x14ac:dyDescent="0.25">
      <c r="C7085" s="15"/>
      <c r="G7085"/>
    </row>
    <row r="7086" spans="3:7" x14ac:dyDescent="0.25">
      <c r="C7086" s="15"/>
      <c r="G7086"/>
    </row>
    <row r="7087" spans="3:7" x14ac:dyDescent="0.25">
      <c r="C7087" s="15"/>
      <c r="G7087"/>
    </row>
    <row r="7088" spans="3:7" x14ac:dyDescent="0.25">
      <c r="C7088" s="15"/>
      <c r="G7088"/>
    </row>
    <row r="7089" spans="3:7" x14ac:dyDescent="0.25">
      <c r="C7089" s="15"/>
      <c r="G7089"/>
    </row>
    <row r="7090" spans="3:7" x14ac:dyDescent="0.25">
      <c r="C7090" s="15"/>
      <c r="G7090"/>
    </row>
    <row r="7091" spans="3:7" x14ac:dyDescent="0.25">
      <c r="C7091" s="15"/>
      <c r="G7091"/>
    </row>
    <row r="7092" spans="3:7" x14ac:dyDescent="0.25">
      <c r="C7092" s="15"/>
      <c r="G7092"/>
    </row>
    <row r="7093" spans="3:7" x14ac:dyDescent="0.25">
      <c r="C7093" s="15"/>
      <c r="G7093"/>
    </row>
    <row r="7094" spans="3:7" x14ac:dyDescent="0.25">
      <c r="C7094" s="15"/>
      <c r="G7094"/>
    </row>
    <row r="7095" spans="3:7" x14ac:dyDescent="0.25">
      <c r="C7095" s="15"/>
      <c r="G7095"/>
    </row>
    <row r="7096" spans="3:7" x14ac:dyDescent="0.25">
      <c r="C7096" s="15"/>
      <c r="G7096"/>
    </row>
    <row r="7097" spans="3:7" x14ac:dyDescent="0.25">
      <c r="C7097" s="15"/>
      <c r="G7097"/>
    </row>
    <row r="7098" spans="3:7" x14ac:dyDescent="0.25">
      <c r="C7098" s="15"/>
      <c r="G7098"/>
    </row>
    <row r="7099" spans="3:7" x14ac:dyDescent="0.25">
      <c r="C7099" s="15"/>
      <c r="G7099"/>
    </row>
    <row r="7100" spans="3:7" x14ac:dyDescent="0.25">
      <c r="C7100" s="15"/>
      <c r="G7100"/>
    </row>
    <row r="7101" spans="3:7" x14ac:dyDescent="0.25">
      <c r="C7101" s="15"/>
      <c r="G7101"/>
    </row>
    <row r="7102" spans="3:7" x14ac:dyDescent="0.25">
      <c r="C7102" s="15"/>
      <c r="G7102"/>
    </row>
    <row r="7103" spans="3:7" x14ac:dyDescent="0.25">
      <c r="C7103" s="15"/>
      <c r="G7103"/>
    </row>
    <row r="7104" spans="3:7" x14ac:dyDescent="0.25">
      <c r="C7104" s="15"/>
      <c r="G7104"/>
    </row>
    <row r="7105" spans="3:7" x14ac:dyDescent="0.25">
      <c r="C7105" s="15"/>
      <c r="G7105"/>
    </row>
    <row r="7106" spans="3:7" x14ac:dyDescent="0.25">
      <c r="C7106" s="15"/>
      <c r="G7106"/>
    </row>
    <row r="7107" spans="3:7" x14ac:dyDescent="0.25">
      <c r="C7107" s="15"/>
      <c r="G7107"/>
    </row>
    <row r="7108" spans="3:7" x14ac:dyDescent="0.25">
      <c r="C7108" s="15"/>
      <c r="G7108"/>
    </row>
    <row r="7109" spans="3:7" x14ac:dyDescent="0.25">
      <c r="C7109" s="15"/>
      <c r="G7109"/>
    </row>
    <row r="7110" spans="3:7" x14ac:dyDescent="0.25">
      <c r="C7110" s="15"/>
      <c r="G7110"/>
    </row>
    <row r="7111" spans="3:7" x14ac:dyDescent="0.25">
      <c r="C7111" s="15"/>
      <c r="G7111"/>
    </row>
    <row r="7112" spans="3:7" x14ac:dyDescent="0.25">
      <c r="C7112" s="15"/>
      <c r="G7112"/>
    </row>
    <row r="7113" spans="3:7" x14ac:dyDescent="0.25">
      <c r="C7113" s="15"/>
      <c r="G7113"/>
    </row>
    <row r="7114" spans="3:7" x14ac:dyDescent="0.25">
      <c r="C7114" s="15"/>
      <c r="G7114"/>
    </row>
    <row r="7115" spans="3:7" x14ac:dyDescent="0.25">
      <c r="C7115" s="15"/>
      <c r="G7115"/>
    </row>
    <row r="7116" spans="3:7" x14ac:dyDescent="0.25">
      <c r="C7116" s="15"/>
      <c r="G7116"/>
    </row>
    <row r="7117" spans="3:7" x14ac:dyDescent="0.25">
      <c r="C7117" s="15"/>
      <c r="G7117"/>
    </row>
    <row r="7118" spans="3:7" x14ac:dyDescent="0.25">
      <c r="C7118" s="15"/>
      <c r="G7118"/>
    </row>
    <row r="7119" spans="3:7" x14ac:dyDescent="0.25">
      <c r="C7119" s="15"/>
      <c r="G7119"/>
    </row>
    <row r="7120" spans="3:7" x14ac:dyDescent="0.25">
      <c r="C7120" s="15"/>
      <c r="G7120"/>
    </row>
    <row r="7121" spans="3:7" x14ac:dyDescent="0.25">
      <c r="C7121" s="15"/>
      <c r="G7121"/>
    </row>
    <row r="7122" spans="3:7" x14ac:dyDescent="0.25">
      <c r="C7122" s="15"/>
      <c r="G7122"/>
    </row>
    <row r="7123" spans="3:7" x14ac:dyDescent="0.25">
      <c r="C7123" s="15"/>
      <c r="G7123"/>
    </row>
    <row r="7124" spans="3:7" x14ac:dyDescent="0.25">
      <c r="C7124" s="15"/>
      <c r="G7124"/>
    </row>
    <row r="7125" spans="3:7" x14ac:dyDescent="0.25">
      <c r="C7125" s="15"/>
      <c r="G7125"/>
    </row>
    <row r="7126" spans="3:7" x14ac:dyDescent="0.25">
      <c r="C7126" s="15"/>
      <c r="G7126"/>
    </row>
    <row r="7127" spans="3:7" x14ac:dyDescent="0.25">
      <c r="C7127" s="15"/>
      <c r="G7127"/>
    </row>
    <row r="7128" spans="3:7" x14ac:dyDescent="0.25">
      <c r="C7128" s="15"/>
      <c r="G7128"/>
    </row>
    <row r="7129" spans="3:7" x14ac:dyDescent="0.25">
      <c r="C7129" s="15"/>
      <c r="G7129"/>
    </row>
    <row r="7130" spans="3:7" x14ac:dyDescent="0.25">
      <c r="C7130" s="15"/>
      <c r="G7130"/>
    </row>
    <row r="7131" spans="3:7" x14ac:dyDescent="0.25">
      <c r="C7131" s="15"/>
      <c r="G7131"/>
    </row>
    <row r="7132" spans="3:7" x14ac:dyDescent="0.25">
      <c r="C7132" s="15"/>
      <c r="G7132"/>
    </row>
    <row r="7133" spans="3:7" x14ac:dyDescent="0.25">
      <c r="C7133" s="15"/>
      <c r="G7133"/>
    </row>
    <row r="7134" spans="3:7" x14ac:dyDescent="0.25">
      <c r="C7134" s="15"/>
      <c r="G7134"/>
    </row>
    <row r="7135" spans="3:7" x14ac:dyDescent="0.25">
      <c r="C7135" s="15"/>
      <c r="G7135"/>
    </row>
    <row r="7136" spans="3:7" x14ac:dyDescent="0.25">
      <c r="C7136" s="15"/>
      <c r="G7136"/>
    </row>
    <row r="7137" spans="3:7" x14ac:dyDescent="0.25">
      <c r="C7137" s="15"/>
      <c r="G7137"/>
    </row>
    <row r="7138" spans="3:7" x14ac:dyDescent="0.25">
      <c r="C7138" s="15"/>
      <c r="G7138"/>
    </row>
    <row r="7139" spans="3:7" x14ac:dyDescent="0.25">
      <c r="C7139" s="15"/>
      <c r="G7139"/>
    </row>
    <row r="7140" spans="3:7" x14ac:dyDescent="0.25">
      <c r="C7140" s="15"/>
      <c r="G7140"/>
    </row>
    <row r="7141" spans="3:7" x14ac:dyDescent="0.25">
      <c r="C7141" s="15"/>
      <c r="G7141"/>
    </row>
    <row r="7142" spans="3:7" x14ac:dyDescent="0.25">
      <c r="C7142" s="15"/>
      <c r="G7142"/>
    </row>
    <row r="7143" spans="3:7" x14ac:dyDescent="0.25">
      <c r="C7143" s="15"/>
      <c r="G7143"/>
    </row>
    <row r="7144" spans="3:7" x14ac:dyDescent="0.25">
      <c r="C7144" s="15"/>
      <c r="G7144"/>
    </row>
    <row r="7145" spans="3:7" x14ac:dyDescent="0.25">
      <c r="C7145" s="15"/>
      <c r="G7145"/>
    </row>
    <row r="7146" spans="3:7" x14ac:dyDescent="0.25">
      <c r="C7146" s="15"/>
      <c r="G7146"/>
    </row>
    <row r="7147" spans="3:7" x14ac:dyDescent="0.25">
      <c r="C7147" s="15"/>
      <c r="G7147"/>
    </row>
    <row r="7148" spans="3:7" x14ac:dyDescent="0.25">
      <c r="C7148" s="15"/>
      <c r="G7148"/>
    </row>
    <row r="7149" spans="3:7" x14ac:dyDescent="0.25">
      <c r="C7149" s="15"/>
      <c r="G7149"/>
    </row>
    <row r="7150" spans="3:7" x14ac:dyDescent="0.25">
      <c r="C7150" s="15"/>
      <c r="G7150"/>
    </row>
    <row r="7151" spans="3:7" x14ac:dyDescent="0.25">
      <c r="C7151" s="15"/>
      <c r="G7151"/>
    </row>
    <row r="7152" spans="3:7" x14ac:dyDescent="0.25">
      <c r="C7152" s="15"/>
      <c r="G7152"/>
    </row>
    <row r="7153" spans="3:7" x14ac:dyDescent="0.25">
      <c r="C7153" s="15"/>
      <c r="G7153"/>
    </row>
    <row r="7154" spans="3:7" x14ac:dyDescent="0.25">
      <c r="C7154" s="15"/>
      <c r="G7154"/>
    </row>
    <row r="7155" spans="3:7" x14ac:dyDescent="0.25">
      <c r="C7155" s="15"/>
      <c r="G7155"/>
    </row>
    <row r="7156" spans="3:7" x14ac:dyDescent="0.25">
      <c r="C7156" s="15"/>
      <c r="G7156"/>
    </row>
    <row r="7157" spans="3:7" x14ac:dyDescent="0.25">
      <c r="C7157" s="15"/>
      <c r="G7157"/>
    </row>
    <row r="7158" spans="3:7" x14ac:dyDescent="0.25">
      <c r="C7158" s="15"/>
      <c r="G7158"/>
    </row>
    <row r="7159" spans="3:7" x14ac:dyDescent="0.25">
      <c r="C7159" s="15"/>
      <c r="G7159"/>
    </row>
    <row r="7160" spans="3:7" x14ac:dyDescent="0.25">
      <c r="C7160" s="15"/>
      <c r="G7160"/>
    </row>
    <row r="7161" spans="3:7" x14ac:dyDescent="0.25">
      <c r="C7161" s="15"/>
      <c r="G7161"/>
    </row>
    <row r="7162" spans="3:7" x14ac:dyDescent="0.25">
      <c r="C7162" s="15"/>
      <c r="G7162"/>
    </row>
    <row r="7163" spans="3:7" x14ac:dyDescent="0.25">
      <c r="C7163" s="15"/>
      <c r="G7163"/>
    </row>
    <row r="7164" spans="3:7" x14ac:dyDescent="0.25">
      <c r="C7164" s="15"/>
      <c r="G7164"/>
    </row>
    <row r="7165" spans="3:7" x14ac:dyDescent="0.25">
      <c r="C7165" s="15"/>
      <c r="G7165"/>
    </row>
    <row r="7166" spans="3:7" x14ac:dyDescent="0.25">
      <c r="C7166" s="15"/>
      <c r="G7166"/>
    </row>
    <row r="7167" spans="3:7" x14ac:dyDescent="0.25">
      <c r="C7167" s="15"/>
      <c r="G7167"/>
    </row>
    <row r="7168" spans="3:7" x14ac:dyDescent="0.25">
      <c r="C7168" s="15"/>
      <c r="G7168"/>
    </row>
    <row r="7169" spans="3:7" x14ac:dyDescent="0.25">
      <c r="C7169" s="15"/>
      <c r="G7169"/>
    </row>
    <row r="7170" spans="3:7" x14ac:dyDescent="0.25">
      <c r="C7170" s="15"/>
      <c r="G7170"/>
    </row>
    <row r="7171" spans="3:7" x14ac:dyDescent="0.25">
      <c r="C7171" s="15"/>
      <c r="G7171"/>
    </row>
    <row r="7172" spans="3:7" x14ac:dyDescent="0.25">
      <c r="C7172" s="15"/>
      <c r="G7172"/>
    </row>
    <row r="7173" spans="3:7" x14ac:dyDescent="0.25">
      <c r="C7173" s="15"/>
      <c r="G7173"/>
    </row>
    <row r="7174" spans="3:7" x14ac:dyDescent="0.25">
      <c r="C7174" s="15"/>
      <c r="G7174"/>
    </row>
    <row r="7175" spans="3:7" x14ac:dyDescent="0.25">
      <c r="C7175" s="15"/>
      <c r="G7175"/>
    </row>
    <row r="7176" spans="3:7" x14ac:dyDescent="0.25">
      <c r="C7176" s="15"/>
      <c r="G7176"/>
    </row>
    <row r="7177" spans="3:7" x14ac:dyDescent="0.25">
      <c r="C7177" s="15"/>
      <c r="G7177"/>
    </row>
    <row r="7178" spans="3:7" x14ac:dyDescent="0.25">
      <c r="C7178" s="15"/>
      <c r="G7178"/>
    </row>
    <row r="7179" spans="3:7" x14ac:dyDescent="0.25">
      <c r="C7179" s="15"/>
      <c r="G7179"/>
    </row>
    <row r="7180" spans="3:7" x14ac:dyDescent="0.25">
      <c r="C7180" s="15"/>
      <c r="G7180"/>
    </row>
    <row r="7181" spans="3:7" x14ac:dyDescent="0.25">
      <c r="C7181" s="15"/>
      <c r="G7181"/>
    </row>
    <row r="7182" spans="3:7" x14ac:dyDescent="0.25">
      <c r="C7182" s="15"/>
      <c r="G7182"/>
    </row>
    <row r="7183" spans="3:7" x14ac:dyDescent="0.25">
      <c r="C7183" s="15"/>
      <c r="G7183"/>
    </row>
    <row r="7184" spans="3:7" x14ac:dyDescent="0.25">
      <c r="C7184" s="15"/>
      <c r="G7184"/>
    </row>
    <row r="7185" spans="3:7" x14ac:dyDescent="0.25">
      <c r="C7185" s="15"/>
      <c r="G7185"/>
    </row>
    <row r="7186" spans="3:7" x14ac:dyDescent="0.25">
      <c r="C7186" s="15"/>
      <c r="G7186"/>
    </row>
    <row r="7187" spans="3:7" x14ac:dyDescent="0.25">
      <c r="C7187" s="15"/>
      <c r="G7187"/>
    </row>
    <row r="7188" spans="3:7" x14ac:dyDescent="0.25">
      <c r="C7188" s="15"/>
      <c r="G7188"/>
    </row>
    <row r="7189" spans="3:7" x14ac:dyDescent="0.25">
      <c r="C7189" s="15"/>
      <c r="G7189"/>
    </row>
    <row r="7190" spans="3:7" x14ac:dyDescent="0.25">
      <c r="C7190" s="15"/>
      <c r="G7190"/>
    </row>
    <row r="7191" spans="3:7" x14ac:dyDescent="0.25">
      <c r="C7191" s="15"/>
      <c r="G7191"/>
    </row>
    <row r="7192" spans="3:7" x14ac:dyDescent="0.25">
      <c r="C7192" s="15"/>
      <c r="G7192"/>
    </row>
    <row r="7193" spans="3:7" x14ac:dyDescent="0.25">
      <c r="C7193" s="15"/>
      <c r="G7193"/>
    </row>
    <row r="7194" spans="3:7" x14ac:dyDescent="0.25">
      <c r="C7194" s="15"/>
      <c r="G7194"/>
    </row>
    <row r="7195" spans="3:7" x14ac:dyDescent="0.25">
      <c r="C7195" s="15"/>
      <c r="G7195"/>
    </row>
    <row r="7196" spans="3:7" x14ac:dyDescent="0.25">
      <c r="C7196" s="15"/>
      <c r="G7196"/>
    </row>
    <row r="7197" spans="3:7" x14ac:dyDescent="0.25">
      <c r="C7197" s="15"/>
      <c r="G7197"/>
    </row>
    <row r="7198" spans="3:7" x14ac:dyDescent="0.25">
      <c r="C7198" s="15"/>
      <c r="G7198"/>
    </row>
    <row r="7199" spans="3:7" x14ac:dyDescent="0.25">
      <c r="C7199" s="15"/>
      <c r="G7199"/>
    </row>
    <row r="7200" spans="3:7" x14ac:dyDescent="0.25">
      <c r="C7200" s="15"/>
      <c r="G7200"/>
    </row>
    <row r="7201" spans="3:7" x14ac:dyDescent="0.25">
      <c r="C7201" s="15"/>
      <c r="G7201"/>
    </row>
    <row r="7202" spans="3:7" x14ac:dyDescent="0.25">
      <c r="C7202" s="15"/>
      <c r="G7202"/>
    </row>
    <row r="7203" spans="3:7" x14ac:dyDescent="0.25">
      <c r="C7203" s="15"/>
      <c r="G7203"/>
    </row>
    <row r="7204" spans="3:7" x14ac:dyDescent="0.25">
      <c r="C7204" s="15"/>
      <c r="G7204"/>
    </row>
    <row r="7205" spans="3:7" x14ac:dyDescent="0.25">
      <c r="C7205" s="15"/>
      <c r="G7205"/>
    </row>
    <row r="7206" spans="3:7" x14ac:dyDescent="0.25">
      <c r="C7206" s="15"/>
      <c r="G7206"/>
    </row>
    <row r="7207" spans="3:7" x14ac:dyDescent="0.25">
      <c r="C7207" s="15"/>
      <c r="G7207"/>
    </row>
    <row r="7208" spans="3:7" x14ac:dyDescent="0.25">
      <c r="C7208" s="15"/>
      <c r="G7208"/>
    </row>
    <row r="7209" spans="3:7" x14ac:dyDescent="0.25">
      <c r="C7209" s="15"/>
      <c r="G7209"/>
    </row>
    <row r="7210" spans="3:7" x14ac:dyDescent="0.25">
      <c r="C7210" s="15"/>
      <c r="G7210"/>
    </row>
    <row r="7211" spans="3:7" x14ac:dyDescent="0.25">
      <c r="C7211" s="15"/>
      <c r="G7211"/>
    </row>
    <row r="7212" spans="3:7" x14ac:dyDescent="0.25">
      <c r="C7212" s="15"/>
      <c r="G7212"/>
    </row>
    <row r="7213" spans="3:7" x14ac:dyDescent="0.25">
      <c r="C7213" s="15"/>
      <c r="G7213"/>
    </row>
    <row r="7214" spans="3:7" x14ac:dyDescent="0.25">
      <c r="C7214" s="15"/>
      <c r="G7214"/>
    </row>
    <row r="7215" spans="3:7" x14ac:dyDescent="0.25">
      <c r="C7215" s="15"/>
      <c r="G7215"/>
    </row>
    <row r="7216" spans="3:7" x14ac:dyDescent="0.25">
      <c r="C7216" s="15"/>
      <c r="G7216"/>
    </row>
    <row r="7217" spans="3:7" x14ac:dyDescent="0.25">
      <c r="C7217" s="15"/>
      <c r="G7217"/>
    </row>
    <row r="7218" spans="3:7" x14ac:dyDescent="0.25">
      <c r="C7218" s="15"/>
      <c r="G7218"/>
    </row>
    <row r="7219" spans="3:7" x14ac:dyDescent="0.25">
      <c r="C7219" s="15"/>
      <c r="G7219"/>
    </row>
    <row r="7220" spans="3:7" x14ac:dyDescent="0.25">
      <c r="C7220" s="15"/>
      <c r="G7220"/>
    </row>
    <row r="7221" spans="3:7" x14ac:dyDescent="0.25">
      <c r="C7221" s="15"/>
      <c r="G7221"/>
    </row>
    <row r="7222" spans="3:7" x14ac:dyDescent="0.25">
      <c r="C7222" s="15"/>
      <c r="G7222"/>
    </row>
    <row r="7223" spans="3:7" x14ac:dyDescent="0.25">
      <c r="C7223" s="15"/>
      <c r="G7223"/>
    </row>
    <row r="7224" spans="3:7" x14ac:dyDescent="0.25">
      <c r="C7224" s="15"/>
      <c r="G7224"/>
    </row>
    <row r="7225" spans="3:7" x14ac:dyDescent="0.25">
      <c r="C7225" s="15"/>
      <c r="G7225"/>
    </row>
    <row r="7226" spans="3:7" x14ac:dyDescent="0.25">
      <c r="C7226" s="15"/>
      <c r="G7226"/>
    </row>
    <row r="7227" spans="3:7" x14ac:dyDescent="0.25">
      <c r="C7227" s="15"/>
      <c r="G7227"/>
    </row>
    <row r="7228" spans="3:7" x14ac:dyDescent="0.25">
      <c r="C7228" s="15"/>
      <c r="G7228"/>
    </row>
    <row r="7229" spans="3:7" x14ac:dyDescent="0.25">
      <c r="C7229" s="15"/>
      <c r="G7229"/>
    </row>
    <row r="7230" spans="3:7" x14ac:dyDescent="0.25">
      <c r="C7230" s="15"/>
      <c r="G7230"/>
    </row>
    <row r="7231" spans="3:7" x14ac:dyDescent="0.25">
      <c r="C7231" s="15"/>
      <c r="G7231"/>
    </row>
    <row r="7232" spans="3:7" x14ac:dyDescent="0.25">
      <c r="C7232" s="15"/>
      <c r="G7232"/>
    </row>
    <row r="7233" spans="3:7" x14ac:dyDescent="0.25">
      <c r="C7233" s="15"/>
      <c r="G7233"/>
    </row>
    <row r="7234" spans="3:7" x14ac:dyDescent="0.25">
      <c r="C7234" s="15"/>
      <c r="G7234"/>
    </row>
    <row r="7235" spans="3:7" x14ac:dyDescent="0.25">
      <c r="C7235" s="15"/>
      <c r="G7235"/>
    </row>
    <row r="7236" spans="3:7" x14ac:dyDescent="0.25">
      <c r="C7236" s="15"/>
      <c r="G7236"/>
    </row>
    <row r="7237" spans="3:7" x14ac:dyDescent="0.25">
      <c r="C7237" s="15"/>
      <c r="G7237"/>
    </row>
    <row r="7238" spans="3:7" x14ac:dyDescent="0.25">
      <c r="C7238" s="15"/>
      <c r="G7238"/>
    </row>
    <row r="7239" spans="3:7" x14ac:dyDescent="0.25">
      <c r="C7239" s="15"/>
      <c r="G7239"/>
    </row>
    <row r="7240" spans="3:7" x14ac:dyDescent="0.25">
      <c r="C7240" s="15"/>
      <c r="G7240"/>
    </row>
    <row r="7241" spans="3:7" x14ac:dyDescent="0.25">
      <c r="C7241" s="15"/>
      <c r="G7241"/>
    </row>
    <row r="7242" spans="3:7" x14ac:dyDescent="0.25">
      <c r="C7242" s="15"/>
      <c r="G7242"/>
    </row>
    <row r="7243" spans="3:7" x14ac:dyDescent="0.25">
      <c r="C7243" s="15"/>
      <c r="G7243"/>
    </row>
    <row r="7244" spans="3:7" x14ac:dyDescent="0.25">
      <c r="C7244" s="15"/>
      <c r="G7244"/>
    </row>
    <row r="7245" spans="3:7" x14ac:dyDescent="0.25">
      <c r="C7245" s="15"/>
      <c r="G7245"/>
    </row>
    <row r="7246" spans="3:7" x14ac:dyDescent="0.25">
      <c r="C7246" s="15"/>
      <c r="G7246"/>
    </row>
    <row r="7247" spans="3:7" x14ac:dyDescent="0.25">
      <c r="C7247" s="15"/>
      <c r="G7247"/>
    </row>
    <row r="7248" spans="3:7" x14ac:dyDescent="0.25">
      <c r="C7248" s="15"/>
      <c r="G7248"/>
    </row>
    <row r="7249" spans="3:7" x14ac:dyDescent="0.25">
      <c r="C7249" s="15"/>
      <c r="G7249"/>
    </row>
    <row r="7250" spans="3:7" x14ac:dyDescent="0.25">
      <c r="C7250" s="15"/>
      <c r="G7250"/>
    </row>
    <row r="7251" spans="3:7" x14ac:dyDescent="0.25">
      <c r="C7251" s="15"/>
      <c r="G7251"/>
    </row>
    <row r="7252" spans="3:7" x14ac:dyDescent="0.25">
      <c r="C7252" s="15"/>
      <c r="G7252"/>
    </row>
    <row r="7253" spans="3:7" x14ac:dyDescent="0.25">
      <c r="C7253" s="15"/>
      <c r="G7253"/>
    </row>
    <row r="7254" spans="3:7" x14ac:dyDescent="0.25">
      <c r="C7254" s="15"/>
      <c r="G7254"/>
    </row>
    <row r="7255" spans="3:7" x14ac:dyDescent="0.25">
      <c r="C7255" s="15"/>
      <c r="G7255"/>
    </row>
    <row r="7256" spans="3:7" x14ac:dyDescent="0.25">
      <c r="C7256" s="15"/>
      <c r="G7256"/>
    </row>
    <row r="7257" spans="3:7" x14ac:dyDescent="0.25">
      <c r="C7257" s="15"/>
      <c r="G7257"/>
    </row>
    <row r="7258" spans="3:7" x14ac:dyDescent="0.25">
      <c r="C7258" s="15"/>
      <c r="G7258"/>
    </row>
    <row r="7259" spans="3:7" x14ac:dyDescent="0.25">
      <c r="C7259" s="15"/>
      <c r="G7259"/>
    </row>
    <row r="7260" spans="3:7" x14ac:dyDescent="0.25">
      <c r="C7260" s="15"/>
      <c r="G7260"/>
    </row>
    <row r="7261" spans="3:7" x14ac:dyDescent="0.25">
      <c r="C7261" s="15"/>
      <c r="G7261"/>
    </row>
    <row r="7262" spans="3:7" x14ac:dyDescent="0.25">
      <c r="C7262" s="15"/>
      <c r="G7262"/>
    </row>
    <row r="7263" spans="3:7" x14ac:dyDescent="0.25">
      <c r="C7263" s="15"/>
      <c r="G7263"/>
    </row>
    <row r="7264" spans="3:7" x14ac:dyDescent="0.25">
      <c r="C7264" s="15"/>
      <c r="G7264"/>
    </row>
    <row r="7265" spans="3:7" x14ac:dyDescent="0.25">
      <c r="C7265" s="15"/>
      <c r="G7265"/>
    </row>
    <row r="7266" spans="3:7" x14ac:dyDescent="0.25">
      <c r="C7266" s="15"/>
      <c r="G7266"/>
    </row>
    <row r="7267" spans="3:7" x14ac:dyDescent="0.25">
      <c r="C7267" s="15"/>
      <c r="G7267"/>
    </row>
    <row r="7268" spans="3:7" x14ac:dyDescent="0.25">
      <c r="C7268" s="15"/>
      <c r="G7268"/>
    </row>
    <row r="7269" spans="3:7" x14ac:dyDescent="0.25">
      <c r="C7269" s="15"/>
      <c r="G7269"/>
    </row>
    <row r="7270" spans="3:7" x14ac:dyDescent="0.25">
      <c r="C7270" s="15"/>
      <c r="G7270"/>
    </row>
    <row r="7271" spans="3:7" x14ac:dyDescent="0.25">
      <c r="C7271" s="15"/>
      <c r="G7271"/>
    </row>
    <row r="7272" spans="3:7" x14ac:dyDescent="0.25">
      <c r="C7272" s="15"/>
      <c r="G7272"/>
    </row>
    <row r="7273" spans="3:7" x14ac:dyDescent="0.25">
      <c r="C7273" s="15"/>
      <c r="G7273"/>
    </row>
    <row r="7274" spans="3:7" x14ac:dyDescent="0.25">
      <c r="C7274" s="15"/>
      <c r="G7274"/>
    </row>
    <row r="7275" spans="3:7" x14ac:dyDescent="0.25">
      <c r="C7275" s="15"/>
      <c r="G7275"/>
    </row>
    <row r="7276" spans="3:7" x14ac:dyDescent="0.25">
      <c r="C7276" s="15"/>
      <c r="G7276"/>
    </row>
    <row r="7277" spans="3:7" x14ac:dyDescent="0.25">
      <c r="C7277" s="15"/>
      <c r="G7277"/>
    </row>
    <row r="7278" spans="3:7" x14ac:dyDescent="0.25">
      <c r="C7278" s="15"/>
      <c r="G7278"/>
    </row>
    <row r="7279" spans="3:7" x14ac:dyDescent="0.25">
      <c r="C7279" s="15"/>
      <c r="G7279"/>
    </row>
    <row r="7280" spans="3:7" x14ac:dyDescent="0.25">
      <c r="C7280" s="15"/>
      <c r="G7280"/>
    </row>
    <row r="7281" spans="3:7" x14ac:dyDescent="0.25">
      <c r="C7281" s="15"/>
      <c r="G7281"/>
    </row>
    <row r="7282" spans="3:7" x14ac:dyDescent="0.25">
      <c r="C7282" s="15"/>
      <c r="G7282"/>
    </row>
    <row r="7283" spans="3:7" x14ac:dyDescent="0.25">
      <c r="C7283" s="15"/>
      <c r="G7283"/>
    </row>
    <row r="7284" spans="3:7" x14ac:dyDescent="0.25">
      <c r="C7284" s="15"/>
      <c r="G7284"/>
    </row>
    <row r="7285" spans="3:7" x14ac:dyDescent="0.25">
      <c r="C7285" s="15"/>
      <c r="G7285"/>
    </row>
    <row r="7286" spans="3:7" x14ac:dyDescent="0.25">
      <c r="C7286" s="15"/>
      <c r="G7286"/>
    </row>
    <row r="7287" spans="3:7" x14ac:dyDescent="0.25">
      <c r="C7287" s="15"/>
      <c r="G7287"/>
    </row>
    <row r="7288" spans="3:7" x14ac:dyDescent="0.25">
      <c r="C7288" s="15"/>
      <c r="G7288"/>
    </row>
    <row r="7289" spans="3:7" x14ac:dyDescent="0.25">
      <c r="C7289" s="15"/>
      <c r="G7289"/>
    </row>
    <row r="7290" spans="3:7" x14ac:dyDescent="0.25">
      <c r="C7290" s="15"/>
      <c r="G7290"/>
    </row>
    <row r="7291" spans="3:7" x14ac:dyDescent="0.25">
      <c r="C7291" s="15"/>
      <c r="G7291"/>
    </row>
    <row r="7292" spans="3:7" x14ac:dyDescent="0.25">
      <c r="C7292" s="15"/>
      <c r="G7292"/>
    </row>
    <row r="7293" spans="3:7" x14ac:dyDescent="0.25">
      <c r="C7293" s="15"/>
      <c r="G7293"/>
    </row>
    <row r="7294" spans="3:7" x14ac:dyDescent="0.25">
      <c r="C7294" s="15"/>
      <c r="G7294"/>
    </row>
    <row r="7295" spans="3:7" x14ac:dyDescent="0.25">
      <c r="C7295" s="15"/>
      <c r="G7295"/>
    </row>
    <row r="7296" spans="3:7" x14ac:dyDescent="0.25">
      <c r="C7296" s="15"/>
      <c r="G7296"/>
    </row>
    <row r="7297" spans="3:7" x14ac:dyDescent="0.25">
      <c r="C7297" s="15"/>
      <c r="G7297"/>
    </row>
    <row r="7298" spans="3:7" x14ac:dyDescent="0.25">
      <c r="C7298" s="15"/>
      <c r="G7298"/>
    </row>
    <row r="7299" spans="3:7" x14ac:dyDescent="0.25">
      <c r="C7299" s="15"/>
      <c r="G7299"/>
    </row>
    <row r="7300" spans="3:7" x14ac:dyDescent="0.25">
      <c r="C7300" s="15"/>
      <c r="G7300"/>
    </row>
    <row r="7301" spans="3:7" x14ac:dyDescent="0.25">
      <c r="C7301" s="15"/>
      <c r="G7301"/>
    </row>
    <row r="7302" spans="3:7" x14ac:dyDescent="0.25">
      <c r="C7302" s="15"/>
      <c r="G7302"/>
    </row>
    <row r="7303" spans="3:7" x14ac:dyDescent="0.25">
      <c r="C7303" s="15"/>
      <c r="G7303"/>
    </row>
    <row r="7304" spans="3:7" x14ac:dyDescent="0.25">
      <c r="C7304" s="15"/>
      <c r="G7304"/>
    </row>
    <row r="7305" spans="3:7" x14ac:dyDescent="0.25">
      <c r="C7305" s="15"/>
      <c r="G7305"/>
    </row>
    <row r="7306" spans="3:7" x14ac:dyDescent="0.25">
      <c r="C7306" s="15"/>
      <c r="G7306"/>
    </row>
    <row r="7307" spans="3:7" x14ac:dyDescent="0.25">
      <c r="C7307" s="15"/>
      <c r="G7307"/>
    </row>
    <row r="7308" spans="3:7" x14ac:dyDescent="0.25">
      <c r="C7308" s="15"/>
      <c r="G7308"/>
    </row>
    <row r="7309" spans="3:7" x14ac:dyDescent="0.25">
      <c r="C7309" s="15"/>
      <c r="G7309"/>
    </row>
    <row r="7310" spans="3:7" x14ac:dyDescent="0.25">
      <c r="C7310" s="15"/>
      <c r="G7310"/>
    </row>
    <row r="7311" spans="3:7" x14ac:dyDescent="0.25">
      <c r="C7311" s="15"/>
      <c r="G7311"/>
    </row>
    <row r="7312" spans="3:7" x14ac:dyDescent="0.25">
      <c r="C7312" s="15"/>
      <c r="G7312"/>
    </row>
    <row r="7313" spans="3:7" x14ac:dyDescent="0.25">
      <c r="C7313" s="15"/>
      <c r="G7313"/>
    </row>
    <row r="7314" spans="3:7" x14ac:dyDescent="0.25">
      <c r="C7314" s="15"/>
      <c r="G7314"/>
    </row>
    <row r="7315" spans="3:7" x14ac:dyDescent="0.25">
      <c r="C7315" s="15"/>
      <c r="G7315"/>
    </row>
    <row r="7316" spans="3:7" x14ac:dyDescent="0.25">
      <c r="C7316" s="15"/>
      <c r="G7316"/>
    </row>
    <row r="7317" spans="3:7" x14ac:dyDescent="0.25">
      <c r="C7317" s="15"/>
      <c r="G7317"/>
    </row>
    <row r="7318" spans="3:7" x14ac:dyDescent="0.25">
      <c r="C7318" s="15"/>
      <c r="G7318"/>
    </row>
    <row r="7319" spans="3:7" x14ac:dyDescent="0.25">
      <c r="C7319" s="15"/>
      <c r="G7319"/>
    </row>
    <row r="7320" spans="3:7" x14ac:dyDescent="0.25">
      <c r="C7320" s="15"/>
      <c r="G7320"/>
    </row>
    <row r="7321" spans="3:7" x14ac:dyDescent="0.25">
      <c r="C7321" s="15"/>
      <c r="G7321"/>
    </row>
    <row r="7322" spans="3:7" x14ac:dyDescent="0.25">
      <c r="C7322" s="15"/>
      <c r="G7322"/>
    </row>
    <row r="7323" spans="3:7" x14ac:dyDescent="0.25">
      <c r="C7323" s="15"/>
      <c r="G7323"/>
    </row>
    <row r="7324" spans="3:7" x14ac:dyDescent="0.25">
      <c r="C7324" s="15"/>
      <c r="G7324"/>
    </row>
    <row r="7325" spans="3:7" x14ac:dyDescent="0.25">
      <c r="C7325" s="15"/>
      <c r="G7325"/>
    </row>
    <row r="7326" spans="3:7" x14ac:dyDescent="0.25">
      <c r="C7326" s="15"/>
      <c r="G7326"/>
    </row>
    <row r="7327" spans="3:7" x14ac:dyDescent="0.25">
      <c r="C7327" s="15"/>
      <c r="G7327"/>
    </row>
    <row r="7328" spans="3:7" x14ac:dyDescent="0.25">
      <c r="C7328" s="15"/>
      <c r="G7328"/>
    </row>
    <row r="7329" spans="3:7" x14ac:dyDescent="0.25">
      <c r="C7329" s="15"/>
      <c r="G7329"/>
    </row>
    <row r="7330" spans="3:7" x14ac:dyDescent="0.25">
      <c r="C7330" s="15"/>
      <c r="G7330"/>
    </row>
    <row r="7331" spans="3:7" x14ac:dyDescent="0.25">
      <c r="C7331" s="15"/>
      <c r="G7331"/>
    </row>
    <row r="7332" spans="3:7" x14ac:dyDescent="0.25">
      <c r="C7332" s="15"/>
      <c r="G7332"/>
    </row>
    <row r="7333" spans="3:7" x14ac:dyDescent="0.25">
      <c r="C7333" s="15"/>
      <c r="G7333"/>
    </row>
    <row r="7334" spans="3:7" x14ac:dyDescent="0.25">
      <c r="C7334" s="15"/>
      <c r="G7334"/>
    </row>
    <row r="7335" spans="3:7" x14ac:dyDescent="0.25">
      <c r="C7335" s="15"/>
      <c r="G7335"/>
    </row>
    <row r="7336" spans="3:7" x14ac:dyDescent="0.25">
      <c r="C7336" s="15"/>
      <c r="G7336"/>
    </row>
    <row r="7337" spans="3:7" x14ac:dyDescent="0.25">
      <c r="C7337" s="15"/>
      <c r="G7337"/>
    </row>
    <row r="7338" spans="3:7" x14ac:dyDescent="0.25">
      <c r="C7338" s="15"/>
      <c r="G7338"/>
    </row>
    <row r="7339" spans="3:7" x14ac:dyDescent="0.25">
      <c r="C7339" s="15"/>
      <c r="G7339"/>
    </row>
    <row r="7340" spans="3:7" x14ac:dyDescent="0.25">
      <c r="C7340" s="15"/>
      <c r="G7340"/>
    </row>
    <row r="7341" spans="3:7" x14ac:dyDescent="0.25">
      <c r="C7341" s="15"/>
      <c r="G7341"/>
    </row>
    <row r="7342" spans="3:7" x14ac:dyDescent="0.25">
      <c r="C7342" s="15"/>
      <c r="G7342"/>
    </row>
    <row r="7343" spans="3:7" x14ac:dyDescent="0.25">
      <c r="C7343" s="15"/>
      <c r="G7343"/>
    </row>
    <row r="7344" spans="3:7" x14ac:dyDescent="0.25">
      <c r="C7344" s="15"/>
      <c r="G7344"/>
    </row>
    <row r="7345" spans="3:7" x14ac:dyDescent="0.25">
      <c r="C7345" s="15"/>
      <c r="G7345"/>
    </row>
    <row r="7346" spans="3:7" x14ac:dyDescent="0.25">
      <c r="C7346" s="15"/>
      <c r="G7346"/>
    </row>
    <row r="7347" spans="3:7" x14ac:dyDescent="0.25">
      <c r="C7347" s="15"/>
      <c r="G7347"/>
    </row>
    <row r="7348" spans="3:7" x14ac:dyDescent="0.25">
      <c r="C7348" s="15"/>
      <c r="G7348"/>
    </row>
    <row r="7349" spans="3:7" x14ac:dyDescent="0.25">
      <c r="C7349" s="15"/>
      <c r="G7349"/>
    </row>
    <row r="7350" spans="3:7" x14ac:dyDescent="0.25">
      <c r="C7350" s="15"/>
      <c r="G7350"/>
    </row>
    <row r="7351" spans="3:7" x14ac:dyDescent="0.25">
      <c r="C7351" s="15"/>
      <c r="G7351"/>
    </row>
    <row r="7352" spans="3:7" x14ac:dyDescent="0.25">
      <c r="C7352" s="15"/>
      <c r="G7352"/>
    </row>
    <row r="7353" spans="3:7" x14ac:dyDescent="0.25">
      <c r="C7353" s="15"/>
      <c r="G7353"/>
    </row>
    <row r="7354" spans="3:7" x14ac:dyDescent="0.25">
      <c r="C7354" s="15"/>
      <c r="G7354"/>
    </row>
    <row r="7355" spans="3:7" x14ac:dyDescent="0.25">
      <c r="C7355" s="15"/>
      <c r="G7355"/>
    </row>
    <row r="7356" spans="3:7" x14ac:dyDescent="0.25">
      <c r="C7356" s="15"/>
      <c r="G7356"/>
    </row>
    <row r="7357" spans="3:7" x14ac:dyDescent="0.25">
      <c r="C7357" s="15"/>
      <c r="G7357"/>
    </row>
    <row r="7358" spans="3:7" x14ac:dyDescent="0.25">
      <c r="C7358" s="15"/>
      <c r="G7358"/>
    </row>
    <row r="7359" spans="3:7" x14ac:dyDescent="0.25">
      <c r="C7359" s="15"/>
      <c r="G7359"/>
    </row>
    <row r="7360" spans="3:7" x14ac:dyDescent="0.25">
      <c r="C7360" s="15"/>
      <c r="G7360"/>
    </row>
    <row r="7361" spans="3:7" x14ac:dyDescent="0.25">
      <c r="C7361" s="15"/>
      <c r="G7361"/>
    </row>
    <row r="7362" spans="3:7" x14ac:dyDescent="0.25">
      <c r="C7362" s="15"/>
      <c r="G7362"/>
    </row>
    <row r="7363" spans="3:7" x14ac:dyDescent="0.25">
      <c r="C7363" s="15"/>
      <c r="G7363"/>
    </row>
    <row r="7364" spans="3:7" x14ac:dyDescent="0.25">
      <c r="C7364" s="15"/>
      <c r="G7364"/>
    </row>
    <row r="7365" spans="3:7" x14ac:dyDescent="0.25">
      <c r="C7365" s="15"/>
      <c r="G7365"/>
    </row>
    <row r="7366" spans="3:7" x14ac:dyDescent="0.25">
      <c r="C7366" s="15"/>
      <c r="G7366"/>
    </row>
    <row r="7367" spans="3:7" x14ac:dyDescent="0.25">
      <c r="C7367" s="15"/>
      <c r="G7367"/>
    </row>
    <row r="7368" spans="3:7" x14ac:dyDescent="0.25">
      <c r="C7368" s="15"/>
      <c r="G7368"/>
    </row>
    <row r="7369" spans="3:7" x14ac:dyDescent="0.25">
      <c r="C7369" s="15"/>
      <c r="G7369"/>
    </row>
    <row r="7370" spans="3:7" x14ac:dyDescent="0.25">
      <c r="C7370" s="15"/>
      <c r="G7370"/>
    </row>
    <row r="7371" spans="3:7" x14ac:dyDescent="0.25">
      <c r="C7371" s="15"/>
      <c r="G7371"/>
    </row>
    <row r="7372" spans="3:7" x14ac:dyDescent="0.25">
      <c r="C7372" s="15"/>
      <c r="G7372"/>
    </row>
    <row r="7373" spans="3:7" x14ac:dyDescent="0.25">
      <c r="C7373" s="15"/>
      <c r="G7373"/>
    </row>
    <row r="7374" spans="3:7" x14ac:dyDescent="0.25">
      <c r="C7374" s="15"/>
      <c r="G7374"/>
    </row>
    <row r="7375" spans="3:7" x14ac:dyDescent="0.25">
      <c r="C7375" s="15"/>
      <c r="G7375"/>
    </row>
    <row r="7376" spans="3:7" x14ac:dyDescent="0.25">
      <c r="C7376" s="15"/>
      <c r="G7376"/>
    </row>
    <row r="7377" spans="3:7" x14ac:dyDescent="0.25">
      <c r="C7377" s="15"/>
      <c r="G7377"/>
    </row>
    <row r="7378" spans="3:7" x14ac:dyDescent="0.25">
      <c r="C7378" s="15"/>
      <c r="G7378"/>
    </row>
    <row r="7379" spans="3:7" x14ac:dyDescent="0.25">
      <c r="C7379" s="15"/>
      <c r="G7379"/>
    </row>
    <row r="7380" spans="3:7" x14ac:dyDescent="0.25">
      <c r="C7380" s="15"/>
      <c r="G7380"/>
    </row>
    <row r="7381" spans="3:7" x14ac:dyDescent="0.25">
      <c r="C7381" s="15"/>
      <c r="G7381"/>
    </row>
    <row r="7382" spans="3:7" x14ac:dyDescent="0.25">
      <c r="C7382" s="15"/>
      <c r="G7382"/>
    </row>
    <row r="7383" spans="3:7" x14ac:dyDescent="0.25">
      <c r="C7383" s="15"/>
      <c r="G7383"/>
    </row>
    <row r="7384" spans="3:7" x14ac:dyDescent="0.25">
      <c r="C7384" s="15"/>
      <c r="G7384"/>
    </row>
    <row r="7385" spans="3:7" x14ac:dyDescent="0.25">
      <c r="C7385" s="15"/>
      <c r="G7385"/>
    </row>
    <row r="7386" spans="3:7" x14ac:dyDescent="0.25">
      <c r="C7386" s="15"/>
      <c r="G7386"/>
    </row>
    <row r="7387" spans="3:7" x14ac:dyDescent="0.25">
      <c r="C7387" s="15"/>
      <c r="G7387"/>
    </row>
    <row r="7388" spans="3:7" x14ac:dyDescent="0.25">
      <c r="C7388" s="15"/>
      <c r="G7388"/>
    </row>
    <row r="7389" spans="3:7" x14ac:dyDescent="0.25">
      <c r="C7389" s="15"/>
      <c r="G7389"/>
    </row>
    <row r="7390" spans="3:7" x14ac:dyDescent="0.25">
      <c r="C7390" s="15"/>
      <c r="G7390"/>
    </row>
    <row r="7391" spans="3:7" x14ac:dyDescent="0.25">
      <c r="C7391" s="15"/>
      <c r="G7391"/>
    </row>
    <row r="7392" spans="3:7" x14ac:dyDescent="0.25">
      <c r="C7392" s="15"/>
      <c r="G7392"/>
    </row>
    <row r="7393" spans="3:7" x14ac:dyDescent="0.25">
      <c r="C7393" s="15"/>
      <c r="G7393"/>
    </row>
    <row r="7394" spans="3:7" x14ac:dyDescent="0.25">
      <c r="C7394" s="15"/>
      <c r="G7394"/>
    </row>
    <row r="7395" spans="3:7" x14ac:dyDescent="0.25">
      <c r="C7395" s="15"/>
      <c r="G7395"/>
    </row>
    <row r="7396" spans="3:7" x14ac:dyDescent="0.25">
      <c r="C7396" s="15"/>
      <c r="G7396"/>
    </row>
    <row r="7397" spans="3:7" x14ac:dyDescent="0.25">
      <c r="C7397" s="15"/>
      <c r="G7397"/>
    </row>
    <row r="7398" spans="3:7" x14ac:dyDescent="0.25">
      <c r="C7398" s="15"/>
      <c r="G7398"/>
    </row>
    <row r="7399" spans="3:7" x14ac:dyDescent="0.25">
      <c r="C7399" s="15"/>
      <c r="G7399"/>
    </row>
    <row r="7400" spans="3:7" x14ac:dyDescent="0.25">
      <c r="C7400" s="15"/>
      <c r="G7400"/>
    </row>
    <row r="7401" spans="3:7" x14ac:dyDescent="0.25">
      <c r="C7401" s="15"/>
      <c r="G7401"/>
    </row>
    <row r="7402" spans="3:7" x14ac:dyDescent="0.25">
      <c r="C7402" s="15"/>
      <c r="G7402"/>
    </row>
    <row r="7403" spans="3:7" x14ac:dyDescent="0.25">
      <c r="C7403" s="15"/>
      <c r="G7403"/>
    </row>
    <row r="7404" spans="3:7" x14ac:dyDescent="0.25">
      <c r="C7404" s="15"/>
      <c r="G7404"/>
    </row>
    <row r="7405" spans="3:7" x14ac:dyDescent="0.25">
      <c r="C7405" s="15"/>
      <c r="G7405"/>
    </row>
    <row r="7406" spans="3:7" x14ac:dyDescent="0.25">
      <c r="C7406" s="15"/>
      <c r="G7406"/>
    </row>
    <row r="7407" spans="3:7" x14ac:dyDescent="0.25">
      <c r="C7407" s="15"/>
      <c r="G7407"/>
    </row>
    <row r="7408" spans="3:7" x14ac:dyDescent="0.25">
      <c r="C7408" s="15"/>
      <c r="G7408"/>
    </row>
    <row r="7409" spans="3:7" x14ac:dyDescent="0.25">
      <c r="C7409" s="15"/>
      <c r="G7409"/>
    </row>
    <row r="7410" spans="3:7" x14ac:dyDescent="0.25">
      <c r="C7410" s="15"/>
      <c r="G7410"/>
    </row>
    <row r="7411" spans="3:7" x14ac:dyDescent="0.25">
      <c r="C7411" s="15"/>
      <c r="G7411"/>
    </row>
    <row r="7412" spans="3:7" x14ac:dyDescent="0.25">
      <c r="C7412" s="15"/>
      <c r="G7412"/>
    </row>
    <row r="7413" spans="3:7" x14ac:dyDescent="0.25">
      <c r="C7413" s="15"/>
      <c r="G7413"/>
    </row>
    <row r="7414" spans="3:7" x14ac:dyDescent="0.25">
      <c r="C7414" s="15"/>
      <c r="G7414"/>
    </row>
    <row r="7415" spans="3:7" x14ac:dyDescent="0.25">
      <c r="C7415" s="15"/>
      <c r="G7415"/>
    </row>
    <row r="7416" spans="3:7" x14ac:dyDescent="0.25">
      <c r="C7416" s="15"/>
      <c r="G7416"/>
    </row>
    <row r="7417" spans="3:7" x14ac:dyDescent="0.25">
      <c r="C7417" s="15"/>
      <c r="G7417"/>
    </row>
    <row r="7418" spans="3:7" x14ac:dyDescent="0.25">
      <c r="C7418" s="15"/>
      <c r="G7418"/>
    </row>
    <row r="7419" spans="3:7" x14ac:dyDescent="0.25">
      <c r="C7419" s="15"/>
      <c r="G7419"/>
    </row>
    <row r="7420" spans="3:7" x14ac:dyDescent="0.25">
      <c r="C7420" s="15"/>
      <c r="G7420"/>
    </row>
    <row r="7421" spans="3:7" x14ac:dyDescent="0.25">
      <c r="C7421" s="15"/>
      <c r="G7421"/>
    </row>
    <row r="7422" spans="3:7" x14ac:dyDescent="0.25">
      <c r="C7422" s="15"/>
      <c r="G7422"/>
    </row>
    <row r="7423" spans="3:7" x14ac:dyDescent="0.25">
      <c r="C7423" s="15"/>
      <c r="G7423"/>
    </row>
    <row r="7424" spans="3:7" x14ac:dyDescent="0.25">
      <c r="C7424" s="15"/>
      <c r="G7424"/>
    </row>
    <row r="7425" spans="3:7" x14ac:dyDescent="0.25">
      <c r="C7425" s="15"/>
      <c r="G7425"/>
    </row>
    <row r="7426" spans="3:7" x14ac:dyDescent="0.25">
      <c r="C7426" s="15"/>
      <c r="G7426"/>
    </row>
    <row r="7427" spans="3:7" x14ac:dyDescent="0.25">
      <c r="C7427" s="15"/>
      <c r="G7427"/>
    </row>
    <row r="7428" spans="3:7" x14ac:dyDescent="0.25">
      <c r="C7428" s="15"/>
      <c r="G7428"/>
    </row>
    <row r="7429" spans="3:7" x14ac:dyDescent="0.25">
      <c r="C7429" s="15"/>
      <c r="G7429"/>
    </row>
    <row r="7430" spans="3:7" x14ac:dyDescent="0.25">
      <c r="C7430" s="15"/>
      <c r="G7430"/>
    </row>
    <row r="7431" spans="3:7" x14ac:dyDescent="0.25">
      <c r="C7431" s="15"/>
      <c r="G7431"/>
    </row>
    <row r="7432" spans="3:7" x14ac:dyDescent="0.25">
      <c r="C7432" s="15"/>
      <c r="G7432"/>
    </row>
    <row r="7433" spans="3:7" x14ac:dyDescent="0.25">
      <c r="C7433" s="15"/>
      <c r="G7433"/>
    </row>
    <row r="7434" spans="3:7" x14ac:dyDescent="0.25">
      <c r="C7434" s="15"/>
      <c r="G7434"/>
    </row>
    <row r="7435" spans="3:7" x14ac:dyDescent="0.25">
      <c r="C7435" s="15"/>
      <c r="G7435"/>
    </row>
    <row r="7436" spans="3:7" x14ac:dyDescent="0.25">
      <c r="C7436" s="15"/>
      <c r="G7436"/>
    </row>
    <row r="7437" spans="3:7" x14ac:dyDescent="0.25">
      <c r="C7437" s="15"/>
      <c r="G7437"/>
    </row>
    <row r="7438" spans="3:7" x14ac:dyDescent="0.25">
      <c r="C7438" s="15"/>
      <c r="G7438"/>
    </row>
    <row r="7439" spans="3:7" x14ac:dyDescent="0.25">
      <c r="C7439" s="15"/>
      <c r="G7439"/>
    </row>
    <row r="7440" spans="3:7" x14ac:dyDescent="0.25">
      <c r="C7440" s="15"/>
      <c r="G7440"/>
    </row>
    <row r="7441" spans="3:7" x14ac:dyDescent="0.25">
      <c r="C7441" s="15"/>
      <c r="G7441"/>
    </row>
    <row r="7442" spans="3:7" x14ac:dyDescent="0.25">
      <c r="C7442" s="15"/>
      <c r="G7442"/>
    </row>
    <row r="7443" spans="3:7" x14ac:dyDescent="0.25">
      <c r="C7443" s="15"/>
      <c r="G7443"/>
    </row>
    <row r="7444" spans="3:7" x14ac:dyDescent="0.25">
      <c r="C7444" s="15"/>
      <c r="G7444"/>
    </row>
    <row r="7445" spans="3:7" x14ac:dyDescent="0.25">
      <c r="C7445" s="15"/>
      <c r="G7445"/>
    </row>
    <row r="7446" spans="3:7" x14ac:dyDescent="0.25">
      <c r="C7446" s="15"/>
      <c r="G7446"/>
    </row>
    <row r="7447" spans="3:7" x14ac:dyDescent="0.25">
      <c r="C7447" s="15"/>
      <c r="G7447"/>
    </row>
    <row r="7448" spans="3:7" x14ac:dyDescent="0.25">
      <c r="C7448" s="15"/>
      <c r="G7448"/>
    </row>
    <row r="7449" spans="3:7" x14ac:dyDescent="0.25">
      <c r="C7449" s="15"/>
      <c r="G7449"/>
    </row>
    <row r="7450" spans="3:7" x14ac:dyDescent="0.25">
      <c r="C7450" s="15"/>
      <c r="G7450"/>
    </row>
    <row r="7451" spans="3:7" x14ac:dyDescent="0.25">
      <c r="C7451" s="15"/>
      <c r="G7451"/>
    </row>
    <row r="7452" spans="3:7" x14ac:dyDescent="0.25">
      <c r="C7452" s="15"/>
      <c r="G7452"/>
    </row>
    <row r="7453" spans="3:7" x14ac:dyDescent="0.25">
      <c r="C7453" s="15"/>
      <c r="G7453"/>
    </row>
    <row r="7454" spans="3:7" x14ac:dyDescent="0.25">
      <c r="C7454" s="15"/>
      <c r="G7454"/>
    </row>
    <row r="7455" spans="3:7" x14ac:dyDescent="0.25">
      <c r="C7455" s="15"/>
      <c r="G7455"/>
    </row>
    <row r="7456" spans="3:7" x14ac:dyDescent="0.25">
      <c r="C7456" s="15"/>
      <c r="G7456"/>
    </row>
    <row r="7457" spans="3:7" x14ac:dyDescent="0.25">
      <c r="C7457" s="15"/>
      <c r="G7457"/>
    </row>
    <row r="7458" spans="3:7" x14ac:dyDescent="0.25">
      <c r="C7458" s="15"/>
      <c r="G7458"/>
    </row>
    <row r="7459" spans="3:7" x14ac:dyDescent="0.25">
      <c r="C7459" s="15"/>
      <c r="G7459"/>
    </row>
    <row r="7460" spans="3:7" x14ac:dyDescent="0.25">
      <c r="C7460" s="15"/>
      <c r="G7460"/>
    </row>
    <row r="7461" spans="3:7" x14ac:dyDescent="0.25">
      <c r="C7461" s="15"/>
      <c r="G7461"/>
    </row>
    <row r="7462" spans="3:7" x14ac:dyDescent="0.25">
      <c r="C7462" s="15"/>
      <c r="G7462"/>
    </row>
    <row r="7463" spans="3:7" x14ac:dyDescent="0.25">
      <c r="C7463" s="15"/>
      <c r="G7463"/>
    </row>
    <row r="7464" spans="3:7" x14ac:dyDescent="0.25">
      <c r="C7464" s="15"/>
      <c r="G7464"/>
    </row>
    <row r="7465" spans="3:7" x14ac:dyDescent="0.25">
      <c r="C7465" s="15"/>
      <c r="G7465"/>
    </row>
    <row r="7466" spans="3:7" x14ac:dyDescent="0.25">
      <c r="C7466" s="15"/>
      <c r="G7466"/>
    </row>
    <row r="7467" spans="3:7" x14ac:dyDescent="0.25">
      <c r="C7467" s="15"/>
      <c r="G7467"/>
    </row>
    <row r="7468" spans="3:7" x14ac:dyDescent="0.25">
      <c r="C7468" s="15"/>
      <c r="G7468"/>
    </row>
    <row r="7469" spans="3:7" x14ac:dyDescent="0.25">
      <c r="C7469" s="15"/>
      <c r="G7469"/>
    </row>
    <row r="7470" spans="3:7" x14ac:dyDescent="0.25">
      <c r="C7470" s="15"/>
      <c r="G7470"/>
    </row>
    <row r="7471" spans="3:7" x14ac:dyDescent="0.25">
      <c r="C7471" s="15"/>
      <c r="G7471"/>
    </row>
    <row r="7472" spans="3:7" x14ac:dyDescent="0.25">
      <c r="C7472" s="15"/>
      <c r="G7472"/>
    </row>
    <row r="7473" spans="3:7" x14ac:dyDescent="0.25">
      <c r="C7473" s="15"/>
      <c r="G7473"/>
    </row>
    <row r="7474" spans="3:7" x14ac:dyDescent="0.25">
      <c r="C7474" s="15"/>
      <c r="G7474"/>
    </row>
    <row r="7475" spans="3:7" x14ac:dyDescent="0.25">
      <c r="C7475" s="15"/>
      <c r="G7475"/>
    </row>
    <row r="7476" spans="3:7" x14ac:dyDescent="0.25">
      <c r="C7476" s="15"/>
      <c r="G7476"/>
    </row>
    <row r="7477" spans="3:7" x14ac:dyDescent="0.25">
      <c r="C7477" s="15"/>
      <c r="G7477"/>
    </row>
    <row r="7478" spans="3:7" x14ac:dyDescent="0.25">
      <c r="C7478" s="15"/>
      <c r="G7478"/>
    </row>
    <row r="7479" spans="3:7" x14ac:dyDescent="0.25">
      <c r="C7479" s="15"/>
      <c r="G7479"/>
    </row>
    <row r="7480" spans="3:7" x14ac:dyDescent="0.25">
      <c r="C7480" s="15"/>
      <c r="G7480"/>
    </row>
    <row r="7481" spans="3:7" x14ac:dyDescent="0.25">
      <c r="C7481" s="15"/>
      <c r="G7481"/>
    </row>
    <row r="7482" spans="3:7" x14ac:dyDescent="0.25">
      <c r="C7482" s="15"/>
      <c r="G7482"/>
    </row>
    <row r="7483" spans="3:7" x14ac:dyDescent="0.25">
      <c r="C7483" s="15"/>
      <c r="G7483"/>
    </row>
    <row r="7484" spans="3:7" x14ac:dyDescent="0.25">
      <c r="C7484" s="15"/>
      <c r="G7484"/>
    </row>
    <row r="7485" spans="3:7" x14ac:dyDescent="0.25">
      <c r="C7485" s="15"/>
      <c r="G7485"/>
    </row>
    <row r="7486" spans="3:7" x14ac:dyDescent="0.25">
      <c r="C7486" s="15"/>
      <c r="G7486"/>
    </row>
    <row r="7487" spans="3:7" x14ac:dyDescent="0.25">
      <c r="C7487" s="15"/>
      <c r="G7487"/>
    </row>
    <row r="7488" spans="3:7" x14ac:dyDescent="0.25">
      <c r="C7488" s="15"/>
      <c r="G7488"/>
    </row>
    <row r="7489" spans="3:7" x14ac:dyDescent="0.25">
      <c r="C7489" s="15"/>
      <c r="G7489"/>
    </row>
    <row r="7490" spans="3:7" x14ac:dyDescent="0.25">
      <c r="C7490" s="15"/>
      <c r="G7490"/>
    </row>
    <row r="7491" spans="3:7" x14ac:dyDescent="0.25">
      <c r="C7491" s="15"/>
      <c r="G7491"/>
    </row>
    <row r="7492" spans="3:7" x14ac:dyDescent="0.25">
      <c r="C7492" s="15"/>
      <c r="G7492"/>
    </row>
    <row r="7493" spans="3:7" x14ac:dyDescent="0.25">
      <c r="C7493" s="15"/>
      <c r="G7493"/>
    </row>
    <row r="7494" spans="3:7" x14ac:dyDescent="0.25">
      <c r="C7494" s="15"/>
      <c r="G7494"/>
    </row>
    <row r="7495" spans="3:7" x14ac:dyDescent="0.25">
      <c r="C7495" s="15"/>
      <c r="G7495"/>
    </row>
    <row r="7496" spans="3:7" x14ac:dyDescent="0.25">
      <c r="C7496" s="15"/>
      <c r="G7496"/>
    </row>
    <row r="7497" spans="3:7" x14ac:dyDescent="0.25">
      <c r="C7497" s="15"/>
      <c r="G7497"/>
    </row>
    <row r="7498" spans="3:7" x14ac:dyDescent="0.25">
      <c r="C7498" s="15"/>
      <c r="G7498"/>
    </row>
    <row r="7499" spans="3:7" x14ac:dyDescent="0.25">
      <c r="C7499" s="15"/>
      <c r="G7499"/>
    </row>
    <row r="7500" spans="3:7" x14ac:dyDescent="0.25">
      <c r="C7500" s="15"/>
      <c r="G7500"/>
    </row>
    <row r="7501" spans="3:7" x14ac:dyDescent="0.25">
      <c r="C7501" s="15"/>
      <c r="G7501"/>
    </row>
    <row r="7502" spans="3:7" x14ac:dyDescent="0.25">
      <c r="C7502" s="15"/>
      <c r="G7502"/>
    </row>
    <row r="7503" spans="3:7" x14ac:dyDescent="0.25">
      <c r="C7503" s="15"/>
      <c r="G7503"/>
    </row>
    <row r="7504" spans="3:7" x14ac:dyDescent="0.25">
      <c r="C7504" s="15"/>
      <c r="G7504"/>
    </row>
    <row r="7505" spans="3:7" x14ac:dyDescent="0.25">
      <c r="C7505" s="15"/>
      <c r="G7505"/>
    </row>
    <row r="7506" spans="3:7" x14ac:dyDescent="0.25">
      <c r="C7506" s="15"/>
      <c r="G7506"/>
    </row>
    <row r="7507" spans="3:7" x14ac:dyDescent="0.25">
      <c r="C7507" s="15"/>
      <c r="G7507"/>
    </row>
    <row r="7508" spans="3:7" x14ac:dyDescent="0.25">
      <c r="C7508" s="15"/>
      <c r="G7508"/>
    </row>
    <row r="7509" spans="3:7" x14ac:dyDescent="0.25">
      <c r="C7509" s="15"/>
      <c r="G7509"/>
    </row>
    <row r="7510" spans="3:7" x14ac:dyDescent="0.25">
      <c r="C7510" s="15"/>
      <c r="G7510"/>
    </row>
    <row r="7511" spans="3:7" x14ac:dyDescent="0.25">
      <c r="C7511" s="15"/>
      <c r="G7511"/>
    </row>
    <row r="7512" spans="3:7" x14ac:dyDescent="0.25">
      <c r="C7512" s="15"/>
      <c r="G7512"/>
    </row>
    <row r="7513" spans="3:7" x14ac:dyDescent="0.25">
      <c r="C7513" s="15"/>
      <c r="G7513"/>
    </row>
    <row r="7514" spans="3:7" x14ac:dyDescent="0.25">
      <c r="C7514" s="15"/>
      <c r="G7514"/>
    </row>
    <row r="7515" spans="3:7" x14ac:dyDescent="0.25">
      <c r="C7515" s="15"/>
      <c r="G7515"/>
    </row>
    <row r="7516" spans="3:7" x14ac:dyDescent="0.25">
      <c r="C7516" s="15"/>
      <c r="G7516"/>
    </row>
    <row r="7517" spans="3:7" x14ac:dyDescent="0.25">
      <c r="C7517" s="15"/>
      <c r="G7517"/>
    </row>
    <row r="7518" spans="3:7" x14ac:dyDescent="0.25">
      <c r="C7518" s="15"/>
      <c r="G7518"/>
    </row>
    <row r="7519" spans="3:7" x14ac:dyDescent="0.25">
      <c r="C7519" s="15"/>
      <c r="G7519"/>
    </row>
    <row r="7520" spans="3:7" x14ac:dyDescent="0.25">
      <c r="C7520" s="15"/>
      <c r="G7520"/>
    </row>
    <row r="7521" spans="3:7" x14ac:dyDescent="0.25">
      <c r="C7521" s="15"/>
      <c r="G7521"/>
    </row>
    <row r="7522" spans="3:7" x14ac:dyDescent="0.25">
      <c r="C7522" s="15"/>
      <c r="G7522"/>
    </row>
    <row r="7523" spans="3:7" x14ac:dyDescent="0.25">
      <c r="C7523" s="15"/>
      <c r="G7523"/>
    </row>
    <row r="7524" spans="3:7" x14ac:dyDescent="0.25">
      <c r="C7524" s="15"/>
      <c r="G7524"/>
    </row>
    <row r="7525" spans="3:7" x14ac:dyDescent="0.25">
      <c r="C7525" s="15"/>
      <c r="G7525"/>
    </row>
    <row r="7526" spans="3:7" x14ac:dyDescent="0.25">
      <c r="C7526" s="15"/>
      <c r="G7526"/>
    </row>
    <row r="7527" spans="3:7" x14ac:dyDescent="0.25">
      <c r="C7527" s="15"/>
      <c r="G7527"/>
    </row>
    <row r="7528" spans="3:7" x14ac:dyDescent="0.25">
      <c r="C7528" s="15"/>
      <c r="G7528"/>
    </row>
    <row r="7529" spans="3:7" x14ac:dyDescent="0.25">
      <c r="C7529" s="15"/>
      <c r="G7529"/>
    </row>
    <row r="7530" spans="3:7" x14ac:dyDescent="0.25">
      <c r="C7530" s="15"/>
      <c r="G7530"/>
    </row>
    <row r="7531" spans="3:7" x14ac:dyDescent="0.25">
      <c r="C7531" s="15"/>
      <c r="G7531"/>
    </row>
    <row r="7532" spans="3:7" x14ac:dyDescent="0.25">
      <c r="C7532" s="15"/>
      <c r="G7532"/>
    </row>
    <row r="7533" spans="3:7" x14ac:dyDescent="0.25">
      <c r="C7533" s="15"/>
      <c r="G7533"/>
    </row>
    <row r="7534" spans="3:7" x14ac:dyDescent="0.25">
      <c r="C7534" s="15"/>
      <c r="G7534"/>
    </row>
    <row r="7535" spans="3:7" x14ac:dyDescent="0.25">
      <c r="C7535" s="15"/>
      <c r="G7535"/>
    </row>
    <row r="7536" spans="3:7" x14ac:dyDescent="0.25">
      <c r="C7536" s="15"/>
      <c r="G7536"/>
    </row>
    <row r="7537" spans="3:7" x14ac:dyDescent="0.25">
      <c r="C7537" s="15"/>
      <c r="G7537"/>
    </row>
    <row r="7538" spans="3:7" x14ac:dyDescent="0.25">
      <c r="C7538" s="15"/>
      <c r="G7538"/>
    </row>
    <row r="7539" spans="3:7" x14ac:dyDescent="0.25">
      <c r="C7539" s="15"/>
      <c r="G7539"/>
    </row>
    <row r="7540" spans="3:7" x14ac:dyDescent="0.25">
      <c r="C7540" s="15"/>
      <c r="G7540"/>
    </row>
    <row r="7541" spans="3:7" x14ac:dyDescent="0.25">
      <c r="C7541" s="15"/>
      <c r="G7541"/>
    </row>
    <row r="7542" spans="3:7" x14ac:dyDescent="0.25">
      <c r="C7542" s="15"/>
      <c r="G7542"/>
    </row>
    <row r="7543" spans="3:7" x14ac:dyDescent="0.25">
      <c r="C7543" s="15"/>
      <c r="G7543"/>
    </row>
    <row r="7544" spans="3:7" x14ac:dyDescent="0.25">
      <c r="C7544" s="15"/>
      <c r="G7544"/>
    </row>
    <row r="7545" spans="3:7" x14ac:dyDescent="0.25">
      <c r="C7545" s="15"/>
      <c r="G7545"/>
    </row>
    <row r="7546" spans="3:7" x14ac:dyDescent="0.25">
      <c r="C7546" s="15"/>
      <c r="G7546"/>
    </row>
    <row r="7547" spans="3:7" x14ac:dyDescent="0.25">
      <c r="C7547" s="15"/>
      <c r="G7547"/>
    </row>
    <row r="7548" spans="3:7" x14ac:dyDescent="0.25">
      <c r="C7548" s="15"/>
      <c r="G7548"/>
    </row>
    <row r="7549" spans="3:7" x14ac:dyDescent="0.25">
      <c r="C7549" s="15"/>
      <c r="G7549"/>
    </row>
    <row r="7550" spans="3:7" x14ac:dyDescent="0.25">
      <c r="C7550" s="15"/>
      <c r="G7550"/>
    </row>
    <row r="7551" spans="3:7" x14ac:dyDescent="0.25">
      <c r="C7551" s="15"/>
      <c r="G7551"/>
    </row>
    <row r="7552" spans="3:7" x14ac:dyDescent="0.25">
      <c r="C7552" s="15"/>
      <c r="G7552"/>
    </row>
    <row r="7553" spans="3:7" x14ac:dyDescent="0.25">
      <c r="C7553" s="15"/>
      <c r="G7553"/>
    </row>
    <row r="7554" spans="3:7" x14ac:dyDescent="0.25">
      <c r="C7554" s="15"/>
      <c r="G7554"/>
    </row>
    <row r="7555" spans="3:7" x14ac:dyDescent="0.25">
      <c r="C7555" s="15"/>
      <c r="G7555"/>
    </row>
    <row r="7556" spans="3:7" x14ac:dyDescent="0.25">
      <c r="C7556" s="15"/>
      <c r="G7556"/>
    </row>
    <row r="7557" spans="3:7" x14ac:dyDescent="0.25">
      <c r="C7557" s="15"/>
      <c r="G7557"/>
    </row>
    <row r="7558" spans="3:7" x14ac:dyDescent="0.25">
      <c r="C7558" s="15"/>
      <c r="G7558"/>
    </row>
    <row r="7559" spans="3:7" x14ac:dyDescent="0.25">
      <c r="C7559" s="15"/>
      <c r="G7559"/>
    </row>
    <row r="7560" spans="3:7" x14ac:dyDescent="0.25">
      <c r="C7560" s="15"/>
      <c r="G7560"/>
    </row>
    <row r="7561" spans="3:7" x14ac:dyDescent="0.25">
      <c r="C7561" s="15"/>
      <c r="G7561"/>
    </row>
    <row r="7562" spans="3:7" x14ac:dyDescent="0.25">
      <c r="C7562" s="15"/>
      <c r="G7562"/>
    </row>
    <row r="7563" spans="3:7" x14ac:dyDescent="0.25">
      <c r="C7563" s="15"/>
      <c r="G7563"/>
    </row>
    <row r="7564" spans="3:7" x14ac:dyDescent="0.25">
      <c r="C7564" s="15"/>
      <c r="G7564"/>
    </row>
    <row r="7565" spans="3:7" x14ac:dyDescent="0.25">
      <c r="C7565" s="15"/>
      <c r="G7565"/>
    </row>
    <row r="7566" spans="3:7" x14ac:dyDescent="0.25">
      <c r="C7566" s="15"/>
      <c r="G7566"/>
    </row>
    <row r="7567" spans="3:7" x14ac:dyDescent="0.25">
      <c r="C7567" s="15"/>
      <c r="G7567"/>
    </row>
    <row r="7568" spans="3:7" x14ac:dyDescent="0.25">
      <c r="C7568" s="15"/>
      <c r="G7568"/>
    </row>
    <row r="7569" spans="3:7" x14ac:dyDescent="0.25">
      <c r="C7569" s="15"/>
      <c r="G7569"/>
    </row>
    <row r="7570" spans="3:7" x14ac:dyDescent="0.25">
      <c r="C7570" s="15"/>
      <c r="G7570"/>
    </row>
    <row r="7571" spans="3:7" x14ac:dyDescent="0.25">
      <c r="C7571" s="15"/>
      <c r="G7571"/>
    </row>
    <row r="7572" spans="3:7" x14ac:dyDescent="0.25">
      <c r="C7572" s="15"/>
      <c r="G7572"/>
    </row>
    <row r="7573" spans="3:7" x14ac:dyDescent="0.25">
      <c r="C7573" s="15"/>
      <c r="G7573"/>
    </row>
    <row r="7574" spans="3:7" x14ac:dyDescent="0.25">
      <c r="C7574" s="15"/>
      <c r="G7574"/>
    </row>
    <row r="7575" spans="3:7" x14ac:dyDescent="0.25">
      <c r="C7575" s="15"/>
      <c r="G7575"/>
    </row>
    <row r="7576" spans="3:7" x14ac:dyDescent="0.25">
      <c r="C7576" s="15"/>
      <c r="G7576"/>
    </row>
    <row r="7577" spans="3:7" x14ac:dyDescent="0.25">
      <c r="C7577" s="15"/>
      <c r="G7577"/>
    </row>
    <row r="7578" spans="3:7" x14ac:dyDescent="0.25">
      <c r="C7578" s="15"/>
      <c r="G7578"/>
    </row>
    <row r="7579" spans="3:7" x14ac:dyDescent="0.25">
      <c r="C7579" s="15"/>
      <c r="G7579"/>
    </row>
    <row r="7580" spans="3:7" x14ac:dyDescent="0.25">
      <c r="C7580" s="15"/>
      <c r="G7580"/>
    </row>
    <row r="7581" spans="3:7" x14ac:dyDescent="0.25">
      <c r="C7581" s="15"/>
      <c r="G7581"/>
    </row>
    <row r="7582" spans="3:7" x14ac:dyDescent="0.25">
      <c r="C7582" s="15"/>
      <c r="G7582"/>
    </row>
    <row r="7583" spans="3:7" x14ac:dyDescent="0.25">
      <c r="C7583" s="15"/>
      <c r="G7583"/>
    </row>
    <row r="7584" spans="3:7" x14ac:dyDescent="0.25">
      <c r="C7584" s="15"/>
      <c r="G7584"/>
    </row>
    <row r="7585" spans="3:7" x14ac:dyDescent="0.25">
      <c r="C7585" s="15"/>
      <c r="G7585"/>
    </row>
    <row r="7586" spans="3:7" x14ac:dyDescent="0.25">
      <c r="C7586" s="15"/>
      <c r="G7586"/>
    </row>
    <row r="7587" spans="3:7" x14ac:dyDescent="0.25">
      <c r="C7587" s="15"/>
      <c r="G7587"/>
    </row>
    <row r="7588" spans="3:7" x14ac:dyDescent="0.25">
      <c r="C7588" s="15"/>
      <c r="G7588"/>
    </row>
    <row r="7589" spans="3:7" x14ac:dyDescent="0.25">
      <c r="C7589" s="15"/>
      <c r="G7589"/>
    </row>
    <row r="7590" spans="3:7" x14ac:dyDescent="0.25">
      <c r="C7590" s="15"/>
      <c r="G7590"/>
    </row>
    <row r="7591" spans="3:7" x14ac:dyDescent="0.25">
      <c r="C7591" s="15"/>
      <c r="G7591"/>
    </row>
    <row r="7592" spans="3:7" x14ac:dyDescent="0.25">
      <c r="C7592" s="15"/>
      <c r="G7592"/>
    </row>
    <row r="7593" spans="3:7" x14ac:dyDescent="0.25">
      <c r="C7593" s="15"/>
      <c r="G7593"/>
    </row>
    <row r="7594" spans="3:7" x14ac:dyDescent="0.25">
      <c r="C7594" s="15"/>
      <c r="G7594"/>
    </row>
    <row r="7595" spans="3:7" x14ac:dyDescent="0.25">
      <c r="C7595" s="15"/>
      <c r="G7595"/>
    </row>
    <row r="7596" spans="3:7" x14ac:dyDescent="0.25">
      <c r="C7596" s="15"/>
      <c r="G7596"/>
    </row>
    <row r="7597" spans="3:7" x14ac:dyDescent="0.25">
      <c r="C7597" s="15"/>
      <c r="G7597"/>
    </row>
    <row r="7598" spans="3:7" x14ac:dyDescent="0.25">
      <c r="C7598" s="15"/>
      <c r="G7598"/>
    </row>
    <row r="7599" spans="3:7" x14ac:dyDescent="0.25">
      <c r="C7599" s="15"/>
      <c r="G7599"/>
    </row>
    <row r="7600" spans="3:7" x14ac:dyDescent="0.25">
      <c r="C7600" s="15"/>
      <c r="G7600"/>
    </row>
    <row r="7601" spans="3:7" x14ac:dyDescent="0.25">
      <c r="C7601" s="15"/>
      <c r="G7601"/>
    </row>
    <row r="7602" spans="3:7" x14ac:dyDescent="0.25">
      <c r="C7602" s="15"/>
      <c r="G7602"/>
    </row>
    <row r="7603" spans="3:7" x14ac:dyDescent="0.25">
      <c r="C7603" s="15"/>
      <c r="G7603"/>
    </row>
    <row r="7604" spans="3:7" x14ac:dyDescent="0.25">
      <c r="C7604" s="15"/>
      <c r="G7604"/>
    </row>
    <row r="7605" spans="3:7" x14ac:dyDescent="0.25">
      <c r="C7605" s="15"/>
      <c r="G7605"/>
    </row>
    <row r="7606" spans="3:7" x14ac:dyDescent="0.25">
      <c r="C7606" s="15"/>
      <c r="G7606"/>
    </row>
    <row r="7607" spans="3:7" x14ac:dyDescent="0.25">
      <c r="C7607" s="15"/>
      <c r="G7607"/>
    </row>
    <row r="7608" spans="3:7" x14ac:dyDescent="0.25">
      <c r="C7608" s="15"/>
      <c r="G7608"/>
    </row>
    <row r="7609" spans="3:7" x14ac:dyDescent="0.25">
      <c r="C7609" s="15"/>
      <c r="G7609"/>
    </row>
    <row r="7610" spans="3:7" x14ac:dyDescent="0.25">
      <c r="C7610" s="15"/>
      <c r="G7610"/>
    </row>
    <row r="7611" spans="3:7" x14ac:dyDescent="0.25">
      <c r="C7611" s="15"/>
      <c r="G7611"/>
    </row>
    <row r="7612" spans="3:7" x14ac:dyDescent="0.25">
      <c r="C7612" s="15"/>
      <c r="G7612"/>
    </row>
    <row r="7613" spans="3:7" x14ac:dyDescent="0.25">
      <c r="C7613" s="15"/>
      <c r="G7613"/>
    </row>
    <row r="7614" spans="3:7" x14ac:dyDescent="0.25">
      <c r="C7614" s="15"/>
      <c r="G7614"/>
    </row>
    <row r="7615" spans="3:7" x14ac:dyDescent="0.25">
      <c r="C7615" s="15"/>
      <c r="G7615"/>
    </row>
    <row r="7616" spans="3:7" x14ac:dyDescent="0.25">
      <c r="C7616" s="15"/>
      <c r="G7616"/>
    </row>
    <row r="7617" spans="3:7" x14ac:dyDescent="0.25">
      <c r="C7617" s="15"/>
      <c r="G7617"/>
    </row>
    <row r="7618" spans="3:7" x14ac:dyDescent="0.25">
      <c r="C7618" s="15"/>
      <c r="G7618"/>
    </row>
    <row r="7619" spans="3:7" x14ac:dyDescent="0.25">
      <c r="C7619" s="15"/>
      <c r="G7619"/>
    </row>
    <row r="7620" spans="3:7" x14ac:dyDescent="0.25">
      <c r="C7620" s="15"/>
      <c r="G7620"/>
    </row>
    <row r="7621" spans="3:7" x14ac:dyDescent="0.25">
      <c r="C7621" s="15"/>
      <c r="G7621"/>
    </row>
    <row r="7622" spans="3:7" x14ac:dyDescent="0.25">
      <c r="C7622" s="15"/>
      <c r="G7622"/>
    </row>
    <row r="7623" spans="3:7" x14ac:dyDescent="0.25">
      <c r="C7623" s="15"/>
      <c r="G7623"/>
    </row>
    <row r="7624" spans="3:7" x14ac:dyDescent="0.25">
      <c r="C7624" s="15"/>
      <c r="G7624"/>
    </row>
    <row r="7625" spans="3:7" x14ac:dyDescent="0.25">
      <c r="C7625" s="15"/>
      <c r="G7625"/>
    </row>
    <row r="7626" spans="3:7" x14ac:dyDescent="0.25">
      <c r="C7626" s="15"/>
      <c r="G7626"/>
    </row>
    <row r="7627" spans="3:7" x14ac:dyDescent="0.25">
      <c r="C7627" s="15"/>
      <c r="G7627"/>
    </row>
    <row r="7628" spans="3:7" x14ac:dyDescent="0.25">
      <c r="C7628" s="15"/>
      <c r="G7628"/>
    </row>
    <row r="7629" spans="3:7" x14ac:dyDescent="0.25">
      <c r="C7629" s="15"/>
      <c r="G7629"/>
    </row>
    <row r="7630" spans="3:7" x14ac:dyDescent="0.25">
      <c r="C7630" s="15"/>
      <c r="G7630"/>
    </row>
    <row r="7631" spans="3:7" x14ac:dyDescent="0.25">
      <c r="C7631" s="15"/>
      <c r="G7631"/>
    </row>
    <row r="7632" spans="3:7" x14ac:dyDescent="0.25">
      <c r="C7632" s="15"/>
      <c r="G7632"/>
    </row>
    <row r="7633" spans="3:7" x14ac:dyDescent="0.25">
      <c r="C7633" s="15"/>
      <c r="G7633"/>
    </row>
    <row r="7634" spans="3:7" x14ac:dyDescent="0.25">
      <c r="C7634" s="15"/>
      <c r="G7634"/>
    </row>
    <row r="7635" spans="3:7" x14ac:dyDescent="0.25">
      <c r="C7635" s="15"/>
      <c r="G7635"/>
    </row>
    <row r="7636" spans="3:7" x14ac:dyDescent="0.25">
      <c r="C7636" s="15"/>
      <c r="G7636"/>
    </row>
    <row r="7637" spans="3:7" x14ac:dyDescent="0.25">
      <c r="C7637" s="15"/>
      <c r="G7637"/>
    </row>
    <row r="7638" spans="3:7" x14ac:dyDescent="0.25">
      <c r="C7638" s="15"/>
      <c r="G7638"/>
    </row>
    <row r="7639" spans="3:7" x14ac:dyDescent="0.25">
      <c r="C7639" s="15"/>
      <c r="G7639"/>
    </row>
    <row r="7640" spans="3:7" x14ac:dyDescent="0.25">
      <c r="C7640" s="15"/>
      <c r="G7640"/>
    </row>
    <row r="7641" spans="3:7" x14ac:dyDescent="0.25">
      <c r="C7641" s="15"/>
      <c r="G7641"/>
    </row>
    <row r="7642" spans="3:7" x14ac:dyDescent="0.25">
      <c r="C7642" s="15"/>
      <c r="G7642"/>
    </row>
    <row r="7643" spans="3:7" x14ac:dyDescent="0.25">
      <c r="C7643" s="15"/>
      <c r="G7643"/>
    </row>
    <row r="7644" spans="3:7" x14ac:dyDescent="0.25">
      <c r="C7644" s="15"/>
      <c r="G7644"/>
    </row>
    <row r="7645" spans="3:7" x14ac:dyDescent="0.25">
      <c r="C7645" s="15"/>
      <c r="G7645"/>
    </row>
    <row r="7646" spans="3:7" x14ac:dyDescent="0.25">
      <c r="C7646" s="15"/>
      <c r="G7646"/>
    </row>
    <row r="7647" spans="3:7" x14ac:dyDescent="0.25">
      <c r="C7647" s="15"/>
      <c r="G7647"/>
    </row>
    <row r="7648" spans="3:7" x14ac:dyDescent="0.25">
      <c r="C7648" s="15"/>
      <c r="G7648"/>
    </row>
    <row r="7649" spans="3:7" x14ac:dyDescent="0.25">
      <c r="C7649" s="15"/>
      <c r="G7649"/>
    </row>
    <row r="7650" spans="3:7" x14ac:dyDescent="0.25">
      <c r="C7650" s="15"/>
      <c r="G7650"/>
    </row>
    <row r="7651" spans="3:7" x14ac:dyDescent="0.25">
      <c r="C7651" s="15"/>
      <c r="G7651"/>
    </row>
    <row r="7652" spans="3:7" x14ac:dyDescent="0.25">
      <c r="C7652" s="15"/>
      <c r="G7652"/>
    </row>
    <row r="7653" spans="3:7" x14ac:dyDescent="0.25">
      <c r="C7653" s="15"/>
      <c r="G7653"/>
    </row>
    <row r="7654" spans="3:7" x14ac:dyDescent="0.25">
      <c r="C7654" s="15"/>
      <c r="G7654"/>
    </row>
    <row r="7655" spans="3:7" x14ac:dyDescent="0.25">
      <c r="C7655" s="15"/>
      <c r="G7655"/>
    </row>
    <row r="7656" spans="3:7" x14ac:dyDescent="0.25">
      <c r="C7656" s="15"/>
      <c r="G7656"/>
    </row>
    <row r="7657" spans="3:7" x14ac:dyDescent="0.25">
      <c r="C7657" s="15"/>
      <c r="G7657"/>
    </row>
    <row r="7658" spans="3:7" x14ac:dyDescent="0.25">
      <c r="C7658" s="15"/>
      <c r="G7658"/>
    </row>
    <row r="7659" spans="3:7" x14ac:dyDescent="0.25">
      <c r="C7659" s="15"/>
      <c r="G7659"/>
    </row>
    <row r="7660" spans="3:7" x14ac:dyDescent="0.25">
      <c r="C7660" s="15"/>
      <c r="G7660"/>
    </row>
    <row r="7661" spans="3:7" x14ac:dyDescent="0.25">
      <c r="C7661" s="15"/>
      <c r="G7661"/>
    </row>
    <row r="7662" spans="3:7" x14ac:dyDescent="0.25">
      <c r="C7662" s="15"/>
      <c r="G7662"/>
    </row>
    <row r="7663" spans="3:7" x14ac:dyDescent="0.25">
      <c r="C7663" s="15"/>
      <c r="G7663"/>
    </row>
    <row r="7664" spans="3:7" x14ac:dyDescent="0.25">
      <c r="C7664" s="15"/>
      <c r="G7664"/>
    </row>
    <row r="7665" spans="3:7" x14ac:dyDescent="0.25">
      <c r="C7665" s="15"/>
      <c r="G7665"/>
    </row>
    <row r="7666" spans="3:7" x14ac:dyDescent="0.25">
      <c r="C7666" s="15"/>
      <c r="G7666"/>
    </row>
    <row r="7667" spans="3:7" x14ac:dyDescent="0.25">
      <c r="C7667" s="15"/>
      <c r="G7667"/>
    </row>
    <row r="7668" spans="3:7" x14ac:dyDescent="0.25">
      <c r="C7668" s="15"/>
      <c r="G7668"/>
    </row>
    <row r="7669" spans="3:7" x14ac:dyDescent="0.25">
      <c r="C7669" s="15"/>
      <c r="G7669"/>
    </row>
    <row r="7670" spans="3:7" x14ac:dyDescent="0.25">
      <c r="C7670" s="15"/>
      <c r="G7670"/>
    </row>
    <row r="7671" spans="3:7" x14ac:dyDescent="0.25">
      <c r="C7671" s="15"/>
      <c r="G7671"/>
    </row>
    <row r="7672" spans="3:7" x14ac:dyDescent="0.25">
      <c r="C7672" s="15"/>
      <c r="G7672"/>
    </row>
    <row r="7673" spans="3:7" x14ac:dyDescent="0.25">
      <c r="C7673" s="15"/>
      <c r="G7673"/>
    </row>
    <row r="7674" spans="3:7" x14ac:dyDescent="0.25">
      <c r="C7674" s="15"/>
      <c r="G7674"/>
    </row>
    <row r="7675" spans="3:7" x14ac:dyDescent="0.25">
      <c r="C7675" s="15"/>
      <c r="G7675"/>
    </row>
    <row r="7676" spans="3:7" x14ac:dyDescent="0.25">
      <c r="C7676" s="15"/>
      <c r="G7676"/>
    </row>
    <row r="7677" spans="3:7" x14ac:dyDescent="0.25">
      <c r="C7677" s="15"/>
      <c r="G7677"/>
    </row>
    <row r="7678" spans="3:7" x14ac:dyDescent="0.25">
      <c r="C7678" s="15"/>
      <c r="G7678"/>
    </row>
    <row r="7679" spans="3:7" x14ac:dyDescent="0.25">
      <c r="C7679" s="15"/>
      <c r="G7679"/>
    </row>
    <row r="7680" spans="3:7" x14ac:dyDescent="0.25">
      <c r="C7680" s="15"/>
      <c r="G7680"/>
    </row>
    <row r="7681" spans="3:7" x14ac:dyDescent="0.25">
      <c r="C7681" s="15"/>
      <c r="G7681"/>
    </row>
    <row r="7682" spans="3:7" x14ac:dyDescent="0.25">
      <c r="C7682" s="15"/>
      <c r="G7682"/>
    </row>
    <row r="7683" spans="3:7" x14ac:dyDescent="0.25">
      <c r="C7683" s="15"/>
      <c r="G7683"/>
    </row>
    <row r="7684" spans="3:7" x14ac:dyDescent="0.25">
      <c r="C7684" s="15"/>
      <c r="G7684"/>
    </row>
    <row r="7685" spans="3:7" x14ac:dyDescent="0.25">
      <c r="C7685" s="15"/>
      <c r="G7685"/>
    </row>
    <row r="7686" spans="3:7" x14ac:dyDescent="0.25">
      <c r="C7686" s="15"/>
      <c r="G7686"/>
    </row>
    <row r="7687" spans="3:7" x14ac:dyDescent="0.25">
      <c r="C7687" s="15"/>
      <c r="G7687"/>
    </row>
    <row r="7688" spans="3:7" x14ac:dyDescent="0.25">
      <c r="C7688" s="15"/>
      <c r="G7688"/>
    </row>
    <row r="7689" spans="3:7" x14ac:dyDescent="0.25">
      <c r="C7689" s="15"/>
      <c r="G7689"/>
    </row>
    <row r="7690" spans="3:7" x14ac:dyDescent="0.25">
      <c r="C7690" s="15"/>
      <c r="G7690"/>
    </row>
    <row r="7691" spans="3:7" x14ac:dyDescent="0.25">
      <c r="C7691" s="15"/>
      <c r="G7691"/>
    </row>
    <row r="7692" spans="3:7" x14ac:dyDescent="0.25">
      <c r="C7692" s="15"/>
      <c r="G7692"/>
    </row>
    <row r="7693" spans="3:7" x14ac:dyDescent="0.25">
      <c r="C7693" s="15"/>
      <c r="G7693"/>
    </row>
    <row r="7694" spans="3:7" x14ac:dyDescent="0.25">
      <c r="C7694" s="15"/>
      <c r="G7694"/>
    </row>
    <row r="7695" spans="3:7" x14ac:dyDescent="0.25">
      <c r="C7695" s="15"/>
      <c r="G7695"/>
    </row>
    <row r="7696" spans="3:7" x14ac:dyDescent="0.25">
      <c r="C7696" s="15"/>
      <c r="G7696"/>
    </row>
    <row r="7697" spans="3:7" x14ac:dyDescent="0.25">
      <c r="C7697" s="15"/>
      <c r="G7697"/>
    </row>
    <row r="7698" spans="3:7" x14ac:dyDescent="0.25">
      <c r="C7698" s="15"/>
      <c r="G7698"/>
    </row>
    <row r="7699" spans="3:7" x14ac:dyDescent="0.25">
      <c r="C7699" s="15"/>
      <c r="G7699"/>
    </row>
    <row r="7700" spans="3:7" x14ac:dyDescent="0.25">
      <c r="C7700" s="15"/>
      <c r="G7700"/>
    </row>
    <row r="7701" spans="3:7" x14ac:dyDescent="0.25">
      <c r="C7701" s="15"/>
      <c r="G7701"/>
    </row>
    <row r="7702" spans="3:7" x14ac:dyDescent="0.25">
      <c r="C7702" s="15"/>
      <c r="G7702"/>
    </row>
    <row r="7703" spans="3:7" x14ac:dyDescent="0.25">
      <c r="C7703" s="15"/>
      <c r="G7703"/>
    </row>
    <row r="7704" spans="3:7" x14ac:dyDescent="0.25">
      <c r="C7704" s="15"/>
      <c r="G7704"/>
    </row>
    <row r="7705" spans="3:7" x14ac:dyDescent="0.25">
      <c r="C7705" s="15"/>
      <c r="G7705"/>
    </row>
    <row r="7706" spans="3:7" x14ac:dyDescent="0.25">
      <c r="C7706" s="15"/>
      <c r="G7706"/>
    </row>
    <row r="7707" spans="3:7" x14ac:dyDescent="0.25">
      <c r="C7707" s="15"/>
      <c r="G7707"/>
    </row>
    <row r="7708" spans="3:7" x14ac:dyDescent="0.25">
      <c r="C7708" s="15"/>
      <c r="G7708"/>
    </row>
    <row r="7709" spans="3:7" x14ac:dyDescent="0.25">
      <c r="C7709" s="15"/>
      <c r="G7709"/>
    </row>
    <row r="7710" spans="3:7" x14ac:dyDescent="0.25">
      <c r="C7710" s="15"/>
      <c r="G7710"/>
    </row>
    <row r="7711" spans="3:7" x14ac:dyDescent="0.25">
      <c r="C7711" s="15"/>
      <c r="G7711"/>
    </row>
    <row r="7712" spans="3:7" x14ac:dyDescent="0.25">
      <c r="C7712" s="15"/>
      <c r="G7712"/>
    </row>
    <row r="7713" spans="3:7" x14ac:dyDescent="0.25">
      <c r="C7713" s="15"/>
      <c r="G7713"/>
    </row>
    <row r="7714" spans="3:7" x14ac:dyDescent="0.25">
      <c r="C7714" s="15"/>
      <c r="G7714"/>
    </row>
    <row r="7715" spans="3:7" x14ac:dyDescent="0.25">
      <c r="C7715" s="15"/>
      <c r="G7715"/>
    </row>
    <row r="7716" spans="3:7" x14ac:dyDescent="0.25">
      <c r="C7716" s="15"/>
      <c r="G7716"/>
    </row>
    <row r="7717" spans="3:7" x14ac:dyDescent="0.25">
      <c r="C7717" s="15"/>
      <c r="G7717"/>
    </row>
    <row r="7718" spans="3:7" x14ac:dyDescent="0.25">
      <c r="C7718" s="15"/>
      <c r="G7718"/>
    </row>
    <row r="7719" spans="3:7" x14ac:dyDescent="0.25">
      <c r="C7719" s="15"/>
      <c r="G7719"/>
    </row>
    <row r="7720" spans="3:7" x14ac:dyDescent="0.25">
      <c r="C7720" s="15"/>
      <c r="G7720"/>
    </row>
    <row r="7721" spans="3:7" x14ac:dyDescent="0.25">
      <c r="C7721" s="15"/>
      <c r="G7721"/>
    </row>
    <row r="7722" spans="3:7" x14ac:dyDescent="0.25">
      <c r="C7722" s="15"/>
      <c r="G7722"/>
    </row>
    <row r="7723" spans="3:7" x14ac:dyDescent="0.25">
      <c r="C7723" s="15"/>
      <c r="G7723"/>
    </row>
    <row r="7724" spans="3:7" x14ac:dyDescent="0.25">
      <c r="C7724" s="15"/>
      <c r="G7724"/>
    </row>
    <row r="7725" spans="3:7" x14ac:dyDescent="0.25">
      <c r="C7725" s="15"/>
      <c r="G7725"/>
    </row>
    <row r="7726" spans="3:7" x14ac:dyDescent="0.25">
      <c r="C7726" s="15"/>
      <c r="G7726"/>
    </row>
    <row r="7727" spans="3:7" x14ac:dyDescent="0.25">
      <c r="C7727" s="15"/>
      <c r="G7727"/>
    </row>
    <row r="7728" spans="3:7" x14ac:dyDescent="0.25">
      <c r="C7728" s="15"/>
      <c r="G7728"/>
    </row>
    <row r="7729" spans="3:7" x14ac:dyDescent="0.25">
      <c r="C7729" s="15"/>
      <c r="G7729"/>
    </row>
    <row r="7730" spans="3:7" x14ac:dyDescent="0.25">
      <c r="C7730" s="15"/>
      <c r="G7730"/>
    </row>
    <row r="7731" spans="3:7" x14ac:dyDescent="0.25">
      <c r="C7731" s="15"/>
      <c r="G7731"/>
    </row>
    <row r="7732" spans="3:7" x14ac:dyDescent="0.25">
      <c r="C7732" s="15"/>
      <c r="G7732"/>
    </row>
    <row r="7733" spans="3:7" x14ac:dyDescent="0.25">
      <c r="C7733" s="15"/>
      <c r="G7733"/>
    </row>
    <row r="7734" spans="3:7" x14ac:dyDescent="0.25">
      <c r="C7734" s="15"/>
      <c r="G7734"/>
    </row>
    <row r="7735" spans="3:7" x14ac:dyDescent="0.25">
      <c r="C7735" s="15"/>
      <c r="G7735"/>
    </row>
    <row r="7736" spans="3:7" x14ac:dyDescent="0.25">
      <c r="C7736" s="15"/>
      <c r="G7736"/>
    </row>
    <row r="7737" spans="3:7" x14ac:dyDescent="0.25">
      <c r="C7737" s="15"/>
      <c r="G7737"/>
    </row>
    <row r="7738" spans="3:7" x14ac:dyDescent="0.25">
      <c r="C7738" s="15"/>
      <c r="G7738"/>
    </row>
    <row r="7739" spans="3:7" x14ac:dyDescent="0.25">
      <c r="C7739" s="15"/>
      <c r="G7739"/>
    </row>
    <row r="7740" spans="3:7" x14ac:dyDescent="0.25">
      <c r="C7740" s="15"/>
      <c r="G7740"/>
    </row>
    <row r="7741" spans="3:7" x14ac:dyDescent="0.25">
      <c r="C7741" s="15"/>
      <c r="G7741"/>
    </row>
    <row r="7742" spans="3:7" x14ac:dyDescent="0.25">
      <c r="C7742" s="15"/>
      <c r="G7742"/>
    </row>
    <row r="7743" spans="3:7" x14ac:dyDescent="0.25">
      <c r="C7743" s="15"/>
      <c r="G7743"/>
    </row>
    <row r="7744" spans="3:7" x14ac:dyDescent="0.25">
      <c r="C7744" s="15"/>
      <c r="G7744"/>
    </row>
    <row r="7745" spans="3:7" x14ac:dyDescent="0.25">
      <c r="C7745" s="15"/>
      <c r="G7745"/>
    </row>
    <row r="7746" spans="3:7" x14ac:dyDescent="0.25">
      <c r="C7746" s="15"/>
      <c r="G7746"/>
    </row>
    <row r="7747" spans="3:7" x14ac:dyDescent="0.25">
      <c r="C7747" s="15"/>
      <c r="G7747"/>
    </row>
    <row r="7748" spans="3:7" x14ac:dyDescent="0.25">
      <c r="C7748" s="15"/>
      <c r="G7748"/>
    </row>
    <row r="7749" spans="3:7" x14ac:dyDescent="0.25">
      <c r="C7749" s="15"/>
      <c r="G7749"/>
    </row>
    <row r="7750" spans="3:7" x14ac:dyDescent="0.25">
      <c r="C7750" s="15"/>
      <c r="G7750"/>
    </row>
    <row r="7751" spans="3:7" x14ac:dyDescent="0.25">
      <c r="C7751" s="15"/>
      <c r="G7751"/>
    </row>
    <row r="7752" spans="3:7" x14ac:dyDescent="0.25">
      <c r="C7752" s="15"/>
      <c r="G7752"/>
    </row>
    <row r="7753" spans="3:7" x14ac:dyDescent="0.25">
      <c r="C7753" s="15"/>
      <c r="G7753"/>
    </row>
    <row r="7754" spans="3:7" x14ac:dyDescent="0.25">
      <c r="C7754" s="15"/>
      <c r="G7754"/>
    </row>
    <row r="7755" spans="3:7" x14ac:dyDescent="0.25">
      <c r="C7755" s="15"/>
      <c r="G7755"/>
    </row>
    <row r="7756" spans="3:7" x14ac:dyDescent="0.25">
      <c r="C7756" s="15"/>
      <c r="G7756"/>
    </row>
    <row r="7757" spans="3:7" x14ac:dyDescent="0.25">
      <c r="C7757" s="15"/>
      <c r="G7757"/>
    </row>
    <row r="7758" spans="3:7" x14ac:dyDescent="0.25">
      <c r="C7758" s="15"/>
      <c r="G7758"/>
    </row>
    <row r="7759" spans="3:7" x14ac:dyDescent="0.25">
      <c r="C7759" s="15"/>
      <c r="G7759"/>
    </row>
    <row r="7760" spans="3:7" x14ac:dyDescent="0.25">
      <c r="C7760" s="15"/>
      <c r="G7760"/>
    </row>
    <row r="7761" spans="3:7" x14ac:dyDescent="0.25">
      <c r="C7761" s="15"/>
      <c r="G7761"/>
    </row>
    <row r="7762" spans="3:7" x14ac:dyDescent="0.25">
      <c r="C7762" s="15"/>
      <c r="G7762"/>
    </row>
    <row r="7763" spans="3:7" x14ac:dyDescent="0.25">
      <c r="C7763" s="15"/>
      <c r="G7763"/>
    </row>
    <row r="7764" spans="3:7" x14ac:dyDescent="0.25">
      <c r="C7764" s="15"/>
      <c r="G7764"/>
    </row>
    <row r="7765" spans="3:7" x14ac:dyDescent="0.25">
      <c r="C7765" s="15"/>
      <c r="G7765"/>
    </row>
    <row r="7766" spans="3:7" x14ac:dyDescent="0.25">
      <c r="C7766" s="15"/>
      <c r="G7766"/>
    </row>
    <row r="7767" spans="3:7" x14ac:dyDescent="0.25">
      <c r="C7767" s="15"/>
      <c r="G7767"/>
    </row>
    <row r="7768" spans="3:7" x14ac:dyDescent="0.25">
      <c r="C7768" s="15"/>
      <c r="G7768"/>
    </row>
    <row r="7769" spans="3:7" x14ac:dyDescent="0.25">
      <c r="C7769" s="15"/>
      <c r="G7769"/>
    </row>
    <row r="7770" spans="3:7" x14ac:dyDescent="0.25">
      <c r="C7770" s="15"/>
      <c r="G7770"/>
    </row>
    <row r="7771" spans="3:7" x14ac:dyDescent="0.25">
      <c r="C7771" s="15"/>
      <c r="G7771"/>
    </row>
    <row r="7772" spans="3:7" x14ac:dyDescent="0.25">
      <c r="C7772" s="15"/>
      <c r="G7772"/>
    </row>
    <row r="7773" spans="3:7" x14ac:dyDescent="0.25">
      <c r="C7773" s="15"/>
      <c r="G7773"/>
    </row>
    <row r="7774" spans="3:7" x14ac:dyDescent="0.25">
      <c r="C7774" s="15"/>
      <c r="G7774"/>
    </row>
    <row r="7775" spans="3:7" x14ac:dyDescent="0.25">
      <c r="C7775" s="15"/>
      <c r="G7775"/>
    </row>
    <row r="7776" spans="3:7" x14ac:dyDescent="0.25">
      <c r="C7776" s="15"/>
      <c r="G7776"/>
    </row>
    <row r="7777" spans="3:7" x14ac:dyDescent="0.25">
      <c r="C7777" s="15"/>
      <c r="G7777"/>
    </row>
    <row r="7778" spans="3:7" x14ac:dyDescent="0.25">
      <c r="C7778" s="15"/>
      <c r="G7778"/>
    </row>
    <row r="7779" spans="3:7" x14ac:dyDescent="0.25">
      <c r="C7779" s="15"/>
      <c r="G7779"/>
    </row>
    <row r="7780" spans="3:7" x14ac:dyDescent="0.25">
      <c r="C7780" s="15"/>
      <c r="G7780"/>
    </row>
    <row r="7781" spans="3:7" x14ac:dyDescent="0.25">
      <c r="C7781" s="15"/>
      <c r="G7781"/>
    </row>
    <row r="7782" spans="3:7" x14ac:dyDescent="0.25">
      <c r="C7782" s="15"/>
      <c r="G7782"/>
    </row>
    <row r="7783" spans="3:7" x14ac:dyDescent="0.25">
      <c r="C7783" s="15"/>
      <c r="G7783"/>
    </row>
    <row r="7784" spans="3:7" x14ac:dyDescent="0.25">
      <c r="C7784" s="15"/>
      <c r="G7784"/>
    </row>
    <row r="7785" spans="3:7" x14ac:dyDescent="0.25">
      <c r="C7785" s="15"/>
      <c r="G7785"/>
    </row>
    <row r="7786" spans="3:7" x14ac:dyDescent="0.25">
      <c r="C7786" s="15"/>
      <c r="G7786"/>
    </row>
    <row r="7787" spans="3:7" x14ac:dyDescent="0.25">
      <c r="C7787" s="15"/>
      <c r="G7787"/>
    </row>
    <row r="7788" spans="3:7" x14ac:dyDescent="0.25">
      <c r="C7788" s="15"/>
      <c r="G7788"/>
    </row>
    <row r="7789" spans="3:7" x14ac:dyDescent="0.25">
      <c r="C7789" s="15"/>
      <c r="G7789"/>
    </row>
    <row r="7790" spans="3:7" x14ac:dyDescent="0.25">
      <c r="C7790" s="15"/>
      <c r="G7790"/>
    </row>
    <row r="7791" spans="3:7" x14ac:dyDescent="0.25">
      <c r="C7791" s="15"/>
      <c r="G7791"/>
    </row>
    <row r="7792" spans="3:7" x14ac:dyDescent="0.25">
      <c r="C7792" s="15"/>
      <c r="G7792"/>
    </row>
    <row r="7793" spans="3:7" x14ac:dyDescent="0.25">
      <c r="C7793" s="15"/>
      <c r="G7793"/>
    </row>
    <row r="7794" spans="3:7" x14ac:dyDescent="0.25">
      <c r="C7794" s="15"/>
      <c r="G7794"/>
    </row>
    <row r="7795" spans="3:7" x14ac:dyDescent="0.25">
      <c r="C7795" s="15"/>
      <c r="G7795"/>
    </row>
    <row r="7796" spans="3:7" x14ac:dyDescent="0.25">
      <c r="C7796" s="15"/>
      <c r="G7796"/>
    </row>
    <row r="7797" spans="3:7" x14ac:dyDescent="0.25">
      <c r="C7797" s="15"/>
      <c r="G7797"/>
    </row>
    <row r="7798" spans="3:7" x14ac:dyDescent="0.25">
      <c r="C7798" s="15"/>
      <c r="G7798"/>
    </row>
    <row r="7799" spans="3:7" x14ac:dyDescent="0.25">
      <c r="C7799" s="15"/>
      <c r="G7799"/>
    </row>
    <row r="7800" spans="3:7" x14ac:dyDescent="0.25">
      <c r="C7800" s="15"/>
      <c r="G7800"/>
    </row>
    <row r="7801" spans="3:7" x14ac:dyDescent="0.25">
      <c r="C7801" s="15"/>
      <c r="G7801"/>
    </row>
    <row r="7802" spans="3:7" x14ac:dyDescent="0.25">
      <c r="C7802" s="15"/>
      <c r="G7802"/>
    </row>
    <row r="7803" spans="3:7" x14ac:dyDescent="0.25">
      <c r="C7803" s="15"/>
      <c r="G7803"/>
    </row>
    <row r="7804" spans="3:7" x14ac:dyDescent="0.25">
      <c r="C7804" s="15"/>
      <c r="G7804"/>
    </row>
    <row r="7805" spans="3:7" x14ac:dyDescent="0.25">
      <c r="C7805" s="15"/>
      <c r="G7805"/>
    </row>
    <row r="7806" spans="3:7" x14ac:dyDescent="0.25">
      <c r="C7806" s="15"/>
      <c r="G7806"/>
    </row>
    <row r="7807" spans="3:7" x14ac:dyDescent="0.25">
      <c r="C7807" s="15"/>
      <c r="G7807"/>
    </row>
    <row r="7808" spans="3:7" x14ac:dyDescent="0.25">
      <c r="C7808" s="15"/>
      <c r="G7808"/>
    </row>
    <row r="7809" spans="3:7" x14ac:dyDescent="0.25">
      <c r="C7809" s="15"/>
      <c r="G7809"/>
    </row>
    <row r="7810" spans="3:7" x14ac:dyDescent="0.25">
      <c r="C7810" s="15"/>
      <c r="G7810"/>
    </row>
    <row r="7811" spans="3:7" x14ac:dyDescent="0.25">
      <c r="C7811" s="15"/>
      <c r="G7811"/>
    </row>
    <row r="7812" spans="3:7" x14ac:dyDescent="0.25">
      <c r="C7812" s="15"/>
      <c r="G7812"/>
    </row>
    <row r="7813" spans="3:7" x14ac:dyDescent="0.25">
      <c r="C7813" s="15"/>
      <c r="G7813"/>
    </row>
    <row r="7814" spans="3:7" x14ac:dyDescent="0.25">
      <c r="C7814" s="15"/>
      <c r="G7814"/>
    </row>
    <row r="7815" spans="3:7" x14ac:dyDescent="0.25">
      <c r="C7815" s="15"/>
      <c r="G7815"/>
    </row>
    <row r="7816" spans="3:7" x14ac:dyDescent="0.25">
      <c r="C7816" s="15"/>
      <c r="G7816"/>
    </row>
    <row r="7817" spans="3:7" x14ac:dyDescent="0.25">
      <c r="C7817" s="15"/>
      <c r="G7817"/>
    </row>
    <row r="7818" spans="3:7" x14ac:dyDescent="0.25">
      <c r="C7818" s="15"/>
      <c r="G7818"/>
    </row>
    <row r="7819" spans="3:7" x14ac:dyDescent="0.25">
      <c r="C7819" s="15"/>
      <c r="G7819"/>
    </row>
    <row r="7820" spans="3:7" x14ac:dyDescent="0.25">
      <c r="C7820" s="15"/>
      <c r="G7820"/>
    </row>
    <row r="7821" spans="3:7" x14ac:dyDescent="0.25">
      <c r="C7821" s="15"/>
      <c r="G7821"/>
    </row>
    <row r="7822" spans="3:7" x14ac:dyDescent="0.25">
      <c r="C7822" s="15"/>
      <c r="G7822"/>
    </row>
    <row r="7823" spans="3:7" x14ac:dyDescent="0.25">
      <c r="C7823" s="15"/>
      <c r="G7823"/>
    </row>
    <row r="7824" spans="3:7" x14ac:dyDescent="0.25">
      <c r="C7824" s="15"/>
      <c r="G7824"/>
    </row>
    <row r="7825" spans="3:7" x14ac:dyDescent="0.25">
      <c r="C7825" s="15"/>
      <c r="G7825"/>
    </row>
    <row r="7826" spans="3:7" x14ac:dyDescent="0.25">
      <c r="C7826" s="15"/>
      <c r="G7826"/>
    </row>
    <row r="7827" spans="3:7" x14ac:dyDescent="0.25">
      <c r="C7827" s="15"/>
      <c r="G7827"/>
    </row>
    <row r="7828" spans="3:7" x14ac:dyDescent="0.25">
      <c r="C7828" s="15"/>
      <c r="G7828"/>
    </row>
    <row r="7829" spans="3:7" x14ac:dyDescent="0.25">
      <c r="C7829" s="15"/>
      <c r="G7829"/>
    </row>
    <row r="7830" spans="3:7" x14ac:dyDescent="0.25">
      <c r="C7830" s="15"/>
      <c r="G7830"/>
    </row>
    <row r="7831" spans="3:7" x14ac:dyDescent="0.25">
      <c r="C7831" s="15"/>
      <c r="G7831"/>
    </row>
    <row r="7832" spans="3:7" x14ac:dyDescent="0.25">
      <c r="C7832" s="15"/>
      <c r="G7832"/>
    </row>
    <row r="7833" spans="3:7" x14ac:dyDescent="0.25">
      <c r="C7833" s="15"/>
      <c r="G7833"/>
    </row>
    <row r="7834" spans="3:7" x14ac:dyDescent="0.25">
      <c r="C7834" s="15"/>
      <c r="G7834"/>
    </row>
    <row r="7835" spans="3:7" x14ac:dyDescent="0.25">
      <c r="C7835" s="15"/>
      <c r="G7835"/>
    </row>
    <row r="7836" spans="3:7" x14ac:dyDescent="0.25">
      <c r="C7836" s="15"/>
      <c r="G7836"/>
    </row>
    <row r="7837" spans="3:7" x14ac:dyDescent="0.25">
      <c r="C7837" s="15"/>
      <c r="G7837"/>
    </row>
    <row r="7838" spans="3:7" x14ac:dyDescent="0.25">
      <c r="C7838" s="15"/>
      <c r="G7838"/>
    </row>
    <row r="7839" spans="3:7" x14ac:dyDescent="0.25">
      <c r="C7839" s="15"/>
      <c r="G7839"/>
    </row>
    <row r="7840" spans="3:7" x14ac:dyDescent="0.25">
      <c r="C7840" s="15"/>
      <c r="G7840"/>
    </row>
    <row r="7841" spans="3:7" x14ac:dyDescent="0.25">
      <c r="C7841" s="15"/>
      <c r="G7841"/>
    </row>
    <row r="7842" spans="3:7" x14ac:dyDescent="0.25">
      <c r="C7842" s="15"/>
      <c r="G7842"/>
    </row>
    <row r="7843" spans="3:7" x14ac:dyDescent="0.25">
      <c r="C7843" s="15"/>
      <c r="G7843"/>
    </row>
    <row r="7844" spans="3:7" x14ac:dyDescent="0.25">
      <c r="C7844" s="15"/>
      <c r="G7844"/>
    </row>
    <row r="7845" spans="3:7" x14ac:dyDescent="0.25">
      <c r="C7845" s="15"/>
      <c r="G7845"/>
    </row>
    <row r="7846" spans="3:7" x14ac:dyDescent="0.25">
      <c r="C7846" s="15"/>
      <c r="G7846"/>
    </row>
    <row r="7847" spans="3:7" x14ac:dyDescent="0.25">
      <c r="C7847" s="15"/>
      <c r="G7847"/>
    </row>
    <row r="7848" spans="3:7" x14ac:dyDescent="0.25">
      <c r="C7848" s="15"/>
      <c r="G7848"/>
    </row>
    <row r="7849" spans="3:7" x14ac:dyDescent="0.25">
      <c r="C7849" s="15"/>
      <c r="G7849"/>
    </row>
    <row r="7850" spans="3:7" x14ac:dyDescent="0.25">
      <c r="C7850" s="15"/>
      <c r="G7850"/>
    </row>
    <row r="7851" spans="3:7" x14ac:dyDescent="0.25">
      <c r="C7851" s="15"/>
      <c r="G7851"/>
    </row>
    <row r="7852" spans="3:7" x14ac:dyDescent="0.25">
      <c r="C7852" s="15"/>
      <c r="G7852"/>
    </row>
    <row r="7853" spans="3:7" x14ac:dyDescent="0.25">
      <c r="C7853" s="15"/>
      <c r="G7853"/>
    </row>
    <row r="7854" spans="3:7" x14ac:dyDescent="0.25">
      <c r="C7854" s="15"/>
      <c r="G7854"/>
    </row>
    <row r="7855" spans="3:7" x14ac:dyDescent="0.25">
      <c r="C7855" s="15"/>
      <c r="G7855"/>
    </row>
    <row r="7856" spans="3:7" x14ac:dyDescent="0.25">
      <c r="C7856" s="15"/>
      <c r="G7856"/>
    </row>
    <row r="7857" spans="3:7" x14ac:dyDescent="0.25">
      <c r="C7857" s="15"/>
      <c r="G7857"/>
    </row>
    <row r="7858" spans="3:7" x14ac:dyDescent="0.25">
      <c r="C7858" s="15"/>
      <c r="G7858"/>
    </row>
    <row r="7859" spans="3:7" x14ac:dyDescent="0.25">
      <c r="C7859" s="15"/>
      <c r="G7859"/>
    </row>
    <row r="7860" spans="3:7" x14ac:dyDescent="0.25">
      <c r="C7860" s="15"/>
      <c r="G7860"/>
    </row>
    <row r="7861" spans="3:7" x14ac:dyDescent="0.25">
      <c r="C7861" s="15"/>
      <c r="G7861"/>
    </row>
    <row r="7862" spans="3:7" x14ac:dyDescent="0.25">
      <c r="C7862" s="15"/>
      <c r="G7862"/>
    </row>
    <row r="7863" spans="3:7" x14ac:dyDescent="0.25">
      <c r="C7863" s="15"/>
      <c r="G7863"/>
    </row>
    <row r="7864" spans="3:7" x14ac:dyDescent="0.25">
      <c r="C7864" s="15"/>
      <c r="G7864"/>
    </row>
    <row r="7865" spans="3:7" x14ac:dyDescent="0.25">
      <c r="C7865" s="15"/>
      <c r="G7865"/>
    </row>
    <row r="7866" spans="3:7" x14ac:dyDescent="0.25">
      <c r="C7866" s="15"/>
      <c r="G7866"/>
    </row>
    <row r="7867" spans="3:7" x14ac:dyDescent="0.25">
      <c r="C7867" s="15"/>
      <c r="G7867"/>
    </row>
    <row r="7868" spans="3:7" x14ac:dyDescent="0.25">
      <c r="C7868" s="15"/>
      <c r="G7868"/>
    </row>
    <row r="7869" spans="3:7" x14ac:dyDescent="0.25">
      <c r="C7869" s="15"/>
      <c r="G7869"/>
    </row>
    <row r="7870" spans="3:7" x14ac:dyDescent="0.25">
      <c r="C7870" s="15"/>
      <c r="G7870"/>
    </row>
    <row r="7871" spans="3:7" x14ac:dyDescent="0.25">
      <c r="C7871" s="15"/>
      <c r="G7871"/>
    </row>
    <row r="7872" spans="3:7" x14ac:dyDescent="0.25">
      <c r="C7872" s="15"/>
      <c r="G7872"/>
    </row>
    <row r="7873" spans="3:7" x14ac:dyDescent="0.25">
      <c r="C7873" s="15"/>
      <c r="G7873"/>
    </row>
    <row r="7874" spans="3:7" x14ac:dyDescent="0.25">
      <c r="C7874" s="15"/>
      <c r="G7874"/>
    </row>
    <row r="7875" spans="3:7" x14ac:dyDescent="0.25">
      <c r="C7875" s="15"/>
      <c r="G7875"/>
    </row>
    <row r="7876" spans="3:7" x14ac:dyDescent="0.25">
      <c r="C7876" s="15"/>
      <c r="G7876"/>
    </row>
    <row r="7877" spans="3:7" x14ac:dyDescent="0.25">
      <c r="C7877" s="15"/>
      <c r="G7877"/>
    </row>
    <row r="7878" spans="3:7" x14ac:dyDescent="0.25">
      <c r="C7878" s="15"/>
      <c r="G7878"/>
    </row>
    <row r="7879" spans="3:7" x14ac:dyDescent="0.25">
      <c r="C7879" s="15"/>
      <c r="G7879"/>
    </row>
    <row r="7880" spans="3:7" x14ac:dyDescent="0.25">
      <c r="C7880" s="15"/>
      <c r="G7880"/>
    </row>
    <row r="7881" spans="3:7" x14ac:dyDescent="0.25">
      <c r="C7881" s="15"/>
      <c r="G7881"/>
    </row>
    <row r="7882" spans="3:7" x14ac:dyDescent="0.25">
      <c r="C7882" s="15"/>
      <c r="G7882"/>
    </row>
    <row r="7883" spans="3:7" x14ac:dyDescent="0.25">
      <c r="C7883" s="15"/>
      <c r="G7883"/>
    </row>
    <row r="7884" spans="3:7" x14ac:dyDescent="0.25">
      <c r="C7884" s="15"/>
      <c r="G7884"/>
    </row>
    <row r="7885" spans="3:7" x14ac:dyDescent="0.25">
      <c r="C7885" s="15"/>
      <c r="G7885"/>
    </row>
    <row r="7886" spans="3:7" x14ac:dyDescent="0.25">
      <c r="C7886" s="15"/>
      <c r="G7886"/>
    </row>
    <row r="7887" spans="3:7" x14ac:dyDescent="0.25">
      <c r="C7887" s="15"/>
      <c r="G7887"/>
    </row>
    <row r="7888" spans="3:7" x14ac:dyDescent="0.25">
      <c r="C7888" s="15"/>
      <c r="G7888"/>
    </row>
    <row r="7889" spans="3:7" x14ac:dyDescent="0.25">
      <c r="C7889" s="15"/>
      <c r="G7889"/>
    </row>
    <row r="7890" spans="3:7" x14ac:dyDescent="0.25">
      <c r="C7890" s="15"/>
      <c r="G7890"/>
    </row>
    <row r="7891" spans="3:7" x14ac:dyDescent="0.25">
      <c r="C7891" s="15"/>
      <c r="G7891"/>
    </row>
    <row r="7892" spans="3:7" x14ac:dyDescent="0.25">
      <c r="C7892" s="15"/>
      <c r="G7892"/>
    </row>
    <row r="7893" spans="3:7" x14ac:dyDescent="0.25">
      <c r="C7893" s="15"/>
      <c r="G7893"/>
    </row>
    <row r="7894" spans="3:7" x14ac:dyDescent="0.25">
      <c r="C7894" s="15"/>
      <c r="G7894"/>
    </row>
    <row r="7895" spans="3:7" x14ac:dyDescent="0.25">
      <c r="C7895" s="15"/>
      <c r="G7895"/>
    </row>
    <row r="7896" spans="3:7" x14ac:dyDescent="0.25">
      <c r="C7896" s="15"/>
      <c r="G7896"/>
    </row>
    <row r="7897" spans="3:7" x14ac:dyDescent="0.25">
      <c r="C7897" s="15"/>
      <c r="G7897"/>
    </row>
    <row r="7898" spans="3:7" x14ac:dyDescent="0.25">
      <c r="C7898" s="15"/>
      <c r="G7898"/>
    </row>
    <row r="7899" spans="3:7" x14ac:dyDescent="0.25">
      <c r="C7899" s="15"/>
      <c r="G7899"/>
    </row>
    <row r="7900" spans="3:7" x14ac:dyDescent="0.25">
      <c r="C7900" s="15"/>
      <c r="G7900"/>
    </row>
    <row r="7901" spans="3:7" x14ac:dyDescent="0.25">
      <c r="C7901" s="15"/>
      <c r="G7901"/>
    </row>
    <row r="7902" spans="3:7" x14ac:dyDescent="0.25">
      <c r="C7902" s="15"/>
      <c r="G7902"/>
    </row>
    <row r="7903" spans="3:7" x14ac:dyDescent="0.25">
      <c r="C7903" s="15"/>
      <c r="G7903"/>
    </row>
    <row r="7904" spans="3:7" x14ac:dyDescent="0.25">
      <c r="C7904" s="15"/>
      <c r="G7904"/>
    </row>
    <row r="7905" spans="3:7" x14ac:dyDescent="0.25">
      <c r="C7905" s="15"/>
      <c r="G7905"/>
    </row>
    <row r="7906" spans="3:7" x14ac:dyDescent="0.25">
      <c r="C7906" s="15"/>
      <c r="G7906"/>
    </row>
    <row r="7907" spans="3:7" x14ac:dyDescent="0.25">
      <c r="C7907" s="15"/>
      <c r="G7907"/>
    </row>
    <row r="7908" spans="3:7" x14ac:dyDescent="0.25">
      <c r="C7908" s="15"/>
      <c r="G7908"/>
    </row>
    <row r="7909" spans="3:7" x14ac:dyDescent="0.25">
      <c r="C7909" s="15"/>
      <c r="G7909"/>
    </row>
    <row r="7910" spans="3:7" x14ac:dyDescent="0.25">
      <c r="C7910" s="15"/>
      <c r="G7910"/>
    </row>
    <row r="7911" spans="3:7" x14ac:dyDescent="0.25">
      <c r="C7911" s="15"/>
      <c r="G7911"/>
    </row>
    <row r="7912" spans="3:7" x14ac:dyDescent="0.25">
      <c r="C7912" s="15"/>
      <c r="G7912"/>
    </row>
    <row r="7913" spans="3:7" x14ac:dyDescent="0.25">
      <c r="C7913" s="15"/>
      <c r="G7913"/>
    </row>
    <row r="7914" spans="3:7" x14ac:dyDescent="0.25">
      <c r="C7914" s="15"/>
      <c r="G7914"/>
    </row>
    <row r="7915" spans="3:7" x14ac:dyDescent="0.25">
      <c r="C7915" s="15"/>
      <c r="G7915"/>
    </row>
    <row r="7916" spans="3:7" x14ac:dyDescent="0.25">
      <c r="C7916" s="15"/>
      <c r="G7916"/>
    </row>
    <row r="7917" spans="3:7" x14ac:dyDescent="0.25">
      <c r="C7917" s="15"/>
      <c r="G7917"/>
    </row>
    <row r="7918" spans="3:7" x14ac:dyDescent="0.25">
      <c r="C7918" s="15"/>
      <c r="G7918"/>
    </row>
    <row r="7919" spans="3:7" x14ac:dyDescent="0.25">
      <c r="C7919" s="15"/>
      <c r="G7919"/>
    </row>
    <row r="7920" spans="3:7" x14ac:dyDescent="0.25">
      <c r="C7920" s="15"/>
      <c r="G7920"/>
    </row>
    <row r="7921" spans="3:7" x14ac:dyDescent="0.25">
      <c r="C7921" s="15"/>
      <c r="G7921"/>
    </row>
    <row r="7922" spans="3:7" x14ac:dyDescent="0.25">
      <c r="C7922" s="15"/>
      <c r="G7922"/>
    </row>
    <row r="7923" spans="3:7" x14ac:dyDescent="0.25">
      <c r="C7923" s="15"/>
      <c r="G7923"/>
    </row>
    <row r="7924" spans="3:7" x14ac:dyDescent="0.25">
      <c r="C7924" s="15"/>
      <c r="G7924"/>
    </row>
    <row r="7925" spans="3:7" x14ac:dyDescent="0.25">
      <c r="C7925" s="15"/>
      <c r="G7925"/>
    </row>
    <row r="7926" spans="3:7" x14ac:dyDescent="0.25">
      <c r="C7926" s="15"/>
      <c r="G7926"/>
    </row>
    <row r="7927" spans="3:7" x14ac:dyDescent="0.25">
      <c r="C7927" s="15"/>
      <c r="G7927"/>
    </row>
    <row r="7928" spans="3:7" x14ac:dyDescent="0.25">
      <c r="C7928" s="15"/>
      <c r="G7928"/>
    </row>
    <row r="7929" spans="3:7" x14ac:dyDescent="0.25">
      <c r="C7929" s="15"/>
      <c r="G7929"/>
    </row>
    <row r="7930" spans="3:7" x14ac:dyDescent="0.25">
      <c r="C7930" s="15"/>
      <c r="G7930"/>
    </row>
    <row r="7931" spans="3:7" x14ac:dyDescent="0.25">
      <c r="C7931" s="15"/>
      <c r="G7931"/>
    </row>
    <row r="7932" spans="3:7" x14ac:dyDescent="0.25">
      <c r="C7932" s="15"/>
      <c r="G7932"/>
    </row>
    <row r="7933" spans="3:7" x14ac:dyDescent="0.25">
      <c r="C7933" s="15"/>
      <c r="G7933"/>
    </row>
    <row r="7934" spans="3:7" x14ac:dyDescent="0.25">
      <c r="C7934" s="15"/>
      <c r="G7934"/>
    </row>
    <row r="7935" spans="3:7" x14ac:dyDescent="0.25">
      <c r="C7935" s="15"/>
      <c r="G7935"/>
    </row>
    <row r="7936" spans="3:7" x14ac:dyDescent="0.25">
      <c r="C7936" s="15"/>
      <c r="G7936"/>
    </row>
    <row r="7937" spans="3:7" x14ac:dyDescent="0.25">
      <c r="C7937" s="15"/>
      <c r="G7937"/>
    </row>
    <row r="7938" spans="3:7" x14ac:dyDescent="0.25">
      <c r="C7938" s="15"/>
      <c r="G7938"/>
    </row>
    <row r="7939" spans="3:7" x14ac:dyDescent="0.25">
      <c r="C7939" s="15"/>
      <c r="G7939"/>
    </row>
    <row r="7940" spans="3:7" x14ac:dyDescent="0.25">
      <c r="C7940" s="15"/>
      <c r="G7940"/>
    </row>
    <row r="7941" spans="3:7" x14ac:dyDescent="0.25">
      <c r="C7941" s="15"/>
      <c r="G7941"/>
    </row>
    <row r="7942" spans="3:7" x14ac:dyDescent="0.25">
      <c r="C7942" s="15"/>
      <c r="G7942"/>
    </row>
    <row r="7943" spans="3:7" x14ac:dyDescent="0.25">
      <c r="C7943" s="15"/>
      <c r="G7943"/>
    </row>
    <row r="7944" spans="3:7" x14ac:dyDescent="0.25">
      <c r="C7944" s="15"/>
      <c r="G7944"/>
    </row>
    <row r="7945" spans="3:7" x14ac:dyDescent="0.25">
      <c r="C7945" s="15"/>
      <c r="G7945"/>
    </row>
    <row r="7946" spans="3:7" x14ac:dyDescent="0.25">
      <c r="C7946" s="15"/>
      <c r="G7946"/>
    </row>
    <row r="7947" spans="3:7" x14ac:dyDescent="0.25">
      <c r="C7947" s="15"/>
      <c r="G7947"/>
    </row>
    <row r="7948" spans="3:7" x14ac:dyDescent="0.25">
      <c r="C7948" s="15"/>
      <c r="G7948"/>
    </row>
    <row r="7949" spans="3:7" x14ac:dyDescent="0.25">
      <c r="C7949" s="15"/>
      <c r="G7949"/>
    </row>
    <row r="7950" spans="3:7" x14ac:dyDescent="0.25">
      <c r="C7950" s="15"/>
      <c r="G7950"/>
    </row>
    <row r="7951" spans="3:7" x14ac:dyDescent="0.25">
      <c r="C7951" s="15"/>
      <c r="G7951"/>
    </row>
    <row r="7952" spans="3:7" x14ac:dyDescent="0.25">
      <c r="C7952" s="15"/>
      <c r="G7952"/>
    </row>
    <row r="7953" spans="3:7" x14ac:dyDescent="0.25">
      <c r="C7953" s="15"/>
      <c r="G7953"/>
    </row>
    <row r="7954" spans="3:7" x14ac:dyDescent="0.25">
      <c r="C7954" s="15"/>
      <c r="G7954"/>
    </row>
    <row r="7955" spans="3:7" x14ac:dyDescent="0.25">
      <c r="C7955" s="15"/>
      <c r="G7955"/>
    </row>
    <row r="7956" spans="3:7" x14ac:dyDescent="0.25">
      <c r="C7956" s="15"/>
      <c r="G7956"/>
    </row>
    <row r="7957" spans="3:7" x14ac:dyDescent="0.25">
      <c r="C7957" s="15"/>
      <c r="G7957"/>
    </row>
    <row r="7958" spans="3:7" x14ac:dyDescent="0.25">
      <c r="C7958" s="15"/>
      <c r="G7958"/>
    </row>
    <row r="7959" spans="3:7" x14ac:dyDescent="0.25">
      <c r="C7959" s="15"/>
      <c r="G7959"/>
    </row>
    <row r="7960" spans="3:7" x14ac:dyDescent="0.25">
      <c r="C7960" s="15"/>
      <c r="G7960"/>
    </row>
    <row r="7961" spans="3:7" x14ac:dyDescent="0.25">
      <c r="C7961" s="15"/>
      <c r="G7961"/>
    </row>
    <row r="7962" spans="3:7" x14ac:dyDescent="0.25">
      <c r="C7962" s="15"/>
      <c r="G7962"/>
    </row>
    <row r="7963" spans="3:7" x14ac:dyDescent="0.25">
      <c r="C7963" s="15"/>
      <c r="G7963"/>
    </row>
    <row r="7964" spans="3:7" x14ac:dyDescent="0.25">
      <c r="C7964" s="15"/>
      <c r="G7964"/>
    </row>
    <row r="7965" spans="3:7" x14ac:dyDescent="0.25">
      <c r="C7965" s="15"/>
      <c r="G7965"/>
    </row>
    <row r="7966" spans="3:7" x14ac:dyDescent="0.25">
      <c r="C7966" s="15"/>
      <c r="G7966"/>
    </row>
    <row r="7967" spans="3:7" x14ac:dyDescent="0.25">
      <c r="C7967" s="15"/>
      <c r="G7967"/>
    </row>
    <row r="7968" spans="3:7" x14ac:dyDescent="0.25">
      <c r="C7968" s="15"/>
      <c r="G7968"/>
    </row>
    <row r="7969" spans="3:7" x14ac:dyDescent="0.25">
      <c r="C7969" s="15"/>
      <c r="G7969"/>
    </row>
    <row r="7970" spans="3:7" x14ac:dyDescent="0.25">
      <c r="C7970" s="15"/>
      <c r="G7970"/>
    </row>
    <row r="7971" spans="3:7" x14ac:dyDescent="0.25">
      <c r="C7971" s="15"/>
      <c r="G7971"/>
    </row>
    <row r="7972" spans="3:7" x14ac:dyDescent="0.25">
      <c r="C7972" s="15"/>
      <c r="G7972"/>
    </row>
    <row r="7973" spans="3:7" x14ac:dyDescent="0.25">
      <c r="C7973" s="15"/>
      <c r="G7973"/>
    </row>
    <row r="7974" spans="3:7" x14ac:dyDescent="0.25">
      <c r="C7974" s="15"/>
      <c r="G7974"/>
    </row>
    <row r="7975" spans="3:7" x14ac:dyDescent="0.25">
      <c r="C7975" s="15"/>
      <c r="G7975"/>
    </row>
    <row r="7976" spans="3:7" x14ac:dyDescent="0.25">
      <c r="C7976" s="15"/>
      <c r="G7976"/>
    </row>
    <row r="7977" spans="3:7" x14ac:dyDescent="0.25">
      <c r="C7977" s="15"/>
      <c r="G7977"/>
    </row>
    <row r="7978" spans="3:7" x14ac:dyDescent="0.25">
      <c r="C7978" s="15"/>
      <c r="G7978"/>
    </row>
    <row r="7979" spans="3:7" x14ac:dyDescent="0.25">
      <c r="C7979" s="15"/>
      <c r="G7979"/>
    </row>
    <row r="7980" spans="3:7" x14ac:dyDescent="0.25">
      <c r="C7980" s="15"/>
      <c r="G7980"/>
    </row>
    <row r="7981" spans="3:7" x14ac:dyDescent="0.25">
      <c r="C7981" s="15"/>
      <c r="G7981"/>
    </row>
    <row r="7982" spans="3:7" x14ac:dyDescent="0.25">
      <c r="C7982" s="15"/>
      <c r="G7982"/>
    </row>
    <row r="7983" spans="3:7" x14ac:dyDescent="0.25">
      <c r="C7983" s="15"/>
      <c r="G7983"/>
    </row>
    <row r="7984" spans="3:7" x14ac:dyDescent="0.25">
      <c r="C7984" s="15"/>
      <c r="G7984"/>
    </row>
    <row r="7985" spans="3:7" x14ac:dyDescent="0.25">
      <c r="C7985" s="15"/>
      <c r="G7985"/>
    </row>
    <row r="7986" spans="3:7" x14ac:dyDescent="0.25">
      <c r="C7986" s="15"/>
      <c r="G7986"/>
    </row>
    <row r="7987" spans="3:7" x14ac:dyDescent="0.25">
      <c r="C7987" s="15"/>
      <c r="G7987"/>
    </row>
    <row r="7988" spans="3:7" x14ac:dyDescent="0.25">
      <c r="C7988" s="15"/>
      <c r="G7988"/>
    </row>
    <row r="7989" spans="3:7" x14ac:dyDescent="0.25">
      <c r="C7989" s="15"/>
      <c r="G7989"/>
    </row>
    <row r="7990" spans="3:7" x14ac:dyDescent="0.25">
      <c r="C7990" s="15"/>
      <c r="G7990"/>
    </row>
    <row r="7991" spans="3:7" x14ac:dyDescent="0.25">
      <c r="C7991" s="15"/>
      <c r="G7991"/>
    </row>
    <row r="7992" spans="3:7" x14ac:dyDescent="0.25">
      <c r="C7992" s="15"/>
      <c r="G7992"/>
    </row>
    <row r="7993" spans="3:7" x14ac:dyDescent="0.25">
      <c r="C7993" s="15"/>
      <c r="G7993"/>
    </row>
    <row r="7994" spans="3:7" x14ac:dyDescent="0.25">
      <c r="C7994" s="15"/>
      <c r="G7994"/>
    </row>
    <row r="7995" spans="3:7" x14ac:dyDescent="0.25">
      <c r="C7995" s="15"/>
      <c r="G7995"/>
    </row>
    <row r="7996" spans="3:7" x14ac:dyDescent="0.25">
      <c r="C7996" s="15"/>
      <c r="G7996"/>
    </row>
    <row r="7997" spans="3:7" x14ac:dyDescent="0.25">
      <c r="C7997" s="15"/>
      <c r="G7997"/>
    </row>
    <row r="7998" spans="3:7" x14ac:dyDescent="0.25">
      <c r="C7998" s="15"/>
      <c r="G7998"/>
    </row>
    <row r="7999" spans="3:7" x14ac:dyDescent="0.25">
      <c r="C7999" s="15"/>
      <c r="G7999"/>
    </row>
    <row r="8000" spans="3:7" x14ac:dyDescent="0.25">
      <c r="C8000" s="15"/>
      <c r="G8000"/>
    </row>
    <row r="8001" spans="3:7" x14ac:dyDescent="0.25">
      <c r="C8001" s="15"/>
      <c r="G8001"/>
    </row>
    <row r="8002" spans="3:7" x14ac:dyDescent="0.25">
      <c r="C8002" s="15"/>
      <c r="G8002"/>
    </row>
    <row r="8003" spans="3:7" x14ac:dyDescent="0.25">
      <c r="C8003" s="15"/>
      <c r="G8003"/>
    </row>
    <row r="8004" spans="3:7" x14ac:dyDescent="0.25">
      <c r="C8004" s="15"/>
      <c r="G8004"/>
    </row>
    <row r="8005" spans="3:7" x14ac:dyDescent="0.25">
      <c r="C8005" s="15"/>
      <c r="G8005"/>
    </row>
    <row r="8006" spans="3:7" x14ac:dyDescent="0.25">
      <c r="C8006" s="15"/>
      <c r="G8006"/>
    </row>
    <row r="8007" spans="3:7" x14ac:dyDescent="0.25">
      <c r="C8007" s="15"/>
      <c r="G8007"/>
    </row>
    <row r="8008" spans="3:7" x14ac:dyDescent="0.25">
      <c r="C8008" s="15"/>
      <c r="G8008"/>
    </row>
    <row r="8009" spans="3:7" x14ac:dyDescent="0.25">
      <c r="C8009" s="15"/>
      <c r="G8009"/>
    </row>
    <row r="8010" spans="3:7" x14ac:dyDescent="0.25">
      <c r="C8010" s="15"/>
      <c r="G8010"/>
    </row>
    <row r="8011" spans="3:7" x14ac:dyDescent="0.25">
      <c r="C8011" s="15"/>
      <c r="G8011"/>
    </row>
    <row r="8012" spans="3:7" x14ac:dyDescent="0.25">
      <c r="C8012" s="15"/>
      <c r="G8012"/>
    </row>
    <row r="8013" spans="3:7" x14ac:dyDescent="0.25">
      <c r="C8013" s="15"/>
      <c r="G8013"/>
    </row>
    <row r="8014" spans="3:7" x14ac:dyDescent="0.25">
      <c r="C8014" s="15"/>
      <c r="G8014"/>
    </row>
    <row r="8015" spans="3:7" x14ac:dyDescent="0.25">
      <c r="C8015" s="15"/>
      <c r="G8015"/>
    </row>
    <row r="8016" spans="3:7" x14ac:dyDescent="0.25">
      <c r="C8016" s="15"/>
      <c r="G8016"/>
    </row>
    <row r="8017" spans="3:7" x14ac:dyDescent="0.25">
      <c r="C8017" s="15"/>
      <c r="G8017"/>
    </row>
    <row r="8018" spans="3:7" x14ac:dyDescent="0.25">
      <c r="C8018" s="15"/>
      <c r="G8018"/>
    </row>
    <row r="8019" spans="3:7" x14ac:dyDescent="0.25">
      <c r="C8019" s="15"/>
      <c r="G8019"/>
    </row>
    <row r="8020" spans="3:7" x14ac:dyDescent="0.25">
      <c r="C8020" s="15"/>
      <c r="G8020"/>
    </row>
    <row r="8021" spans="3:7" x14ac:dyDescent="0.25">
      <c r="C8021" s="15"/>
      <c r="G8021"/>
    </row>
    <row r="8022" spans="3:7" x14ac:dyDescent="0.25">
      <c r="C8022" s="15"/>
      <c r="G8022"/>
    </row>
    <row r="8023" spans="3:7" x14ac:dyDescent="0.25">
      <c r="C8023" s="15"/>
      <c r="G8023"/>
    </row>
    <row r="8024" spans="3:7" x14ac:dyDescent="0.25">
      <c r="C8024" s="15"/>
      <c r="G8024"/>
    </row>
    <row r="8025" spans="3:7" x14ac:dyDescent="0.25">
      <c r="C8025" s="15"/>
      <c r="G8025"/>
    </row>
    <row r="8026" spans="3:7" x14ac:dyDescent="0.25">
      <c r="C8026" s="15"/>
      <c r="G8026"/>
    </row>
    <row r="8027" spans="3:7" x14ac:dyDescent="0.25">
      <c r="C8027" s="15"/>
      <c r="G8027"/>
    </row>
    <row r="8028" spans="3:7" x14ac:dyDescent="0.25">
      <c r="C8028" s="15"/>
      <c r="G8028"/>
    </row>
    <row r="8029" spans="3:7" x14ac:dyDescent="0.25">
      <c r="C8029" s="15"/>
      <c r="G8029"/>
    </row>
    <row r="8030" spans="3:7" x14ac:dyDescent="0.25">
      <c r="C8030" s="15"/>
      <c r="G8030"/>
    </row>
    <row r="8031" spans="3:7" x14ac:dyDescent="0.25">
      <c r="C8031" s="15"/>
      <c r="G8031"/>
    </row>
    <row r="8032" spans="3:7" x14ac:dyDescent="0.25">
      <c r="C8032" s="15"/>
      <c r="G8032"/>
    </row>
    <row r="8033" spans="3:7" x14ac:dyDescent="0.25">
      <c r="C8033" s="15"/>
      <c r="G8033"/>
    </row>
    <row r="8034" spans="3:7" x14ac:dyDescent="0.25">
      <c r="C8034" s="15"/>
      <c r="G8034"/>
    </row>
    <row r="8035" spans="3:7" x14ac:dyDescent="0.25">
      <c r="C8035" s="15"/>
      <c r="G8035"/>
    </row>
    <row r="8036" spans="3:7" x14ac:dyDescent="0.25">
      <c r="C8036" s="15"/>
      <c r="G8036"/>
    </row>
    <row r="8037" spans="3:7" x14ac:dyDescent="0.25">
      <c r="C8037" s="15"/>
      <c r="G8037"/>
    </row>
    <row r="8038" spans="3:7" x14ac:dyDescent="0.25">
      <c r="C8038" s="15"/>
      <c r="G8038"/>
    </row>
    <row r="8039" spans="3:7" x14ac:dyDescent="0.25">
      <c r="C8039" s="15"/>
      <c r="G8039"/>
    </row>
    <row r="8040" spans="3:7" x14ac:dyDescent="0.25">
      <c r="C8040" s="15"/>
      <c r="G8040"/>
    </row>
    <row r="8041" spans="3:7" x14ac:dyDescent="0.25">
      <c r="C8041" s="15"/>
      <c r="G8041"/>
    </row>
    <row r="8042" spans="3:7" x14ac:dyDescent="0.25">
      <c r="C8042" s="15"/>
      <c r="G8042"/>
    </row>
    <row r="8043" spans="3:7" x14ac:dyDescent="0.25">
      <c r="C8043" s="15"/>
      <c r="G8043"/>
    </row>
    <row r="8044" spans="3:7" x14ac:dyDescent="0.25">
      <c r="C8044" s="15"/>
      <c r="G8044"/>
    </row>
    <row r="8045" spans="3:7" x14ac:dyDescent="0.25">
      <c r="C8045" s="15"/>
      <c r="G8045"/>
    </row>
    <row r="8046" spans="3:7" x14ac:dyDescent="0.25">
      <c r="C8046" s="15"/>
      <c r="G8046"/>
    </row>
    <row r="8047" spans="3:7" x14ac:dyDescent="0.25">
      <c r="C8047" s="15"/>
      <c r="G8047"/>
    </row>
    <row r="8048" spans="3:7" x14ac:dyDescent="0.25">
      <c r="C8048" s="15"/>
      <c r="G8048"/>
    </row>
    <row r="8049" spans="3:7" x14ac:dyDescent="0.25">
      <c r="C8049" s="15"/>
      <c r="G8049"/>
    </row>
    <row r="8050" spans="3:7" x14ac:dyDescent="0.25">
      <c r="C8050" s="15"/>
      <c r="G8050"/>
    </row>
    <row r="8051" spans="3:7" x14ac:dyDescent="0.25">
      <c r="C8051" s="15"/>
      <c r="G8051"/>
    </row>
    <row r="8052" spans="3:7" x14ac:dyDescent="0.25">
      <c r="C8052" s="15"/>
      <c r="G8052"/>
    </row>
    <row r="8053" spans="3:7" x14ac:dyDescent="0.25">
      <c r="C8053" s="15"/>
      <c r="G8053"/>
    </row>
    <row r="8054" spans="3:7" x14ac:dyDescent="0.25">
      <c r="C8054" s="15"/>
      <c r="G8054"/>
    </row>
    <row r="8055" spans="3:7" x14ac:dyDescent="0.25">
      <c r="C8055" s="15"/>
      <c r="G8055"/>
    </row>
    <row r="8056" spans="3:7" x14ac:dyDescent="0.25">
      <c r="C8056" s="15"/>
      <c r="G8056"/>
    </row>
    <row r="8057" spans="3:7" x14ac:dyDescent="0.25">
      <c r="C8057" s="15"/>
      <c r="G8057"/>
    </row>
    <row r="8058" spans="3:7" x14ac:dyDescent="0.25">
      <c r="C8058" s="15"/>
      <c r="G8058"/>
    </row>
    <row r="8059" spans="3:7" x14ac:dyDescent="0.25">
      <c r="C8059" s="15"/>
      <c r="G8059"/>
    </row>
    <row r="8060" spans="3:7" x14ac:dyDescent="0.25">
      <c r="C8060" s="15"/>
      <c r="G8060"/>
    </row>
    <row r="8061" spans="3:7" x14ac:dyDescent="0.25">
      <c r="C8061" s="15"/>
      <c r="G8061"/>
    </row>
    <row r="8062" spans="3:7" x14ac:dyDescent="0.25">
      <c r="C8062" s="15"/>
      <c r="G8062"/>
    </row>
    <row r="8063" spans="3:7" x14ac:dyDescent="0.25">
      <c r="C8063" s="15"/>
      <c r="G8063"/>
    </row>
    <row r="8064" spans="3:7" x14ac:dyDescent="0.25">
      <c r="C8064" s="15"/>
      <c r="G8064"/>
    </row>
    <row r="8065" spans="3:7" x14ac:dyDescent="0.25">
      <c r="C8065" s="15"/>
      <c r="G8065"/>
    </row>
    <row r="8066" spans="3:7" x14ac:dyDescent="0.25">
      <c r="C8066" s="15"/>
      <c r="G8066"/>
    </row>
    <row r="8067" spans="3:7" x14ac:dyDescent="0.25">
      <c r="C8067" s="15"/>
      <c r="G8067"/>
    </row>
    <row r="8068" spans="3:7" x14ac:dyDescent="0.25">
      <c r="C8068" s="15"/>
      <c r="G8068"/>
    </row>
    <row r="8069" spans="3:7" x14ac:dyDescent="0.25">
      <c r="C8069" s="15"/>
      <c r="G8069"/>
    </row>
    <row r="8070" spans="3:7" x14ac:dyDescent="0.25">
      <c r="C8070" s="15"/>
      <c r="G8070"/>
    </row>
    <row r="8071" spans="3:7" x14ac:dyDescent="0.25">
      <c r="C8071" s="15"/>
      <c r="G8071"/>
    </row>
    <row r="8072" spans="3:7" x14ac:dyDescent="0.25">
      <c r="C8072" s="15"/>
      <c r="G8072"/>
    </row>
    <row r="8073" spans="3:7" x14ac:dyDescent="0.25">
      <c r="C8073" s="15"/>
      <c r="G8073"/>
    </row>
    <row r="8074" spans="3:7" x14ac:dyDescent="0.25">
      <c r="C8074" s="15"/>
      <c r="G8074"/>
    </row>
    <row r="8075" spans="3:7" x14ac:dyDescent="0.25">
      <c r="C8075" s="15"/>
      <c r="G8075"/>
    </row>
    <row r="8076" spans="3:7" x14ac:dyDescent="0.25">
      <c r="C8076" s="15"/>
      <c r="G8076"/>
    </row>
    <row r="8077" spans="3:7" x14ac:dyDescent="0.25">
      <c r="C8077" s="15"/>
      <c r="G8077"/>
    </row>
    <row r="8078" spans="3:7" x14ac:dyDescent="0.25">
      <c r="C8078" s="15"/>
      <c r="G8078"/>
    </row>
    <row r="8079" spans="3:7" x14ac:dyDescent="0.25">
      <c r="C8079" s="15"/>
      <c r="G8079"/>
    </row>
    <row r="8080" spans="3:7" x14ac:dyDescent="0.25">
      <c r="C8080" s="15"/>
      <c r="G8080"/>
    </row>
    <row r="8081" spans="3:7" x14ac:dyDescent="0.25">
      <c r="C8081" s="15"/>
      <c r="G8081"/>
    </row>
    <row r="8082" spans="3:7" x14ac:dyDescent="0.25">
      <c r="C8082" s="15"/>
      <c r="G8082"/>
    </row>
    <row r="8083" spans="3:7" x14ac:dyDescent="0.25">
      <c r="C8083" s="15"/>
      <c r="G8083"/>
    </row>
    <row r="8084" spans="3:7" x14ac:dyDescent="0.25">
      <c r="C8084" s="15"/>
      <c r="G8084"/>
    </row>
    <row r="8085" spans="3:7" x14ac:dyDescent="0.25">
      <c r="C8085" s="15"/>
      <c r="G8085"/>
    </row>
    <row r="8086" spans="3:7" x14ac:dyDescent="0.25">
      <c r="C8086" s="15"/>
      <c r="G8086"/>
    </row>
    <row r="8087" spans="3:7" x14ac:dyDescent="0.25">
      <c r="C8087" s="15"/>
      <c r="G8087"/>
    </row>
    <row r="8088" spans="3:7" x14ac:dyDescent="0.25">
      <c r="C8088" s="15"/>
      <c r="G8088"/>
    </row>
    <row r="8089" spans="3:7" x14ac:dyDescent="0.25">
      <c r="C8089" s="15"/>
      <c r="G8089"/>
    </row>
    <row r="8090" spans="3:7" x14ac:dyDescent="0.25">
      <c r="C8090" s="15"/>
      <c r="G8090"/>
    </row>
    <row r="8091" spans="3:7" x14ac:dyDescent="0.25">
      <c r="C8091" s="15"/>
      <c r="G8091"/>
    </row>
    <row r="8092" spans="3:7" x14ac:dyDescent="0.25">
      <c r="C8092" s="15"/>
      <c r="G8092"/>
    </row>
    <row r="8093" spans="3:7" x14ac:dyDescent="0.25">
      <c r="C8093" s="15"/>
      <c r="G8093"/>
    </row>
    <row r="8094" spans="3:7" x14ac:dyDescent="0.25">
      <c r="C8094" s="15"/>
      <c r="G8094"/>
    </row>
    <row r="8095" spans="3:7" x14ac:dyDescent="0.25">
      <c r="C8095" s="15"/>
      <c r="G8095"/>
    </row>
    <row r="8096" spans="3:7" x14ac:dyDescent="0.25">
      <c r="C8096" s="15"/>
      <c r="G8096"/>
    </row>
    <row r="8097" spans="3:7" x14ac:dyDescent="0.25">
      <c r="C8097" s="15"/>
      <c r="G8097"/>
    </row>
    <row r="8098" spans="3:7" x14ac:dyDescent="0.25">
      <c r="C8098" s="15"/>
      <c r="G8098"/>
    </row>
    <row r="8099" spans="3:7" x14ac:dyDescent="0.25">
      <c r="C8099" s="15"/>
      <c r="G8099"/>
    </row>
    <row r="8100" spans="3:7" x14ac:dyDescent="0.25">
      <c r="C8100" s="15"/>
      <c r="G8100"/>
    </row>
    <row r="8101" spans="3:7" x14ac:dyDescent="0.25">
      <c r="C8101" s="15"/>
      <c r="G8101"/>
    </row>
    <row r="8102" spans="3:7" x14ac:dyDescent="0.25">
      <c r="C8102" s="15"/>
      <c r="G8102"/>
    </row>
    <row r="8103" spans="3:7" x14ac:dyDescent="0.25">
      <c r="C8103" s="15"/>
      <c r="G8103"/>
    </row>
    <row r="8104" spans="3:7" x14ac:dyDescent="0.25">
      <c r="C8104" s="15"/>
      <c r="G8104"/>
    </row>
    <row r="8105" spans="3:7" x14ac:dyDescent="0.25">
      <c r="C8105" s="15"/>
      <c r="G8105"/>
    </row>
    <row r="8106" spans="3:7" x14ac:dyDescent="0.25">
      <c r="C8106" s="15"/>
      <c r="G8106"/>
    </row>
    <row r="8107" spans="3:7" x14ac:dyDescent="0.25">
      <c r="C8107" s="15"/>
      <c r="G8107"/>
    </row>
    <row r="8108" spans="3:7" x14ac:dyDescent="0.25">
      <c r="C8108" s="15"/>
      <c r="G8108"/>
    </row>
    <row r="8109" spans="3:7" x14ac:dyDescent="0.25">
      <c r="C8109" s="15"/>
      <c r="G8109"/>
    </row>
    <row r="8110" spans="3:7" x14ac:dyDescent="0.25">
      <c r="C8110" s="15"/>
      <c r="G8110"/>
    </row>
    <row r="8111" spans="3:7" x14ac:dyDescent="0.25">
      <c r="C8111" s="15"/>
      <c r="G8111"/>
    </row>
    <row r="8112" spans="3:7" x14ac:dyDescent="0.25">
      <c r="C8112" s="15"/>
      <c r="G8112"/>
    </row>
    <row r="8113" spans="3:7" x14ac:dyDescent="0.25">
      <c r="C8113" s="15"/>
      <c r="G8113"/>
    </row>
    <row r="8114" spans="3:7" x14ac:dyDescent="0.25">
      <c r="C8114" s="15"/>
      <c r="G8114"/>
    </row>
    <row r="8115" spans="3:7" x14ac:dyDescent="0.25">
      <c r="C8115" s="15"/>
      <c r="G8115"/>
    </row>
    <row r="8116" spans="3:7" x14ac:dyDescent="0.25">
      <c r="C8116" s="15"/>
      <c r="G8116"/>
    </row>
    <row r="8117" spans="3:7" x14ac:dyDescent="0.25">
      <c r="C8117" s="15"/>
      <c r="G8117"/>
    </row>
    <row r="8118" spans="3:7" x14ac:dyDescent="0.25">
      <c r="C8118" s="15"/>
      <c r="G8118"/>
    </row>
    <row r="8119" spans="3:7" x14ac:dyDescent="0.25">
      <c r="C8119" s="15"/>
      <c r="G8119"/>
    </row>
    <row r="8120" spans="3:7" x14ac:dyDescent="0.25">
      <c r="C8120" s="15"/>
      <c r="G8120"/>
    </row>
    <row r="8121" spans="3:7" x14ac:dyDescent="0.25">
      <c r="C8121" s="15"/>
      <c r="G8121"/>
    </row>
    <row r="8122" spans="3:7" x14ac:dyDescent="0.25">
      <c r="C8122" s="15"/>
      <c r="G8122"/>
    </row>
    <row r="8123" spans="3:7" x14ac:dyDescent="0.25">
      <c r="C8123" s="15"/>
      <c r="G8123"/>
    </row>
    <row r="8124" spans="3:7" x14ac:dyDescent="0.25">
      <c r="C8124" s="15"/>
      <c r="G8124"/>
    </row>
    <row r="8125" spans="3:7" x14ac:dyDescent="0.25">
      <c r="C8125" s="15"/>
      <c r="G8125"/>
    </row>
    <row r="8126" spans="3:7" x14ac:dyDescent="0.25">
      <c r="C8126" s="15"/>
      <c r="G8126"/>
    </row>
    <row r="8127" spans="3:7" x14ac:dyDescent="0.25">
      <c r="C8127" s="15"/>
      <c r="G8127"/>
    </row>
    <row r="8128" spans="3:7" x14ac:dyDescent="0.25">
      <c r="C8128" s="15"/>
      <c r="G8128"/>
    </row>
    <row r="8129" spans="3:7" x14ac:dyDescent="0.25">
      <c r="C8129" s="15"/>
      <c r="G8129"/>
    </row>
    <row r="8130" spans="3:7" x14ac:dyDescent="0.25">
      <c r="C8130" s="15"/>
      <c r="G8130"/>
    </row>
    <row r="8131" spans="3:7" x14ac:dyDescent="0.25">
      <c r="C8131" s="15"/>
      <c r="G8131"/>
    </row>
    <row r="8132" spans="3:7" x14ac:dyDescent="0.25">
      <c r="C8132" s="15"/>
      <c r="G8132"/>
    </row>
    <row r="8133" spans="3:7" x14ac:dyDescent="0.25">
      <c r="C8133" s="15"/>
      <c r="G8133"/>
    </row>
    <row r="8134" spans="3:7" x14ac:dyDescent="0.25">
      <c r="C8134" s="15"/>
      <c r="G8134"/>
    </row>
    <row r="8135" spans="3:7" x14ac:dyDescent="0.25">
      <c r="C8135" s="15"/>
      <c r="G8135"/>
    </row>
    <row r="8136" spans="3:7" x14ac:dyDescent="0.25">
      <c r="C8136" s="15"/>
      <c r="G8136"/>
    </row>
    <row r="8137" spans="3:7" x14ac:dyDescent="0.25">
      <c r="C8137" s="15"/>
      <c r="G8137"/>
    </row>
    <row r="8138" spans="3:7" x14ac:dyDescent="0.25">
      <c r="C8138" s="15"/>
      <c r="G8138"/>
    </row>
    <row r="8139" spans="3:7" x14ac:dyDescent="0.25">
      <c r="C8139" s="15"/>
      <c r="G8139"/>
    </row>
    <row r="8140" spans="3:7" x14ac:dyDescent="0.25">
      <c r="C8140" s="15"/>
      <c r="G8140"/>
    </row>
    <row r="8141" spans="3:7" x14ac:dyDescent="0.25">
      <c r="C8141" s="15"/>
      <c r="G8141"/>
    </row>
    <row r="8142" spans="3:7" x14ac:dyDescent="0.25">
      <c r="C8142" s="15"/>
      <c r="G8142"/>
    </row>
    <row r="8143" spans="3:7" x14ac:dyDescent="0.25">
      <c r="C8143" s="15"/>
      <c r="G8143"/>
    </row>
    <row r="8144" spans="3:7" x14ac:dyDescent="0.25">
      <c r="C8144" s="15"/>
      <c r="G8144"/>
    </row>
    <row r="8145" spans="3:7" x14ac:dyDescent="0.25">
      <c r="C8145" s="15"/>
      <c r="G8145"/>
    </row>
    <row r="8146" spans="3:7" x14ac:dyDescent="0.25">
      <c r="C8146" s="15"/>
      <c r="G8146"/>
    </row>
    <row r="8147" spans="3:7" x14ac:dyDescent="0.25">
      <c r="C8147" s="15"/>
      <c r="G8147"/>
    </row>
    <row r="8148" spans="3:7" x14ac:dyDescent="0.25">
      <c r="C8148" s="15"/>
      <c r="G8148"/>
    </row>
    <row r="8149" spans="3:7" x14ac:dyDescent="0.25">
      <c r="C8149" s="15"/>
      <c r="G8149"/>
    </row>
    <row r="8150" spans="3:7" x14ac:dyDescent="0.25">
      <c r="C8150" s="15"/>
      <c r="G8150"/>
    </row>
    <row r="8151" spans="3:7" x14ac:dyDescent="0.25">
      <c r="C8151" s="15"/>
      <c r="G8151"/>
    </row>
    <row r="8152" spans="3:7" x14ac:dyDescent="0.25">
      <c r="C8152" s="15"/>
      <c r="G8152"/>
    </row>
    <row r="8153" spans="3:7" x14ac:dyDescent="0.25">
      <c r="C8153" s="15"/>
      <c r="G8153"/>
    </row>
    <row r="8154" spans="3:7" x14ac:dyDescent="0.25">
      <c r="C8154" s="15"/>
      <c r="G8154"/>
    </row>
    <row r="8155" spans="3:7" x14ac:dyDescent="0.25">
      <c r="C8155" s="15"/>
      <c r="G8155"/>
    </row>
    <row r="8156" spans="3:7" x14ac:dyDescent="0.25">
      <c r="C8156" s="15"/>
      <c r="G8156"/>
    </row>
    <row r="8157" spans="3:7" x14ac:dyDescent="0.25">
      <c r="C8157" s="15"/>
      <c r="G8157"/>
    </row>
    <row r="8158" spans="3:7" x14ac:dyDescent="0.25">
      <c r="C8158" s="15"/>
      <c r="G8158"/>
    </row>
    <row r="8159" spans="3:7" x14ac:dyDescent="0.25">
      <c r="C8159" s="15"/>
      <c r="G8159"/>
    </row>
    <row r="8160" spans="3:7" x14ac:dyDescent="0.25">
      <c r="C8160" s="15"/>
      <c r="G8160"/>
    </row>
    <row r="8161" spans="3:7" x14ac:dyDescent="0.25">
      <c r="C8161" s="15"/>
      <c r="G8161"/>
    </row>
    <row r="8162" spans="3:7" x14ac:dyDescent="0.25">
      <c r="C8162" s="15"/>
      <c r="G8162"/>
    </row>
    <row r="8163" spans="3:7" x14ac:dyDescent="0.25">
      <c r="C8163" s="15"/>
      <c r="G8163"/>
    </row>
    <row r="8164" spans="3:7" x14ac:dyDescent="0.25">
      <c r="C8164" s="15"/>
      <c r="G8164"/>
    </row>
    <row r="8165" spans="3:7" x14ac:dyDescent="0.25">
      <c r="C8165" s="15"/>
      <c r="G8165"/>
    </row>
    <row r="8166" spans="3:7" x14ac:dyDescent="0.25">
      <c r="C8166" s="15"/>
      <c r="G8166"/>
    </row>
    <row r="8167" spans="3:7" x14ac:dyDescent="0.25">
      <c r="C8167" s="15"/>
      <c r="G8167"/>
    </row>
    <row r="8168" spans="3:7" x14ac:dyDescent="0.25">
      <c r="C8168" s="15"/>
      <c r="G8168"/>
    </row>
    <row r="8169" spans="3:7" x14ac:dyDescent="0.25">
      <c r="C8169" s="15"/>
      <c r="G8169"/>
    </row>
    <row r="8170" spans="3:7" x14ac:dyDescent="0.25">
      <c r="C8170" s="15"/>
      <c r="G8170"/>
    </row>
    <row r="8171" spans="3:7" x14ac:dyDescent="0.25">
      <c r="C8171" s="15"/>
      <c r="G8171"/>
    </row>
    <row r="8172" spans="3:7" x14ac:dyDescent="0.25">
      <c r="C8172" s="15"/>
      <c r="G8172"/>
    </row>
    <row r="8173" spans="3:7" x14ac:dyDescent="0.25">
      <c r="C8173" s="15"/>
      <c r="G8173"/>
    </row>
    <row r="8174" spans="3:7" x14ac:dyDescent="0.25">
      <c r="C8174" s="15"/>
      <c r="G8174"/>
    </row>
    <row r="8175" spans="3:7" x14ac:dyDescent="0.25">
      <c r="C8175" s="15"/>
      <c r="G8175"/>
    </row>
    <row r="8176" spans="3:7" x14ac:dyDescent="0.25">
      <c r="C8176" s="15"/>
      <c r="G8176"/>
    </row>
    <row r="8177" spans="3:7" x14ac:dyDescent="0.25">
      <c r="C8177" s="15"/>
      <c r="G8177"/>
    </row>
    <row r="8178" spans="3:7" x14ac:dyDescent="0.25">
      <c r="C8178" s="15"/>
      <c r="G8178"/>
    </row>
    <row r="8179" spans="3:7" x14ac:dyDescent="0.25">
      <c r="C8179" s="15"/>
      <c r="G8179"/>
    </row>
    <row r="8180" spans="3:7" x14ac:dyDescent="0.25">
      <c r="C8180" s="15"/>
      <c r="G8180"/>
    </row>
    <row r="8181" spans="3:7" x14ac:dyDescent="0.25">
      <c r="C8181" s="15"/>
      <c r="G8181"/>
    </row>
    <row r="8182" spans="3:7" x14ac:dyDescent="0.25">
      <c r="C8182" s="15"/>
      <c r="G8182"/>
    </row>
    <row r="8183" spans="3:7" x14ac:dyDescent="0.25">
      <c r="C8183" s="15"/>
      <c r="G8183"/>
    </row>
    <row r="8184" spans="3:7" x14ac:dyDescent="0.25">
      <c r="C8184" s="15"/>
      <c r="G8184"/>
    </row>
    <row r="8185" spans="3:7" x14ac:dyDescent="0.25">
      <c r="C8185" s="15"/>
      <c r="G8185"/>
    </row>
    <row r="8186" spans="3:7" x14ac:dyDescent="0.25">
      <c r="C8186" s="15"/>
      <c r="G8186"/>
    </row>
    <row r="8187" spans="3:7" x14ac:dyDescent="0.25">
      <c r="C8187" s="15"/>
      <c r="G8187"/>
    </row>
    <row r="8188" spans="3:7" x14ac:dyDescent="0.25">
      <c r="C8188" s="15"/>
      <c r="G8188"/>
    </row>
    <row r="8189" spans="3:7" x14ac:dyDescent="0.25">
      <c r="C8189" s="15"/>
      <c r="G8189"/>
    </row>
    <row r="8190" spans="3:7" x14ac:dyDescent="0.25">
      <c r="C8190" s="15"/>
      <c r="G8190"/>
    </row>
    <row r="8191" spans="3:7" x14ac:dyDescent="0.25">
      <c r="C8191" s="15"/>
      <c r="G8191"/>
    </row>
    <row r="8192" spans="3:7" x14ac:dyDescent="0.25">
      <c r="C8192" s="15"/>
      <c r="G8192"/>
    </row>
    <row r="8193" spans="3:7" x14ac:dyDescent="0.25">
      <c r="C8193" s="15"/>
      <c r="G8193"/>
    </row>
    <row r="8194" spans="3:7" x14ac:dyDescent="0.25">
      <c r="C8194" s="15"/>
      <c r="G8194"/>
    </row>
    <row r="8195" spans="3:7" x14ac:dyDescent="0.25">
      <c r="C8195" s="15"/>
      <c r="G8195"/>
    </row>
    <row r="8196" spans="3:7" x14ac:dyDescent="0.25">
      <c r="C8196" s="15"/>
      <c r="G8196"/>
    </row>
    <row r="8197" spans="3:7" x14ac:dyDescent="0.25">
      <c r="C8197" s="15"/>
      <c r="G8197"/>
    </row>
    <row r="8198" spans="3:7" x14ac:dyDescent="0.25">
      <c r="C8198" s="15"/>
      <c r="G8198"/>
    </row>
    <row r="8199" spans="3:7" x14ac:dyDescent="0.25">
      <c r="C8199" s="15"/>
      <c r="G8199"/>
    </row>
    <row r="8200" spans="3:7" x14ac:dyDescent="0.25">
      <c r="C8200" s="15"/>
      <c r="G8200"/>
    </row>
    <row r="8201" spans="3:7" x14ac:dyDescent="0.25">
      <c r="C8201" s="15"/>
      <c r="G8201"/>
    </row>
    <row r="8202" spans="3:7" x14ac:dyDescent="0.25">
      <c r="C8202" s="15"/>
      <c r="G8202"/>
    </row>
    <row r="8203" spans="3:7" x14ac:dyDescent="0.25">
      <c r="C8203" s="15"/>
      <c r="G8203"/>
    </row>
    <row r="8204" spans="3:7" x14ac:dyDescent="0.25">
      <c r="C8204" s="15"/>
      <c r="G8204"/>
    </row>
    <row r="8205" spans="3:7" x14ac:dyDescent="0.25">
      <c r="C8205" s="15"/>
      <c r="G8205"/>
    </row>
    <row r="8206" spans="3:7" x14ac:dyDescent="0.25">
      <c r="C8206" s="15"/>
      <c r="G8206"/>
    </row>
    <row r="8207" spans="3:7" x14ac:dyDescent="0.25">
      <c r="C8207" s="15"/>
      <c r="G8207"/>
    </row>
    <row r="8208" spans="3:7" x14ac:dyDescent="0.25">
      <c r="C8208" s="15"/>
      <c r="G8208"/>
    </row>
    <row r="8209" spans="3:7" x14ac:dyDescent="0.25">
      <c r="C8209" s="15"/>
      <c r="G8209"/>
    </row>
    <row r="8210" spans="3:7" x14ac:dyDescent="0.25">
      <c r="C8210" s="15"/>
      <c r="G8210"/>
    </row>
    <row r="8211" spans="3:7" x14ac:dyDescent="0.25">
      <c r="C8211" s="15"/>
      <c r="G8211"/>
    </row>
    <row r="8212" spans="3:7" x14ac:dyDescent="0.25">
      <c r="C8212" s="15"/>
      <c r="G8212"/>
    </row>
    <row r="8213" spans="3:7" x14ac:dyDescent="0.25">
      <c r="C8213" s="15"/>
      <c r="G8213"/>
    </row>
    <row r="8214" spans="3:7" x14ac:dyDescent="0.25">
      <c r="C8214" s="15"/>
      <c r="G8214"/>
    </row>
    <row r="8215" spans="3:7" x14ac:dyDescent="0.25">
      <c r="C8215" s="15"/>
      <c r="G8215"/>
    </row>
    <row r="8216" spans="3:7" x14ac:dyDescent="0.25">
      <c r="C8216" s="15"/>
      <c r="G8216"/>
    </row>
    <row r="8217" spans="3:7" x14ac:dyDescent="0.25">
      <c r="C8217" s="15"/>
      <c r="G8217"/>
    </row>
    <row r="8218" spans="3:7" x14ac:dyDescent="0.25">
      <c r="C8218" s="15"/>
      <c r="G8218"/>
    </row>
    <row r="8219" spans="3:7" x14ac:dyDescent="0.25">
      <c r="C8219" s="15"/>
      <c r="G8219"/>
    </row>
    <row r="8220" spans="3:7" x14ac:dyDescent="0.25">
      <c r="C8220" s="15"/>
      <c r="G8220"/>
    </row>
    <row r="8221" spans="3:7" x14ac:dyDescent="0.25">
      <c r="C8221" s="15"/>
      <c r="G8221"/>
    </row>
    <row r="8222" spans="3:7" x14ac:dyDescent="0.25">
      <c r="C8222" s="15"/>
      <c r="G8222"/>
    </row>
    <row r="8223" spans="3:7" x14ac:dyDescent="0.25">
      <c r="C8223" s="15"/>
      <c r="G8223"/>
    </row>
    <row r="8224" spans="3:7" x14ac:dyDescent="0.25">
      <c r="C8224" s="15"/>
      <c r="G8224"/>
    </row>
    <row r="8225" spans="3:7" x14ac:dyDescent="0.25">
      <c r="C8225" s="15"/>
      <c r="G8225"/>
    </row>
    <row r="8226" spans="3:7" x14ac:dyDescent="0.25">
      <c r="C8226" s="15"/>
      <c r="G8226"/>
    </row>
    <row r="8227" spans="3:7" x14ac:dyDescent="0.25">
      <c r="C8227" s="15"/>
      <c r="G8227"/>
    </row>
    <row r="8228" spans="3:7" x14ac:dyDescent="0.25">
      <c r="C8228" s="15"/>
      <c r="G8228"/>
    </row>
    <row r="8229" spans="3:7" x14ac:dyDescent="0.25">
      <c r="C8229" s="15"/>
      <c r="G8229"/>
    </row>
    <row r="8230" spans="3:7" x14ac:dyDescent="0.25">
      <c r="C8230" s="15"/>
      <c r="G8230"/>
    </row>
    <row r="8231" spans="3:7" x14ac:dyDescent="0.25">
      <c r="C8231" s="15"/>
      <c r="G8231"/>
    </row>
    <row r="8232" spans="3:7" x14ac:dyDescent="0.25">
      <c r="C8232" s="15"/>
      <c r="G8232"/>
    </row>
    <row r="8233" spans="3:7" x14ac:dyDescent="0.25">
      <c r="C8233" s="15"/>
      <c r="G8233"/>
    </row>
    <row r="8234" spans="3:7" x14ac:dyDescent="0.25">
      <c r="C8234" s="15"/>
      <c r="G8234"/>
    </row>
    <row r="8235" spans="3:7" x14ac:dyDescent="0.25">
      <c r="C8235" s="15"/>
      <c r="G8235"/>
    </row>
    <row r="8236" spans="3:7" x14ac:dyDescent="0.25">
      <c r="C8236" s="15"/>
      <c r="G8236"/>
    </row>
    <row r="8237" spans="3:7" x14ac:dyDescent="0.25">
      <c r="C8237" s="15"/>
      <c r="G8237"/>
    </row>
    <row r="8238" spans="3:7" x14ac:dyDescent="0.25">
      <c r="C8238" s="15"/>
      <c r="G8238"/>
    </row>
    <row r="8239" spans="3:7" x14ac:dyDescent="0.25">
      <c r="C8239" s="15"/>
      <c r="G8239"/>
    </row>
    <row r="8240" spans="3:7" x14ac:dyDescent="0.25">
      <c r="C8240" s="15"/>
      <c r="G8240"/>
    </row>
    <row r="8241" spans="3:7" x14ac:dyDescent="0.25">
      <c r="C8241" s="15"/>
      <c r="G8241"/>
    </row>
    <row r="8242" spans="3:7" x14ac:dyDescent="0.25">
      <c r="C8242" s="15"/>
      <c r="G8242"/>
    </row>
    <row r="8243" spans="3:7" x14ac:dyDescent="0.25">
      <c r="C8243" s="15"/>
      <c r="G8243"/>
    </row>
    <row r="8244" spans="3:7" x14ac:dyDescent="0.25">
      <c r="C8244" s="15"/>
      <c r="G8244"/>
    </row>
    <row r="8245" spans="3:7" x14ac:dyDescent="0.25">
      <c r="C8245" s="15"/>
      <c r="G8245"/>
    </row>
    <row r="8246" spans="3:7" x14ac:dyDescent="0.25">
      <c r="C8246" s="15"/>
      <c r="G8246"/>
    </row>
    <row r="8247" spans="3:7" x14ac:dyDescent="0.25">
      <c r="C8247" s="15"/>
      <c r="G8247"/>
    </row>
    <row r="8248" spans="3:7" x14ac:dyDescent="0.25">
      <c r="C8248" s="15"/>
      <c r="G8248"/>
    </row>
    <row r="8249" spans="3:7" x14ac:dyDescent="0.25">
      <c r="C8249" s="15"/>
      <c r="G8249"/>
    </row>
    <row r="8250" spans="3:7" x14ac:dyDescent="0.25">
      <c r="C8250" s="15"/>
      <c r="G8250"/>
    </row>
    <row r="8251" spans="3:7" x14ac:dyDescent="0.25">
      <c r="C8251" s="15"/>
      <c r="G8251"/>
    </row>
    <row r="8252" spans="3:7" x14ac:dyDescent="0.25">
      <c r="C8252" s="15"/>
      <c r="G8252"/>
    </row>
    <row r="8253" spans="3:7" x14ac:dyDescent="0.25">
      <c r="C8253" s="15"/>
      <c r="G8253"/>
    </row>
    <row r="8254" spans="3:7" x14ac:dyDescent="0.25">
      <c r="C8254" s="15"/>
      <c r="G8254"/>
    </row>
    <row r="8255" spans="3:7" x14ac:dyDescent="0.25">
      <c r="C8255" s="15"/>
      <c r="G8255"/>
    </row>
    <row r="8256" spans="3:7" x14ac:dyDescent="0.25">
      <c r="C8256" s="15"/>
      <c r="G8256"/>
    </row>
    <row r="8257" spans="3:7" x14ac:dyDescent="0.25">
      <c r="C8257" s="15"/>
      <c r="G8257"/>
    </row>
    <row r="8258" spans="3:7" x14ac:dyDescent="0.25">
      <c r="C8258" s="15"/>
      <c r="G8258"/>
    </row>
    <row r="8259" spans="3:7" x14ac:dyDescent="0.25">
      <c r="C8259" s="15"/>
      <c r="G8259"/>
    </row>
    <row r="8260" spans="3:7" x14ac:dyDescent="0.25">
      <c r="C8260" s="15"/>
      <c r="G8260"/>
    </row>
    <row r="8261" spans="3:7" x14ac:dyDescent="0.25">
      <c r="C8261" s="15"/>
      <c r="G8261"/>
    </row>
    <row r="8262" spans="3:7" x14ac:dyDescent="0.25">
      <c r="C8262" s="15"/>
      <c r="G8262"/>
    </row>
    <row r="8263" spans="3:7" x14ac:dyDescent="0.25">
      <c r="C8263" s="15"/>
      <c r="G8263"/>
    </row>
    <row r="8264" spans="3:7" x14ac:dyDescent="0.25">
      <c r="C8264" s="15"/>
      <c r="G8264"/>
    </row>
    <row r="8265" spans="3:7" x14ac:dyDescent="0.25">
      <c r="C8265" s="15"/>
      <c r="G8265"/>
    </row>
    <row r="8266" spans="3:7" x14ac:dyDescent="0.25">
      <c r="C8266" s="15"/>
      <c r="G8266"/>
    </row>
    <row r="8267" spans="3:7" x14ac:dyDescent="0.25">
      <c r="C8267" s="15"/>
      <c r="G8267"/>
    </row>
    <row r="8268" spans="3:7" x14ac:dyDescent="0.25">
      <c r="C8268" s="15"/>
      <c r="G8268"/>
    </row>
    <row r="8269" spans="3:7" x14ac:dyDescent="0.25">
      <c r="C8269" s="15"/>
      <c r="G8269"/>
    </row>
    <row r="8270" spans="3:7" x14ac:dyDescent="0.25">
      <c r="C8270" s="15"/>
      <c r="G8270"/>
    </row>
    <row r="8271" spans="3:7" x14ac:dyDescent="0.25">
      <c r="C8271" s="15"/>
      <c r="G8271"/>
    </row>
    <row r="8272" spans="3:7" x14ac:dyDescent="0.25">
      <c r="C8272" s="15"/>
      <c r="G8272"/>
    </row>
    <row r="8273" spans="3:7" x14ac:dyDescent="0.25">
      <c r="C8273" s="15"/>
      <c r="G8273"/>
    </row>
    <row r="8274" spans="3:7" x14ac:dyDescent="0.25">
      <c r="C8274" s="15"/>
      <c r="G8274"/>
    </row>
    <row r="8275" spans="3:7" x14ac:dyDescent="0.25">
      <c r="C8275" s="15"/>
      <c r="G8275"/>
    </row>
    <row r="8276" spans="3:7" x14ac:dyDescent="0.25">
      <c r="C8276" s="15"/>
      <c r="G8276"/>
    </row>
    <row r="8277" spans="3:7" x14ac:dyDescent="0.25">
      <c r="C8277" s="15"/>
      <c r="G8277"/>
    </row>
    <row r="8278" spans="3:7" x14ac:dyDescent="0.25">
      <c r="C8278" s="15"/>
      <c r="G8278"/>
    </row>
    <row r="8279" spans="3:7" x14ac:dyDescent="0.25">
      <c r="C8279" s="15"/>
      <c r="G8279"/>
    </row>
    <row r="8280" spans="3:7" x14ac:dyDescent="0.25">
      <c r="C8280" s="15"/>
      <c r="G8280"/>
    </row>
    <row r="8281" spans="3:7" x14ac:dyDescent="0.25">
      <c r="C8281" s="15"/>
      <c r="G8281"/>
    </row>
    <row r="8282" spans="3:7" x14ac:dyDescent="0.25">
      <c r="C8282" s="15"/>
      <c r="G8282"/>
    </row>
    <row r="8283" spans="3:7" x14ac:dyDescent="0.25">
      <c r="C8283" s="15"/>
      <c r="G8283"/>
    </row>
    <row r="8284" spans="3:7" x14ac:dyDescent="0.25">
      <c r="C8284" s="15"/>
      <c r="G8284"/>
    </row>
    <row r="8285" spans="3:7" x14ac:dyDescent="0.25">
      <c r="C8285" s="15"/>
      <c r="G8285"/>
    </row>
    <row r="8286" spans="3:7" x14ac:dyDescent="0.25">
      <c r="C8286" s="15"/>
      <c r="G8286"/>
    </row>
    <row r="8287" spans="3:7" x14ac:dyDescent="0.25">
      <c r="C8287" s="15"/>
      <c r="G8287"/>
    </row>
    <row r="8288" spans="3:7" x14ac:dyDescent="0.25">
      <c r="C8288" s="15"/>
      <c r="G8288"/>
    </row>
    <row r="8289" spans="3:7" x14ac:dyDescent="0.25">
      <c r="C8289" s="15"/>
      <c r="G8289"/>
    </row>
    <row r="8290" spans="3:7" x14ac:dyDescent="0.25">
      <c r="C8290" s="15"/>
      <c r="G8290"/>
    </row>
    <row r="8291" spans="3:7" x14ac:dyDescent="0.25">
      <c r="C8291" s="15"/>
      <c r="G8291"/>
    </row>
    <row r="8292" spans="3:7" x14ac:dyDescent="0.25">
      <c r="C8292" s="15"/>
      <c r="G8292"/>
    </row>
    <row r="8293" spans="3:7" x14ac:dyDescent="0.25">
      <c r="C8293" s="15"/>
      <c r="G8293"/>
    </row>
    <row r="8294" spans="3:7" x14ac:dyDescent="0.25">
      <c r="C8294" s="15"/>
      <c r="G8294"/>
    </row>
    <row r="8295" spans="3:7" x14ac:dyDescent="0.25">
      <c r="C8295" s="15"/>
      <c r="G8295"/>
    </row>
    <row r="8296" spans="3:7" x14ac:dyDescent="0.25">
      <c r="C8296" s="15"/>
      <c r="G8296"/>
    </row>
    <row r="8297" spans="3:7" x14ac:dyDescent="0.25">
      <c r="C8297" s="15"/>
      <c r="G8297"/>
    </row>
    <row r="8298" spans="3:7" x14ac:dyDescent="0.25">
      <c r="C8298" s="15"/>
      <c r="G8298"/>
    </row>
    <row r="8299" spans="3:7" x14ac:dyDescent="0.25">
      <c r="C8299" s="15"/>
      <c r="G8299"/>
    </row>
    <row r="8300" spans="3:7" x14ac:dyDescent="0.25">
      <c r="C8300" s="15"/>
      <c r="G8300"/>
    </row>
    <row r="8301" spans="3:7" x14ac:dyDescent="0.25">
      <c r="C8301" s="15"/>
      <c r="G8301"/>
    </row>
    <row r="8302" spans="3:7" x14ac:dyDescent="0.25">
      <c r="C8302" s="15"/>
      <c r="G8302"/>
    </row>
    <row r="8303" spans="3:7" x14ac:dyDescent="0.25">
      <c r="C8303" s="15"/>
      <c r="G8303"/>
    </row>
    <row r="8304" spans="3:7" x14ac:dyDescent="0.25">
      <c r="C8304" s="15"/>
      <c r="G8304"/>
    </row>
    <row r="8305" spans="3:7" x14ac:dyDescent="0.25">
      <c r="C8305" s="15"/>
      <c r="G8305"/>
    </row>
    <row r="8306" spans="3:7" x14ac:dyDescent="0.25">
      <c r="C8306" s="15"/>
      <c r="G8306"/>
    </row>
    <row r="8307" spans="3:7" x14ac:dyDescent="0.25">
      <c r="C8307" s="15"/>
      <c r="G8307"/>
    </row>
    <row r="8308" spans="3:7" x14ac:dyDescent="0.25">
      <c r="C8308" s="15"/>
      <c r="G8308"/>
    </row>
    <row r="8309" spans="3:7" x14ac:dyDescent="0.25">
      <c r="C8309" s="15"/>
      <c r="G8309"/>
    </row>
    <row r="8310" spans="3:7" x14ac:dyDescent="0.25">
      <c r="C8310" s="15"/>
      <c r="G8310"/>
    </row>
    <row r="8311" spans="3:7" x14ac:dyDescent="0.25">
      <c r="C8311" s="15"/>
      <c r="G8311"/>
    </row>
    <row r="8312" spans="3:7" x14ac:dyDescent="0.25">
      <c r="C8312" s="15"/>
      <c r="G8312"/>
    </row>
    <row r="8313" spans="3:7" x14ac:dyDescent="0.25">
      <c r="C8313" s="15"/>
      <c r="G8313"/>
    </row>
    <row r="8314" spans="3:7" x14ac:dyDescent="0.25">
      <c r="C8314" s="15"/>
      <c r="G8314"/>
    </row>
    <row r="8315" spans="3:7" x14ac:dyDescent="0.25">
      <c r="C8315" s="15"/>
      <c r="G8315"/>
    </row>
    <row r="8316" spans="3:7" x14ac:dyDescent="0.25">
      <c r="C8316" s="15"/>
      <c r="G8316"/>
    </row>
    <row r="8317" spans="3:7" x14ac:dyDescent="0.25">
      <c r="C8317" s="15"/>
      <c r="G8317"/>
    </row>
    <row r="8318" spans="3:7" x14ac:dyDescent="0.25">
      <c r="C8318" s="15"/>
      <c r="G8318"/>
    </row>
    <row r="8319" spans="3:7" x14ac:dyDescent="0.25">
      <c r="C8319" s="15"/>
      <c r="G8319"/>
    </row>
    <row r="8320" spans="3:7" x14ac:dyDescent="0.25">
      <c r="C8320" s="15"/>
      <c r="G8320"/>
    </row>
    <row r="8321" spans="3:7" x14ac:dyDescent="0.25">
      <c r="C8321" s="15"/>
      <c r="G8321"/>
    </row>
    <row r="8322" spans="3:7" x14ac:dyDescent="0.25">
      <c r="C8322" s="15"/>
      <c r="G8322"/>
    </row>
    <row r="8323" spans="3:7" x14ac:dyDescent="0.25">
      <c r="C8323" s="15"/>
      <c r="G8323"/>
    </row>
    <row r="8324" spans="3:7" x14ac:dyDescent="0.25">
      <c r="C8324" s="15"/>
      <c r="G8324"/>
    </row>
    <row r="8325" spans="3:7" x14ac:dyDescent="0.25">
      <c r="C8325" s="15"/>
      <c r="G8325"/>
    </row>
    <row r="8326" spans="3:7" x14ac:dyDescent="0.25">
      <c r="C8326" s="15"/>
      <c r="G8326"/>
    </row>
    <row r="8327" spans="3:7" x14ac:dyDescent="0.25">
      <c r="C8327" s="15"/>
      <c r="G8327"/>
    </row>
    <row r="8328" spans="3:7" x14ac:dyDescent="0.25">
      <c r="C8328" s="15"/>
      <c r="G8328"/>
    </row>
    <row r="8329" spans="3:7" x14ac:dyDescent="0.25">
      <c r="C8329" s="15"/>
      <c r="G8329"/>
    </row>
    <row r="8330" spans="3:7" x14ac:dyDescent="0.25">
      <c r="C8330" s="15"/>
      <c r="G8330"/>
    </row>
    <row r="8331" spans="3:7" x14ac:dyDescent="0.25">
      <c r="C8331" s="15"/>
      <c r="G8331"/>
    </row>
    <row r="8332" spans="3:7" x14ac:dyDescent="0.25">
      <c r="C8332" s="15"/>
      <c r="G8332"/>
    </row>
    <row r="8333" spans="3:7" x14ac:dyDescent="0.25">
      <c r="C8333" s="15"/>
      <c r="G8333"/>
    </row>
    <row r="8334" spans="3:7" x14ac:dyDescent="0.25">
      <c r="C8334" s="15"/>
      <c r="G8334"/>
    </row>
    <row r="8335" spans="3:7" x14ac:dyDescent="0.25">
      <c r="C8335" s="15"/>
      <c r="G8335"/>
    </row>
    <row r="8336" spans="3:7" x14ac:dyDescent="0.25">
      <c r="C8336" s="15"/>
      <c r="G8336"/>
    </row>
    <row r="8337" spans="3:7" x14ac:dyDescent="0.25">
      <c r="C8337" s="15"/>
      <c r="G8337"/>
    </row>
    <row r="8338" spans="3:7" x14ac:dyDescent="0.25">
      <c r="C8338" s="15"/>
      <c r="G8338"/>
    </row>
    <row r="8339" spans="3:7" x14ac:dyDescent="0.25">
      <c r="C8339" s="15"/>
      <c r="G8339"/>
    </row>
    <row r="8340" spans="3:7" x14ac:dyDescent="0.25">
      <c r="C8340" s="15"/>
      <c r="G8340"/>
    </row>
    <row r="8341" spans="3:7" x14ac:dyDescent="0.25">
      <c r="C8341" s="15"/>
      <c r="G8341"/>
    </row>
    <row r="8342" spans="3:7" x14ac:dyDescent="0.25">
      <c r="C8342" s="15"/>
      <c r="G8342"/>
    </row>
    <row r="8343" spans="3:7" x14ac:dyDescent="0.25">
      <c r="C8343" s="15"/>
      <c r="G8343"/>
    </row>
    <row r="8344" spans="3:7" x14ac:dyDescent="0.25">
      <c r="C8344" s="15"/>
      <c r="G8344"/>
    </row>
    <row r="8345" spans="3:7" x14ac:dyDescent="0.25">
      <c r="C8345" s="15"/>
      <c r="G8345"/>
    </row>
    <row r="8346" spans="3:7" x14ac:dyDescent="0.25">
      <c r="C8346" s="15"/>
      <c r="G8346"/>
    </row>
    <row r="8347" spans="3:7" x14ac:dyDescent="0.25">
      <c r="C8347" s="15"/>
      <c r="G8347"/>
    </row>
    <row r="8348" spans="3:7" x14ac:dyDescent="0.25">
      <c r="C8348" s="15"/>
      <c r="G8348"/>
    </row>
    <row r="8349" spans="3:7" x14ac:dyDescent="0.25">
      <c r="C8349" s="15"/>
      <c r="G8349"/>
    </row>
    <row r="8350" spans="3:7" x14ac:dyDescent="0.25">
      <c r="C8350" s="15"/>
      <c r="G8350"/>
    </row>
    <row r="8351" spans="3:7" x14ac:dyDescent="0.25">
      <c r="C8351" s="15"/>
      <c r="G8351"/>
    </row>
    <row r="8352" spans="3:7" x14ac:dyDescent="0.25">
      <c r="C8352" s="15"/>
      <c r="G8352"/>
    </row>
    <row r="8353" spans="3:7" x14ac:dyDescent="0.25">
      <c r="C8353" s="15"/>
      <c r="G8353"/>
    </row>
    <row r="8354" spans="3:7" x14ac:dyDescent="0.25">
      <c r="C8354" s="15"/>
      <c r="G8354"/>
    </row>
    <row r="8355" spans="3:7" x14ac:dyDescent="0.25">
      <c r="C8355" s="15"/>
      <c r="G8355"/>
    </row>
    <row r="8356" spans="3:7" x14ac:dyDescent="0.25">
      <c r="C8356" s="15"/>
      <c r="G8356"/>
    </row>
    <row r="8357" spans="3:7" x14ac:dyDescent="0.25">
      <c r="C8357" s="15"/>
      <c r="G8357"/>
    </row>
    <row r="8358" spans="3:7" x14ac:dyDescent="0.25">
      <c r="C8358" s="15"/>
      <c r="G8358"/>
    </row>
    <row r="8359" spans="3:7" x14ac:dyDescent="0.25">
      <c r="C8359" s="15"/>
      <c r="G8359"/>
    </row>
    <row r="8360" spans="3:7" x14ac:dyDescent="0.25">
      <c r="C8360" s="15"/>
      <c r="G8360"/>
    </row>
    <row r="8361" spans="3:7" x14ac:dyDescent="0.25">
      <c r="C8361" s="15"/>
      <c r="G8361"/>
    </row>
    <row r="8362" spans="3:7" x14ac:dyDescent="0.25">
      <c r="C8362" s="15"/>
      <c r="G8362"/>
    </row>
    <row r="8363" spans="3:7" x14ac:dyDescent="0.25">
      <c r="C8363" s="15"/>
      <c r="G8363"/>
    </row>
    <row r="8364" spans="3:7" x14ac:dyDescent="0.25">
      <c r="C8364" s="15"/>
      <c r="G8364"/>
    </row>
    <row r="8365" spans="3:7" x14ac:dyDescent="0.25">
      <c r="C8365" s="15"/>
      <c r="G8365"/>
    </row>
    <row r="8366" spans="3:7" x14ac:dyDescent="0.25">
      <c r="C8366" s="15"/>
      <c r="G8366"/>
    </row>
    <row r="8367" spans="3:7" x14ac:dyDescent="0.25">
      <c r="C8367" s="15"/>
      <c r="G8367"/>
    </row>
    <row r="8368" spans="3:7" x14ac:dyDescent="0.25">
      <c r="C8368" s="15"/>
      <c r="G8368"/>
    </row>
    <row r="8369" spans="3:7" x14ac:dyDescent="0.25">
      <c r="C8369" s="15"/>
      <c r="G8369"/>
    </row>
    <row r="8370" spans="3:7" x14ac:dyDescent="0.25">
      <c r="C8370" s="15"/>
      <c r="G8370"/>
    </row>
    <row r="8371" spans="3:7" x14ac:dyDescent="0.25">
      <c r="C8371" s="15"/>
      <c r="G8371"/>
    </row>
    <row r="8372" spans="3:7" x14ac:dyDescent="0.25">
      <c r="C8372" s="15"/>
      <c r="G8372"/>
    </row>
    <row r="8373" spans="3:7" x14ac:dyDescent="0.25">
      <c r="C8373" s="15"/>
      <c r="G8373"/>
    </row>
    <row r="8374" spans="3:7" x14ac:dyDescent="0.25">
      <c r="C8374" s="15"/>
      <c r="G8374"/>
    </row>
    <row r="8375" spans="3:7" x14ac:dyDescent="0.25">
      <c r="C8375" s="15"/>
      <c r="G8375"/>
    </row>
    <row r="8376" spans="3:7" x14ac:dyDescent="0.25">
      <c r="C8376" s="15"/>
      <c r="G8376"/>
    </row>
    <row r="8377" spans="3:7" x14ac:dyDescent="0.25">
      <c r="C8377" s="15"/>
      <c r="G8377"/>
    </row>
    <row r="8378" spans="3:7" x14ac:dyDescent="0.25">
      <c r="C8378" s="15"/>
      <c r="G8378"/>
    </row>
    <row r="8379" spans="3:7" x14ac:dyDescent="0.25">
      <c r="C8379" s="15"/>
      <c r="G8379"/>
    </row>
    <row r="8380" spans="3:7" x14ac:dyDescent="0.25">
      <c r="C8380" s="15"/>
      <c r="G8380"/>
    </row>
    <row r="8381" spans="3:7" x14ac:dyDescent="0.25">
      <c r="C8381" s="15"/>
      <c r="G8381"/>
    </row>
    <row r="8382" spans="3:7" x14ac:dyDescent="0.25">
      <c r="C8382" s="15"/>
      <c r="G8382"/>
    </row>
    <row r="8383" spans="3:7" x14ac:dyDescent="0.25">
      <c r="C8383" s="15"/>
      <c r="G8383"/>
    </row>
    <row r="8384" spans="3:7" x14ac:dyDescent="0.25">
      <c r="C8384" s="15"/>
      <c r="G8384"/>
    </row>
    <row r="8385" spans="3:7" x14ac:dyDescent="0.25">
      <c r="C8385" s="15"/>
      <c r="G8385"/>
    </row>
    <row r="8386" spans="3:7" x14ac:dyDescent="0.25">
      <c r="C8386" s="15"/>
      <c r="G8386"/>
    </row>
    <row r="8387" spans="3:7" x14ac:dyDescent="0.25">
      <c r="C8387" s="15"/>
      <c r="G8387"/>
    </row>
    <row r="8388" spans="3:7" x14ac:dyDescent="0.25">
      <c r="C8388" s="15"/>
      <c r="G8388"/>
    </row>
    <row r="8389" spans="3:7" x14ac:dyDescent="0.25">
      <c r="C8389" s="15"/>
      <c r="G8389"/>
    </row>
    <row r="8390" spans="3:7" x14ac:dyDescent="0.25">
      <c r="C8390" s="15"/>
      <c r="G8390"/>
    </row>
    <row r="8391" spans="3:7" x14ac:dyDescent="0.25">
      <c r="C8391" s="15"/>
      <c r="G8391"/>
    </row>
    <row r="8392" spans="3:7" x14ac:dyDescent="0.25">
      <c r="C8392" s="15"/>
      <c r="G8392"/>
    </row>
    <row r="8393" spans="3:7" x14ac:dyDescent="0.25">
      <c r="C8393" s="15"/>
      <c r="G8393"/>
    </row>
    <row r="8394" spans="3:7" x14ac:dyDescent="0.25">
      <c r="C8394" s="15"/>
      <c r="G8394"/>
    </row>
    <row r="8395" spans="3:7" x14ac:dyDescent="0.25">
      <c r="C8395" s="15"/>
      <c r="G8395"/>
    </row>
    <row r="8396" spans="3:7" x14ac:dyDescent="0.25">
      <c r="C8396" s="15"/>
      <c r="G8396"/>
    </row>
    <row r="8397" spans="3:7" x14ac:dyDescent="0.25">
      <c r="C8397" s="15"/>
      <c r="G8397"/>
    </row>
    <row r="8398" spans="3:7" x14ac:dyDescent="0.25">
      <c r="C8398" s="15"/>
      <c r="G8398"/>
    </row>
    <row r="8399" spans="3:7" x14ac:dyDescent="0.25">
      <c r="C8399" s="15"/>
      <c r="G8399"/>
    </row>
    <row r="8400" spans="3:7" x14ac:dyDescent="0.25">
      <c r="C8400" s="15"/>
      <c r="G8400"/>
    </row>
    <row r="8401" spans="3:7" x14ac:dyDescent="0.25">
      <c r="C8401" s="15"/>
      <c r="G8401"/>
    </row>
    <row r="8402" spans="3:7" x14ac:dyDescent="0.25">
      <c r="C8402" s="15"/>
      <c r="G8402"/>
    </row>
    <row r="8403" spans="3:7" x14ac:dyDescent="0.25">
      <c r="C8403" s="15"/>
      <c r="G8403"/>
    </row>
    <row r="8404" spans="3:7" x14ac:dyDescent="0.25">
      <c r="C8404" s="15"/>
      <c r="G8404"/>
    </row>
    <row r="8405" spans="3:7" x14ac:dyDescent="0.25">
      <c r="C8405" s="15"/>
      <c r="G8405"/>
    </row>
    <row r="8406" spans="3:7" x14ac:dyDescent="0.25">
      <c r="C8406" s="15"/>
      <c r="G8406"/>
    </row>
    <row r="8407" spans="3:7" x14ac:dyDescent="0.25">
      <c r="C8407" s="15"/>
      <c r="G8407"/>
    </row>
    <row r="8408" spans="3:7" x14ac:dyDescent="0.25">
      <c r="C8408" s="15"/>
      <c r="G8408"/>
    </row>
    <row r="8409" spans="3:7" x14ac:dyDescent="0.25">
      <c r="C8409" s="15"/>
      <c r="G8409"/>
    </row>
    <row r="8410" spans="3:7" x14ac:dyDescent="0.25">
      <c r="C8410" s="15"/>
      <c r="G8410"/>
    </row>
    <row r="8411" spans="3:7" x14ac:dyDescent="0.25">
      <c r="C8411" s="15"/>
      <c r="G8411"/>
    </row>
    <row r="8412" spans="3:7" x14ac:dyDescent="0.25">
      <c r="C8412" s="15"/>
      <c r="G8412"/>
    </row>
    <row r="8413" spans="3:7" x14ac:dyDescent="0.25">
      <c r="C8413" s="15"/>
      <c r="G8413"/>
    </row>
    <row r="8414" spans="3:7" x14ac:dyDescent="0.25">
      <c r="C8414" s="15"/>
      <c r="G8414"/>
    </row>
    <row r="8415" spans="3:7" x14ac:dyDescent="0.25">
      <c r="C8415" s="15"/>
      <c r="G8415"/>
    </row>
    <row r="8416" spans="3:7" x14ac:dyDescent="0.25">
      <c r="C8416" s="15"/>
      <c r="G8416"/>
    </row>
    <row r="8417" spans="3:7" x14ac:dyDescent="0.25">
      <c r="C8417" s="15"/>
      <c r="G8417"/>
    </row>
    <row r="8418" spans="3:7" x14ac:dyDescent="0.25">
      <c r="C8418" s="15"/>
      <c r="G8418"/>
    </row>
    <row r="8419" spans="3:7" x14ac:dyDescent="0.25">
      <c r="C8419" s="15"/>
      <c r="G8419"/>
    </row>
    <row r="8420" spans="3:7" x14ac:dyDescent="0.25">
      <c r="C8420" s="15"/>
      <c r="G8420"/>
    </row>
    <row r="8421" spans="3:7" x14ac:dyDescent="0.25">
      <c r="C8421" s="15"/>
      <c r="G8421"/>
    </row>
    <row r="8422" spans="3:7" x14ac:dyDescent="0.25">
      <c r="C8422" s="15"/>
      <c r="G8422"/>
    </row>
    <row r="8423" spans="3:7" x14ac:dyDescent="0.25">
      <c r="C8423" s="15"/>
      <c r="G8423"/>
    </row>
    <row r="8424" spans="3:7" x14ac:dyDescent="0.25">
      <c r="C8424" s="15"/>
      <c r="G8424"/>
    </row>
    <row r="8425" spans="3:7" x14ac:dyDescent="0.25">
      <c r="C8425" s="15"/>
      <c r="G8425"/>
    </row>
    <row r="8426" spans="3:7" x14ac:dyDescent="0.25">
      <c r="C8426" s="15"/>
      <c r="G8426"/>
    </row>
    <row r="8427" spans="3:7" x14ac:dyDescent="0.25">
      <c r="C8427" s="15"/>
      <c r="G8427"/>
    </row>
    <row r="8428" spans="3:7" x14ac:dyDescent="0.25">
      <c r="C8428" s="15"/>
      <c r="G8428"/>
    </row>
    <row r="8429" spans="3:7" x14ac:dyDescent="0.25">
      <c r="C8429" s="15"/>
      <c r="G8429"/>
    </row>
    <row r="8430" spans="3:7" x14ac:dyDescent="0.25">
      <c r="C8430" s="15"/>
      <c r="G8430"/>
    </row>
    <row r="8431" spans="3:7" x14ac:dyDescent="0.25">
      <c r="C8431" s="15"/>
      <c r="G8431"/>
    </row>
    <row r="8432" spans="3:7" x14ac:dyDescent="0.25">
      <c r="C8432" s="15"/>
      <c r="G8432"/>
    </row>
    <row r="8433" spans="3:7" x14ac:dyDescent="0.25">
      <c r="C8433" s="15"/>
      <c r="G8433"/>
    </row>
    <row r="8434" spans="3:7" x14ac:dyDescent="0.25">
      <c r="C8434" s="15"/>
      <c r="G8434"/>
    </row>
    <row r="8435" spans="3:7" x14ac:dyDescent="0.25">
      <c r="C8435" s="15"/>
      <c r="G8435"/>
    </row>
    <row r="8436" spans="3:7" x14ac:dyDescent="0.25">
      <c r="C8436" s="15"/>
      <c r="G8436"/>
    </row>
    <row r="8437" spans="3:7" x14ac:dyDescent="0.25">
      <c r="C8437" s="15"/>
      <c r="G8437"/>
    </row>
    <row r="8438" spans="3:7" x14ac:dyDescent="0.25">
      <c r="C8438" s="15"/>
      <c r="G8438"/>
    </row>
    <row r="8439" spans="3:7" x14ac:dyDescent="0.25">
      <c r="C8439" s="15"/>
      <c r="G8439"/>
    </row>
    <row r="8440" spans="3:7" x14ac:dyDescent="0.25">
      <c r="C8440" s="15"/>
      <c r="G8440"/>
    </row>
    <row r="8441" spans="3:7" x14ac:dyDescent="0.25">
      <c r="C8441" s="15"/>
      <c r="G8441"/>
    </row>
    <row r="8442" spans="3:7" x14ac:dyDescent="0.25">
      <c r="C8442" s="15"/>
      <c r="G8442"/>
    </row>
    <row r="8443" spans="3:7" x14ac:dyDescent="0.25">
      <c r="C8443" s="15"/>
      <c r="G8443"/>
    </row>
    <row r="8444" spans="3:7" x14ac:dyDescent="0.25">
      <c r="C8444" s="15"/>
      <c r="G8444"/>
    </row>
    <row r="8445" spans="3:7" x14ac:dyDescent="0.25">
      <c r="C8445" s="15"/>
      <c r="G8445"/>
    </row>
    <row r="8446" spans="3:7" x14ac:dyDescent="0.25">
      <c r="C8446" s="15"/>
      <c r="G8446"/>
    </row>
    <row r="8447" spans="3:7" x14ac:dyDescent="0.25">
      <c r="C8447" s="15"/>
      <c r="G8447"/>
    </row>
    <row r="8448" spans="3:7" x14ac:dyDescent="0.25">
      <c r="C8448" s="15"/>
      <c r="G8448"/>
    </row>
    <row r="8449" spans="3:7" x14ac:dyDescent="0.25">
      <c r="C8449" s="15"/>
      <c r="G8449"/>
    </row>
    <row r="8450" spans="3:7" x14ac:dyDescent="0.25">
      <c r="C8450" s="15"/>
      <c r="G8450"/>
    </row>
    <row r="8451" spans="3:7" x14ac:dyDescent="0.25">
      <c r="C8451" s="15"/>
      <c r="G8451"/>
    </row>
    <row r="8452" spans="3:7" x14ac:dyDescent="0.25">
      <c r="C8452" s="15"/>
      <c r="G8452"/>
    </row>
    <row r="8453" spans="3:7" x14ac:dyDescent="0.25">
      <c r="C8453" s="15"/>
      <c r="G8453"/>
    </row>
    <row r="8454" spans="3:7" x14ac:dyDescent="0.25">
      <c r="C8454" s="15"/>
      <c r="G8454"/>
    </row>
    <row r="8455" spans="3:7" x14ac:dyDescent="0.25">
      <c r="C8455" s="15"/>
      <c r="G8455"/>
    </row>
    <row r="8456" spans="3:7" x14ac:dyDescent="0.25">
      <c r="C8456" s="15"/>
      <c r="G8456"/>
    </row>
    <row r="8457" spans="3:7" x14ac:dyDescent="0.25">
      <c r="C8457" s="15"/>
      <c r="G8457"/>
    </row>
    <row r="8458" spans="3:7" x14ac:dyDescent="0.25">
      <c r="C8458" s="15"/>
      <c r="G8458"/>
    </row>
    <row r="8459" spans="3:7" x14ac:dyDescent="0.25">
      <c r="C8459" s="15"/>
      <c r="G8459"/>
    </row>
    <row r="8460" spans="3:7" x14ac:dyDescent="0.25">
      <c r="C8460" s="15"/>
      <c r="G8460"/>
    </row>
    <row r="8461" spans="3:7" x14ac:dyDescent="0.25">
      <c r="C8461" s="15"/>
      <c r="G8461"/>
    </row>
    <row r="8462" spans="3:7" x14ac:dyDescent="0.25">
      <c r="C8462" s="15"/>
      <c r="G8462"/>
    </row>
    <row r="8463" spans="3:7" x14ac:dyDescent="0.25">
      <c r="C8463" s="15"/>
      <c r="G8463"/>
    </row>
    <row r="8464" spans="3:7" x14ac:dyDescent="0.25">
      <c r="C8464" s="15"/>
      <c r="G8464"/>
    </row>
    <row r="8465" spans="3:7" x14ac:dyDescent="0.25">
      <c r="C8465" s="15"/>
      <c r="G8465"/>
    </row>
    <row r="8466" spans="3:7" x14ac:dyDescent="0.25">
      <c r="C8466" s="15"/>
      <c r="G8466"/>
    </row>
    <row r="8467" spans="3:7" x14ac:dyDescent="0.25">
      <c r="C8467" s="15"/>
      <c r="G8467"/>
    </row>
    <row r="8468" spans="3:7" x14ac:dyDescent="0.25">
      <c r="C8468" s="15"/>
      <c r="G8468"/>
    </row>
    <row r="8469" spans="3:7" x14ac:dyDescent="0.25">
      <c r="C8469" s="15"/>
      <c r="G8469"/>
    </row>
    <row r="8470" spans="3:7" x14ac:dyDescent="0.25">
      <c r="C8470" s="15"/>
      <c r="G8470"/>
    </row>
    <row r="8471" spans="3:7" x14ac:dyDescent="0.25">
      <c r="C8471" s="15"/>
      <c r="G8471"/>
    </row>
    <row r="8472" spans="3:7" x14ac:dyDescent="0.25">
      <c r="C8472" s="15"/>
      <c r="G8472"/>
    </row>
    <row r="8473" spans="3:7" x14ac:dyDescent="0.25">
      <c r="C8473" s="15"/>
      <c r="G8473"/>
    </row>
    <row r="8474" spans="3:7" x14ac:dyDescent="0.25">
      <c r="C8474" s="15"/>
      <c r="G8474"/>
    </row>
    <row r="8475" spans="3:7" x14ac:dyDescent="0.25">
      <c r="C8475" s="15"/>
      <c r="G8475"/>
    </row>
    <row r="8476" spans="3:7" x14ac:dyDescent="0.25">
      <c r="C8476" s="15"/>
      <c r="G8476"/>
    </row>
    <row r="8477" spans="3:7" x14ac:dyDescent="0.25">
      <c r="C8477" s="15"/>
      <c r="G8477"/>
    </row>
    <row r="8478" spans="3:7" x14ac:dyDescent="0.25">
      <c r="C8478" s="15"/>
      <c r="G8478"/>
    </row>
    <row r="8479" spans="3:7" x14ac:dyDescent="0.25">
      <c r="C8479" s="15"/>
      <c r="G8479"/>
    </row>
    <row r="8480" spans="3:7" x14ac:dyDescent="0.25">
      <c r="C8480" s="15"/>
      <c r="G8480"/>
    </row>
    <row r="8481" spans="3:7" x14ac:dyDescent="0.25">
      <c r="C8481" s="15"/>
      <c r="G8481"/>
    </row>
    <row r="8482" spans="3:7" x14ac:dyDescent="0.25">
      <c r="C8482" s="15"/>
      <c r="G8482"/>
    </row>
    <row r="8483" spans="3:7" x14ac:dyDescent="0.25">
      <c r="C8483" s="15"/>
      <c r="G8483"/>
    </row>
    <row r="8484" spans="3:7" x14ac:dyDescent="0.25">
      <c r="C8484" s="15"/>
      <c r="G8484"/>
    </row>
    <row r="8485" spans="3:7" x14ac:dyDescent="0.25">
      <c r="C8485" s="15"/>
      <c r="G8485"/>
    </row>
    <row r="8486" spans="3:7" x14ac:dyDescent="0.25">
      <c r="C8486" s="15"/>
      <c r="G8486"/>
    </row>
    <row r="8487" spans="3:7" x14ac:dyDescent="0.25">
      <c r="C8487" s="15"/>
      <c r="G8487"/>
    </row>
    <row r="8488" spans="3:7" x14ac:dyDescent="0.25">
      <c r="C8488" s="15"/>
      <c r="G8488"/>
    </row>
    <row r="8489" spans="3:7" x14ac:dyDescent="0.25">
      <c r="C8489" s="15"/>
      <c r="G8489"/>
    </row>
    <row r="8490" spans="3:7" x14ac:dyDescent="0.25">
      <c r="C8490" s="15"/>
      <c r="G8490"/>
    </row>
    <row r="8491" spans="3:7" x14ac:dyDescent="0.25">
      <c r="C8491" s="15"/>
      <c r="G8491"/>
    </row>
    <row r="8492" spans="3:7" x14ac:dyDescent="0.25">
      <c r="C8492" s="15"/>
      <c r="G8492"/>
    </row>
    <row r="8493" spans="3:7" x14ac:dyDescent="0.25">
      <c r="C8493" s="15"/>
      <c r="G8493"/>
    </row>
    <row r="8494" spans="3:7" x14ac:dyDescent="0.25">
      <c r="C8494" s="15"/>
      <c r="G8494"/>
    </row>
    <row r="8495" spans="3:7" x14ac:dyDescent="0.25">
      <c r="C8495" s="15"/>
      <c r="G8495"/>
    </row>
    <row r="8496" spans="3:7" x14ac:dyDescent="0.25">
      <c r="C8496" s="15"/>
      <c r="G8496"/>
    </row>
    <row r="8497" spans="3:7" x14ac:dyDescent="0.25">
      <c r="C8497" s="15"/>
      <c r="G8497"/>
    </row>
    <row r="8498" spans="3:7" x14ac:dyDescent="0.25">
      <c r="C8498" s="15"/>
      <c r="G8498"/>
    </row>
    <row r="8499" spans="3:7" x14ac:dyDescent="0.25">
      <c r="C8499" s="15"/>
      <c r="G8499"/>
    </row>
    <row r="8500" spans="3:7" x14ac:dyDescent="0.25">
      <c r="C8500" s="15"/>
      <c r="G8500"/>
    </row>
    <row r="8501" spans="3:7" x14ac:dyDescent="0.25">
      <c r="C8501" s="15"/>
      <c r="G8501"/>
    </row>
    <row r="8502" spans="3:7" x14ac:dyDescent="0.25">
      <c r="C8502" s="15"/>
      <c r="G8502"/>
    </row>
    <row r="8503" spans="3:7" x14ac:dyDescent="0.25">
      <c r="C8503" s="15"/>
      <c r="G8503"/>
    </row>
    <row r="8504" spans="3:7" x14ac:dyDescent="0.25">
      <c r="C8504" s="15"/>
      <c r="G8504"/>
    </row>
    <row r="8505" spans="3:7" x14ac:dyDescent="0.25">
      <c r="C8505" s="15"/>
      <c r="G8505"/>
    </row>
    <row r="8506" spans="3:7" x14ac:dyDescent="0.25">
      <c r="C8506" s="15"/>
      <c r="G8506"/>
    </row>
    <row r="8507" spans="3:7" x14ac:dyDescent="0.25">
      <c r="C8507" s="15"/>
      <c r="G8507"/>
    </row>
    <row r="8508" spans="3:7" x14ac:dyDescent="0.25">
      <c r="C8508" s="15"/>
      <c r="G8508"/>
    </row>
    <row r="8509" spans="3:7" x14ac:dyDescent="0.25">
      <c r="C8509" s="15"/>
      <c r="G8509"/>
    </row>
    <row r="8510" spans="3:7" x14ac:dyDescent="0.25">
      <c r="C8510" s="15"/>
      <c r="G8510"/>
    </row>
    <row r="8511" spans="3:7" x14ac:dyDescent="0.25">
      <c r="C8511" s="15"/>
      <c r="G8511"/>
    </row>
    <row r="8512" spans="3:7" x14ac:dyDescent="0.25">
      <c r="C8512" s="15"/>
      <c r="G8512"/>
    </row>
    <row r="8513" spans="3:7" x14ac:dyDescent="0.25">
      <c r="C8513" s="15"/>
      <c r="G8513"/>
    </row>
    <row r="8514" spans="3:7" x14ac:dyDescent="0.25">
      <c r="C8514" s="15"/>
      <c r="G8514"/>
    </row>
    <row r="8515" spans="3:7" x14ac:dyDescent="0.25">
      <c r="C8515" s="15"/>
      <c r="G8515"/>
    </row>
    <row r="8516" spans="3:7" x14ac:dyDescent="0.25">
      <c r="C8516" s="15"/>
      <c r="G8516"/>
    </row>
    <row r="8517" spans="3:7" x14ac:dyDescent="0.25">
      <c r="C8517" s="15"/>
      <c r="G8517"/>
    </row>
    <row r="8518" spans="3:7" x14ac:dyDescent="0.25">
      <c r="C8518" s="15"/>
      <c r="G8518"/>
    </row>
    <row r="8519" spans="3:7" x14ac:dyDescent="0.25">
      <c r="C8519" s="15"/>
      <c r="G8519"/>
    </row>
    <row r="8520" spans="3:7" x14ac:dyDescent="0.25">
      <c r="C8520" s="15"/>
      <c r="G8520"/>
    </row>
    <row r="8521" spans="3:7" x14ac:dyDescent="0.25">
      <c r="C8521" s="15"/>
      <c r="G8521"/>
    </row>
    <row r="8522" spans="3:7" x14ac:dyDescent="0.25">
      <c r="C8522" s="15"/>
      <c r="G8522"/>
    </row>
    <row r="8523" spans="3:7" x14ac:dyDescent="0.25">
      <c r="C8523" s="15"/>
      <c r="G8523"/>
    </row>
    <row r="8524" spans="3:7" x14ac:dyDescent="0.25">
      <c r="C8524" s="15"/>
      <c r="G8524"/>
    </row>
    <row r="8525" spans="3:7" x14ac:dyDescent="0.25">
      <c r="C8525" s="15"/>
      <c r="G8525"/>
    </row>
    <row r="8526" spans="3:7" x14ac:dyDescent="0.25">
      <c r="C8526" s="15"/>
      <c r="G8526"/>
    </row>
    <row r="8527" spans="3:7" x14ac:dyDescent="0.25">
      <c r="C8527" s="15"/>
      <c r="G8527"/>
    </row>
    <row r="8528" spans="3:7" x14ac:dyDescent="0.25">
      <c r="C8528" s="15"/>
      <c r="G8528"/>
    </row>
    <row r="8529" spans="3:7" x14ac:dyDescent="0.25">
      <c r="C8529" s="15"/>
      <c r="G8529"/>
    </row>
    <row r="8530" spans="3:7" x14ac:dyDescent="0.25">
      <c r="C8530" s="15"/>
      <c r="G8530"/>
    </row>
    <row r="8531" spans="3:7" x14ac:dyDescent="0.25">
      <c r="C8531" s="15"/>
      <c r="G8531"/>
    </row>
    <row r="8532" spans="3:7" x14ac:dyDescent="0.25">
      <c r="C8532" s="15"/>
      <c r="G8532"/>
    </row>
    <row r="8533" spans="3:7" x14ac:dyDescent="0.25">
      <c r="C8533" s="15"/>
      <c r="G8533"/>
    </row>
    <row r="8534" spans="3:7" x14ac:dyDescent="0.25">
      <c r="C8534" s="15"/>
      <c r="G8534"/>
    </row>
    <row r="8535" spans="3:7" x14ac:dyDescent="0.25">
      <c r="C8535" s="15"/>
      <c r="G8535"/>
    </row>
    <row r="8536" spans="3:7" x14ac:dyDescent="0.25">
      <c r="C8536" s="15"/>
      <c r="G8536"/>
    </row>
    <row r="8537" spans="3:7" x14ac:dyDescent="0.25">
      <c r="C8537" s="15"/>
      <c r="G8537"/>
    </row>
    <row r="8538" spans="3:7" x14ac:dyDescent="0.25">
      <c r="C8538" s="15"/>
      <c r="G8538"/>
    </row>
    <row r="8539" spans="3:7" x14ac:dyDescent="0.25">
      <c r="C8539" s="15"/>
      <c r="G8539"/>
    </row>
    <row r="8540" spans="3:7" x14ac:dyDescent="0.25">
      <c r="C8540" s="15"/>
      <c r="G8540"/>
    </row>
    <row r="8541" spans="3:7" x14ac:dyDescent="0.25">
      <c r="C8541" s="15"/>
      <c r="G8541"/>
    </row>
    <row r="8542" spans="3:7" x14ac:dyDescent="0.25">
      <c r="C8542" s="15"/>
      <c r="G8542"/>
    </row>
    <row r="8543" spans="3:7" x14ac:dyDescent="0.25">
      <c r="C8543" s="15"/>
      <c r="G8543"/>
    </row>
    <row r="8544" spans="3:7" x14ac:dyDescent="0.25">
      <c r="C8544" s="15"/>
      <c r="G8544"/>
    </row>
    <row r="8545" spans="3:7" x14ac:dyDescent="0.25">
      <c r="C8545" s="15"/>
      <c r="G8545"/>
    </row>
    <row r="8546" spans="3:7" x14ac:dyDescent="0.25">
      <c r="C8546" s="15"/>
      <c r="G8546"/>
    </row>
    <row r="8547" spans="3:7" x14ac:dyDescent="0.25">
      <c r="C8547" s="15"/>
      <c r="G8547"/>
    </row>
    <row r="8548" spans="3:7" x14ac:dyDescent="0.25">
      <c r="C8548" s="15"/>
      <c r="G8548"/>
    </row>
    <row r="8549" spans="3:7" x14ac:dyDescent="0.25">
      <c r="C8549" s="15"/>
      <c r="G8549"/>
    </row>
    <row r="8550" spans="3:7" x14ac:dyDescent="0.25">
      <c r="C8550" s="15"/>
      <c r="G8550"/>
    </row>
    <row r="8551" spans="3:7" x14ac:dyDescent="0.25">
      <c r="C8551" s="15"/>
      <c r="G8551"/>
    </row>
    <row r="8552" spans="3:7" x14ac:dyDescent="0.25">
      <c r="C8552" s="15"/>
      <c r="G8552"/>
    </row>
    <row r="8553" spans="3:7" x14ac:dyDescent="0.25">
      <c r="C8553" s="15"/>
      <c r="G8553"/>
    </row>
    <row r="8554" spans="3:7" x14ac:dyDescent="0.25">
      <c r="C8554" s="15"/>
      <c r="G8554"/>
    </row>
    <row r="8555" spans="3:7" x14ac:dyDescent="0.25">
      <c r="C8555" s="15"/>
      <c r="G8555"/>
    </row>
    <row r="8556" spans="3:7" x14ac:dyDescent="0.25">
      <c r="C8556" s="15"/>
      <c r="G8556"/>
    </row>
    <row r="8557" spans="3:7" x14ac:dyDescent="0.25">
      <c r="C8557" s="15"/>
      <c r="G8557"/>
    </row>
    <row r="8558" spans="3:7" x14ac:dyDescent="0.25">
      <c r="C8558" s="15"/>
      <c r="G8558"/>
    </row>
    <row r="8559" spans="3:7" x14ac:dyDescent="0.25">
      <c r="C8559" s="15"/>
      <c r="G8559"/>
    </row>
    <row r="8560" spans="3:7" x14ac:dyDescent="0.25">
      <c r="C8560" s="15"/>
      <c r="G8560"/>
    </row>
    <row r="8561" spans="3:7" x14ac:dyDescent="0.25">
      <c r="C8561" s="15"/>
      <c r="G8561"/>
    </row>
    <row r="8562" spans="3:7" x14ac:dyDescent="0.25">
      <c r="C8562" s="15"/>
      <c r="G8562"/>
    </row>
    <row r="8563" spans="3:7" x14ac:dyDescent="0.25">
      <c r="C8563" s="15"/>
      <c r="G8563"/>
    </row>
    <row r="8564" spans="3:7" x14ac:dyDescent="0.25">
      <c r="C8564" s="15"/>
      <c r="G8564"/>
    </row>
    <row r="8565" spans="3:7" x14ac:dyDescent="0.25">
      <c r="C8565" s="15"/>
      <c r="G8565"/>
    </row>
    <row r="8566" spans="3:7" x14ac:dyDescent="0.25">
      <c r="C8566" s="15"/>
      <c r="G8566"/>
    </row>
    <row r="8567" spans="3:7" x14ac:dyDescent="0.25">
      <c r="C8567" s="15"/>
      <c r="G8567"/>
    </row>
    <row r="8568" spans="3:7" x14ac:dyDescent="0.25">
      <c r="C8568" s="15"/>
      <c r="G8568"/>
    </row>
    <row r="8569" spans="3:7" x14ac:dyDescent="0.25">
      <c r="C8569" s="15"/>
      <c r="G8569"/>
    </row>
    <row r="8570" spans="3:7" x14ac:dyDescent="0.25">
      <c r="C8570" s="15"/>
      <c r="G8570"/>
    </row>
    <row r="8571" spans="3:7" x14ac:dyDescent="0.25">
      <c r="C8571" s="15"/>
      <c r="G8571"/>
    </row>
    <row r="8572" spans="3:7" x14ac:dyDescent="0.25">
      <c r="C8572" s="15"/>
      <c r="G8572"/>
    </row>
    <row r="8573" spans="3:7" x14ac:dyDescent="0.25">
      <c r="C8573" s="15"/>
      <c r="G8573"/>
    </row>
    <row r="8574" spans="3:7" x14ac:dyDescent="0.25">
      <c r="C8574" s="15"/>
      <c r="G8574"/>
    </row>
    <row r="8575" spans="3:7" x14ac:dyDescent="0.25">
      <c r="C8575" s="15"/>
      <c r="G8575"/>
    </row>
    <row r="8576" spans="3:7" x14ac:dyDescent="0.25">
      <c r="C8576" s="15"/>
      <c r="G8576"/>
    </row>
    <row r="8577" spans="3:7" x14ac:dyDescent="0.25">
      <c r="C8577" s="15"/>
      <c r="G8577"/>
    </row>
    <row r="8578" spans="3:7" x14ac:dyDescent="0.25">
      <c r="C8578" s="15"/>
      <c r="G8578"/>
    </row>
    <row r="8579" spans="3:7" x14ac:dyDescent="0.25">
      <c r="C8579" s="15"/>
      <c r="G8579"/>
    </row>
    <row r="8580" spans="3:7" x14ac:dyDescent="0.25">
      <c r="C8580" s="15"/>
      <c r="G8580"/>
    </row>
    <row r="8581" spans="3:7" x14ac:dyDescent="0.25">
      <c r="C8581" s="15"/>
      <c r="G8581"/>
    </row>
    <row r="8582" spans="3:7" x14ac:dyDescent="0.25">
      <c r="C8582" s="15"/>
      <c r="G8582"/>
    </row>
    <row r="8583" spans="3:7" x14ac:dyDescent="0.25">
      <c r="C8583" s="15"/>
      <c r="G8583"/>
    </row>
    <row r="8584" spans="3:7" x14ac:dyDescent="0.25">
      <c r="C8584" s="15"/>
      <c r="G8584"/>
    </row>
    <row r="8585" spans="3:7" x14ac:dyDescent="0.25">
      <c r="C8585" s="15"/>
      <c r="G8585"/>
    </row>
    <row r="8586" spans="3:7" x14ac:dyDescent="0.25">
      <c r="C8586" s="15"/>
      <c r="G8586"/>
    </row>
    <row r="8587" spans="3:7" x14ac:dyDescent="0.25">
      <c r="C8587" s="15"/>
      <c r="G8587"/>
    </row>
    <row r="8588" spans="3:7" x14ac:dyDescent="0.25">
      <c r="C8588" s="15"/>
      <c r="G8588"/>
    </row>
    <row r="8589" spans="3:7" x14ac:dyDescent="0.25">
      <c r="C8589" s="15"/>
      <c r="G8589"/>
    </row>
    <row r="8590" spans="3:7" x14ac:dyDescent="0.25">
      <c r="C8590" s="15"/>
      <c r="G8590"/>
    </row>
    <row r="8591" spans="3:7" x14ac:dyDescent="0.25">
      <c r="C8591" s="15"/>
      <c r="G8591"/>
    </row>
    <row r="8592" spans="3:7" x14ac:dyDescent="0.25">
      <c r="C8592" s="15"/>
      <c r="G8592"/>
    </row>
    <row r="8593" spans="3:7" x14ac:dyDescent="0.25">
      <c r="C8593" s="15"/>
      <c r="G8593"/>
    </row>
    <row r="8594" spans="3:7" x14ac:dyDescent="0.25">
      <c r="C8594" s="15"/>
      <c r="G8594"/>
    </row>
    <row r="8595" spans="3:7" x14ac:dyDescent="0.25">
      <c r="C8595" s="15"/>
      <c r="G8595"/>
    </row>
    <row r="8596" spans="3:7" x14ac:dyDescent="0.25">
      <c r="C8596" s="15"/>
      <c r="G8596"/>
    </row>
    <row r="8597" spans="3:7" x14ac:dyDescent="0.25">
      <c r="C8597" s="15"/>
      <c r="G8597"/>
    </row>
    <row r="8598" spans="3:7" x14ac:dyDescent="0.25">
      <c r="C8598" s="15"/>
      <c r="G8598"/>
    </row>
    <row r="8599" spans="3:7" x14ac:dyDescent="0.25">
      <c r="C8599" s="15"/>
      <c r="G8599"/>
    </row>
    <row r="8600" spans="3:7" x14ac:dyDescent="0.25">
      <c r="C8600" s="15"/>
      <c r="G8600"/>
    </row>
    <row r="8601" spans="3:7" x14ac:dyDescent="0.25">
      <c r="C8601" s="15"/>
      <c r="G8601"/>
    </row>
    <row r="8602" spans="3:7" x14ac:dyDescent="0.25">
      <c r="C8602" s="15"/>
      <c r="G8602"/>
    </row>
    <row r="8603" spans="3:7" x14ac:dyDescent="0.25">
      <c r="C8603" s="15"/>
      <c r="G8603"/>
    </row>
    <row r="8604" spans="3:7" x14ac:dyDescent="0.25">
      <c r="C8604" s="15"/>
      <c r="G8604"/>
    </row>
    <row r="8605" spans="3:7" x14ac:dyDescent="0.25">
      <c r="C8605" s="15"/>
      <c r="G8605"/>
    </row>
    <row r="8606" spans="3:7" x14ac:dyDescent="0.25">
      <c r="C8606" s="15"/>
      <c r="G8606"/>
    </row>
    <row r="8607" spans="3:7" x14ac:dyDescent="0.25">
      <c r="C8607" s="15"/>
      <c r="G8607"/>
    </row>
    <row r="8608" spans="3:7" x14ac:dyDescent="0.25">
      <c r="C8608" s="15"/>
      <c r="G8608"/>
    </row>
    <row r="8609" spans="3:7" x14ac:dyDescent="0.25">
      <c r="C8609" s="15"/>
      <c r="G8609"/>
    </row>
    <row r="8610" spans="3:7" x14ac:dyDescent="0.25">
      <c r="C8610" s="15"/>
      <c r="G8610"/>
    </row>
    <row r="8611" spans="3:7" x14ac:dyDescent="0.25">
      <c r="C8611" s="15"/>
      <c r="G8611"/>
    </row>
    <row r="8612" spans="3:7" x14ac:dyDescent="0.25">
      <c r="C8612" s="15"/>
      <c r="G8612"/>
    </row>
    <row r="8613" spans="3:7" x14ac:dyDescent="0.25">
      <c r="C8613" s="15"/>
      <c r="G8613"/>
    </row>
    <row r="8614" spans="3:7" x14ac:dyDescent="0.25">
      <c r="C8614" s="15"/>
      <c r="G8614"/>
    </row>
    <row r="8615" spans="3:7" x14ac:dyDescent="0.25">
      <c r="C8615" s="15"/>
      <c r="G8615"/>
    </row>
    <row r="8616" spans="3:7" x14ac:dyDescent="0.25">
      <c r="C8616" s="15"/>
      <c r="G8616"/>
    </row>
    <row r="8617" spans="3:7" x14ac:dyDescent="0.25">
      <c r="C8617" s="15"/>
      <c r="G8617"/>
    </row>
    <row r="8618" spans="3:7" x14ac:dyDescent="0.25">
      <c r="C8618" s="15"/>
      <c r="G8618"/>
    </row>
    <row r="8619" spans="3:7" x14ac:dyDescent="0.25">
      <c r="C8619" s="15"/>
      <c r="G8619"/>
    </row>
    <row r="8620" spans="3:7" x14ac:dyDescent="0.25">
      <c r="C8620" s="15"/>
      <c r="G8620"/>
    </row>
    <row r="8621" spans="3:7" x14ac:dyDescent="0.25">
      <c r="C8621" s="15"/>
      <c r="G8621"/>
    </row>
    <row r="8622" spans="3:7" x14ac:dyDescent="0.25">
      <c r="C8622" s="15"/>
      <c r="G8622"/>
    </row>
    <row r="8623" spans="3:7" x14ac:dyDescent="0.25">
      <c r="C8623" s="15"/>
      <c r="G8623"/>
    </row>
    <row r="8624" spans="3:7" x14ac:dyDescent="0.25">
      <c r="C8624" s="15"/>
      <c r="G8624"/>
    </row>
    <row r="8625" spans="3:7" x14ac:dyDescent="0.25">
      <c r="C8625" s="15"/>
      <c r="G8625"/>
    </row>
    <row r="8626" spans="3:7" x14ac:dyDescent="0.25">
      <c r="C8626" s="15"/>
      <c r="G8626"/>
    </row>
    <row r="8627" spans="3:7" x14ac:dyDescent="0.25">
      <c r="C8627" s="15"/>
      <c r="G8627"/>
    </row>
    <row r="8628" spans="3:7" x14ac:dyDescent="0.25">
      <c r="C8628" s="15"/>
      <c r="G8628"/>
    </row>
    <row r="8629" spans="3:7" x14ac:dyDescent="0.25">
      <c r="C8629" s="15"/>
      <c r="G8629"/>
    </row>
    <row r="8630" spans="3:7" x14ac:dyDescent="0.25">
      <c r="C8630" s="15"/>
      <c r="G8630"/>
    </row>
    <row r="8631" spans="3:7" x14ac:dyDescent="0.25">
      <c r="C8631" s="15"/>
      <c r="G8631"/>
    </row>
    <row r="8632" spans="3:7" x14ac:dyDescent="0.25">
      <c r="C8632" s="15"/>
      <c r="G8632"/>
    </row>
    <row r="8633" spans="3:7" x14ac:dyDescent="0.25">
      <c r="C8633" s="15"/>
      <c r="G8633"/>
    </row>
    <row r="8634" spans="3:7" x14ac:dyDescent="0.25">
      <c r="C8634" s="15"/>
      <c r="G8634"/>
    </row>
    <row r="8635" spans="3:7" x14ac:dyDescent="0.25">
      <c r="C8635" s="15"/>
      <c r="G8635"/>
    </row>
    <row r="8636" spans="3:7" x14ac:dyDescent="0.25">
      <c r="C8636" s="15"/>
      <c r="G8636"/>
    </row>
    <row r="8637" spans="3:7" x14ac:dyDescent="0.25">
      <c r="C8637" s="15"/>
      <c r="G8637"/>
    </row>
    <row r="8638" spans="3:7" x14ac:dyDescent="0.25">
      <c r="C8638" s="15"/>
      <c r="G8638"/>
    </row>
    <row r="8639" spans="3:7" x14ac:dyDescent="0.25">
      <c r="C8639" s="15"/>
      <c r="G8639"/>
    </row>
    <row r="8640" spans="3:7" x14ac:dyDescent="0.25">
      <c r="C8640" s="15"/>
      <c r="G8640"/>
    </row>
    <row r="8641" spans="3:7" x14ac:dyDescent="0.25">
      <c r="C8641" s="15"/>
      <c r="G8641"/>
    </row>
    <row r="8642" spans="3:7" x14ac:dyDescent="0.25">
      <c r="C8642" s="15"/>
      <c r="G8642"/>
    </row>
    <row r="8643" spans="3:7" x14ac:dyDescent="0.25">
      <c r="C8643" s="15"/>
      <c r="G8643"/>
    </row>
    <row r="8644" spans="3:7" x14ac:dyDescent="0.25">
      <c r="C8644" s="15"/>
      <c r="G8644"/>
    </row>
    <row r="8645" spans="3:7" x14ac:dyDescent="0.25">
      <c r="C8645" s="15"/>
      <c r="G8645"/>
    </row>
    <row r="8646" spans="3:7" x14ac:dyDescent="0.25">
      <c r="C8646" s="15"/>
      <c r="G8646"/>
    </row>
    <row r="8647" spans="3:7" x14ac:dyDescent="0.25">
      <c r="C8647" s="15"/>
      <c r="G8647"/>
    </row>
    <row r="8648" spans="3:7" x14ac:dyDescent="0.25">
      <c r="C8648" s="15"/>
      <c r="G8648"/>
    </row>
    <row r="8649" spans="3:7" x14ac:dyDescent="0.25">
      <c r="C8649" s="15"/>
      <c r="G8649"/>
    </row>
    <row r="8650" spans="3:7" x14ac:dyDescent="0.25">
      <c r="C8650" s="15"/>
      <c r="G8650"/>
    </row>
    <row r="8651" spans="3:7" x14ac:dyDescent="0.25">
      <c r="C8651" s="15"/>
      <c r="G8651"/>
    </row>
    <row r="8652" spans="3:7" x14ac:dyDescent="0.25">
      <c r="C8652" s="15"/>
      <c r="G8652"/>
    </row>
    <row r="8653" spans="3:7" x14ac:dyDescent="0.25">
      <c r="C8653" s="15"/>
      <c r="G8653"/>
    </row>
    <row r="8654" spans="3:7" x14ac:dyDescent="0.25">
      <c r="C8654" s="15"/>
      <c r="G8654"/>
    </row>
    <row r="8655" spans="3:7" x14ac:dyDescent="0.25">
      <c r="C8655" s="15"/>
      <c r="G8655"/>
    </row>
    <row r="8656" spans="3:7" x14ac:dyDescent="0.25">
      <c r="C8656" s="15"/>
      <c r="G8656"/>
    </row>
    <row r="8657" spans="3:7" x14ac:dyDescent="0.25">
      <c r="C8657" s="15"/>
      <c r="G8657"/>
    </row>
    <row r="8658" spans="3:7" x14ac:dyDescent="0.25">
      <c r="C8658" s="15"/>
      <c r="G8658"/>
    </row>
    <row r="8659" spans="3:7" x14ac:dyDescent="0.25">
      <c r="C8659" s="15"/>
      <c r="G8659"/>
    </row>
    <row r="8660" spans="3:7" x14ac:dyDescent="0.25">
      <c r="C8660" s="15"/>
      <c r="G8660"/>
    </row>
    <row r="8661" spans="3:7" x14ac:dyDescent="0.25">
      <c r="C8661" s="15"/>
      <c r="G8661"/>
    </row>
    <row r="8662" spans="3:7" x14ac:dyDescent="0.25">
      <c r="C8662" s="15"/>
      <c r="G8662"/>
    </row>
    <row r="8663" spans="3:7" x14ac:dyDescent="0.25">
      <c r="C8663" s="15"/>
      <c r="G8663"/>
    </row>
    <row r="8664" spans="3:7" x14ac:dyDescent="0.25">
      <c r="C8664" s="15"/>
      <c r="G8664"/>
    </row>
    <row r="8665" spans="3:7" x14ac:dyDescent="0.25">
      <c r="C8665" s="15"/>
      <c r="G8665"/>
    </row>
    <row r="8666" spans="3:7" x14ac:dyDescent="0.25">
      <c r="C8666" s="15"/>
      <c r="G8666"/>
    </row>
    <row r="8667" spans="3:7" x14ac:dyDescent="0.25">
      <c r="C8667" s="15"/>
      <c r="G8667"/>
    </row>
    <row r="8668" spans="3:7" x14ac:dyDescent="0.25">
      <c r="C8668" s="15"/>
      <c r="G8668"/>
    </row>
    <row r="8669" spans="3:7" x14ac:dyDescent="0.25">
      <c r="C8669" s="15"/>
      <c r="G8669"/>
    </row>
    <row r="8670" spans="3:7" x14ac:dyDescent="0.25">
      <c r="C8670" s="15"/>
      <c r="G8670"/>
    </row>
    <row r="8671" spans="3:7" x14ac:dyDescent="0.25">
      <c r="C8671" s="15"/>
      <c r="G8671"/>
    </row>
    <row r="8672" spans="3:7" x14ac:dyDescent="0.25">
      <c r="C8672" s="15"/>
      <c r="G8672"/>
    </row>
    <row r="8673" spans="3:7" x14ac:dyDescent="0.25">
      <c r="C8673" s="15"/>
      <c r="G8673"/>
    </row>
    <row r="8674" spans="3:7" x14ac:dyDescent="0.25">
      <c r="C8674" s="15"/>
      <c r="G8674"/>
    </row>
    <row r="8675" spans="3:7" x14ac:dyDescent="0.25">
      <c r="C8675" s="15"/>
      <c r="G8675"/>
    </row>
    <row r="8676" spans="3:7" x14ac:dyDescent="0.25">
      <c r="C8676" s="15"/>
      <c r="G8676"/>
    </row>
    <row r="8677" spans="3:7" x14ac:dyDescent="0.25">
      <c r="C8677" s="15"/>
      <c r="G8677"/>
    </row>
    <row r="8678" spans="3:7" x14ac:dyDescent="0.25">
      <c r="C8678" s="15"/>
      <c r="G8678"/>
    </row>
    <row r="8679" spans="3:7" x14ac:dyDescent="0.25">
      <c r="C8679" s="15"/>
      <c r="G8679"/>
    </row>
    <row r="8680" spans="3:7" x14ac:dyDescent="0.25">
      <c r="C8680" s="15"/>
      <c r="G8680"/>
    </row>
    <row r="8681" spans="3:7" x14ac:dyDescent="0.25">
      <c r="C8681" s="15"/>
      <c r="G8681"/>
    </row>
    <row r="8682" spans="3:7" x14ac:dyDescent="0.25">
      <c r="C8682" s="15"/>
      <c r="G8682"/>
    </row>
    <row r="8683" spans="3:7" x14ac:dyDescent="0.25">
      <c r="C8683" s="15"/>
      <c r="G8683"/>
    </row>
    <row r="8684" spans="3:7" x14ac:dyDescent="0.25">
      <c r="C8684" s="15"/>
      <c r="G8684"/>
    </row>
    <row r="8685" spans="3:7" x14ac:dyDescent="0.25">
      <c r="C8685" s="15"/>
      <c r="G8685"/>
    </row>
    <row r="8686" spans="3:7" x14ac:dyDescent="0.25">
      <c r="C8686" s="15"/>
      <c r="G8686"/>
    </row>
    <row r="8687" spans="3:7" x14ac:dyDescent="0.25">
      <c r="C8687" s="15"/>
      <c r="G8687"/>
    </row>
    <row r="8688" spans="3:7" x14ac:dyDescent="0.25">
      <c r="C8688" s="15"/>
      <c r="G8688"/>
    </row>
    <row r="8689" spans="3:7" x14ac:dyDescent="0.25">
      <c r="C8689" s="15"/>
      <c r="G8689"/>
    </row>
    <row r="8690" spans="3:7" x14ac:dyDescent="0.25">
      <c r="C8690" s="15"/>
      <c r="G8690"/>
    </row>
    <row r="8691" spans="3:7" x14ac:dyDescent="0.25">
      <c r="C8691" s="15"/>
      <c r="G8691"/>
    </row>
    <row r="8692" spans="3:7" x14ac:dyDescent="0.25">
      <c r="C8692" s="15"/>
      <c r="G8692"/>
    </row>
    <row r="8693" spans="3:7" x14ac:dyDescent="0.25">
      <c r="C8693" s="15"/>
      <c r="G8693"/>
    </row>
    <row r="8694" spans="3:7" x14ac:dyDescent="0.25">
      <c r="C8694" s="15"/>
      <c r="G8694"/>
    </row>
    <row r="8695" spans="3:7" x14ac:dyDescent="0.25">
      <c r="C8695" s="15"/>
      <c r="G8695"/>
    </row>
    <row r="8696" spans="3:7" x14ac:dyDescent="0.25">
      <c r="C8696" s="15"/>
      <c r="G8696"/>
    </row>
    <row r="8697" spans="3:7" x14ac:dyDescent="0.25">
      <c r="C8697" s="15"/>
      <c r="G8697"/>
    </row>
    <row r="8698" spans="3:7" x14ac:dyDescent="0.25">
      <c r="C8698" s="15"/>
      <c r="G8698"/>
    </row>
    <row r="8699" spans="3:7" x14ac:dyDescent="0.25">
      <c r="C8699" s="15"/>
      <c r="G8699"/>
    </row>
    <row r="8700" spans="3:7" x14ac:dyDescent="0.25">
      <c r="C8700" s="15"/>
      <c r="G8700"/>
    </row>
    <row r="8701" spans="3:7" x14ac:dyDescent="0.25">
      <c r="C8701" s="15"/>
      <c r="G8701"/>
    </row>
    <row r="8702" spans="3:7" x14ac:dyDescent="0.25">
      <c r="C8702" s="15"/>
      <c r="G8702"/>
    </row>
    <row r="8703" spans="3:7" x14ac:dyDescent="0.25">
      <c r="C8703" s="15"/>
      <c r="G8703"/>
    </row>
    <row r="8704" spans="3:7" x14ac:dyDescent="0.25">
      <c r="C8704" s="15"/>
      <c r="G8704"/>
    </row>
    <row r="8705" spans="3:7" x14ac:dyDescent="0.25">
      <c r="C8705" s="15"/>
      <c r="G8705"/>
    </row>
    <row r="8706" spans="3:7" x14ac:dyDescent="0.25">
      <c r="C8706" s="15"/>
      <c r="G8706"/>
    </row>
    <row r="8707" spans="3:7" x14ac:dyDescent="0.25">
      <c r="C8707" s="15"/>
      <c r="G8707"/>
    </row>
    <row r="8708" spans="3:7" x14ac:dyDescent="0.25">
      <c r="C8708" s="15"/>
      <c r="G8708"/>
    </row>
    <row r="8709" spans="3:7" x14ac:dyDescent="0.25">
      <c r="C8709" s="15"/>
      <c r="G8709"/>
    </row>
    <row r="8710" spans="3:7" x14ac:dyDescent="0.25">
      <c r="C8710" s="15"/>
      <c r="G8710"/>
    </row>
    <row r="8711" spans="3:7" x14ac:dyDescent="0.25">
      <c r="C8711" s="15"/>
      <c r="G8711"/>
    </row>
    <row r="8712" spans="3:7" x14ac:dyDescent="0.25">
      <c r="C8712" s="15"/>
      <c r="G8712"/>
    </row>
    <row r="8713" spans="3:7" x14ac:dyDescent="0.25">
      <c r="C8713" s="15"/>
      <c r="G8713"/>
    </row>
    <row r="8714" spans="3:7" x14ac:dyDescent="0.25">
      <c r="C8714" s="15"/>
      <c r="G8714"/>
    </row>
    <row r="8715" spans="3:7" x14ac:dyDescent="0.25">
      <c r="C8715" s="15"/>
      <c r="G8715"/>
    </row>
    <row r="8716" spans="3:7" x14ac:dyDescent="0.25">
      <c r="C8716" s="15"/>
      <c r="G8716"/>
    </row>
    <row r="8717" spans="3:7" x14ac:dyDescent="0.25">
      <c r="C8717" s="15"/>
      <c r="G8717"/>
    </row>
    <row r="8718" spans="3:7" x14ac:dyDescent="0.25">
      <c r="C8718" s="15"/>
      <c r="G8718"/>
    </row>
    <row r="8719" spans="3:7" x14ac:dyDescent="0.25">
      <c r="C8719" s="15"/>
      <c r="G8719"/>
    </row>
    <row r="8720" spans="3:7" x14ac:dyDescent="0.25">
      <c r="C8720" s="15"/>
      <c r="G8720"/>
    </row>
    <row r="8721" spans="3:7" x14ac:dyDescent="0.25">
      <c r="C8721" s="15"/>
      <c r="G8721"/>
    </row>
    <row r="8722" spans="3:7" x14ac:dyDescent="0.25">
      <c r="C8722" s="15"/>
      <c r="G8722"/>
    </row>
    <row r="8723" spans="3:7" x14ac:dyDescent="0.25">
      <c r="C8723" s="15"/>
      <c r="G8723"/>
    </row>
    <row r="8724" spans="3:7" x14ac:dyDescent="0.25">
      <c r="C8724" s="15"/>
      <c r="G8724"/>
    </row>
    <row r="8725" spans="3:7" x14ac:dyDescent="0.25">
      <c r="C8725" s="15"/>
      <c r="G8725"/>
    </row>
    <row r="8726" spans="3:7" x14ac:dyDescent="0.25">
      <c r="C8726" s="15"/>
      <c r="G8726"/>
    </row>
    <row r="8727" spans="3:7" x14ac:dyDescent="0.25">
      <c r="C8727" s="15"/>
      <c r="G8727"/>
    </row>
    <row r="8728" spans="3:7" x14ac:dyDescent="0.25">
      <c r="C8728" s="15"/>
      <c r="G8728"/>
    </row>
    <row r="8729" spans="3:7" x14ac:dyDescent="0.25">
      <c r="C8729" s="15"/>
      <c r="G8729"/>
    </row>
    <row r="8730" spans="3:7" x14ac:dyDescent="0.25">
      <c r="C8730" s="15"/>
      <c r="G8730"/>
    </row>
    <row r="8731" spans="3:7" x14ac:dyDescent="0.25">
      <c r="C8731" s="15"/>
      <c r="G8731"/>
    </row>
    <row r="8732" spans="3:7" x14ac:dyDescent="0.25">
      <c r="C8732" s="15"/>
      <c r="G8732"/>
    </row>
    <row r="8733" spans="3:7" x14ac:dyDescent="0.25">
      <c r="C8733" s="15"/>
      <c r="G8733"/>
    </row>
    <row r="8734" spans="3:7" x14ac:dyDescent="0.25">
      <c r="C8734" s="15"/>
      <c r="G8734"/>
    </row>
    <row r="8735" spans="3:7" x14ac:dyDescent="0.25">
      <c r="C8735" s="15"/>
      <c r="G8735"/>
    </row>
    <row r="8736" spans="3:7" x14ac:dyDescent="0.25">
      <c r="C8736" s="15"/>
      <c r="G8736"/>
    </row>
    <row r="8737" spans="3:7" x14ac:dyDescent="0.25">
      <c r="C8737" s="15"/>
      <c r="G8737"/>
    </row>
    <row r="8738" spans="3:7" x14ac:dyDescent="0.25">
      <c r="C8738" s="15"/>
      <c r="G8738"/>
    </row>
    <row r="8739" spans="3:7" x14ac:dyDescent="0.25">
      <c r="C8739" s="15"/>
      <c r="G8739"/>
    </row>
    <row r="8740" spans="3:7" x14ac:dyDescent="0.25">
      <c r="C8740" s="15"/>
      <c r="G8740"/>
    </row>
    <row r="8741" spans="3:7" x14ac:dyDescent="0.25">
      <c r="C8741" s="15"/>
      <c r="G8741"/>
    </row>
    <row r="8742" spans="3:7" x14ac:dyDescent="0.25">
      <c r="C8742" s="15"/>
      <c r="G8742"/>
    </row>
    <row r="8743" spans="3:7" x14ac:dyDescent="0.25">
      <c r="C8743" s="15"/>
      <c r="G8743"/>
    </row>
    <row r="8744" spans="3:7" x14ac:dyDescent="0.25">
      <c r="C8744" s="15"/>
      <c r="G8744"/>
    </row>
    <row r="8745" spans="3:7" x14ac:dyDescent="0.25">
      <c r="C8745" s="15"/>
      <c r="G8745"/>
    </row>
    <row r="8746" spans="3:7" x14ac:dyDescent="0.25">
      <c r="C8746" s="15"/>
      <c r="G8746"/>
    </row>
    <row r="8747" spans="3:7" x14ac:dyDescent="0.25">
      <c r="C8747" s="15"/>
      <c r="G8747"/>
    </row>
    <row r="8748" spans="3:7" x14ac:dyDescent="0.25">
      <c r="C8748" s="15"/>
      <c r="G8748"/>
    </row>
    <row r="8749" spans="3:7" x14ac:dyDescent="0.25">
      <c r="C8749" s="15"/>
      <c r="G8749"/>
    </row>
    <row r="8750" spans="3:7" x14ac:dyDescent="0.25">
      <c r="C8750" s="15"/>
      <c r="G8750"/>
    </row>
    <row r="8751" spans="3:7" x14ac:dyDescent="0.25">
      <c r="C8751" s="15"/>
      <c r="G8751"/>
    </row>
    <row r="8752" spans="3:7" x14ac:dyDescent="0.25">
      <c r="C8752" s="15"/>
      <c r="G8752"/>
    </row>
    <row r="8753" spans="3:7" x14ac:dyDescent="0.25">
      <c r="C8753" s="15"/>
      <c r="G8753"/>
    </row>
    <row r="8754" spans="3:7" x14ac:dyDescent="0.25">
      <c r="C8754" s="15"/>
      <c r="G8754"/>
    </row>
    <row r="8755" spans="3:7" x14ac:dyDescent="0.25">
      <c r="C8755" s="15"/>
      <c r="G8755"/>
    </row>
    <row r="8756" spans="3:7" x14ac:dyDescent="0.25">
      <c r="C8756" s="15"/>
      <c r="G8756"/>
    </row>
    <row r="8757" spans="3:7" x14ac:dyDescent="0.25">
      <c r="C8757" s="15"/>
      <c r="G8757"/>
    </row>
    <row r="8758" spans="3:7" x14ac:dyDescent="0.25">
      <c r="C8758" s="15"/>
      <c r="G8758"/>
    </row>
    <row r="8759" spans="3:7" x14ac:dyDescent="0.25">
      <c r="C8759" s="15"/>
      <c r="G8759"/>
    </row>
    <row r="8760" spans="3:7" x14ac:dyDescent="0.25">
      <c r="C8760" s="15"/>
      <c r="G8760"/>
    </row>
    <row r="8761" spans="3:7" x14ac:dyDescent="0.25">
      <c r="C8761" s="15"/>
      <c r="G8761"/>
    </row>
    <row r="8762" spans="3:7" x14ac:dyDescent="0.25">
      <c r="C8762" s="15"/>
      <c r="G8762"/>
    </row>
    <row r="8763" spans="3:7" x14ac:dyDescent="0.25">
      <c r="C8763" s="15"/>
      <c r="G8763"/>
    </row>
    <row r="8764" spans="3:7" x14ac:dyDescent="0.25">
      <c r="C8764" s="15"/>
      <c r="G8764"/>
    </row>
    <row r="8765" spans="3:7" x14ac:dyDescent="0.25">
      <c r="C8765" s="15"/>
      <c r="G8765"/>
    </row>
    <row r="8766" spans="3:7" x14ac:dyDescent="0.25">
      <c r="C8766" s="15"/>
      <c r="G8766"/>
    </row>
    <row r="8767" spans="3:7" x14ac:dyDescent="0.25">
      <c r="C8767" s="15"/>
      <c r="G8767"/>
    </row>
    <row r="8768" spans="3:7" x14ac:dyDescent="0.25">
      <c r="C8768" s="15"/>
      <c r="G8768"/>
    </row>
    <row r="8769" spans="3:7" x14ac:dyDescent="0.25">
      <c r="C8769" s="15"/>
      <c r="G8769"/>
    </row>
    <row r="8770" spans="3:7" x14ac:dyDescent="0.25">
      <c r="C8770" s="15"/>
      <c r="G8770"/>
    </row>
    <row r="8771" spans="3:7" x14ac:dyDescent="0.25">
      <c r="C8771" s="15"/>
      <c r="G8771"/>
    </row>
    <row r="8772" spans="3:7" x14ac:dyDescent="0.25">
      <c r="C8772" s="15"/>
      <c r="G8772"/>
    </row>
    <row r="8773" spans="3:7" x14ac:dyDescent="0.25">
      <c r="C8773" s="15"/>
      <c r="G8773"/>
    </row>
    <row r="8774" spans="3:7" x14ac:dyDescent="0.25">
      <c r="C8774" s="15"/>
      <c r="G8774"/>
    </row>
    <row r="8775" spans="3:7" x14ac:dyDescent="0.25">
      <c r="C8775" s="15"/>
      <c r="G8775"/>
    </row>
    <row r="8776" spans="3:7" x14ac:dyDescent="0.25">
      <c r="C8776" s="15"/>
      <c r="G8776"/>
    </row>
    <row r="8777" spans="3:7" x14ac:dyDescent="0.25">
      <c r="C8777" s="15"/>
      <c r="G8777"/>
    </row>
    <row r="8778" spans="3:7" x14ac:dyDescent="0.25">
      <c r="C8778" s="15"/>
      <c r="G8778"/>
    </row>
    <row r="8779" spans="3:7" x14ac:dyDescent="0.25">
      <c r="C8779" s="15"/>
      <c r="G8779"/>
    </row>
    <row r="8780" spans="3:7" x14ac:dyDescent="0.25">
      <c r="C8780" s="15"/>
      <c r="G8780"/>
    </row>
    <row r="8781" spans="3:7" x14ac:dyDescent="0.25">
      <c r="C8781" s="15"/>
      <c r="G8781"/>
    </row>
    <row r="8782" spans="3:7" x14ac:dyDescent="0.25">
      <c r="C8782" s="15"/>
      <c r="G8782"/>
    </row>
    <row r="8783" spans="3:7" x14ac:dyDescent="0.25">
      <c r="C8783" s="15"/>
      <c r="G8783"/>
    </row>
    <row r="8784" spans="3:7" x14ac:dyDescent="0.25">
      <c r="C8784" s="15"/>
      <c r="G8784"/>
    </row>
    <row r="8785" spans="3:7" x14ac:dyDescent="0.25">
      <c r="C8785" s="15"/>
      <c r="G8785"/>
    </row>
    <row r="8786" spans="3:7" x14ac:dyDescent="0.25">
      <c r="C8786" s="15"/>
      <c r="G8786"/>
    </row>
    <row r="8787" spans="3:7" x14ac:dyDescent="0.25">
      <c r="C8787" s="15"/>
      <c r="G8787"/>
    </row>
    <row r="8788" spans="3:7" x14ac:dyDescent="0.25">
      <c r="C8788" s="15"/>
      <c r="G8788"/>
    </row>
    <row r="8789" spans="3:7" x14ac:dyDescent="0.25">
      <c r="C8789" s="15"/>
      <c r="G8789"/>
    </row>
    <row r="8790" spans="3:7" x14ac:dyDescent="0.25">
      <c r="C8790" s="15"/>
      <c r="G8790"/>
    </row>
    <row r="8791" spans="3:7" x14ac:dyDescent="0.25">
      <c r="C8791" s="15"/>
      <c r="G8791"/>
    </row>
    <row r="8792" spans="3:7" x14ac:dyDescent="0.25">
      <c r="C8792" s="15"/>
      <c r="G8792"/>
    </row>
    <row r="8793" spans="3:7" x14ac:dyDescent="0.25">
      <c r="C8793" s="15"/>
      <c r="G8793"/>
    </row>
    <row r="8794" spans="3:7" x14ac:dyDescent="0.25">
      <c r="C8794" s="15"/>
      <c r="G8794"/>
    </row>
    <row r="8795" spans="3:7" x14ac:dyDescent="0.25">
      <c r="C8795" s="15"/>
      <c r="G8795"/>
    </row>
    <row r="8796" spans="3:7" x14ac:dyDescent="0.25">
      <c r="C8796" s="15"/>
      <c r="G8796"/>
    </row>
    <row r="8797" spans="3:7" x14ac:dyDescent="0.25">
      <c r="C8797" s="15"/>
      <c r="G8797"/>
    </row>
    <row r="8798" spans="3:7" x14ac:dyDescent="0.25">
      <c r="C8798" s="15"/>
      <c r="G8798"/>
    </row>
    <row r="8799" spans="3:7" x14ac:dyDescent="0.25">
      <c r="C8799" s="15"/>
      <c r="G8799"/>
    </row>
    <row r="8800" spans="3:7" x14ac:dyDescent="0.25">
      <c r="C8800" s="15"/>
      <c r="G8800"/>
    </row>
    <row r="8801" spans="3:7" x14ac:dyDescent="0.25">
      <c r="C8801" s="15"/>
      <c r="G8801"/>
    </row>
    <row r="8802" spans="3:7" x14ac:dyDescent="0.25">
      <c r="C8802" s="15"/>
      <c r="G8802"/>
    </row>
    <row r="8803" spans="3:7" x14ac:dyDescent="0.25">
      <c r="C8803" s="15"/>
      <c r="G8803"/>
    </row>
    <row r="8804" spans="3:7" x14ac:dyDescent="0.25">
      <c r="C8804" s="15"/>
      <c r="G8804"/>
    </row>
    <row r="8805" spans="3:7" x14ac:dyDescent="0.25">
      <c r="C8805" s="15"/>
      <c r="G8805"/>
    </row>
    <row r="8806" spans="3:7" x14ac:dyDescent="0.25">
      <c r="C8806" s="15"/>
      <c r="G8806"/>
    </row>
    <row r="8807" spans="3:7" x14ac:dyDescent="0.25">
      <c r="C8807" s="15"/>
      <c r="G8807"/>
    </row>
    <row r="8808" spans="3:7" x14ac:dyDescent="0.25">
      <c r="C8808" s="15"/>
      <c r="G8808"/>
    </row>
    <row r="8809" spans="3:7" x14ac:dyDescent="0.25">
      <c r="C8809" s="15"/>
      <c r="G8809"/>
    </row>
    <row r="8810" spans="3:7" x14ac:dyDescent="0.25">
      <c r="C8810" s="15"/>
      <c r="G8810"/>
    </row>
    <row r="8811" spans="3:7" x14ac:dyDescent="0.25">
      <c r="C8811" s="15"/>
      <c r="G8811"/>
    </row>
    <row r="8812" spans="3:7" x14ac:dyDescent="0.25">
      <c r="C8812" s="15"/>
      <c r="G8812"/>
    </row>
    <row r="8813" spans="3:7" x14ac:dyDescent="0.25">
      <c r="C8813" s="15"/>
      <c r="G8813"/>
    </row>
    <row r="8814" spans="3:7" x14ac:dyDescent="0.25">
      <c r="C8814" s="15"/>
      <c r="G8814"/>
    </row>
    <row r="8815" spans="3:7" x14ac:dyDescent="0.25">
      <c r="C8815" s="15"/>
      <c r="G8815"/>
    </row>
    <row r="8816" spans="3:7" x14ac:dyDescent="0.25">
      <c r="C8816" s="15"/>
      <c r="G8816"/>
    </row>
    <row r="8817" spans="3:7" x14ac:dyDescent="0.25">
      <c r="C8817" s="15"/>
      <c r="G8817"/>
    </row>
    <row r="8818" spans="3:7" x14ac:dyDescent="0.25">
      <c r="C8818" s="15"/>
      <c r="G8818"/>
    </row>
    <row r="8819" spans="3:7" x14ac:dyDescent="0.25">
      <c r="C8819" s="15"/>
      <c r="G8819"/>
    </row>
    <row r="8820" spans="3:7" x14ac:dyDescent="0.25">
      <c r="C8820" s="15"/>
      <c r="G8820"/>
    </row>
    <row r="8821" spans="3:7" x14ac:dyDescent="0.25">
      <c r="C8821" s="15"/>
      <c r="G8821"/>
    </row>
    <row r="8822" spans="3:7" x14ac:dyDescent="0.25">
      <c r="C8822" s="15"/>
      <c r="G8822"/>
    </row>
    <row r="8823" spans="3:7" x14ac:dyDescent="0.25">
      <c r="C8823" s="15"/>
      <c r="G8823"/>
    </row>
    <row r="8824" spans="3:7" x14ac:dyDescent="0.25">
      <c r="C8824" s="15"/>
      <c r="G8824"/>
    </row>
    <row r="8825" spans="3:7" x14ac:dyDescent="0.25">
      <c r="C8825" s="15"/>
      <c r="G8825"/>
    </row>
    <row r="8826" spans="3:7" x14ac:dyDescent="0.25">
      <c r="C8826" s="15"/>
      <c r="G8826"/>
    </row>
    <row r="8827" spans="3:7" x14ac:dyDescent="0.25">
      <c r="C8827" s="15"/>
      <c r="G8827"/>
    </row>
    <row r="8828" spans="3:7" x14ac:dyDescent="0.25">
      <c r="C8828" s="15"/>
      <c r="G8828"/>
    </row>
    <row r="8829" spans="3:7" x14ac:dyDescent="0.25">
      <c r="C8829" s="15"/>
      <c r="G8829"/>
    </row>
    <row r="8830" spans="3:7" x14ac:dyDescent="0.25">
      <c r="C8830" s="15"/>
      <c r="G8830"/>
    </row>
    <row r="8831" spans="3:7" x14ac:dyDescent="0.25">
      <c r="C8831" s="15"/>
      <c r="G8831"/>
    </row>
    <row r="8832" spans="3:7" x14ac:dyDescent="0.25">
      <c r="C8832" s="15"/>
      <c r="G8832"/>
    </row>
    <row r="8833" spans="3:7" x14ac:dyDescent="0.25">
      <c r="C8833" s="15"/>
      <c r="G8833"/>
    </row>
    <row r="8834" spans="3:7" x14ac:dyDescent="0.25">
      <c r="C8834" s="15"/>
      <c r="G8834"/>
    </row>
    <row r="8835" spans="3:7" x14ac:dyDescent="0.25">
      <c r="C8835" s="15"/>
      <c r="G8835"/>
    </row>
    <row r="8836" spans="3:7" x14ac:dyDescent="0.25">
      <c r="C8836" s="15"/>
      <c r="G8836"/>
    </row>
    <row r="8837" spans="3:7" x14ac:dyDescent="0.25">
      <c r="C8837" s="15"/>
      <c r="G8837"/>
    </row>
    <row r="8838" spans="3:7" x14ac:dyDescent="0.25">
      <c r="C8838" s="15"/>
      <c r="G8838"/>
    </row>
    <row r="8839" spans="3:7" x14ac:dyDescent="0.25">
      <c r="C8839" s="15"/>
      <c r="G8839"/>
    </row>
    <row r="8840" spans="3:7" x14ac:dyDescent="0.25">
      <c r="C8840" s="15"/>
      <c r="G8840"/>
    </row>
    <row r="8841" spans="3:7" x14ac:dyDescent="0.25">
      <c r="C8841" s="15"/>
      <c r="G8841"/>
    </row>
    <row r="8842" spans="3:7" x14ac:dyDescent="0.25">
      <c r="C8842" s="15"/>
      <c r="G8842"/>
    </row>
    <row r="8843" spans="3:7" x14ac:dyDescent="0.25">
      <c r="C8843" s="15"/>
      <c r="G8843"/>
    </row>
    <row r="8844" spans="3:7" x14ac:dyDescent="0.25">
      <c r="C8844" s="15"/>
      <c r="G8844"/>
    </row>
    <row r="8845" spans="3:7" x14ac:dyDescent="0.25">
      <c r="C8845" s="15"/>
      <c r="G8845"/>
    </row>
    <row r="8846" spans="3:7" x14ac:dyDescent="0.25">
      <c r="C8846" s="15"/>
      <c r="G8846"/>
    </row>
    <row r="8847" spans="3:7" x14ac:dyDescent="0.25">
      <c r="C8847" s="15"/>
      <c r="G8847"/>
    </row>
    <row r="8848" spans="3:7" x14ac:dyDescent="0.25">
      <c r="C8848" s="15"/>
      <c r="G8848"/>
    </row>
    <row r="8849" spans="3:7" x14ac:dyDescent="0.25">
      <c r="C8849" s="15"/>
      <c r="G8849"/>
    </row>
    <row r="8850" spans="3:7" x14ac:dyDescent="0.25">
      <c r="C8850" s="15"/>
      <c r="G8850"/>
    </row>
    <row r="8851" spans="3:7" x14ac:dyDescent="0.25">
      <c r="C8851" s="15"/>
      <c r="G8851"/>
    </row>
    <row r="8852" spans="3:7" x14ac:dyDescent="0.25">
      <c r="C8852" s="15"/>
      <c r="G8852"/>
    </row>
    <row r="8853" spans="3:7" x14ac:dyDescent="0.25">
      <c r="C8853" s="15"/>
      <c r="G8853"/>
    </row>
    <row r="8854" spans="3:7" x14ac:dyDescent="0.25">
      <c r="C8854" s="15"/>
      <c r="G8854"/>
    </row>
    <row r="8855" spans="3:7" x14ac:dyDescent="0.25">
      <c r="C8855" s="15"/>
      <c r="G8855"/>
    </row>
    <row r="8856" spans="3:7" x14ac:dyDescent="0.25">
      <c r="C8856" s="15"/>
      <c r="G8856"/>
    </row>
    <row r="8857" spans="3:7" x14ac:dyDescent="0.25">
      <c r="C8857" s="15"/>
      <c r="G8857"/>
    </row>
    <row r="8858" spans="3:7" x14ac:dyDescent="0.25">
      <c r="C8858" s="15"/>
      <c r="G8858"/>
    </row>
    <row r="8859" spans="3:7" x14ac:dyDescent="0.25">
      <c r="C8859" s="15"/>
      <c r="G8859"/>
    </row>
    <row r="8860" spans="3:7" x14ac:dyDescent="0.25">
      <c r="C8860" s="15"/>
      <c r="G8860"/>
    </row>
    <row r="8861" spans="3:7" x14ac:dyDescent="0.25">
      <c r="C8861" s="15"/>
      <c r="G8861"/>
    </row>
    <row r="8862" spans="3:7" x14ac:dyDescent="0.25">
      <c r="C8862" s="15"/>
      <c r="G8862"/>
    </row>
    <row r="8863" spans="3:7" x14ac:dyDescent="0.25">
      <c r="C8863" s="15"/>
      <c r="G8863"/>
    </row>
    <row r="8864" spans="3:7" x14ac:dyDescent="0.25">
      <c r="C8864" s="15"/>
      <c r="G8864"/>
    </row>
    <row r="8865" spans="3:7" x14ac:dyDescent="0.25">
      <c r="C8865" s="15"/>
      <c r="G8865"/>
    </row>
    <row r="8866" spans="3:7" x14ac:dyDescent="0.25">
      <c r="C8866" s="15"/>
      <c r="G8866"/>
    </row>
    <row r="8867" spans="3:7" x14ac:dyDescent="0.25">
      <c r="C8867" s="15"/>
      <c r="G8867"/>
    </row>
    <row r="8868" spans="3:7" x14ac:dyDescent="0.25">
      <c r="C8868" s="15"/>
      <c r="G8868"/>
    </row>
    <row r="8869" spans="3:7" x14ac:dyDescent="0.25">
      <c r="C8869" s="15"/>
      <c r="G8869"/>
    </row>
    <row r="8870" spans="3:7" x14ac:dyDescent="0.25">
      <c r="C8870" s="15"/>
      <c r="G8870"/>
    </row>
    <row r="8871" spans="3:7" x14ac:dyDescent="0.25">
      <c r="C8871" s="15"/>
      <c r="G8871"/>
    </row>
    <row r="8872" spans="3:7" x14ac:dyDescent="0.25">
      <c r="C8872" s="15"/>
      <c r="G8872"/>
    </row>
    <row r="8873" spans="3:7" x14ac:dyDescent="0.25">
      <c r="C8873" s="15"/>
      <c r="G8873"/>
    </row>
    <row r="8874" spans="3:7" x14ac:dyDescent="0.25">
      <c r="C8874" s="15"/>
      <c r="G8874"/>
    </row>
    <row r="8875" spans="3:7" x14ac:dyDescent="0.25">
      <c r="C8875" s="15"/>
      <c r="G8875"/>
    </row>
    <row r="8876" spans="3:7" x14ac:dyDescent="0.25">
      <c r="C8876" s="15"/>
      <c r="G8876"/>
    </row>
    <row r="8877" spans="3:7" x14ac:dyDescent="0.25">
      <c r="C8877" s="15"/>
      <c r="G8877"/>
    </row>
    <row r="8878" spans="3:7" x14ac:dyDescent="0.25">
      <c r="C8878" s="15"/>
      <c r="G8878"/>
    </row>
    <row r="8879" spans="3:7" x14ac:dyDescent="0.25">
      <c r="C8879" s="15"/>
      <c r="G8879"/>
    </row>
    <row r="8880" spans="3:7" x14ac:dyDescent="0.25">
      <c r="C8880" s="15"/>
      <c r="G8880"/>
    </row>
    <row r="8881" spans="3:7" x14ac:dyDescent="0.25">
      <c r="C8881" s="15"/>
      <c r="G8881"/>
    </row>
    <row r="8882" spans="3:7" x14ac:dyDescent="0.25">
      <c r="C8882" s="15"/>
      <c r="G8882"/>
    </row>
    <row r="8883" spans="3:7" x14ac:dyDescent="0.25">
      <c r="C8883" s="15"/>
      <c r="G8883"/>
    </row>
    <row r="8884" spans="3:7" x14ac:dyDescent="0.25">
      <c r="C8884" s="15"/>
      <c r="G8884"/>
    </row>
    <row r="8885" spans="3:7" x14ac:dyDescent="0.25">
      <c r="C8885" s="15"/>
      <c r="G8885"/>
    </row>
    <row r="8886" spans="3:7" x14ac:dyDescent="0.25">
      <c r="C8886" s="15"/>
      <c r="G8886"/>
    </row>
    <row r="8887" spans="3:7" x14ac:dyDescent="0.25">
      <c r="C8887" s="15"/>
      <c r="G8887"/>
    </row>
    <row r="8888" spans="3:7" x14ac:dyDescent="0.25">
      <c r="C8888" s="15"/>
      <c r="G8888"/>
    </row>
    <row r="8889" spans="3:7" x14ac:dyDescent="0.25">
      <c r="C8889" s="15"/>
      <c r="G8889"/>
    </row>
    <row r="8890" spans="3:7" x14ac:dyDescent="0.25">
      <c r="C8890" s="15"/>
      <c r="G8890"/>
    </row>
    <row r="8891" spans="3:7" x14ac:dyDescent="0.25">
      <c r="C8891" s="15"/>
      <c r="G8891"/>
    </row>
    <row r="8892" spans="3:7" x14ac:dyDescent="0.25">
      <c r="C8892" s="15"/>
      <c r="G8892"/>
    </row>
    <row r="8893" spans="3:7" x14ac:dyDescent="0.25">
      <c r="C8893" s="15"/>
      <c r="G8893"/>
    </row>
    <row r="8894" spans="3:7" x14ac:dyDescent="0.25">
      <c r="C8894" s="15"/>
      <c r="G8894"/>
    </row>
    <row r="8895" spans="3:7" x14ac:dyDescent="0.25">
      <c r="C8895" s="15"/>
      <c r="G8895"/>
    </row>
    <row r="8896" spans="3:7" x14ac:dyDescent="0.25">
      <c r="C8896" s="15"/>
      <c r="G8896"/>
    </row>
    <row r="8897" spans="3:7" x14ac:dyDescent="0.25">
      <c r="C8897" s="15"/>
      <c r="G8897"/>
    </row>
    <row r="8898" spans="3:7" x14ac:dyDescent="0.25">
      <c r="C8898" s="15"/>
      <c r="G8898"/>
    </row>
    <row r="8899" spans="3:7" x14ac:dyDescent="0.25">
      <c r="C8899" s="15"/>
      <c r="G8899"/>
    </row>
    <row r="8900" spans="3:7" x14ac:dyDescent="0.25">
      <c r="C8900" s="15"/>
      <c r="G8900"/>
    </row>
    <row r="8901" spans="3:7" x14ac:dyDescent="0.25">
      <c r="C8901" s="15"/>
      <c r="G8901"/>
    </row>
    <row r="8902" spans="3:7" x14ac:dyDescent="0.25">
      <c r="C8902" s="15"/>
      <c r="G8902"/>
    </row>
    <row r="8903" spans="3:7" x14ac:dyDescent="0.25">
      <c r="C8903" s="15"/>
      <c r="G8903"/>
    </row>
    <row r="8904" spans="3:7" x14ac:dyDescent="0.25">
      <c r="C8904" s="15"/>
      <c r="G8904"/>
    </row>
    <row r="8905" spans="3:7" x14ac:dyDescent="0.25">
      <c r="C8905" s="15"/>
      <c r="G8905"/>
    </row>
    <row r="8906" spans="3:7" x14ac:dyDescent="0.25">
      <c r="C8906" s="15"/>
      <c r="G8906"/>
    </row>
    <row r="8907" spans="3:7" x14ac:dyDescent="0.25">
      <c r="C8907" s="15"/>
      <c r="G8907"/>
    </row>
    <row r="8908" spans="3:7" x14ac:dyDescent="0.25">
      <c r="C8908" s="15"/>
      <c r="G8908"/>
    </row>
    <row r="8909" spans="3:7" x14ac:dyDescent="0.25">
      <c r="C8909" s="15"/>
      <c r="G8909"/>
    </row>
    <row r="8910" spans="3:7" x14ac:dyDescent="0.25">
      <c r="C8910" s="15"/>
      <c r="G8910"/>
    </row>
    <row r="8911" spans="3:7" x14ac:dyDescent="0.25">
      <c r="C8911" s="15"/>
      <c r="G8911"/>
    </row>
    <row r="8912" spans="3:7" x14ac:dyDescent="0.25">
      <c r="C8912" s="15"/>
      <c r="G8912"/>
    </row>
    <row r="8913" spans="3:7" x14ac:dyDescent="0.25">
      <c r="C8913" s="15"/>
      <c r="G8913"/>
    </row>
    <row r="8914" spans="3:7" x14ac:dyDescent="0.25">
      <c r="C8914" s="15"/>
      <c r="G8914"/>
    </row>
    <row r="8915" spans="3:7" x14ac:dyDescent="0.25">
      <c r="C8915" s="15"/>
      <c r="G8915"/>
    </row>
    <row r="8916" spans="3:7" x14ac:dyDescent="0.25">
      <c r="C8916" s="15"/>
      <c r="G8916"/>
    </row>
    <row r="8917" spans="3:7" x14ac:dyDescent="0.25">
      <c r="C8917" s="15"/>
      <c r="G8917"/>
    </row>
    <row r="8918" spans="3:7" x14ac:dyDescent="0.25">
      <c r="C8918" s="15"/>
      <c r="G8918"/>
    </row>
    <row r="8919" spans="3:7" x14ac:dyDescent="0.25">
      <c r="C8919" s="15"/>
      <c r="G8919"/>
    </row>
    <row r="8920" spans="3:7" x14ac:dyDescent="0.25">
      <c r="C8920" s="15"/>
      <c r="G8920"/>
    </row>
    <row r="8921" spans="3:7" x14ac:dyDescent="0.25">
      <c r="C8921" s="15"/>
      <c r="G8921"/>
    </row>
    <row r="8922" spans="3:7" x14ac:dyDescent="0.25">
      <c r="C8922" s="15"/>
      <c r="G8922"/>
    </row>
    <row r="8923" spans="3:7" x14ac:dyDescent="0.25">
      <c r="C8923" s="15"/>
      <c r="G8923"/>
    </row>
    <row r="8924" spans="3:7" x14ac:dyDescent="0.25">
      <c r="C8924" s="15"/>
      <c r="G8924"/>
    </row>
    <row r="8925" spans="3:7" x14ac:dyDescent="0.25">
      <c r="C8925" s="15"/>
      <c r="G8925"/>
    </row>
    <row r="8926" spans="3:7" x14ac:dyDescent="0.25">
      <c r="C8926" s="15"/>
      <c r="G8926"/>
    </row>
    <row r="8927" spans="3:7" x14ac:dyDescent="0.25">
      <c r="C8927" s="15"/>
      <c r="G8927"/>
    </row>
    <row r="8928" spans="3:7" x14ac:dyDescent="0.25">
      <c r="C8928" s="15"/>
      <c r="G8928"/>
    </row>
    <row r="8929" spans="3:7" x14ac:dyDescent="0.25">
      <c r="C8929" s="15"/>
      <c r="G8929"/>
    </row>
    <row r="8930" spans="3:7" x14ac:dyDescent="0.25">
      <c r="C8930" s="15"/>
      <c r="G8930"/>
    </row>
    <row r="8931" spans="3:7" x14ac:dyDescent="0.25">
      <c r="C8931" s="15"/>
      <c r="G8931"/>
    </row>
    <row r="8932" spans="3:7" x14ac:dyDescent="0.25">
      <c r="C8932" s="15"/>
      <c r="G8932"/>
    </row>
    <row r="8933" spans="3:7" x14ac:dyDescent="0.25">
      <c r="C8933" s="15"/>
      <c r="G8933"/>
    </row>
    <row r="8934" spans="3:7" x14ac:dyDescent="0.25">
      <c r="C8934" s="15"/>
      <c r="G8934"/>
    </row>
    <row r="8935" spans="3:7" x14ac:dyDescent="0.25">
      <c r="C8935" s="15"/>
      <c r="G8935"/>
    </row>
    <row r="8936" spans="3:7" x14ac:dyDescent="0.25">
      <c r="C8936" s="15"/>
      <c r="G8936"/>
    </row>
    <row r="8937" spans="3:7" x14ac:dyDescent="0.25">
      <c r="C8937" s="15"/>
      <c r="G8937"/>
    </row>
    <row r="8938" spans="3:7" x14ac:dyDescent="0.25">
      <c r="C8938" s="15"/>
      <c r="G8938"/>
    </row>
    <row r="8939" spans="3:7" x14ac:dyDescent="0.25">
      <c r="C8939" s="15"/>
      <c r="G8939"/>
    </row>
    <row r="8940" spans="3:7" x14ac:dyDescent="0.25">
      <c r="C8940" s="15"/>
      <c r="G8940"/>
    </row>
    <row r="8941" spans="3:7" x14ac:dyDescent="0.25">
      <c r="C8941" s="15"/>
      <c r="G8941"/>
    </row>
    <row r="8942" spans="3:7" x14ac:dyDescent="0.25">
      <c r="C8942" s="15"/>
      <c r="G8942"/>
    </row>
    <row r="8943" spans="3:7" x14ac:dyDescent="0.25">
      <c r="C8943" s="15"/>
      <c r="G8943"/>
    </row>
    <row r="8944" spans="3:7" x14ac:dyDescent="0.25">
      <c r="C8944" s="15"/>
      <c r="G8944"/>
    </row>
    <row r="8945" spans="3:7" x14ac:dyDescent="0.25">
      <c r="C8945" s="15"/>
      <c r="G8945"/>
    </row>
    <row r="8946" spans="3:7" x14ac:dyDescent="0.25">
      <c r="C8946" s="15"/>
      <c r="G8946"/>
    </row>
    <row r="8947" spans="3:7" x14ac:dyDescent="0.25">
      <c r="C8947" s="15"/>
      <c r="G8947"/>
    </row>
    <row r="8948" spans="3:7" x14ac:dyDescent="0.25">
      <c r="C8948" s="15"/>
      <c r="G8948"/>
    </row>
    <row r="8949" spans="3:7" x14ac:dyDescent="0.25">
      <c r="C8949" s="15"/>
      <c r="G8949"/>
    </row>
    <row r="8950" spans="3:7" x14ac:dyDescent="0.25">
      <c r="C8950" s="15"/>
      <c r="G8950"/>
    </row>
    <row r="8951" spans="3:7" x14ac:dyDescent="0.25">
      <c r="C8951" s="15"/>
      <c r="G8951"/>
    </row>
    <row r="8952" spans="3:7" x14ac:dyDescent="0.25">
      <c r="C8952" s="15"/>
      <c r="G8952"/>
    </row>
    <row r="8953" spans="3:7" x14ac:dyDescent="0.25">
      <c r="C8953" s="15"/>
      <c r="G8953"/>
    </row>
    <row r="8954" spans="3:7" x14ac:dyDescent="0.25">
      <c r="C8954" s="15"/>
      <c r="G8954"/>
    </row>
    <row r="8955" spans="3:7" x14ac:dyDescent="0.25">
      <c r="C8955" s="15"/>
      <c r="G8955"/>
    </row>
    <row r="8956" spans="3:7" x14ac:dyDescent="0.25">
      <c r="C8956" s="15"/>
      <c r="G8956"/>
    </row>
    <row r="8957" spans="3:7" x14ac:dyDescent="0.25">
      <c r="C8957" s="15"/>
      <c r="G8957"/>
    </row>
    <row r="8958" spans="3:7" x14ac:dyDescent="0.25">
      <c r="C8958" s="15"/>
      <c r="G8958"/>
    </row>
    <row r="8959" spans="3:7" x14ac:dyDescent="0.25">
      <c r="C8959" s="15"/>
      <c r="G8959"/>
    </row>
    <row r="8960" spans="3:7" x14ac:dyDescent="0.25">
      <c r="C8960" s="15"/>
      <c r="G8960"/>
    </row>
    <row r="8961" spans="3:7" x14ac:dyDescent="0.25">
      <c r="C8961" s="15"/>
      <c r="G8961"/>
    </row>
    <row r="8962" spans="3:7" x14ac:dyDescent="0.25">
      <c r="C8962" s="15"/>
      <c r="G8962"/>
    </row>
    <row r="8963" spans="3:7" x14ac:dyDescent="0.25">
      <c r="C8963" s="15"/>
      <c r="G8963"/>
    </row>
    <row r="8964" spans="3:7" x14ac:dyDescent="0.25">
      <c r="C8964" s="15"/>
      <c r="G8964"/>
    </row>
    <row r="8965" spans="3:7" x14ac:dyDescent="0.25">
      <c r="C8965" s="15"/>
      <c r="G8965"/>
    </row>
    <row r="8966" spans="3:7" x14ac:dyDescent="0.25">
      <c r="C8966" s="15"/>
      <c r="G8966"/>
    </row>
    <row r="8967" spans="3:7" x14ac:dyDescent="0.25">
      <c r="C8967" s="15"/>
      <c r="G8967"/>
    </row>
    <row r="8968" spans="3:7" x14ac:dyDescent="0.25">
      <c r="C8968" s="15"/>
      <c r="G8968"/>
    </row>
    <row r="8969" spans="3:7" x14ac:dyDescent="0.25">
      <c r="C8969" s="15"/>
      <c r="G8969"/>
    </row>
    <row r="8970" spans="3:7" x14ac:dyDescent="0.25">
      <c r="C8970" s="15"/>
      <c r="G8970"/>
    </row>
    <row r="8971" spans="3:7" x14ac:dyDescent="0.25">
      <c r="C8971" s="15"/>
      <c r="G8971"/>
    </row>
    <row r="8972" spans="3:7" x14ac:dyDescent="0.25">
      <c r="C8972" s="15"/>
      <c r="G8972"/>
    </row>
    <row r="8973" spans="3:7" x14ac:dyDescent="0.25">
      <c r="C8973" s="15"/>
      <c r="G8973"/>
    </row>
    <row r="8974" spans="3:7" x14ac:dyDescent="0.25">
      <c r="C8974" s="15"/>
      <c r="G8974"/>
    </row>
    <row r="8975" spans="3:7" x14ac:dyDescent="0.25">
      <c r="C8975" s="15"/>
      <c r="G8975"/>
    </row>
    <row r="8976" spans="3:7" x14ac:dyDescent="0.25">
      <c r="C8976" s="15"/>
      <c r="G8976"/>
    </row>
    <row r="8977" spans="3:7" x14ac:dyDescent="0.25">
      <c r="C8977" s="15"/>
      <c r="G8977"/>
    </row>
    <row r="8978" spans="3:7" x14ac:dyDescent="0.25">
      <c r="C8978" s="15"/>
      <c r="G8978"/>
    </row>
    <row r="8979" spans="3:7" x14ac:dyDescent="0.25">
      <c r="C8979" s="15"/>
      <c r="G8979"/>
    </row>
    <row r="8980" spans="3:7" x14ac:dyDescent="0.25">
      <c r="C8980" s="15"/>
      <c r="G8980"/>
    </row>
    <row r="8981" spans="3:7" x14ac:dyDescent="0.25">
      <c r="C8981" s="15"/>
      <c r="G8981"/>
    </row>
    <row r="8982" spans="3:7" x14ac:dyDescent="0.25">
      <c r="C8982" s="15"/>
      <c r="G8982"/>
    </row>
    <row r="8983" spans="3:7" x14ac:dyDescent="0.25">
      <c r="C8983" s="15"/>
      <c r="G8983"/>
    </row>
    <row r="8984" spans="3:7" x14ac:dyDescent="0.25">
      <c r="C8984" s="15"/>
      <c r="G8984"/>
    </row>
    <row r="8985" spans="3:7" x14ac:dyDescent="0.25">
      <c r="C8985" s="15"/>
      <c r="G8985"/>
    </row>
    <row r="8986" spans="3:7" x14ac:dyDescent="0.25">
      <c r="C8986" s="15"/>
      <c r="G8986"/>
    </row>
    <row r="8987" spans="3:7" x14ac:dyDescent="0.25">
      <c r="C8987" s="15"/>
      <c r="G8987"/>
    </row>
    <row r="8988" spans="3:7" x14ac:dyDescent="0.25">
      <c r="C8988" s="15"/>
      <c r="G8988"/>
    </row>
    <row r="8989" spans="3:7" x14ac:dyDescent="0.25">
      <c r="C8989" s="15"/>
      <c r="G8989"/>
    </row>
    <row r="8990" spans="3:7" x14ac:dyDescent="0.25">
      <c r="C8990" s="15"/>
      <c r="G8990"/>
    </row>
    <row r="8991" spans="3:7" x14ac:dyDescent="0.25">
      <c r="C8991" s="15"/>
      <c r="G8991"/>
    </row>
    <row r="8992" spans="3:7" x14ac:dyDescent="0.25">
      <c r="C8992" s="15"/>
      <c r="G8992"/>
    </row>
    <row r="8993" spans="3:7" x14ac:dyDescent="0.25">
      <c r="C8993" s="15"/>
      <c r="G8993"/>
    </row>
    <row r="8994" spans="3:7" x14ac:dyDescent="0.25">
      <c r="C8994" s="15"/>
      <c r="G8994"/>
    </row>
    <row r="8995" spans="3:7" x14ac:dyDescent="0.25">
      <c r="C8995" s="15"/>
      <c r="G8995"/>
    </row>
    <row r="8996" spans="3:7" x14ac:dyDescent="0.25">
      <c r="C8996" s="15"/>
      <c r="G8996"/>
    </row>
    <row r="8997" spans="3:7" x14ac:dyDescent="0.25">
      <c r="C8997" s="15"/>
      <c r="G8997"/>
    </row>
    <row r="8998" spans="3:7" x14ac:dyDescent="0.25">
      <c r="C8998" s="15"/>
      <c r="G8998"/>
    </row>
    <row r="8999" spans="3:7" x14ac:dyDescent="0.25">
      <c r="C8999" s="15"/>
      <c r="G8999"/>
    </row>
    <row r="9000" spans="3:7" x14ac:dyDescent="0.25">
      <c r="C9000" s="15"/>
      <c r="G9000"/>
    </row>
    <row r="9001" spans="3:7" x14ac:dyDescent="0.25">
      <c r="C9001" s="15"/>
      <c r="G9001"/>
    </row>
    <row r="9002" spans="3:7" x14ac:dyDescent="0.25">
      <c r="C9002" s="15"/>
      <c r="G9002"/>
    </row>
    <row r="9003" spans="3:7" x14ac:dyDescent="0.25">
      <c r="C9003" s="15"/>
      <c r="G9003"/>
    </row>
    <row r="9004" spans="3:7" x14ac:dyDescent="0.25">
      <c r="C9004" s="15"/>
      <c r="G9004"/>
    </row>
    <row r="9005" spans="3:7" x14ac:dyDescent="0.25">
      <c r="C9005" s="15"/>
      <c r="G9005"/>
    </row>
    <row r="9006" spans="3:7" x14ac:dyDescent="0.25">
      <c r="C9006" s="15"/>
      <c r="G9006"/>
    </row>
    <row r="9007" spans="3:7" x14ac:dyDescent="0.25">
      <c r="C9007" s="15"/>
      <c r="G9007"/>
    </row>
    <row r="9008" spans="3:7" x14ac:dyDescent="0.25">
      <c r="C9008" s="15"/>
      <c r="G9008"/>
    </row>
    <row r="9009" spans="3:7" x14ac:dyDescent="0.25">
      <c r="C9009" s="15"/>
      <c r="G9009"/>
    </row>
    <row r="9010" spans="3:7" x14ac:dyDescent="0.25">
      <c r="C9010" s="15"/>
      <c r="G9010"/>
    </row>
    <row r="9011" spans="3:7" x14ac:dyDescent="0.25">
      <c r="C9011" s="15"/>
      <c r="G9011"/>
    </row>
    <row r="9012" spans="3:7" x14ac:dyDescent="0.25">
      <c r="C9012" s="15"/>
      <c r="G9012"/>
    </row>
    <row r="9013" spans="3:7" x14ac:dyDescent="0.25">
      <c r="C9013" s="15"/>
      <c r="G9013"/>
    </row>
    <row r="9014" spans="3:7" x14ac:dyDescent="0.25">
      <c r="C9014" s="15"/>
      <c r="G9014"/>
    </row>
    <row r="9015" spans="3:7" x14ac:dyDescent="0.25">
      <c r="C9015" s="15"/>
      <c r="G9015"/>
    </row>
    <row r="9016" spans="3:7" x14ac:dyDescent="0.25">
      <c r="C9016" s="15"/>
      <c r="G9016"/>
    </row>
    <row r="9017" spans="3:7" x14ac:dyDescent="0.25">
      <c r="C9017" s="15"/>
      <c r="G9017"/>
    </row>
    <row r="9018" spans="3:7" x14ac:dyDescent="0.25">
      <c r="C9018" s="15"/>
      <c r="G9018"/>
    </row>
    <row r="9019" spans="3:7" x14ac:dyDescent="0.25">
      <c r="C9019" s="15"/>
      <c r="G9019"/>
    </row>
    <row r="9020" spans="3:7" x14ac:dyDescent="0.25">
      <c r="C9020" s="15"/>
      <c r="G9020"/>
    </row>
    <row r="9021" spans="3:7" x14ac:dyDescent="0.25">
      <c r="C9021" s="15"/>
      <c r="G9021"/>
    </row>
    <row r="9022" spans="3:7" x14ac:dyDescent="0.25">
      <c r="C9022" s="15"/>
      <c r="G9022"/>
    </row>
    <row r="9023" spans="3:7" x14ac:dyDescent="0.25">
      <c r="C9023" s="15"/>
      <c r="G9023"/>
    </row>
    <row r="9024" spans="3:7" x14ac:dyDescent="0.25">
      <c r="C9024" s="15"/>
      <c r="G9024"/>
    </row>
    <row r="9025" spans="3:7" x14ac:dyDescent="0.25">
      <c r="C9025" s="15"/>
      <c r="G9025"/>
    </row>
    <row r="9026" spans="3:7" x14ac:dyDescent="0.25">
      <c r="C9026" s="15"/>
      <c r="G9026"/>
    </row>
    <row r="9027" spans="3:7" x14ac:dyDescent="0.25">
      <c r="C9027" s="15"/>
      <c r="G9027"/>
    </row>
    <row r="9028" spans="3:7" x14ac:dyDescent="0.25">
      <c r="C9028" s="15"/>
      <c r="G9028"/>
    </row>
    <row r="9029" spans="3:7" x14ac:dyDescent="0.25">
      <c r="C9029" s="15"/>
      <c r="G9029"/>
    </row>
    <row r="9030" spans="3:7" x14ac:dyDescent="0.25">
      <c r="C9030" s="15"/>
      <c r="G9030"/>
    </row>
    <row r="9031" spans="3:7" x14ac:dyDescent="0.25">
      <c r="C9031" s="15"/>
      <c r="G9031"/>
    </row>
    <row r="9032" spans="3:7" x14ac:dyDescent="0.25">
      <c r="C9032" s="15"/>
      <c r="G9032"/>
    </row>
    <row r="9033" spans="3:7" x14ac:dyDescent="0.25">
      <c r="C9033" s="15"/>
      <c r="G9033"/>
    </row>
    <row r="9034" spans="3:7" x14ac:dyDescent="0.25">
      <c r="C9034" s="15"/>
      <c r="G9034"/>
    </row>
    <row r="9035" spans="3:7" x14ac:dyDescent="0.25">
      <c r="C9035" s="15"/>
      <c r="G9035"/>
    </row>
    <row r="9036" spans="3:7" x14ac:dyDescent="0.25">
      <c r="C9036" s="15"/>
      <c r="G9036"/>
    </row>
    <row r="9037" spans="3:7" x14ac:dyDescent="0.25">
      <c r="C9037" s="15"/>
      <c r="G9037"/>
    </row>
    <row r="9038" spans="3:7" x14ac:dyDescent="0.25">
      <c r="C9038" s="15"/>
      <c r="G9038"/>
    </row>
    <row r="9039" spans="3:7" x14ac:dyDescent="0.25">
      <c r="C9039" s="15"/>
      <c r="G9039"/>
    </row>
    <row r="9040" spans="3:7" x14ac:dyDescent="0.25">
      <c r="C9040" s="15"/>
      <c r="G9040"/>
    </row>
    <row r="9041" spans="3:7" x14ac:dyDescent="0.25">
      <c r="C9041" s="15"/>
      <c r="G9041"/>
    </row>
    <row r="9042" spans="3:7" x14ac:dyDescent="0.25">
      <c r="C9042" s="15"/>
      <c r="G9042"/>
    </row>
    <row r="9043" spans="3:7" x14ac:dyDescent="0.25">
      <c r="C9043" s="15"/>
      <c r="G9043"/>
    </row>
    <row r="9044" spans="3:7" x14ac:dyDescent="0.25">
      <c r="C9044" s="15"/>
      <c r="G9044"/>
    </row>
    <row r="9045" spans="3:7" x14ac:dyDescent="0.25">
      <c r="C9045" s="15"/>
      <c r="G9045"/>
    </row>
    <row r="9046" spans="3:7" x14ac:dyDescent="0.25">
      <c r="C9046" s="15"/>
      <c r="G9046"/>
    </row>
    <row r="9047" spans="3:7" x14ac:dyDescent="0.25">
      <c r="C9047" s="15"/>
      <c r="G9047"/>
    </row>
    <row r="9048" spans="3:7" x14ac:dyDescent="0.25">
      <c r="C9048" s="15"/>
      <c r="G9048"/>
    </row>
    <row r="9049" spans="3:7" x14ac:dyDescent="0.25">
      <c r="C9049" s="15"/>
      <c r="G9049"/>
    </row>
    <row r="9050" spans="3:7" x14ac:dyDescent="0.25">
      <c r="C9050" s="15"/>
      <c r="G9050"/>
    </row>
    <row r="9051" spans="3:7" x14ac:dyDescent="0.25">
      <c r="C9051" s="15"/>
      <c r="G9051"/>
    </row>
    <row r="9052" spans="3:7" x14ac:dyDescent="0.25">
      <c r="C9052" s="15"/>
      <c r="G9052"/>
    </row>
    <row r="9053" spans="3:7" x14ac:dyDescent="0.25">
      <c r="C9053" s="15"/>
      <c r="G9053"/>
    </row>
    <row r="9054" spans="3:7" x14ac:dyDescent="0.25">
      <c r="C9054" s="15"/>
      <c r="G9054"/>
    </row>
    <row r="9055" spans="3:7" x14ac:dyDescent="0.25">
      <c r="C9055" s="15"/>
      <c r="G9055"/>
    </row>
    <row r="9056" spans="3:7" x14ac:dyDescent="0.25">
      <c r="C9056" s="15"/>
      <c r="G9056"/>
    </row>
    <row r="9057" spans="3:7" x14ac:dyDescent="0.25">
      <c r="C9057" s="15"/>
      <c r="G9057"/>
    </row>
    <row r="9058" spans="3:7" x14ac:dyDescent="0.25">
      <c r="C9058" s="15"/>
      <c r="G9058"/>
    </row>
    <row r="9059" spans="3:7" x14ac:dyDescent="0.25">
      <c r="C9059" s="15"/>
      <c r="G9059"/>
    </row>
    <row r="9060" spans="3:7" x14ac:dyDescent="0.25">
      <c r="C9060" s="15"/>
      <c r="G9060"/>
    </row>
    <row r="9061" spans="3:7" x14ac:dyDescent="0.25">
      <c r="C9061" s="15"/>
      <c r="G9061"/>
    </row>
    <row r="9062" spans="3:7" x14ac:dyDescent="0.25">
      <c r="C9062" s="15"/>
      <c r="G9062"/>
    </row>
    <row r="9063" spans="3:7" x14ac:dyDescent="0.25">
      <c r="C9063" s="15"/>
      <c r="G9063"/>
    </row>
    <row r="9064" spans="3:7" x14ac:dyDescent="0.25">
      <c r="C9064" s="15"/>
      <c r="G9064"/>
    </row>
    <row r="9065" spans="3:7" x14ac:dyDescent="0.25">
      <c r="C9065" s="15"/>
      <c r="G9065"/>
    </row>
    <row r="9066" spans="3:7" x14ac:dyDescent="0.25">
      <c r="C9066" s="15"/>
      <c r="G9066"/>
    </row>
    <row r="9067" spans="3:7" x14ac:dyDescent="0.25">
      <c r="C9067" s="15"/>
      <c r="G9067"/>
    </row>
    <row r="9068" spans="3:7" x14ac:dyDescent="0.25">
      <c r="C9068" s="15"/>
      <c r="G9068"/>
    </row>
    <row r="9069" spans="3:7" x14ac:dyDescent="0.25">
      <c r="C9069" s="15"/>
      <c r="G9069"/>
    </row>
    <row r="9070" spans="3:7" x14ac:dyDescent="0.25">
      <c r="C9070" s="15"/>
      <c r="G9070"/>
    </row>
    <row r="9071" spans="3:7" x14ac:dyDescent="0.25">
      <c r="C9071" s="15"/>
      <c r="G9071"/>
    </row>
    <row r="9072" spans="3:7" x14ac:dyDescent="0.25">
      <c r="C9072" s="15"/>
      <c r="G9072"/>
    </row>
    <row r="9073" spans="3:7" x14ac:dyDescent="0.25">
      <c r="C9073" s="15"/>
      <c r="G9073"/>
    </row>
    <row r="9074" spans="3:7" x14ac:dyDescent="0.25">
      <c r="C9074" s="15"/>
      <c r="G9074"/>
    </row>
    <row r="9075" spans="3:7" x14ac:dyDescent="0.25">
      <c r="C9075" s="15"/>
      <c r="G9075"/>
    </row>
    <row r="9076" spans="3:7" x14ac:dyDescent="0.25">
      <c r="C9076" s="15"/>
      <c r="G9076"/>
    </row>
    <row r="9077" spans="3:7" x14ac:dyDescent="0.25">
      <c r="C9077" s="15"/>
      <c r="G9077"/>
    </row>
    <row r="9078" spans="3:7" x14ac:dyDescent="0.25">
      <c r="C9078" s="15"/>
      <c r="G9078"/>
    </row>
    <row r="9079" spans="3:7" x14ac:dyDescent="0.25">
      <c r="C9079" s="15"/>
      <c r="G9079"/>
    </row>
    <row r="9080" spans="3:7" x14ac:dyDescent="0.25">
      <c r="C9080" s="15"/>
      <c r="G9080"/>
    </row>
    <row r="9081" spans="3:7" x14ac:dyDescent="0.25">
      <c r="C9081" s="15"/>
      <c r="G9081"/>
    </row>
    <row r="9082" spans="3:7" x14ac:dyDescent="0.25">
      <c r="C9082" s="15"/>
      <c r="G9082"/>
    </row>
    <row r="9083" spans="3:7" x14ac:dyDescent="0.25">
      <c r="C9083" s="15"/>
      <c r="G9083"/>
    </row>
    <row r="9084" spans="3:7" x14ac:dyDescent="0.25">
      <c r="C9084" s="15"/>
      <c r="G9084"/>
    </row>
    <row r="9085" spans="3:7" x14ac:dyDescent="0.25">
      <c r="C9085" s="15"/>
      <c r="G9085"/>
    </row>
    <row r="9086" spans="3:7" x14ac:dyDescent="0.25">
      <c r="C9086" s="15"/>
      <c r="G9086"/>
    </row>
    <row r="9087" spans="3:7" x14ac:dyDescent="0.25">
      <c r="C9087" s="15"/>
      <c r="G9087"/>
    </row>
    <row r="9088" spans="3:7" x14ac:dyDescent="0.25">
      <c r="C9088" s="15"/>
      <c r="G9088"/>
    </row>
    <row r="9089" spans="3:7" x14ac:dyDescent="0.25">
      <c r="C9089" s="15"/>
      <c r="G9089"/>
    </row>
    <row r="9090" spans="3:7" x14ac:dyDescent="0.25">
      <c r="C9090" s="15"/>
      <c r="G9090"/>
    </row>
    <row r="9091" spans="3:7" x14ac:dyDescent="0.25">
      <c r="C9091" s="15"/>
      <c r="G9091"/>
    </row>
    <row r="9092" spans="3:7" x14ac:dyDescent="0.25">
      <c r="C9092" s="15"/>
      <c r="G9092"/>
    </row>
    <row r="9093" spans="3:7" x14ac:dyDescent="0.25">
      <c r="C9093" s="15"/>
      <c r="G9093"/>
    </row>
    <row r="9094" spans="3:7" x14ac:dyDescent="0.25">
      <c r="C9094" s="15"/>
      <c r="G9094"/>
    </row>
    <row r="9095" spans="3:7" x14ac:dyDescent="0.25">
      <c r="C9095" s="15"/>
      <c r="G9095"/>
    </row>
    <row r="9096" spans="3:7" x14ac:dyDescent="0.25">
      <c r="C9096" s="15"/>
      <c r="G9096"/>
    </row>
    <row r="9097" spans="3:7" x14ac:dyDescent="0.25">
      <c r="C9097" s="15"/>
      <c r="G9097"/>
    </row>
    <row r="9098" spans="3:7" x14ac:dyDescent="0.25">
      <c r="C9098" s="15"/>
      <c r="G9098"/>
    </row>
    <row r="9099" spans="3:7" x14ac:dyDescent="0.25">
      <c r="C9099" s="15"/>
      <c r="G9099"/>
    </row>
    <row r="9100" spans="3:7" x14ac:dyDescent="0.25">
      <c r="C9100" s="15"/>
      <c r="G9100"/>
    </row>
    <row r="9101" spans="3:7" x14ac:dyDescent="0.25">
      <c r="C9101" s="15"/>
      <c r="G9101"/>
    </row>
    <row r="9102" spans="3:7" x14ac:dyDescent="0.25">
      <c r="C9102" s="15"/>
      <c r="G9102"/>
    </row>
    <row r="9103" spans="3:7" x14ac:dyDescent="0.25">
      <c r="C9103" s="15"/>
      <c r="G9103"/>
    </row>
    <row r="9104" spans="3:7" x14ac:dyDescent="0.25">
      <c r="C9104" s="15"/>
      <c r="G9104"/>
    </row>
    <row r="9105" spans="3:7" x14ac:dyDescent="0.25">
      <c r="C9105" s="15"/>
      <c r="G9105"/>
    </row>
    <row r="9106" spans="3:7" x14ac:dyDescent="0.25">
      <c r="C9106" s="15"/>
      <c r="G9106"/>
    </row>
    <row r="9107" spans="3:7" x14ac:dyDescent="0.25">
      <c r="C9107" s="15"/>
      <c r="G9107"/>
    </row>
    <row r="9108" spans="3:7" x14ac:dyDescent="0.25">
      <c r="C9108" s="15"/>
      <c r="G9108"/>
    </row>
    <row r="9109" spans="3:7" x14ac:dyDescent="0.25">
      <c r="C9109" s="15"/>
      <c r="G9109"/>
    </row>
    <row r="9110" spans="3:7" x14ac:dyDescent="0.25">
      <c r="C9110" s="15"/>
      <c r="G9110"/>
    </row>
    <row r="9111" spans="3:7" x14ac:dyDescent="0.25">
      <c r="C9111" s="15"/>
      <c r="G9111"/>
    </row>
    <row r="9112" spans="3:7" x14ac:dyDescent="0.25">
      <c r="C9112" s="15"/>
      <c r="G9112"/>
    </row>
    <row r="9113" spans="3:7" x14ac:dyDescent="0.25">
      <c r="C9113" s="15"/>
      <c r="G9113"/>
    </row>
    <row r="9114" spans="3:7" x14ac:dyDescent="0.25">
      <c r="C9114" s="15"/>
      <c r="G9114"/>
    </row>
    <row r="9115" spans="3:7" x14ac:dyDescent="0.25">
      <c r="C9115" s="15"/>
      <c r="G9115"/>
    </row>
    <row r="9116" spans="3:7" x14ac:dyDescent="0.25">
      <c r="C9116" s="15"/>
      <c r="G9116"/>
    </row>
    <row r="9117" spans="3:7" x14ac:dyDescent="0.25">
      <c r="C9117" s="15"/>
      <c r="G9117"/>
    </row>
    <row r="9118" spans="3:7" x14ac:dyDescent="0.25">
      <c r="C9118" s="15"/>
      <c r="G9118"/>
    </row>
    <row r="9119" spans="3:7" x14ac:dyDescent="0.25">
      <c r="C9119" s="15"/>
      <c r="G9119"/>
    </row>
    <row r="9120" spans="3:7" x14ac:dyDescent="0.25">
      <c r="C9120" s="15"/>
      <c r="G9120"/>
    </row>
    <row r="9121" spans="3:7" x14ac:dyDescent="0.25">
      <c r="C9121" s="15"/>
      <c r="G9121"/>
    </row>
    <row r="9122" spans="3:7" x14ac:dyDescent="0.25">
      <c r="C9122" s="15"/>
      <c r="G9122"/>
    </row>
    <row r="9123" spans="3:7" x14ac:dyDescent="0.25">
      <c r="C9123" s="15"/>
      <c r="G9123"/>
    </row>
    <row r="9124" spans="3:7" x14ac:dyDescent="0.25">
      <c r="C9124" s="15"/>
      <c r="G9124"/>
    </row>
    <row r="9125" spans="3:7" x14ac:dyDescent="0.25">
      <c r="C9125" s="15"/>
      <c r="G9125"/>
    </row>
    <row r="9126" spans="3:7" x14ac:dyDescent="0.25">
      <c r="C9126" s="15"/>
      <c r="G9126"/>
    </row>
    <row r="9127" spans="3:7" x14ac:dyDescent="0.25">
      <c r="C9127" s="15"/>
      <c r="G9127"/>
    </row>
    <row r="9128" spans="3:7" x14ac:dyDescent="0.25">
      <c r="C9128" s="15"/>
      <c r="G9128"/>
    </row>
    <row r="9129" spans="3:7" x14ac:dyDescent="0.25">
      <c r="C9129" s="15"/>
      <c r="G9129"/>
    </row>
    <row r="9130" spans="3:7" x14ac:dyDescent="0.25">
      <c r="C9130" s="15"/>
      <c r="G9130"/>
    </row>
    <row r="9131" spans="3:7" x14ac:dyDescent="0.25">
      <c r="C9131" s="15"/>
      <c r="G9131"/>
    </row>
    <row r="9132" spans="3:7" x14ac:dyDescent="0.25">
      <c r="C9132" s="15"/>
      <c r="G9132"/>
    </row>
    <row r="9133" spans="3:7" x14ac:dyDescent="0.25">
      <c r="C9133" s="15"/>
      <c r="G9133"/>
    </row>
    <row r="9134" spans="3:7" x14ac:dyDescent="0.25">
      <c r="C9134" s="15"/>
      <c r="G9134"/>
    </row>
    <row r="9135" spans="3:7" x14ac:dyDescent="0.25">
      <c r="C9135" s="15"/>
      <c r="G9135"/>
    </row>
    <row r="9136" spans="3:7" x14ac:dyDescent="0.25">
      <c r="C9136" s="15"/>
      <c r="G9136"/>
    </row>
    <row r="9137" spans="3:7" x14ac:dyDescent="0.25">
      <c r="C9137" s="15"/>
      <c r="G9137"/>
    </row>
    <row r="9138" spans="3:7" x14ac:dyDescent="0.25">
      <c r="C9138" s="15"/>
      <c r="G9138"/>
    </row>
    <row r="9139" spans="3:7" x14ac:dyDescent="0.25">
      <c r="C9139" s="15"/>
      <c r="G9139"/>
    </row>
    <row r="9140" spans="3:7" x14ac:dyDescent="0.25">
      <c r="C9140" s="15"/>
      <c r="G9140"/>
    </row>
    <row r="9141" spans="3:7" x14ac:dyDescent="0.25">
      <c r="C9141" s="15"/>
      <c r="G9141"/>
    </row>
    <row r="9142" spans="3:7" x14ac:dyDescent="0.25">
      <c r="C9142" s="15"/>
      <c r="G9142"/>
    </row>
    <row r="9143" spans="3:7" x14ac:dyDescent="0.25">
      <c r="C9143" s="15"/>
      <c r="G9143"/>
    </row>
    <row r="9144" spans="3:7" x14ac:dyDescent="0.25">
      <c r="C9144" s="15"/>
      <c r="G9144"/>
    </row>
    <row r="9145" spans="3:7" x14ac:dyDescent="0.25">
      <c r="C9145" s="15"/>
      <c r="G9145"/>
    </row>
    <row r="9146" spans="3:7" x14ac:dyDescent="0.25">
      <c r="C9146" s="15"/>
      <c r="G9146"/>
    </row>
    <row r="9147" spans="3:7" x14ac:dyDescent="0.25">
      <c r="C9147" s="15"/>
      <c r="G9147"/>
    </row>
    <row r="9148" spans="3:7" x14ac:dyDescent="0.25">
      <c r="C9148" s="15"/>
      <c r="G9148"/>
    </row>
    <row r="9149" spans="3:7" x14ac:dyDescent="0.25">
      <c r="C9149" s="15"/>
      <c r="G9149"/>
    </row>
    <row r="9150" spans="3:7" x14ac:dyDescent="0.25">
      <c r="C9150" s="15"/>
      <c r="G9150"/>
    </row>
    <row r="9151" spans="3:7" x14ac:dyDescent="0.25">
      <c r="C9151" s="15"/>
      <c r="G9151"/>
    </row>
    <row r="9152" spans="3:7" x14ac:dyDescent="0.25">
      <c r="C9152" s="15"/>
      <c r="G9152"/>
    </row>
    <row r="9153" spans="3:7" x14ac:dyDescent="0.25">
      <c r="C9153" s="15"/>
      <c r="G9153"/>
    </row>
    <row r="9154" spans="3:7" x14ac:dyDescent="0.25">
      <c r="C9154" s="15"/>
      <c r="G9154"/>
    </row>
    <row r="9155" spans="3:7" x14ac:dyDescent="0.25">
      <c r="C9155" s="15"/>
      <c r="G9155"/>
    </row>
    <row r="9156" spans="3:7" x14ac:dyDescent="0.25">
      <c r="C9156" s="15"/>
      <c r="G9156"/>
    </row>
    <row r="9157" spans="3:7" x14ac:dyDescent="0.25">
      <c r="C9157" s="15"/>
      <c r="G9157"/>
    </row>
    <row r="9158" spans="3:7" x14ac:dyDescent="0.25">
      <c r="C9158" s="15"/>
      <c r="G9158"/>
    </row>
    <row r="9159" spans="3:7" x14ac:dyDescent="0.25">
      <c r="C9159" s="15"/>
      <c r="G9159"/>
    </row>
    <row r="9160" spans="3:7" x14ac:dyDescent="0.25">
      <c r="C9160" s="15"/>
      <c r="G9160"/>
    </row>
    <row r="9161" spans="3:7" x14ac:dyDescent="0.25">
      <c r="C9161" s="15"/>
      <c r="G9161"/>
    </row>
    <row r="9162" spans="3:7" x14ac:dyDescent="0.25">
      <c r="C9162" s="15"/>
      <c r="G9162"/>
    </row>
    <row r="9163" spans="3:7" x14ac:dyDescent="0.25">
      <c r="C9163" s="15"/>
      <c r="G9163"/>
    </row>
    <row r="9164" spans="3:7" x14ac:dyDescent="0.25">
      <c r="C9164" s="15"/>
      <c r="G9164"/>
    </row>
    <row r="9165" spans="3:7" x14ac:dyDescent="0.25">
      <c r="C9165" s="15"/>
      <c r="G9165"/>
    </row>
    <row r="9166" spans="3:7" x14ac:dyDescent="0.25">
      <c r="C9166" s="15"/>
      <c r="G9166"/>
    </row>
    <row r="9167" spans="3:7" x14ac:dyDescent="0.25">
      <c r="C9167" s="15"/>
      <c r="G9167"/>
    </row>
    <row r="9168" spans="3:7" x14ac:dyDescent="0.25">
      <c r="C9168" s="15"/>
      <c r="G9168"/>
    </row>
    <row r="9169" spans="3:7" x14ac:dyDescent="0.25">
      <c r="C9169" s="15"/>
      <c r="G9169"/>
    </row>
    <row r="9170" spans="3:7" x14ac:dyDescent="0.25">
      <c r="C9170" s="15"/>
      <c r="G9170"/>
    </row>
    <row r="9171" spans="3:7" x14ac:dyDescent="0.25">
      <c r="C9171" s="15"/>
      <c r="G9171"/>
    </row>
    <row r="9172" spans="3:7" x14ac:dyDescent="0.25">
      <c r="C9172" s="15"/>
      <c r="G9172"/>
    </row>
    <row r="9173" spans="3:7" x14ac:dyDescent="0.25">
      <c r="C9173" s="15"/>
      <c r="G9173"/>
    </row>
    <row r="9174" spans="3:7" x14ac:dyDescent="0.25">
      <c r="C9174" s="15"/>
      <c r="G9174"/>
    </row>
    <row r="9175" spans="3:7" x14ac:dyDescent="0.25">
      <c r="C9175" s="15"/>
      <c r="G9175"/>
    </row>
    <row r="9176" spans="3:7" x14ac:dyDescent="0.25">
      <c r="C9176" s="15"/>
      <c r="G9176"/>
    </row>
    <row r="9177" spans="3:7" x14ac:dyDescent="0.25">
      <c r="C9177" s="15"/>
      <c r="G9177"/>
    </row>
    <row r="9178" spans="3:7" x14ac:dyDescent="0.25">
      <c r="C9178" s="15"/>
      <c r="G9178"/>
    </row>
    <row r="9179" spans="3:7" x14ac:dyDescent="0.25">
      <c r="C9179" s="15"/>
      <c r="G9179"/>
    </row>
    <row r="9180" spans="3:7" x14ac:dyDescent="0.25">
      <c r="C9180" s="15"/>
      <c r="G9180"/>
    </row>
    <row r="9181" spans="3:7" x14ac:dyDescent="0.25">
      <c r="C9181" s="15"/>
      <c r="G9181"/>
    </row>
    <row r="9182" spans="3:7" x14ac:dyDescent="0.25">
      <c r="C9182" s="15"/>
      <c r="G9182"/>
    </row>
    <row r="9183" spans="3:7" x14ac:dyDescent="0.25">
      <c r="C9183" s="15"/>
      <c r="G9183"/>
    </row>
    <row r="9184" spans="3:7" x14ac:dyDescent="0.25">
      <c r="C9184" s="15"/>
      <c r="G9184"/>
    </row>
    <row r="9185" spans="3:7" x14ac:dyDescent="0.25">
      <c r="C9185" s="15"/>
      <c r="G9185"/>
    </row>
    <row r="9186" spans="3:7" x14ac:dyDescent="0.25">
      <c r="C9186" s="15"/>
      <c r="G9186"/>
    </row>
    <row r="9187" spans="3:7" x14ac:dyDescent="0.25">
      <c r="C9187" s="15"/>
      <c r="G9187"/>
    </row>
    <row r="9188" spans="3:7" x14ac:dyDescent="0.25">
      <c r="C9188" s="15"/>
      <c r="G9188"/>
    </row>
    <row r="9189" spans="3:7" x14ac:dyDescent="0.25">
      <c r="C9189" s="15"/>
      <c r="G9189"/>
    </row>
    <row r="9190" spans="3:7" x14ac:dyDescent="0.25">
      <c r="C9190" s="15"/>
      <c r="G9190"/>
    </row>
    <row r="9191" spans="3:7" x14ac:dyDescent="0.25">
      <c r="C9191" s="15"/>
      <c r="G9191"/>
    </row>
    <row r="9192" spans="3:7" x14ac:dyDescent="0.25">
      <c r="C9192" s="15"/>
      <c r="G9192"/>
    </row>
    <row r="9193" spans="3:7" x14ac:dyDescent="0.25">
      <c r="C9193" s="15"/>
      <c r="G9193"/>
    </row>
    <row r="9194" spans="3:7" x14ac:dyDescent="0.25">
      <c r="C9194" s="15"/>
      <c r="G9194"/>
    </row>
    <row r="9195" spans="3:7" x14ac:dyDescent="0.25">
      <c r="C9195" s="15"/>
      <c r="G9195"/>
    </row>
    <row r="9196" spans="3:7" x14ac:dyDescent="0.25">
      <c r="C9196" s="15"/>
      <c r="G9196"/>
    </row>
    <row r="9197" spans="3:7" x14ac:dyDescent="0.25">
      <c r="C9197" s="15"/>
      <c r="G9197"/>
    </row>
    <row r="9198" spans="3:7" x14ac:dyDescent="0.25">
      <c r="C9198" s="15"/>
      <c r="G9198"/>
    </row>
    <row r="9199" spans="3:7" x14ac:dyDescent="0.25">
      <c r="C9199" s="15"/>
      <c r="G9199"/>
    </row>
    <row r="9200" spans="3:7" x14ac:dyDescent="0.25">
      <c r="C9200" s="15"/>
      <c r="G9200"/>
    </row>
    <row r="9201" spans="3:7" x14ac:dyDescent="0.25">
      <c r="C9201" s="15"/>
      <c r="G9201"/>
    </row>
    <row r="9202" spans="3:7" x14ac:dyDescent="0.25">
      <c r="C9202" s="15"/>
      <c r="G9202"/>
    </row>
    <row r="9203" spans="3:7" x14ac:dyDescent="0.25">
      <c r="C9203" s="15"/>
      <c r="G9203"/>
    </row>
    <row r="9204" spans="3:7" x14ac:dyDescent="0.25">
      <c r="C9204" s="15"/>
      <c r="G9204"/>
    </row>
    <row r="9205" spans="3:7" x14ac:dyDescent="0.25">
      <c r="C9205" s="15"/>
      <c r="G9205"/>
    </row>
    <row r="9206" spans="3:7" x14ac:dyDescent="0.25">
      <c r="C9206" s="15"/>
      <c r="G9206"/>
    </row>
    <row r="9207" spans="3:7" x14ac:dyDescent="0.25">
      <c r="C9207" s="15"/>
      <c r="G9207"/>
    </row>
    <row r="9208" spans="3:7" x14ac:dyDescent="0.25">
      <c r="C9208" s="15"/>
      <c r="G9208"/>
    </row>
    <row r="9209" spans="3:7" x14ac:dyDescent="0.25">
      <c r="C9209" s="15"/>
      <c r="G9209"/>
    </row>
    <row r="9210" spans="3:7" x14ac:dyDescent="0.25">
      <c r="C9210" s="15"/>
      <c r="G9210"/>
    </row>
    <row r="9211" spans="3:7" x14ac:dyDescent="0.25">
      <c r="C9211" s="15"/>
      <c r="G9211"/>
    </row>
    <row r="9212" spans="3:7" x14ac:dyDescent="0.25">
      <c r="C9212" s="15"/>
      <c r="G9212"/>
    </row>
    <row r="9213" spans="3:7" x14ac:dyDescent="0.25">
      <c r="C9213" s="15"/>
      <c r="G9213"/>
    </row>
    <row r="9214" spans="3:7" x14ac:dyDescent="0.25">
      <c r="C9214" s="15"/>
      <c r="G9214"/>
    </row>
    <row r="9215" spans="3:7" x14ac:dyDescent="0.25">
      <c r="C9215" s="15"/>
      <c r="G9215"/>
    </row>
    <row r="9216" spans="3:7" x14ac:dyDescent="0.25">
      <c r="C9216" s="15"/>
      <c r="G9216"/>
    </row>
    <row r="9217" spans="3:7" x14ac:dyDescent="0.25">
      <c r="C9217" s="15"/>
      <c r="G9217"/>
    </row>
    <row r="9218" spans="3:7" x14ac:dyDescent="0.25">
      <c r="C9218" s="15"/>
      <c r="G9218"/>
    </row>
    <row r="9219" spans="3:7" x14ac:dyDescent="0.25">
      <c r="C9219" s="15"/>
      <c r="G9219"/>
    </row>
    <row r="9220" spans="3:7" x14ac:dyDescent="0.25">
      <c r="C9220" s="15"/>
      <c r="G9220"/>
    </row>
    <row r="9221" spans="3:7" x14ac:dyDescent="0.25">
      <c r="C9221" s="15"/>
      <c r="G9221"/>
    </row>
    <row r="9222" spans="3:7" x14ac:dyDescent="0.25">
      <c r="C9222" s="15"/>
      <c r="G9222"/>
    </row>
    <row r="9223" spans="3:7" x14ac:dyDescent="0.25">
      <c r="C9223" s="15"/>
      <c r="G9223"/>
    </row>
    <row r="9224" spans="3:7" x14ac:dyDescent="0.25">
      <c r="C9224" s="15"/>
      <c r="G9224"/>
    </row>
    <row r="9225" spans="3:7" x14ac:dyDescent="0.25">
      <c r="C9225" s="15"/>
      <c r="G9225"/>
    </row>
    <row r="9226" spans="3:7" x14ac:dyDescent="0.25">
      <c r="C9226" s="15"/>
      <c r="G9226"/>
    </row>
    <row r="9227" spans="3:7" x14ac:dyDescent="0.25">
      <c r="C9227" s="15"/>
      <c r="G9227"/>
    </row>
    <row r="9228" spans="3:7" x14ac:dyDescent="0.25">
      <c r="C9228" s="15"/>
      <c r="G9228"/>
    </row>
    <row r="9229" spans="3:7" x14ac:dyDescent="0.25">
      <c r="C9229" s="15"/>
      <c r="G9229"/>
    </row>
    <row r="9230" spans="3:7" x14ac:dyDescent="0.25">
      <c r="C9230" s="15"/>
      <c r="G9230"/>
    </row>
    <row r="9231" spans="3:7" x14ac:dyDescent="0.25">
      <c r="C9231" s="15"/>
      <c r="G9231"/>
    </row>
    <row r="9232" spans="3:7" x14ac:dyDescent="0.25">
      <c r="C9232" s="15"/>
      <c r="G9232"/>
    </row>
    <row r="9233" spans="3:7" x14ac:dyDescent="0.25">
      <c r="C9233" s="15"/>
      <c r="G9233"/>
    </row>
    <row r="9234" spans="3:7" x14ac:dyDescent="0.25">
      <c r="C9234" s="15"/>
      <c r="G9234"/>
    </row>
    <row r="9235" spans="3:7" x14ac:dyDescent="0.25">
      <c r="C9235" s="15"/>
      <c r="G9235"/>
    </row>
    <row r="9236" spans="3:7" x14ac:dyDescent="0.25">
      <c r="C9236" s="15"/>
      <c r="G9236"/>
    </row>
    <row r="9237" spans="3:7" x14ac:dyDescent="0.25">
      <c r="C9237" s="15"/>
      <c r="G9237"/>
    </row>
    <row r="9238" spans="3:7" x14ac:dyDescent="0.25">
      <c r="C9238" s="15"/>
      <c r="G9238"/>
    </row>
    <row r="9239" spans="3:7" x14ac:dyDescent="0.25">
      <c r="C9239" s="15"/>
      <c r="G9239"/>
    </row>
    <row r="9240" spans="3:7" x14ac:dyDescent="0.25">
      <c r="C9240" s="15"/>
      <c r="G9240"/>
    </row>
    <row r="9241" spans="3:7" x14ac:dyDescent="0.25">
      <c r="C9241" s="15"/>
      <c r="G9241"/>
    </row>
    <row r="9242" spans="3:7" x14ac:dyDescent="0.25">
      <c r="C9242" s="15"/>
      <c r="G9242"/>
    </row>
    <row r="9243" spans="3:7" x14ac:dyDescent="0.25">
      <c r="C9243" s="15"/>
      <c r="G9243"/>
    </row>
    <row r="9244" spans="3:7" x14ac:dyDescent="0.25">
      <c r="C9244" s="15"/>
      <c r="G9244"/>
    </row>
    <row r="9245" spans="3:7" x14ac:dyDescent="0.25">
      <c r="C9245" s="15"/>
      <c r="G9245"/>
    </row>
    <row r="9246" spans="3:7" x14ac:dyDescent="0.25">
      <c r="C9246" s="15"/>
      <c r="G9246"/>
    </row>
    <row r="9247" spans="3:7" x14ac:dyDescent="0.25">
      <c r="C9247" s="15"/>
      <c r="G9247"/>
    </row>
    <row r="9248" spans="3:7" x14ac:dyDescent="0.25">
      <c r="C9248" s="15"/>
      <c r="G9248"/>
    </row>
    <row r="9249" spans="3:7" x14ac:dyDescent="0.25">
      <c r="C9249" s="15"/>
      <c r="G9249"/>
    </row>
    <row r="9250" spans="3:7" x14ac:dyDescent="0.25">
      <c r="C9250" s="15"/>
      <c r="G9250"/>
    </row>
    <row r="9251" spans="3:7" x14ac:dyDescent="0.25">
      <c r="C9251" s="15"/>
      <c r="G9251"/>
    </row>
    <row r="9252" spans="3:7" x14ac:dyDescent="0.25">
      <c r="C9252" s="15"/>
      <c r="G9252"/>
    </row>
    <row r="9253" spans="3:7" x14ac:dyDescent="0.25">
      <c r="C9253" s="15"/>
      <c r="G9253"/>
    </row>
    <row r="9254" spans="3:7" x14ac:dyDescent="0.25">
      <c r="C9254" s="15"/>
      <c r="G9254"/>
    </row>
    <row r="9255" spans="3:7" x14ac:dyDescent="0.25">
      <c r="C9255" s="15"/>
      <c r="G9255"/>
    </row>
    <row r="9256" spans="3:7" x14ac:dyDescent="0.25">
      <c r="C9256" s="15"/>
      <c r="G9256"/>
    </row>
    <row r="9257" spans="3:7" x14ac:dyDescent="0.25">
      <c r="C9257" s="15"/>
      <c r="G9257"/>
    </row>
    <row r="9258" spans="3:7" x14ac:dyDescent="0.25">
      <c r="C9258" s="15"/>
      <c r="G9258"/>
    </row>
    <row r="9259" spans="3:7" x14ac:dyDescent="0.25">
      <c r="C9259" s="15"/>
      <c r="G9259"/>
    </row>
    <row r="9260" spans="3:7" x14ac:dyDescent="0.25">
      <c r="C9260" s="15"/>
      <c r="G9260"/>
    </row>
    <row r="9261" spans="3:7" x14ac:dyDescent="0.25">
      <c r="C9261" s="15"/>
      <c r="G9261"/>
    </row>
    <row r="9262" spans="3:7" x14ac:dyDescent="0.25">
      <c r="C9262" s="15"/>
      <c r="G9262"/>
    </row>
    <row r="9263" spans="3:7" x14ac:dyDescent="0.25">
      <c r="C9263" s="15"/>
      <c r="G9263"/>
    </row>
    <row r="9264" spans="3:7" x14ac:dyDescent="0.25">
      <c r="C9264" s="15"/>
      <c r="G9264"/>
    </row>
    <row r="9265" spans="3:7" x14ac:dyDescent="0.25">
      <c r="C9265" s="15"/>
      <c r="G9265"/>
    </row>
    <row r="9266" spans="3:7" x14ac:dyDescent="0.25">
      <c r="C9266" s="15"/>
      <c r="G9266"/>
    </row>
    <row r="9267" spans="3:7" x14ac:dyDescent="0.25">
      <c r="C9267" s="15"/>
      <c r="G9267"/>
    </row>
    <row r="9268" spans="3:7" x14ac:dyDescent="0.25">
      <c r="C9268" s="15"/>
      <c r="G9268"/>
    </row>
    <row r="9269" spans="3:7" x14ac:dyDescent="0.25">
      <c r="C9269" s="15"/>
      <c r="G9269"/>
    </row>
    <row r="9270" spans="3:7" x14ac:dyDescent="0.25">
      <c r="C9270" s="15"/>
      <c r="G9270"/>
    </row>
    <row r="9271" spans="3:7" x14ac:dyDescent="0.25">
      <c r="C9271" s="15"/>
      <c r="G9271"/>
    </row>
    <row r="9272" spans="3:7" x14ac:dyDescent="0.25">
      <c r="C9272" s="15"/>
      <c r="G9272"/>
    </row>
    <row r="9273" spans="3:7" x14ac:dyDescent="0.25">
      <c r="C9273" s="15"/>
      <c r="G9273"/>
    </row>
    <row r="9274" spans="3:7" x14ac:dyDescent="0.25">
      <c r="C9274" s="15"/>
      <c r="G9274"/>
    </row>
    <row r="9275" spans="3:7" x14ac:dyDescent="0.25">
      <c r="C9275" s="15"/>
      <c r="G9275"/>
    </row>
    <row r="9276" spans="3:7" x14ac:dyDescent="0.25">
      <c r="C9276" s="15"/>
      <c r="G9276"/>
    </row>
    <row r="9277" spans="3:7" x14ac:dyDescent="0.25">
      <c r="C9277" s="15"/>
      <c r="G9277"/>
    </row>
    <row r="9278" spans="3:7" x14ac:dyDescent="0.25">
      <c r="C9278" s="15"/>
      <c r="G9278"/>
    </row>
    <row r="9279" spans="3:7" x14ac:dyDescent="0.25">
      <c r="C9279" s="15"/>
      <c r="G9279"/>
    </row>
    <row r="9280" spans="3:7" x14ac:dyDescent="0.25">
      <c r="C9280" s="15"/>
      <c r="G9280"/>
    </row>
    <row r="9281" spans="3:7" x14ac:dyDescent="0.25">
      <c r="C9281" s="15"/>
      <c r="G9281"/>
    </row>
    <row r="9282" spans="3:7" x14ac:dyDescent="0.25">
      <c r="C9282" s="15"/>
      <c r="G9282"/>
    </row>
    <row r="9283" spans="3:7" x14ac:dyDescent="0.25">
      <c r="C9283" s="15"/>
      <c r="G9283"/>
    </row>
    <row r="9284" spans="3:7" x14ac:dyDescent="0.25">
      <c r="C9284" s="15"/>
      <c r="G9284"/>
    </row>
    <row r="9285" spans="3:7" x14ac:dyDescent="0.25">
      <c r="C9285" s="15"/>
      <c r="G9285"/>
    </row>
    <row r="9286" spans="3:7" x14ac:dyDescent="0.25">
      <c r="C9286" s="15"/>
      <c r="G9286"/>
    </row>
    <row r="9287" spans="3:7" x14ac:dyDescent="0.25">
      <c r="C9287" s="15"/>
      <c r="G9287"/>
    </row>
    <row r="9288" spans="3:7" x14ac:dyDescent="0.25">
      <c r="C9288" s="15"/>
      <c r="G9288"/>
    </row>
    <row r="9289" spans="3:7" x14ac:dyDescent="0.25">
      <c r="C9289" s="15"/>
      <c r="G9289"/>
    </row>
    <row r="9290" spans="3:7" x14ac:dyDescent="0.25">
      <c r="C9290" s="15"/>
      <c r="G9290"/>
    </row>
    <row r="9291" spans="3:7" x14ac:dyDescent="0.25">
      <c r="C9291" s="15"/>
      <c r="G9291"/>
    </row>
    <row r="9292" spans="3:7" x14ac:dyDescent="0.25">
      <c r="C9292" s="15"/>
      <c r="G9292"/>
    </row>
    <row r="9293" spans="3:7" x14ac:dyDescent="0.25">
      <c r="C9293" s="15"/>
      <c r="G9293"/>
    </row>
    <row r="9294" spans="3:7" x14ac:dyDescent="0.25">
      <c r="C9294" s="15"/>
      <c r="G9294"/>
    </row>
    <row r="9295" spans="3:7" x14ac:dyDescent="0.25">
      <c r="C9295" s="15"/>
      <c r="G9295"/>
    </row>
    <row r="9296" spans="3:7" x14ac:dyDescent="0.25">
      <c r="C9296" s="15"/>
      <c r="G9296"/>
    </row>
    <row r="9297" spans="3:7" x14ac:dyDescent="0.25">
      <c r="C9297" s="15"/>
      <c r="G9297"/>
    </row>
    <row r="9298" spans="3:7" x14ac:dyDescent="0.25">
      <c r="C9298" s="15"/>
      <c r="G9298"/>
    </row>
    <row r="9299" spans="3:7" x14ac:dyDescent="0.25">
      <c r="C9299" s="15"/>
      <c r="G9299"/>
    </row>
    <row r="9300" spans="3:7" x14ac:dyDescent="0.25">
      <c r="C9300" s="15"/>
      <c r="G9300"/>
    </row>
    <row r="9301" spans="3:7" x14ac:dyDescent="0.25">
      <c r="C9301" s="15"/>
      <c r="G9301"/>
    </row>
    <row r="9302" spans="3:7" x14ac:dyDescent="0.25">
      <c r="C9302" s="15"/>
      <c r="G9302"/>
    </row>
    <row r="9303" spans="3:7" x14ac:dyDescent="0.25">
      <c r="C9303" s="15"/>
      <c r="G9303"/>
    </row>
    <row r="9304" spans="3:7" x14ac:dyDescent="0.25">
      <c r="C9304" s="15"/>
      <c r="G9304"/>
    </row>
    <row r="9305" spans="3:7" x14ac:dyDescent="0.25">
      <c r="C9305" s="15"/>
      <c r="G9305"/>
    </row>
    <row r="9306" spans="3:7" x14ac:dyDescent="0.25">
      <c r="C9306" s="15"/>
      <c r="G9306"/>
    </row>
    <row r="9307" spans="3:7" x14ac:dyDescent="0.25">
      <c r="C9307" s="15"/>
      <c r="G9307"/>
    </row>
    <row r="9308" spans="3:7" x14ac:dyDescent="0.25">
      <c r="C9308" s="15"/>
      <c r="G9308"/>
    </row>
    <row r="9309" spans="3:7" x14ac:dyDescent="0.25">
      <c r="C9309" s="15"/>
      <c r="G9309"/>
    </row>
    <row r="9310" spans="3:7" x14ac:dyDescent="0.25">
      <c r="C9310" s="15"/>
      <c r="G9310"/>
    </row>
    <row r="9311" spans="3:7" x14ac:dyDescent="0.25">
      <c r="C9311" s="15"/>
      <c r="G9311"/>
    </row>
    <row r="9312" spans="3:7" x14ac:dyDescent="0.25">
      <c r="C9312" s="15"/>
      <c r="G9312"/>
    </row>
    <row r="9313" spans="3:7" x14ac:dyDescent="0.25">
      <c r="C9313" s="15"/>
      <c r="G9313"/>
    </row>
    <row r="9314" spans="3:7" x14ac:dyDescent="0.25">
      <c r="C9314" s="15"/>
      <c r="G9314"/>
    </row>
    <row r="9315" spans="3:7" x14ac:dyDescent="0.25">
      <c r="C9315" s="15"/>
      <c r="G9315"/>
    </row>
    <row r="9316" spans="3:7" x14ac:dyDescent="0.25">
      <c r="C9316" s="15"/>
      <c r="G9316"/>
    </row>
    <row r="9317" spans="3:7" x14ac:dyDescent="0.25">
      <c r="C9317" s="15"/>
      <c r="G9317"/>
    </row>
    <row r="9318" spans="3:7" x14ac:dyDescent="0.25">
      <c r="C9318" s="15"/>
      <c r="G9318"/>
    </row>
    <row r="9319" spans="3:7" x14ac:dyDescent="0.25">
      <c r="C9319" s="15"/>
      <c r="G9319"/>
    </row>
    <row r="9320" spans="3:7" x14ac:dyDescent="0.25">
      <c r="C9320" s="15"/>
      <c r="G9320"/>
    </row>
    <row r="9321" spans="3:7" x14ac:dyDescent="0.25">
      <c r="C9321" s="15"/>
      <c r="G9321"/>
    </row>
    <row r="9322" spans="3:7" x14ac:dyDescent="0.25">
      <c r="C9322" s="15"/>
      <c r="G9322"/>
    </row>
    <row r="9323" spans="3:7" x14ac:dyDescent="0.25">
      <c r="C9323" s="15"/>
      <c r="G9323"/>
    </row>
    <row r="9324" spans="3:7" x14ac:dyDescent="0.25">
      <c r="C9324" s="15"/>
      <c r="G9324"/>
    </row>
    <row r="9325" spans="3:7" x14ac:dyDescent="0.25">
      <c r="C9325" s="15"/>
      <c r="G9325"/>
    </row>
    <row r="9326" spans="3:7" x14ac:dyDescent="0.25">
      <c r="C9326" s="15"/>
      <c r="G9326"/>
    </row>
    <row r="9327" spans="3:7" x14ac:dyDescent="0.25">
      <c r="C9327" s="15"/>
      <c r="G9327"/>
    </row>
    <row r="9328" spans="3:7" x14ac:dyDescent="0.25">
      <c r="C9328" s="15"/>
      <c r="G9328"/>
    </row>
    <row r="9329" spans="3:7" x14ac:dyDescent="0.25">
      <c r="C9329" s="15"/>
      <c r="G9329"/>
    </row>
    <row r="9330" spans="3:7" x14ac:dyDescent="0.25">
      <c r="C9330" s="15"/>
      <c r="G9330"/>
    </row>
    <row r="9331" spans="3:7" x14ac:dyDescent="0.25">
      <c r="C9331" s="15"/>
      <c r="G9331"/>
    </row>
    <row r="9332" spans="3:7" x14ac:dyDescent="0.25">
      <c r="C9332" s="15"/>
      <c r="G9332"/>
    </row>
    <row r="9333" spans="3:7" x14ac:dyDescent="0.25">
      <c r="C9333" s="15"/>
      <c r="G9333"/>
    </row>
    <row r="9334" spans="3:7" x14ac:dyDescent="0.25">
      <c r="C9334" s="15"/>
      <c r="G9334"/>
    </row>
    <row r="9335" spans="3:7" x14ac:dyDescent="0.25">
      <c r="C9335" s="15"/>
      <c r="G9335"/>
    </row>
    <row r="9336" spans="3:7" x14ac:dyDescent="0.25">
      <c r="C9336" s="15"/>
      <c r="G9336"/>
    </row>
    <row r="9337" spans="3:7" x14ac:dyDescent="0.25">
      <c r="C9337" s="15"/>
      <c r="G9337"/>
    </row>
    <row r="9338" spans="3:7" x14ac:dyDescent="0.25">
      <c r="C9338" s="15"/>
      <c r="G9338"/>
    </row>
    <row r="9339" spans="3:7" x14ac:dyDescent="0.25">
      <c r="C9339" s="15"/>
      <c r="G9339"/>
    </row>
    <row r="9340" spans="3:7" x14ac:dyDescent="0.25">
      <c r="C9340" s="15"/>
      <c r="G9340"/>
    </row>
    <row r="9341" spans="3:7" x14ac:dyDescent="0.25">
      <c r="C9341" s="15"/>
      <c r="G9341"/>
    </row>
    <row r="9342" spans="3:7" x14ac:dyDescent="0.25">
      <c r="C9342" s="15"/>
      <c r="G9342"/>
    </row>
    <row r="9343" spans="3:7" x14ac:dyDescent="0.25">
      <c r="C9343" s="15"/>
      <c r="G9343"/>
    </row>
    <row r="9344" spans="3:7" x14ac:dyDescent="0.25">
      <c r="C9344" s="15"/>
      <c r="G9344"/>
    </row>
    <row r="9345" spans="3:7" x14ac:dyDescent="0.25">
      <c r="C9345" s="15"/>
      <c r="G9345"/>
    </row>
    <row r="9346" spans="3:7" x14ac:dyDescent="0.25">
      <c r="C9346" s="15"/>
      <c r="G9346"/>
    </row>
    <row r="9347" spans="3:7" x14ac:dyDescent="0.25">
      <c r="C9347" s="15"/>
      <c r="G9347"/>
    </row>
    <row r="9348" spans="3:7" x14ac:dyDescent="0.25">
      <c r="C9348" s="15"/>
      <c r="G9348"/>
    </row>
    <row r="9349" spans="3:7" x14ac:dyDescent="0.25">
      <c r="C9349" s="15"/>
      <c r="G9349"/>
    </row>
    <row r="9350" spans="3:7" x14ac:dyDescent="0.25">
      <c r="C9350" s="15"/>
      <c r="G9350"/>
    </row>
    <row r="9351" spans="3:7" x14ac:dyDescent="0.25">
      <c r="C9351" s="15"/>
      <c r="G9351"/>
    </row>
    <row r="9352" spans="3:7" x14ac:dyDescent="0.25">
      <c r="C9352" s="15"/>
      <c r="G9352"/>
    </row>
    <row r="9353" spans="3:7" x14ac:dyDescent="0.25">
      <c r="C9353" s="15"/>
      <c r="G9353"/>
    </row>
    <row r="9354" spans="3:7" x14ac:dyDescent="0.25">
      <c r="C9354" s="15"/>
      <c r="G9354"/>
    </row>
    <row r="9355" spans="3:7" x14ac:dyDescent="0.25">
      <c r="C9355" s="15"/>
      <c r="G9355"/>
    </row>
    <row r="9356" spans="3:7" x14ac:dyDescent="0.25">
      <c r="C9356" s="15"/>
      <c r="G9356"/>
    </row>
    <row r="9357" spans="3:7" x14ac:dyDescent="0.25">
      <c r="C9357" s="15"/>
      <c r="G9357"/>
    </row>
    <row r="9358" spans="3:7" x14ac:dyDescent="0.25">
      <c r="C9358" s="15"/>
      <c r="G9358"/>
    </row>
    <row r="9359" spans="3:7" x14ac:dyDescent="0.25">
      <c r="C9359" s="15"/>
      <c r="G9359"/>
    </row>
    <row r="9360" spans="3:7" x14ac:dyDescent="0.25">
      <c r="C9360" s="15"/>
      <c r="G9360"/>
    </row>
    <row r="9361" spans="3:7" x14ac:dyDescent="0.25">
      <c r="C9361" s="15"/>
      <c r="G9361"/>
    </row>
    <row r="9362" spans="3:7" x14ac:dyDescent="0.25">
      <c r="C9362" s="15"/>
      <c r="G9362"/>
    </row>
    <row r="9363" spans="3:7" x14ac:dyDescent="0.25">
      <c r="C9363" s="15"/>
      <c r="G9363"/>
    </row>
    <row r="9364" spans="3:7" x14ac:dyDescent="0.25">
      <c r="C9364" s="15"/>
      <c r="G9364"/>
    </row>
    <row r="9365" spans="3:7" x14ac:dyDescent="0.25">
      <c r="C9365" s="15"/>
      <c r="G9365"/>
    </row>
    <row r="9366" spans="3:7" x14ac:dyDescent="0.25">
      <c r="C9366" s="15"/>
      <c r="G9366"/>
    </row>
    <row r="9367" spans="3:7" x14ac:dyDescent="0.25">
      <c r="C9367" s="15"/>
      <c r="G9367"/>
    </row>
    <row r="9368" spans="3:7" x14ac:dyDescent="0.25">
      <c r="C9368" s="15"/>
      <c r="G9368"/>
    </row>
    <row r="9369" spans="3:7" x14ac:dyDescent="0.25">
      <c r="C9369" s="15"/>
      <c r="G9369"/>
    </row>
    <row r="9370" spans="3:7" x14ac:dyDescent="0.25">
      <c r="C9370" s="15"/>
      <c r="G9370"/>
    </row>
    <row r="9371" spans="3:7" x14ac:dyDescent="0.25">
      <c r="C9371" s="15"/>
      <c r="G9371"/>
    </row>
    <row r="9372" spans="3:7" x14ac:dyDescent="0.25">
      <c r="C9372" s="15"/>
      <c r="G9372"/>
    </row>
    <row r="9373" spans="3:7" x14ac:dyDescent="0.25">
      <c r="C9373" s="15"/>
      <c r="G9373"/>
    </row>
    <row r="9374" spans="3:7" x14ac:dyDescent="0.25">
      <c r="C9374" s="15"/>
      <c r="G9374"/>
    </row>
    <row r="9375" spans="3:7" x14ac:dyDescent="0.25">
      <c r="C9375" s="15"/>
      <c r="G9375"/>
    </row>
    <row r="9376" spans="3:7" x14ac:dyDescent="0.25">
      <c r="C9376" s="15"/>
      <c r="G9376"/>
    </row>
    <row r="9377" spans="3:7" x14ac:dyDescent="0.25">
      <c r="C9377" s="15"/>
      <c r="G9377"/>
    </row>
    <row r="9378" spans="3:7" x14ac:dyDescent="0.25">
      <c r="C9378" s="15"/>
      <c r="G9378"/>
    </row>
    <row r="9379" spans="3:7" x14ac:dyDescent="0.25">
      <c r="C9379" s="15"/>
      <c r="G9379"/>
    </row>
    <row r="9380" spans="3:7" x14ac:dyDescent="0.25">
      <c r="C9380" s="15"/>
      <c r="G9380"/>
    </row>
    <row r="9381" spans="3:7" x14ac:dyDescent="0.25">
      <c r="C9381" s="15"/>
      <c r="G9381"/>
    </row>
    <row r="9382" spans="3:7" x14ac:dyDescent="0.25">
      <c r="C9382" s="15"/>
      <c r="G9382"/>
    </row>
    <row r="9383" spans="3:7" x14ac:dyDescent="0.25">
      <c r="C9383" s="15"/>
      <c r="G9383"/>
    </row>
    <row r="9384" spans="3:7" x14ac:dyDescent="0.25">
      <c r="C9384" s="15"/>
      <c r="G9384"/>
    </row>
    <row r="9385" spans="3:7" x14ac:dyDescent="0.25">
      <c r="C9385" s="15"/>
      <c r="G9385"/>
    </row>
    <row r="9386" spans="3:7" x14ac:dyDescent="0.25">
      <c r="C9386" s="15"/>
      <c r="G9386"/>
    </row>
    <row r="9387" spans="3:7" x14ac:dyDescent="0.25">
      <c r="C9387" s="15"/>
      <c r="G9387"/>
    </row>
    <row r="9388" spans="3:7" x14ac:dyDescent="0.25">
      <c r="C9388" s="15"/>
      <c r="G9388"/>
    </row>
    <row r="9389" spans="3:7" x14ac:dyDescent="0.25">
      <c r="C9389" s="15"/>
      <c r="G9389"/>
    </row>
    <row r="9390" spans="3:7" x14ac:dyDescent="0.25">
      <c r="C9390" s="15"/>
      <c r="G9390"/>
    </row>
    <row r="9391" spans="3:7" x14ac:dyDescent="0.25">
      <c r="C9391" s="15"/>
      <c r="G9391"/>
    </row>
    <row r="9392" spans="3:7" x14ac:dyDescent="0.25">
      <c r="C9392" s="15"/>
      <c r="G9392"/>
    </row>
    <row r="9393" spans="3:7" x14ac:dyDescent="0.25">
      <c r="C9393" s="15"/>
      <c r="G9393"/>
    </row>
    <row r="9394" spans="3:7" x14ac:dyDescent="0.25">
      <c r="C9394" s="15"/>
      <c r="G9394"/>
    </row>
    <row r="9395" spans="3:7" x14ac:dyDescent="0.25">
      <c r="C9395" s="15"/>
      <c r="G9395"/>
    </row>
    <row r="9396" spans="3:7" x14ac:dyDescent="0.25">
      <c r="C9396" s="15"/>
      <c r="G9396"/>
    </row>
    <row r="9397" spans="3:7" x14ac:dyDescent="0.25">
      <c r="C9397" s="15"/>
      <c r="G9397"/>
    </row>
    <row r="9398" spans="3:7" x14ac:dyDescent="0.25">
      <c r="C9398" s="15"/>
      <c r="G9398"/>
    </row>
    <row r="9399" spans="3:7" x14ac:dyDescent="0.25">
      <c r="C9399" s="15"/>
      <c r="G9399"/>
    </row>
    <row r="9400" spans="3:7" x14ac:dyDescent="0.25">
      <c r="C9400" s="15"/>
      <c r="G9400"/>
    </row>
    <row r="9401" spans="3:7" x14ac:dyDescent="0.25">
      <c r="C9401" s="15"/>
      <c r="G9401"/>
    </row>
    <row r="9402" spans="3:7" x14ac:dyDescent="0.25">
      <c r="C9402" s="15"/>
      <c r="G9402"/>
    </row>
    <row r="9403" spans="3:7" x14ac:dyDescent="0.25">
      <c r="C9403" s="15"/>
      <c r="G9403"/>
    </row>
    <row r="9404" spans="3:7" x14ac:dyDescent="0.25">
      <c r="C9404" s="15"/>
      <c r="G9404"/>
    </row>
    <row r="9405" spans="3:7" x14ac:dyDescent="0.25">
      <c r="C9405" s="15"/>
      <c r="G9405"/>
    </row>
    <row r="9406" spans="3:7" x14ac:dyDescent="0.25">
      <c r="C9406" s="15"/>
      <c r="G9406"/>
    </row>
    <row r="9407" spans="3:7" x14ac:dyDescent="0.25">
      <c r="C9407" s="15"/>
      <c r="G9407"/>
    </row>
    <row r="9408" spans="3:7" x14ac:dyDescent="0.25">
      <c r="C9408" s="15"/>
      <c r="G9408"/>
    </row>
    <row r="9409" spans="3:7" x14ac:dyDescent="0.25">
      <c r="C9409" s="15"/>
      <c r="G9409"/>
    </row>
    <row r="9410" spans="3:7" x14ac:dyDescent="0.25">
      <c r="C9410" s="15"/>
      <c r="G9410"/>
    </row>
    <row r="9411" spans="3:7" x14ac:dyDescent="0.25">
      <c r="C9411" s="15"/>
      <c r="G9411"/>
    </row>
    <row r="9412" spans="3:7" x14ac:dyDescent="0.25">
      <c r="C9412" s="15"/>
      <c r="G9412"/>
    </row>
    <row r="9413" spans="3:7" x14ac:dyDescent="0.25">
      <c r="C9413" s="15"/>
      <c r="G9413"/>
    </row>
    <row r="9414" spans="3:7" x14ac:dyDescent="0.25">
      <c r="C9414" s="15"/>
      <c r="G9414"/>
    </row>
    <row r="9415" spans="3:7" x14ac:dyDescent="0.25">
      <c r="C9415" s="15"/>
      <c r="G9415"/>
    </row>
    <row r="9416" spans="3:7" x14ac:dyDescent="0.25">
      <c r="C9416" s="15"/>
      <c r="G9416"/>
    </row>
    <row r="9417" spans="3:7" x14ac:dyDescent="0.25">
      <c r="C9417" s="15"/>
      <c r="G9417"/>
    </row>
    <row r="9418" spans="3:7" x14ac:dyDescent="0.25">
      <c r="C9418" s="15"/>
      <c r="G9418"/>
    </row>
    <row r="9419" spans="3:7" x14ac:dyDescent="0.25">
      <c r="C9419" s="15"/>
      <c r="G9419"/>
    </row>
    <row r="9420" spans="3:7" x14ac:dyDescent="0.25">
      <c r="C9420" s="15"/>
      <c r="G9420"/>
    </row>
    <row r="9421" spans="3:7" x14ac:dyDescent="0.25">
      <c r="C9421" s="15"/>
      <c r="G9421"/>
    </row>
    <row r="9422" spans="3:7" x14ac:dyDescent="0.25">
      <c r="C9422" s="15"/>
      <c r="G9422"/>
    </row>
    <row r="9423" spans="3:7" x14ac:dyDescent="0.25">
      <c r="C9423" s="15"/>
      <c r="G9423"/>
    </row>
    <row r="9424" spans="3:7" x14ac:dyDescent="0.25">
      <c r="C9424" s="15"/>
      <c r="G9424"/>
    </row>
    <row r="9425" spans="3:7" x14ac:dyDescent="0.25">
      <c r="C9425" s="15"/>
      <c r="G9425"/>
    </row>
    <row r="9426" spans="3:7" x14ac:dyDescent="0.25">
      <c r="C9426" s="15"/>
      <c r="G9426"/>
    </row>
    <row r="9427" spans="3:7" x14ac:dyDescent="0.25">
      <c r="C9427" s="15"/>
      <c r="G9427"/>
    </row>
    <row r="9428" spans="3:7" x14ac:dyDescent="0.25">
      <c r="C9428" s="15"/>
      <c r="G9428"/>
    </row>
    <row r="9429" spans="3:7" x14ac:dyDescent="0.25">
      <c r="C9429" s="15"/>
      <c r="G9429"/>
    </row>
    <row r="9430" spans="3:7" x14ac:dyDescent="0.25">
      <c r="C9430" s="15"/>
      <c r="G9430"/>
    </row>
    <row r="9431" spans="3:7" x14ac:dyDescent="0.25">
      <c r="C9431" s="15"/>
      <c r="G9431"/>
    </row>
    <row r="9432" spans="3:7" x14ac:dyDescent="0.25">
      <c r="C9432" s="15"/>
      <c r="G9432"/>
    </row>
    <row r="9433" spans="3:7" x14ac:dyDescent="0.25">
      <c r="C9433" s="15"/>
      <c r="G9433"/>
    </row>
    <row r="9434" spans="3:7" x14ac:dyDescent="0.25">
      <c r="C9434" s="15"/>
      <c r="G9434"/>
    </row>
    <row r="9435" spans="3:7" x14ac:dyDescent="0.25">
      <c r="C9435" s="15"/>
      <c r="G9435"/>
    </row>
    <row r="9436" spans="3:7" x14ac:dyDescent="0.25">
      <c r="C9436" s="15"/>
      <c r="G9436"/>
    </row>
    <row r="9437" spans="3:7" x14ac:dyDescent="0.25">
      <c r="C9437" s="15"/>
      <c r="G9437"/>
    </row>
    <row r="9438" spans="3:7" x14ac:dyDescent="0.25">
      <c r="C9438" s="15"/>
      <c r="G9438"/>
    </row>
    <row r="9439" spans="3:7" x14ac:dyDescent="0.25">
      <c r="C9439" s="15"/>
      <c r="G9439"/>
    </row>
    <row r="9440" spans="3:7" x14ac:dyDescent="0.25">
      <c r="C9440" s="15"/>
      <c r="G9440"/>
    </row>
    <row r="9441" spans="3:7" x14ac:dyDescent="0.25">
      <c r="C9441" s="15"/>
      <c r="G9441"/>
    </row>
    <row r="9442" spans="3:7" x14ac:dyDescent="0.25">
      <c r="C9442" s="15"/>
      <c r="G9442"/>
    </row>
    <row r="9443" spans="3:7" x14ac:dyDescent="0.25">
      <c r="C9443" s="15"/>
      <c r="G9443"/>
    </row>
    <row r="9444" spans="3:7" x14ac:dyDescent="0.25">
      <c r="C9444" s="15"/>
      <c r="G9444"/>
    </row>
    <row r="9445" spans="3:7" x14ac:dyDescent="0.25">
      <c r="C9445" s="15"/>
      <c r="G9445"/>
    </row>
    <row r="9446" spans="3:7" x14ac:dyDescent="0.25">
      <c r="C9446" s="15"/>
      <c r="G9446"/>
    </row>
    <row r="9447" spans="3:7" x14ac:dyDescent="0.25">
      <c r="C9447" s="15"/>
      <c r="G9447"/>
    </row>
    <row r="9448" spans="3:7" x14ac:dyDescent="0.25">
      <c r="C9448" s="15"/>
      <c r="G9448"/>
    </row>
    <row r="9449" spans="3:7" x14ac:dyDescent="0.25">
      <c r="C9449" s="15"/>
      <c r="G9449"/>
    </row>
    <row r="9450" spans="3:7" x14ac:dyDescent="0.25">
      <c r="C9450" s="15"/>
      <c r="G9450"/>
    </row>
    <row r="9451" spans="3:7" x14ac:dyDescent="0.25">
      <c r="C9451" s="15"/>
      <c r="G9451"/>
    </row>
    <row r="9452" spans="3:7" x14ac:dyDescent="0.25">
      <c r="C9452" s="15"/>
      <c r="G9452"/>
    </row>
    <row r="9453" spans="3:7" x14ac:dyDescent="0.25">
      <c r="C9453" s="15"/>
      <c r="G9453"/>
    </row>
    <row r="9454" spans="3:7" x14ac:dyDescent="0.25">
      <c r="C9454" s="15"/>
      <c r="G9454"/>
    </row>
    <row r="9455" spans="3:7" x14ac:dyDescent="0.25">
      <c r="C9455" s="15"/>
      <c r="G9455"/>
    </row>
    <row r="9456" spans="3:7" x14ac:dyDescent="0.25">
      <c r="C9456" s="15"/>
      <c r="G9456"/>
    </row>
    <row r="9457" spans="3:7" x14ac:dyDescent="0.25">
      <c r="C9457" s="15"/>
      <c r="G9457"/>
    </row>
    <row r="9458" spans="3:7" x14ac:dyDescent="0.25">
      <c r="C9458" s="15"/>
      <c r="G9458"/>
    </row>
    <row r="9459" spans="3:7" x14ac:dyDescent="0.25">
      <c r="C9459" s="15"/>
      <c r="G9459"/>
    </row>
    <row r="9460" spans="3:7" x14ac:dyDescent="0.25">
      <c r="C9460" s="15"/>
      <c r="G9460"/>
    </row>
    <row r="9461" spans="3:7" x14ac:dyDescent="0.25">
      <c r="C9461" s="15"/>
      <c r="G9461"/>
    </row>
    <row r="9462" spans="3:7" x14ac:dyDescent="0.25">
      <c r="C9462" s="15"/>
      <c r="G9462"/>
    </row>
    <row r="9463" spans="3:7" x14ac:dyDescent="0.25">
      <c r="C9463" s="15"/>
      <c r="G9463"/>
    </row>
    <row r="9464" spans="3:7" x14ac:dyDescent="0.25">
      <c r="C9464" s="15"/>
      <c r="G9464"/>
    </row>
    <row r="9465" spans="3:7" x14ac:dyDescent="0.25">
      <c r="C9465" s="15"/>
      <c r="G9465"/>
    </row>
    <row r="9466" spans="3:7" x14ac:dyDescent="0.25">
      <c r="C9466" s="15"/>
      <c r="G9466"/>
    </row>
    <row r="9467" spans="3:7" x14ac:dyDescent="0.25">
      <c r="C9467" s="15"/>
      <c r="G9467"/>
    </row>
    <row r="9468" spans="3:7" x14ac:dyDescent="0.25">
      <c r="C9468" s="15"/>
      <c r="G9468"/>
    </row>
    <row r="9469" spans="3:7" x14ac:dyDescent="0.25">
      <c r="C9469" s="15"/>
      <c r="G9469"/>
    </row>
    <row r="9470" spans="3:7" x14ac:dyDescent="0.25">
      <c r="C9470" s="15"/>
      <c r="G9470"/>
    </row>
    <row r="9471" spans="3:7" x14ac:dyDescent="0.25">
      <c r="C9471" s="15"/>
      <c r="G9471"/>
    </row>
    <row r="9472" spans="3:7" x14ac:dyDescent="0.25">
      <c r="C9472" s="15"/>
      <c r="G9472"/>
    </row>
    <row r="9473" spans="3:7" x14ac:dyDescent="0.25">
      <c r="C9473" s="15"/>
      <c r="G9473"/>
    </row>
    <row r="9474" spans="3:7" x14ac:dyDescent="0.25">
      <c r="C9474" s="15"/>
      <c r="G9474"/>
    </row>
    <row r="9475" spans="3:7" x14ac:dyDescent="0.25">
      <c r="C9475" s="15"/>
      <c r="G9475"/>
    </row>
    <row r="9476" spans="3:7" x14ac:dyDescent="0.25">
      <c r="C9476" s="15"/>
      <c r="G9476"/>
    </row>
    <row r="9477" spans="3:7" x14ac:dyDescent="0.25">
      <c r="C9477" s="15"/>
      <c r="G9477"/>
    </row>
    <row r="9478" spans="3:7" x14ac:dyDescent="0.25">
      <c r="C9478" s="15"/>
      <c r="G9478"/>
    </row>
    <row r="9479" spans="3:7" x14ac:dyDescent="0.25">
      <c r="C9479" s="15"/>
      <c r="G9479"/>
    </row>
    <row r="9480" spans="3:7" x14ac:dyDescent="0.25">
      <c r="C9480" s="15"/>
      <c r="G9480"/>
    </row>
    <row r="9481" spans="3:7" x14ac:dyDescent="0.25">
      <c r="C9481" s="15"/>
      <c r="G9481"/>
    </row>
    <row r="9482" spans="3:7" x14ac:dyDescent="0.25">
      <c r="C9482" s="15"/>
      <c r="G9482"/>
    </row>
    <row r="9483" spans="3:7" x14ac:dyDescent="0.25">
      <c r="C9483" s="15"/>
      <c r="G9483"/>
    </row>
    <row r="9484" spans="3:7" x14ac:dyDescent="0.25">
      <c r="C9484" s="15"/>
      <c r="G9484"/>
    </row>
    <row r="9485" spans="3:7" x14ac:dyDescent="0.25">
      <c r="C9485" s="15"/>
      <c r="G9485"/>
    </row>
    <row r="9486" spans="3:7" x14ac:dyDescent="0.25">
      <c r="C9486" s="15"/>
      <c r="G9486"/>
    </row>
    <row r="9487" spans="3:7" x14ac:dyDescent="0.25">
      <c r="C9487" s="15"/>
      <c r="G9487"/>
    </row>
    <row r="9488" spans="3:7" x14ac:dyDescent="0.25">
      <c r="C9488" s="15"/>
      <c r="G9488"/>
    </row>
    <row r="9489" spans="3:7" x14ac:dyDescent="0.25">
      <c r="C9489" s="15"/>
      <c r="G9489"/>
    </row>
    <row r="9490" spans="3:7" x14ac:dyDescent="0.25">
      <c r="C9490" s="15"/>
      <c r="G9490"/>
    </row>
    <row r="9491" spans="3:7" x14ac:dyDescent="0.25">
      <c r="C9491" s="15"/>
      <c r="G9491"/>
    </row>
    <row r="9492" spans="3:7" x14ac:dyDescent="0.25">
      <c r="C9492" s="15"/>
      <c r="G9492"/>
    </row>
    <row r="9493" spans="3:7" x14ac:dyDescent="0.25">
      <c r="C9493" s="15"/>
      <c r="G9493"/>
    </row>
    <row r="9494" spans="3:7" x14ac:dyDescent="0.25">
      <c r="C9494" s="15"/>
      <c r="G9494"/>
    </row>
    <row r="9495" spans="3:7" x14ac:dyDescent="0.25">
      <c r="C9495" s="15"/>
      <c r="G9495"/>
    </row>
    <row r="9496" spans="3:7" x14ac:dyDescent="0.25">
      <c r="C9496" s="15"/>
      <c r="G9496"/>
    </row>
    <row r="9497" spans="3:7" x14ac:dyDescent="0.25">
      <c r="C9497" s="15"/>
      <c r="G9497"/>
    </row>
    <row r="9498" spans="3:7" x14ac:dyDescent="0.25">
      <c r="C9498" s="15"/>
      <c r="G9498"/>
    </row>
    <row r="9499" spans="3:7" x14ac:dyDescent="0.25">
      <c r="C9499" s="15"/>
      <c r="G9499"/>
    </row>
    <row r="9500" spans="3:7" x14ac:dyDescent="0.25">
      <c r="C9500" s="15"/>
      <c r="G9500"/>
    </row>
    <row r="9501" spans="3:7" x14ac:dyDescent="0.25">
      <c r="C9501" s="15"/>
      <c r="G9501"/>
    </row>
    <row r="9502" spans="3:7" x14ac:dyDescent="0.25">
      <c r="C9502" s="15"/>
      <c r="G9502"/>
    </row>
    <row r="9503" spans="3:7" x14ac:dyDescent="0.25">
      <c r="C9503" s="15"/>
      <c r="G9503"/>
    </row>
    <row r="9504" spans="3:7" x14ac:dyDescent="0.25">
      <c r="C9504" s="15"/>
      <c r="G9504"/>
    </row>
    <row r="9505" spans="3:7" x14ac:dyDescent="0.25">
      <c r="C9505" s="15"/>
      <c r="G9505"/>
    </row>
    <row r="9506" spans="3:7" x14ac:dyDescent="0.25">
      <c r="C9506" s="15"/>
      <c r="G9506"/>
    </row>
    <row r="9507" spans="3:7" x14ac:dyDescent="0.25">
      <c r="C9507" s="15"/>
      <c r="G9507"/>
    </row>
    <row r="9508" spans="3:7" x14ac:dyDescent="0.25">
      <c r="C9508" s="15"/>
      <c r="G9508"/>
    </row>
    <row r="9509" spans="3:7" x14ac:dyDescent="0.25">
      <c r="C9509" s="15"/>
      <c r="G9509"/>
    </row>
    <row r="9510" spans="3:7" x14ac:dyDescent="0.25">
      <c r="C9510" s="15"/>
      <c r="G9510"/>
    </row>
    <row r="9511" spans="3:7" x14ac:dyDescent="0.25">
      <c r="C9511" s="15"/>
      <c r="G9511"/>
    </row>
    <row r="9512" spans="3:7" x14ac:dyDescent="0.25">
      <c r="C9512" s="15"/>
      <c r="G9512"/>
    </row>
    <row r="9513" spans="3:7" x14ac:dyDescent="0.25">
      <c r="C9513" s="15"/>
      <c r="G9513"/>
    </row>
    <row r="9514" spans="3:7" x14ac:dyDescent="0.25">
      <c r="C9514" s="15"/>
      <c r="G9514"/>
    </row>
    <row r="9515" spans="3:7" x14ac:dyDescent="0.25">
      <c r="C9515" s="15"/>
      <c r="G9515"/>
    </row>
    <row r="9516" spans="3:7" x14ac:dyDescent="0.25">
      <c r="C9516" s="15"/>
      <c r="G9516"/>
    </row>
    <row r="9517" spans="3:7" x14ac:dyDescent="0.25">
      <c r="C9517" s="15"/>
      <c r="G9517"/>
    </row>
    <row r="9518" spans="3:7" x14ac:dyDescent="0.25">
      <c r="C9518" s="15"/>
      <c r="G9518"/>
    </row>
    <row r="9519" spans="3:7" x14ac:dyDescent="0.25">
      <c r="C9519" s="15"/>
      <c r="G9519"/>
    </row>
    <row r="9520" spans="3:7" x14ac:dyDescent="0.25">
      <c r="C9520" s="15"/>
      <c r="G9520"/>
    </row>
    <row r="9521" spans="3:7" x14ac:dyDescent="0.25">
      <c r="C9521" s="15"/>
      <c r="G9521"/>
    </row>
    <row r="9522" spans="3:7" x14ac:dyDescent="0.25">
      <c r="C9522" s="15"/>
      <c r="G9522"/>
    </row>
    <row r="9523" spans="3:7" x14ac:dyDescent="0.25">
      <c r="C9523" s="15"/>
      <c r="G9523"/>
    </row>
    <row r="9524" spans="3:7" x14ac:dyDescent="0.25">
      <c r="C9524" s="15"/>
      <c r="G9524"/>
    </row>
    <row r="9525" spans="3:7" x14ac:dyDescent="0.25">
      <c r="C9525" s="15"/>
      <c r="G9525"/>
    </row>
    <row r="9526" spans="3:7" x14ac:dyDescent="0.25">
      <c r="C9526" s="15"/>
      <c r="G9526"/>
    </row>
    <row r="9527" spans="3:7" x14ac:dyDescent="0.25">
      <c r="C9527" s="15"/>
      <c r="G9527"/>
    </row>
    <row r="9528" spans="3:7" x14ac:dyDescent="0.25">
      <c r="C9528" s="15"/>
      <c r="G9528"/>
    </row>
    <row r="9529" spans="3:7" x14ac:dyDescent="0.25">
      <c r="C9529" s="15"/>
      <c r="G9529"/>
    </row>
    <row r="9530" spans="3:7" x14ac:dyDescent="0.25">
      <c r="C9530" s="15"/>
      <c r="G9530"/>
    </row>
    <row r="9531" spans="3:7" x14ac:dyDescent="0.25">
      <c r="C9531" s="15"/>
      <c r="G9531"/>
    </row>
    <row r="9532" spans="3:7" x14ac:dyDescent="0.25">
      <c r="C9532" s="15"/>
      <c r="G9532"/>
    </row>
    <row r="9533" spans="3:7" x14ac:dyDescent="0.25">
      <c r="C9533" s="15"/>
      <c r="G9533"/>
    </row>
    <row r="9534" spans="3:7" x14ac:dyDescent="0.25">
      <c r="C9534" s="15"/>
      <c r="G9534"/>
    </row>
    <row r="9535" spans="3:7" x14ac:dyDescent="0.25">
      <c r="C9535" s="15"/>
      <c r="G9535"/>
    </row>
    <row r="9536" spans="3:7" x14ac:dyDescent="0.25">
      <c r="C9536" s="15"/>
      <c r="G9536"/>
    </row>
    <row r="9537" spans="3:7" x14ac:dyDescent="0.25">
      <c r="C9537" s="15"/>
      <c r="G9537"/>
    </row>
    <row r="9538" spans="3:7" x14ac:dyDescent="0.25">
      <c r="C9538" s="15"/>
      <c r="G9538"/>
    </row>
    <row r="9539" spans="3:7" x14ac:dyDescent="0.25">
      <c r="C9539" s="15"/>
      <c r="G9539"/>
    </row>
    <row r="9540" spans="3:7" x14ac:dyDescent="0.25">
      <c r="C9540" s="15"/>
      <c r="G9540"/>
    </row>
    <row r="9541" spans="3:7" x14ac:dyDescent="0.25">
      <c r="C9541" s="15"/>
      <c r="G9541"/>
    </row>
    <row r="9542" spans="3:7" x14ac:dyDescent="0.25">
      <c r="C9542" s="15"/>
      <c r="G9542"/>
    </row>
    <row r="9543" spans="3:7" x14ac:dyDescent="0.25">
      <c r="C9543" s="15"/>
      <c r="G9543"/>
    </row>
    <row r="9544" spans="3:7" x14ac:dyDescent="0.25">
      <c r="C9544" s="15"/>
      <c r="G9544"/>
    </row>
    <row r="9545" spans="3:7" x14ac:dyDescent="0.25">
      <c r="C9545" s="15"/>
      <c r="G9545"/>
    </row>
    <row r="9546" spans="3:7" x14ac:dyDescent="0.25">
      <c r="C9546" s="15"/>
      <c r="G9546"/>
    </row>
    <row r="9547" spans="3:7" x14ac:dyDescent="0.25">
      <c r="C9547" s="15"/>
      <c r="G9547"/>
    </row>
    <row r="9548" spans="3:7" x14ac:dyDescent="0.25">
      <c r="C9548" s="15"/>
      <c r="G9548"/>
    </row>
    <row r="9549" spans="3:7" x14ac:dyDescent="0.25">
      <c r="C9549" s="15"/>
      <c r="G9549"/>
    </row>
    <row r="9550" spans="3:7" x14ac:dyDescent="0.25">
      <c r="C9550" s="15"/>
      <c r="G9550"/>
    </row>
    <row r="9551" spans="3:7" x14ac:dyDescent="0.25">
      <c r="C9551" s="15"/>
      <c r="G9551"/>
    </row>
    <row r="9552" spans="3:7" x14ac:dyDescent="0.25">
      <c r="C9552" s="15"/>
      <c r="G9552"/>
    </row>
    <row r="9553" spans="3:7" x14ac:dyDescent="0.25">
      <c r="C9553" s="15"/>
      <c r="G9553"/>
    </row>
    <row r="9554" spans="3:7" x14ac:dyDescent="0.25">
      <c r="C9554" s="15"/>
      <c r="G9554"/>
    </row>
    <row r="9555" spans="3:7" x14ac:dyDescent="0.25">
      <c r="C9555" s="15"/>
      <c r="G9555"/>
    </row>
    <row r="9556" spans="3:7" x14ac:dyDescent="0.25">
      <c r="C9556" s="15"/>
      <c r="G9556"/>
    </row>
    <row r="9557" spans="3:7" x14ac:dyDescent="0.25">
      <c r="C9557" s="15"/>
      <c r="G9557"/>
    </row>
    <row r="9558" spans="3:7" x14ac:dyDescent="0.25">
      <c r="C9558" s="15"/>
      <c r="G9558"/>
    </row>
    <row r="9559" spans="3:7" x14ac:dyDescent="0.25">
      <c r="C9559" s="15"/>
      <c r="G9559"/>
    </row>
    <row r="9560" spans="3:7" x14ac:dyDescent="0.25">
      <c r="C9560" s="15"/>
      <c r="G9560"/>
    </row>
    <row r="9561" spans="3:7" x14ac:dyDescent="0.25">
      <c r="C9561" s="15"/>
      <c r="G9561"/>
    </row>
    <row r="9562" spans="3:7" x14ac:dyDescent="0.25">
      <c r="C9562" s="15"/>
      <c r="G9562"/>
    </row>
    <row r="9563" spans="3:7" x14ac:dyDescent="0.25">
      <c r="C9563" s="15"/>
      <c r="G9563"/>
    </row>
    <row r="9564" spans="3:7" x14ac:dyDescent="0.25">
      <c r="C9564" s="15"/>
      <c r="G9564"/>
    </row>
    <row r="9565" spans="3:7" x14ac:dyDescent="0.25">
      <c r="C9565" s="15"/>
      <c r="G9565"/>
    </row>
    <row r="9566" spans="3:7" x14ac:dyDescent="0.25">
      <c r="C9566" s="15"/>
      <c r="G9566"/>
    </row>
    <row r="9567" spans="3:7" x14ac:dyDescent="0.25">
      <c r="C9567" s="15"/>
      <c r="G9567"/>
    </row>
    <row r="9568" spans="3:7" x14ac:dyDescent="0.25">
      <c r="C9568" s="15"/>
      <c r="G9568"/>
    </row>
    <row r="9569" spans="3:7" x14ac:dyDescent="0.25">
      <c r="C9569" s="15"/>
      <c r="G9569"/>
    </row>
    <row r="9570" spans="3:7" x14ac:dyDescent="0.25">
      <c r="C9570" s="15"/>
      <c r="G9570"/>
    </row>
    <row r="9571" spans="3:7" x14ac:dyDescent="0.25">
      <c r="C9571" s="15"/>
      <c r="G9571"/>
    </row>
    <row r="9572" spans="3:7" x14ac:dyDescent="0.25">
      <c r="C9572" s="15"/>
      <c r="G9572"/>
    </row>
    <row r="9573" spans="3:7" x14ac:dyDescent="0.25">
      <c r="C9573" s="15"/>
      <c r="G9573"/>
    </row>
    <row r="9574" spans="3:7" x14ac:dyDescent="0.25">
      <c r="C9574" s="15"/>
      <c r="G9574"/>
    </row>
    <row r="9575" spans="3:7" x14ac:dyDescent="0.25">
      <c r="C9575" s="15"/>
      <c r="G9575"/>
    </row>
    <row r="9576" spans="3:7" x14ac:dyDescent="0.25">
      <c r="C9576" s="15"/>
      <c r="G9576"/>
    </row>
    <row r="9577" spans="3:7" x14ac:dyDescent="0.25">
      <c r="C9577" s="15"/>
      <c r="G9577"/>
    </row>
    <row r="9578" spans="3:7" x14ac:dyDescent="0.25">
      <c r="C9578" s="15"/>
      <c r="G9578"/>
    </row>
    <row r="9579" spans="3:7" x14ac:dyDescent="0.25">
      <c r="C9579" s="15"/>
      <c r="G9579"/>
    </row>
    <row r="9580" spans="3:7" x14ac:dyDescent="0.25">
      <c r="C9580" s="15"/>
      <c r="G9580"/>
    </row>
    <row r="9581" spans="3:7" x14ac:dyDescent="0.25">
      <c r="C9581" s="15"/>
      <c r="G9581"/>
    </row>
    <row r="9582" spans="3:7" x14ac:dyDescent="0.25">
      <c r="C9582" s="15"/>
      <c r="G9582"/>
    </row>
    <row r="9583" spans="3:7" x14ac:dyDescent="0.25">
      <c r="C9583" s="15"/>
      <c r="G9583"/>
    </row>
    <row r="9584" spans="3:7" x14ac:dyDescent="0.25">
      <c r="C9584" s="15"/>
      <c r="G9584"/>
    </row>
    <row r="9585" spans="3:7" x14ac:dyDescent="0.25">
      <c r="C9585" s="15"/>
      <c r="G9585"/>
    </row>
    <row r="9586" spans="3:7" x14ac:dyDescent="0.25">
      <c r="C9586" s="15"/>
      <c r="G9586"/>
    </row>
    <row r="9587" spans="3:7" x14ac:dyDescent="0.25">
      <c r="C9587" s="15"/>
      <c r="G9587"/>
    </row>
    <row r="9588" spans="3:7" x14ac:dyDescent="0.25">
      <c r="C9588" s="15"/>
      <c r="G9588"/>
    </row>
    <row r="9589" spans="3:7" x14ac:dyDescent="0.25">
      <c r="C9589" s="15"/>
      <c r="G9589"/>
    </row>
    <row r="9590" spans="3:7" x14ac:dyDescent="0.25">
      <c r="C9590" s="15"/>
      <c r="G9590"/>
    </row>
    <row r="9591" spans="3:7" x14ac:dyDescent="0.25">
      <c r="C9591" s="15"/>
      <c r="G9591"/>
    </row>
    <row r="9592" spans="3:7" x14ac:dyDescent="0.25">
      <c r="C9592" s="15"/>
      <c r="G9592"/>
    </row>
    <row r="9593" spans="3:7" x14ac:dyDescent="0.25">
      <c r="C9593" s="15"/>
      <c r="G9593"/>
    </row>
    <row r="9594" spans="3:7" x14ac:dyDescent="0.25">
      <c r="C9594" s="15"/>
      <c r="G9594"/>
    </row>
    <row r="9595" spans="3:7" x14ac:dyDescent="0.25">
      <c r="C9595" s="15"/>
      <c r="G9595"/>
    </row>
    <row r="9596" spans="3:7" x14ac:dyDescent="0.25">
      <c r="C9596" s="15"/>
      <c r="G9596"/>
    </row>
    <row r="9597" spans="3:7" x14ac:dyDescent="0.25">
      <c r="C9597" s="15"/>
      <c r="G9597"/>
    </row>
    <row r="9598" spans="3:7" x14ac:dyDescent="0.25">
      <c r="C9598" s="15"/>
      <c r="G9598"/>
    </row>
    <row r="9599" spans="3:7" x14ac:dyDescent="0.25">
      <c r="C9599" s="15"/>
      <c r="G9599"/>
    </row>
    <row r="9600" spans="3:7" x14ac:dyDescent="0.25">
      <c r="C9600" s="15"/>
      <c r="G9600"/>
    </row>
    <row r="9601" spans="3:7" x14ac:dyDescent="0.25">
      <c r="C9601" s="15"/>
      <c r="G9601"/>
    </row>
    <row r="9602" spans="3:7" x14ac:dyDescent="0.25">
      <c r="C9602" s="15"/>
      <c r="G9602"/>
    </row>
    <row r="9603" spans="3:7" x14ac:dyDescent="0.25">
      <c r="C9603" s="15"/>
      <c r="G9603"/>
    </row>
    <row r="9604" spans="3:7" x14ac:dyDescent="0.25">
      <c r="C9604" s="15"/>
      <c r="G9604"/>
    </row>
    <row r="9605" spans="3:7" x14ac:dyDescent="0.25">
      <c r="C9605" s="15"/>
      <c r="G9605"/>
    </row>
    <row r="9606" spans="3:7" x14ac:dyDescent="0.25">
      <c r="C9606" s="15"/>
      <c r="G9606"/>
    </row>
    <row r="9607" spans="3:7" x14ac:dyDescent="0.25">
      <c r="C9607" s="15"/>
      <c r="G9607"/>
    </row>
    <row r="9608" spans="3:7" x14ac:dyDescent="0.25">
      <c r="C9608" s="15"/>
      <c r="G9608"/>
    </row>
    <row r="9609" spans="3:7" x14ac:dyDescent="0.25">
      <c r="C9609" s="15"/>
      <c r="G9609"/>
    </row>
    <row r="9610" spans="3:7" x14ac:dyDescent="0.25">
      <c r="C9610" s="15"/>
      <c r="G9610"/>
    </row>
    <row r="9611" spans="3:7" x14ac:dyDescent="0.25">
      <c r="C9611" s="15"/>
      <c r="G9611"/>
    </row>
    <row r="9612" spans="3:7" x14ac:dyDescent="0.25">
      <c r="C9612" s="15"/>
      <c r="G9612"/>
    </row>
    <row r="9613" spans="3:7" x14ac:dyDescent="0.25">
      <c r="C9613" s="15"/>
      <c r="G9613"/>
    </row>
    <row r="9614" spans="3:7" x14ac:dyDescent="0.25">
      <c r="C9614" s="15"/>
      <c r="G9614"/>
    </row>
    <row r="9615" spans="3:7" x14ac:dyDescent="0.25">
      <c r="C9615" s="15"/>
      <c r="G9615"/>
    </row>
    <row r="9616" spans="3:7" x14ac:dyDescent="0.25">
      <c r="C9616" s="15"/>
      <c r="G9616"/>
    </row>
    <row r="9617" spans="3:7" x14ac:dyDescent="0.25">
      <c r="C9617" s="15"/>
      <c r="G9617"/>
    </row>
    <row r="9618" spans="3:7" x14ac:dyDescent="0.25">
      <c r="C9618" s="15"/>
      <c r="G9618"/>
    </row>
    <row r="9619" spans="3:7" x14ac:dyDescent="0.25">
      <c r="C9619" s="15"/>
      <c r="G9619"/>
    </row>
    <row r="9620" spans="3:7" x14ac:dyDescent="0.25">
      <c r="C9620" s="15"/>
      <c r="G9620"/>
    </row>
    <row r="9621" spans="3:7" x14ac:dyDescent="0.25">
      <c r="C9621" s="15"/>
      <c r="G9621"/>
    </row>
    <row r="9622" spans="3:7" x14ac:dyDescent="0.25">
      <c r="C9622" s="15"/>
      <c r="G9622"/>
    </row>
    <row r="9623" spans="3:7" x14ac:dyDescent="0.25">
      <c r="C9623" s="15"/>
      <c r="G9623"/>
    </row>
    <row r="9624" spans="3:7" x14ac:dyDescent="0.25">
      <c r="C9624" s="15"/>
      <c r="G9624"/>
    </row>
    <row r="9625" spans="3:7" x14ac:dyDescent="0.25">
      <c r="C9625" s="15"/>
      <c r="G9625"/>
    </row>
    <row r="9626" spans="3:7" x14ac:dyDescent="0.25">
      <c r="C9626" s="15"/>
      <c r="G9626"/>
    </row>
    <row r="9627" spans="3:7" x14ac:dyDescent="0.25">
      <c r="C9627" s="15"/>
      <c r="G9627"/>
    </row>
    <row r="9628" spans="3:7" x14ac:dyDescent="0.25">
      <c r="C9628" s="15"/>
      <c r="G9628"/>
    </row>
    <row r="9629" spans="3:7" x14ac:dyDescent="0.25">
      <c r="C9629" s="15"/>
      <c r="G9629"/>
    </row>
    <row r="9630" spans="3:7" x14ac:dyDescent="0.25">
      <c r="C9630" s="15"/>
      <c r="G9630"/>
    </row>
    <row r="9631" spans="3:7" x14ac:dyDescent="0.25">
      <c r="C9631" s="15"/>
      <c r="G9631"/>
    </row>
    <row r="9632" spans="3:7" x14ac:dyDescent="0.25">
      <c r="C9632" s="15"/>
      <c r="G9632"/>
    </row>
    <row r="9633" spans="3:7" x14ac:dyDescent="0.25">
      <c r="C9633" s="15"/>
      <c r="G9633"/>
    </row>
    <row r="9634" spans="3:7" x14ac:dyDescent="0.25">
      <c r="C9634" s="15"/>
      <c r="G9634"/>
    </row>
    <row r="9635" spans="3:7" x14ac:dyDescent="0.25">
      <c r="C9635" s="15"/>
      <c r="G9635"/>
    </row>
    <row r="9636" spans="3:7" x14ac:dyDescent="0.25">
      <c r="C9636" s="15"/>
      <c r="G9636"/>
    </row>
    <row r="9637" spans="3:7" x14ac:dyDescent="0.25">
      <c r="C9637" s="15"/>
      <c r="G9637"/>
    </row>
    <row r="9638" spans="3:7" x14ac:dyDescent="0.25">
      <c r="C9638" s="15"/>
      <c r="G9638"/>
    </row>
    <row r="9639" spans="3:7" x14ac:dyDescent="0.25">
      <c r="C9639" s="15"/>
      <c r="G9639"/>
    </row>
    <row r="9640" spans="3:7" x14ac:dyDescent="0.25">
      <c r="C9640" s="15"/>
      <c r="G9640"/>
    </row>
    <row r="9641" spans="3:7" x14ac:dyDescent="0.25">
      <c r="C9641" s="15"/>
      <c r="G9641"/>
    </row>
    <row r="9642" spans="3:7" x14ac:dyDescent="0.25">
      <c r="C9642" s="15"/>
      <c r="G9642"/>
    </row>
    <row r="9643" spans="3:7" x14ac:dyDescent="0.25">
      <c r="C9643" s="15"/>
      <c r="G9643"/>
    </row>
    <row r="9644" spans="3:7" x14ac:dyDescent="0.25">
      <c r="C9644" s="15"/>
      <c r="G9644"/>
    </row>
    <row r="9645" spans="3:7" x14ac:dyDescent="0.25">
      <c r="C9645" s="15"/>
      <c r="G9645"/>
    </row>
    <row r="9646" spans="3:7" x14ac:dyDescent="0.25">
      <c r="C9646" s="15"/>
      <c r="G9646"/>
    </row>
    <row r="9647" spans="3:7" x14ac:dyDescent="0.25">
      <c r="C9647" s="15"/>
      <c r="G9647"/>
    </row>
    <row r="9648" spans="3:7" x14ac:dyDescent="0.25">
      <c r="C9648" s="15"/>
      <c r="G9648"/>
    </row>
    <row r="9649" spans="3:7" x14ac:dyDescent="0.25">
      <c r="C9649" s="15"/>
      <c r="G9649"/>
    </row>
    <row r="9650" spans="3:7" x14ac:dyDescent="0.25">
      <c r="C9650" s="15"/>
      <c r="G9650"/>
    </row>
    <row r="9651" spans="3:7" x14ac:dyDescent="0.25">
      <c r="C9651" s="15"/>
      <c r="G9651"/>
    </row>
    <row r="9652" spans="3:7" x14ac:dyDescent="0.25">
      <c r="C9652" s="15"/>
      <c r="G9652"/>
    </row>
    <row r="9653" spans="3:7" x14ac:dyDescent="0.25">
      <c r="C9653" s="15"/>
      <c r="G9653"/>
    </row>
    <row r="9654" spans="3:7" x14ac:dyDescent="0.25">
      <c r="C9654" s="15"/>
      <c r="G9654"/>
    </row>
    <row r="9655" spans="3:7" x14ac:dyDescent="0.25">
      <c r="C9655" s="15"/>
      <c r="G9655"/>
    </row>
    <row r="9656" spans="3:7" x14ac:dyDescent="0.25">
      <c r="C9656" s="15"/>
      <c r="G9656"/>
    </row>
    <row r="9657" spans="3:7" x14ac:dyDescent="0.25">
      <c r="C9657" s="15"/>
      <c r="G9657"/>
    </row>
    <row r="9658" spans="3:7" x14ac:dyDescent="0.25">
      <c r="C9658" s="15"/>
      <c r="G9658"/>
    </row>
    <row r="9659" spans="3:7" x14ac:dyDescent="0.25">
      <c r="C9659" s="15"/>
      <c r="G9659"/>
    </row>
    <row r="9660" spans="3:7" x14ac:dyDescent="0.25">
      <c r="C9660" s="15"/>
      <c r="G9660"/>
    </row>
    <row r="9661" spans="3:7" x14ac:dyDescent="0.25">
      <c r="C9661" s="15"/>
      <c r="G9661"/>
    </row>
    <row r="9662" spans="3:7" x14ac:dyDescent="0.25">
      <c r="C9662" s="15"/>
      <c r="G9662"/>
    </row>
    <row r="9663" spans="3:7" x14ac:dyDescent="0.25">
      <c r="C9663" s="15"/>
      <c r="G9663"/>
    </row>
    <row r="9664" spans="3:7" x14ac:dyDescent="0.25">
      <c r="C9664" s="15"/>
      <c r="G9664"/>
    </row>
    <row r="9665" spans="3:7" x14ac:dyDescent="0.25">
      <c r="C9665" s="15"/>
      <c r="G9665"/>
    </row>
    <row r="9666" spans="3:7" x14ac:dyDescent="0.25">
      <c r="C9666" s="15"/>
      <c r="G9666"/>
    </row>
    <row r="9667" spans="3:7" x14ac:dyDescent="0.25">
      <c r="C9667" s="15"/>
      <c r="G9667"/>
    </row>
    <row r="9668" spans="3:7" x14ac:dyDescent="0.25">
      <c r="C9668" s="15"/>
      <c r="G9668"/>
    </row>
    <row r="9669" spans="3:7" x14ac:dyDescent="0.25">
      <c r="C9669" s="15"/>
      <c r="G9669"/>
    </row>
    <row r="9670" spans="3:7" x14ac:dyDescent="0.25">
      <c r="C9670" s="15"/>
      <c r="G9670"/>
    </row>
    <row r="9671" spans="3:7" x14ac:dyDescent="0.25">
      <c r="C9671" s="15"/>
      <c r="G9671"/>
    </row>
    <row r="9672" spans="3:7" x14ac:dyDescent="0.25">
      <c r="C9672" s="15"/>
      <c r="G9672"/>
    </row>
    <row r="9673" spans="3:7" x14ac:dyDescent="0.25">
      <c r="C9673" s="15"/>
      <c r="G9673"/>
    </row>
    <row r="9674" spans="3:7" x14ac:dyDescent="0.25">
      <c r="C9674" s="15"/>
      <c r="G9674"/>
    </row>
    <row r="9675" spans="3:7" x14ac:dyDescent="0.25">
      <c r="C9675" s="15"/>
      <c r="G9675"/>
    </row>
    <row r="9676" spans="3:7" x14ac:dyDescent="0.25">
      <c r="C9676" s="15"/>
      <c r="G9676"/>
    </row>
    <row r="9677" spans="3:7" x14ac:dyDescent="0.25">
      <c r="C9677" s="15"/>
      <c r="G9677"/>
    </row>
    <row r="9678" spans="3:7" x14ac:dyDescent="0.25">
      <c r="C9678" s="15"/>
      <c r="G9678"/>
    </row>
    <row r="9679" spans="3:7" x14ac:dyDescent="0.25">
      <c r="C9679" s="15"/>
      <c r="G9679"/>
    </row>
    <row r="9680" spans="3:7" x14ac:dyDescent="0.25">
      <c r="C9680" s="15"/>
      <c r="G9680"/>
    </row>
    <row r="9681" spans="3:7" x14ac:dyDescent="0.25">
      <c r="C9681" s="15"/>
      <c r="G9681"/>
    </row>
    <row r="9682" spans="3:7" x14ac:dyDescent="0.25">
      <c r="C9682" s="15"/>
      <c r="G9682"/>
    </row>
    <row r="9683" spans="3:7" x14ac:dyDescent="0.25">
      <c r="C9683" s="15"/>
      <c r="G9683"/>
    </row>
    <row r="9684" spans="3:7" x14ac:dyDescent="0.25">
      <c r="C9684" s="15"/>
      <c r="G9684"/>
    </row>
    <row r="9685" spans="3:7" x14ac:dyDescent="0.25">
      <c r="C9685" s="15"/>
      <c r="G9685"/>
    </row>
    <row r="9686" spans="3:7" x14ac:dyDescent="0.25">
      <c r="C9686" s="15"/>
      <c r="G9686"/>
    </row>
    <row r="9687" spans="3:7" x14ac:dyDescent="0.25">
      <c r="C9687" s="15"/>
      <c r="G9687"/>
    </row>
    <row r="9688" spans="3:7" x14ac:dyDescent="0.25">
      <c r="C9688" s="15"/>
      <c r="G9688"/>
    </row>
    <row r="9689" spans="3:7" x14ac:dyDescent="0.25">
      <c r="C9689" s="15"/>
      <c r="G9689"/>
    </row>
    <row r="9690" spans="3:7" x14ac:dyDescent="0.25">
      <c r="C9690" s="15"/>
      <c r="G9690"/>
    </row>
    <row r="9691" spans="3:7" x14ac:dyDescent="0.25">
      <c r="C9691" s="15"/>
      <c r="G9691"/>
    </row>
    <row r="9692" spans="3:7" x14ac:dyDescent="0.25">
      <c r="C9692" s="15"/>
      <c r="G9692"/>
    </row>
    <row r="9693" spans="3:7" x14ac:dyDescent="0.25">
      <c r="C9693" s="15"/>
      <c r="G9693"/>
    </row>
    <row r="9694" spans="3:7" x14ac:dyDescent="0.25">
      <c r="C9694" s="15"/>
      <c r="G9694"/>
    </row>
    <row r="9695" spans="3:7" x14ac:dyDescent="0.25">
      <c r="C9695" s="15"/>
      <c r="G9695"/>
    </row>
    <row r="9696" spans="3:7" x14ac:dyDescent="0.25">
      <c r="C9696" s="15"/>
      <c r="G9696"/>
    </row>
    <row r="9697" spans="3:7" x14ac:dyDescent="0.25">
      <c r="C9697" s="15"/>
      <c r="G9697"/>
    </row>
    <row r="9698" spans="3:7" x14ac:dyDescent="0.25">
      <c r="C9698" s="15"/>
      <c r="G9698"/>
    </row>
    <row r="9699" spans="3:7" x14ac:dyDescent="0.25">
      <c r="C9699" s="15"/>
      <c r="G9699"/>
    </row>
    <row r="9700" spans="3:7" x14ac:dyDescent="0.25">
      <c r="C9700" s="15"/>
      <c r="G9700"/>
    </row>
    <row r="9701" spans="3:7" x14ac:dyDescent="0.25">
      <c r="C9701" s="15"/>
      <c r="G9701"/>
    </row>
    <row r="9702" spans="3:7" x14ac:dyDescent="0.25">
      <c r="C9702" s="15"/>
      <c r="G9702"/>
    </row>
    <row r="9703" spans="3:7" x14ac:dyDescent="0.25">
      <c r="C9703" s="15"/>
      <c r="G9703"/>
    </row>
    <row r="9704" spans="3:7" x14ac:dyDescent="0.25">
      <c r="C9704" s="15"/>
      <c r="G9704"/>
    </row>
    <row r="9705" spans="3:7" x14ac:dyDescent="0.25">
      <c r="C9705" s="15"/>
      <c r="G9705"/>
    </row>
    <row r="9706" spans="3:7" x14ac:dyDescent="0.25">
      <c r="C9706" s="15"/>
      <c r="G9706"/>
    </row>
    <row r="9707" spans="3:7" x14ac:dyDescent="0.25">
      <c r="C9707" s="15"/>
      <c r="G9707"/>
    </row>
    <row r="9708" spans="3:7" x14ac:dyDescent="0.25">
      <c r="C9708" s="15"/>
      <c r="G9708"/>
    </row>
    <row r="9709" spans="3:7" x14ac:dyDescent="0.25">
      <c r="C9709" s="15"/>
      <c r="G9709"/>
    </row>
    <row r="9710" spans="3:7" x14ac:dyDescent="0.25">
      <c r="C9710" s="15"/>
      <c r="G9710"/>
    </row>
    <row r="9711" spans="3:7" x14ac:dyDescent="0.25">
      <c r="C9711" s="15"/>
      <c r="G9711"/>
    </row>
    <row r="9712" spans="3:7" x14ac:dyDescent="0.25">
      <c r="C9712" s="15"/>
      <c r="G9712"/>
    </row>
    <row r="9713" spans="3:7" x14ac:dyDescent="0.25">
      <c r="C9713" s="15"/>
      <c r="G9713"/>
    </row>
    <row r="9714" spans="3:7" x14ac:dyDescent="0.25">
      <c r="C9714" s="15"/>
      <c r="G9714"/>
    </row>
    <row r="9715" spans="3:7" x14ac:dyDescent="0.25">
      <c r="C9715" s="15"/>
      <c r="G9715"/>
    </row>
    <row r="9716" spans="3:7" x14ac:dyDescent="0.25">
      <c r="C9716" s="15"/>
      <c r="G9716"/>
    </row>
    <row r="9717" spans="3:7" x14ac:dyDescent="0.25">
      <c r="C9717" s="15"/>
      <c r="G9717"/>
    </row>
    <row r="9718" spans="3:7" x14ac:dyDescent="0.25">
      <c r="C9718" s="15"/>
      <c r="G9718"/>
    </row>
    <row r="9719" spans="3:7" x14ac:dyDescent="0.25">
      <c r="C9719" s="15"/>
      <c r="G9719"/>
    </row>
    <row r="9720" spans="3:7" x14ac:dyDescent="0.25">
      <c r="C9720" s="15"/>
      <c r="G9720"/>
    </row>
    <row r="9721" spans="3:7" x14ac:dyDescent="0.25">
      <c r="C9721" s="15"/>
      <c r="G9721"/>
    </row>
    <row r="9722" spans="3:7" x14ac:dyDescent="0.25">
      <c r="C9722" s="15"/>
      <c r="G9722"/>
    </row>
    <row r="9723" spans="3:7" x14ac:dyDescent="0.25">
      <c r="C9723" s="15"/>
      <c r="G9723"/>
    </row>
    <row r="9724" spans="3:7" x14ac:dyDescent="0.25">
      <c r="C9724" s="15"/>
      <c r="G9724"/>
    </row>
    <row r="9725" spans="3:7" x14ac:dyDescent="0.25">
      <c r="C9725" s="15"/>
      <c r="G9725"/>
    </row>
    <row r="9726" spans="3:7" x14ac:dyDescent="0.25">
      <c r="C9726" s="15"/>
      <c r="G9726"/>
    </row>
    <row r="9727" spans="3:7" x14ac:dyDescent="0.25">
      <c r="C9727" s="15"/>
      <c r="G9727"/>
    </row>
    <row r="9728" spans="3:7" x14ac:dyDescent="0.25">
      <c r="C9728" s="15"/>
      <c r="G9728"/>
    </row>
    <row r="9729" spans="3:7" x14ac:dyDescent="0.25">
      <c r="C9729" s="15"/>
      <c r="G9729"/>
    </row>
    <row r="9730" spans="3:7" x14ac:dyDescent="0.25">
      <c r="C9730" s="15"/>
      <c r="G9730"/>
    </row>
    <row r="9731" spans="3:7" x14ac:dyDescent="0.25">
      <c r="C9731" s="15"/>
      <c r="G9731"/>
    </row>
    <row r="9732" spans="3:7" x14ac:dyDescent="0.25">
      <c r="C9732" s="15"/>
      <c r="G9732"/>
    </row>
    <row r="9733" spans="3:7" x14ac:dyDescent="0.25">
      <c r="C9733" s="15"/>
      <c r="G9733"/>
    </row>
    <row r="9734" spans="3:7" x14ac:dyDescent="0.25">
      <c r="C9734" s="15"/>
      <c r="G9734"/>
    </row>
    <row r="9735" spans="3:7" x14ac:dyDescent="0.25">
      <c r="C9735" s="15"/>
      <c r="G9735"/>
    </row>
    <row r="9736" spans="3:7" x14ac:dyDescent="0.25">
      <c r="C9736" s="15"/>
      <c r="G9736"/>
    </row>
    <row r="9737" spans="3:7" x14ac:dyDescent="0.25">
      <c r="C9737" s="15"/>
      <c r="G9737"/>
    </row>
    <row r="9738" spans="3:7" x14ac:dyDescent="0.25">
      <c r="C9738" s="15"/>
      <c r="G9738"/>
    </row>
    <row r="9739" spans="3:7" x14ac:dyDescent="0.25">
      <c r="C9739" s="15"/>
      <c r="G9739"/>
    </row>
    <row r="9740" spans="3:7" x14ac:dyDescent="0.25">
      <c r="C9740" s="15"/>
      <c r="G9740"/>
    </row>
    <row r="9741" spans="3:7" x14ac:dyDescent="0.25">
      <c r="C9741" s="15"/>
      <c r="G9741"/>
    </row>
    <row r="9742" spans="3:7" x14ac:dyDescent="0.25">
      <c r="C9742" s="15"/>
      <c r="G9742"/>
    </row>
    <row r="9743" spans="3:7" x14ac:dyDescent="0.25">
      <c r="C9743" s="15"/>
      <c r="G9743"/>
    </row>
    <row r="9744" spans="3:7" x14ac:dyDescent="0.25">
      <c r="C9744" s="15"/>
      <c r="G9744"/>
    </row>
    <row r="9745" spans="3:7" x14ac:dyDescent="0.25">
      <c r="C9745" s="15"/>
      <c r="G9745"/>
    </row>
    <row r="9746" spans="3:7" x14ac:dyDescent="0.25">
      <c r="C9746" s="15"/>
      <c r="G9746"/>
    </row>
    <row r="9747" spans="3:7" x14ac:dyDescent="0.25">
      <c r="C9747" s="15"/>
      <c r="G9747"/>
    </row>
    <row r="9748" spans="3:7" x14ac:dyDescent="0.25">
      <c r="C9748" s="15"/>
      <c r="G9748"/>
    </row>
    <row r="9749" spans="3:7" x14ac:dyDescent="0.25">
      <c r="C9749" s="15"/>
      <c r="G9749"/>
    </row>
    <row r="9750" spans="3:7" x14ac:dyDescent="0.25">
      <c r="C9750" s="15"/>
      <c r="G9750"/>
    </row>
    <row r="9751" spans="3:7" x14ac:dyDescent="0.25">
      <c r="C9751" s="15"/>
      <c r="G9751"/>
    </row>
    <row r="9752" spans="3:7" x14ac:dyDescent="0.25">
      <c r="C9752" s="15"/>
      <c r="G9752"/>
    </row>
    <row r="9753" spans="3:7" x14ac:dyDescent="0.25">
      <c r="C9753" s="15"/>
      <c r="G9753"/>
    </row>
    <row r="9754" spans="3:7" x14ac:dyDescent="0.25">
      <c r="C9754" s="15"/>
      <c r="G9754"/>
    </row>
    <row r="9755" spans="3:7" x14ac:dyDescent="0.25">
      <c r="C9755" s="15"/>
      <c r="G9755"/>
    </row>
    <row r="9756" spans="3:7" x14ac:dyDescent="0.25">
      <c r="C9756" s="15"/>
      <c r="G9756"/>
    </row>
    <row r="9757" spans="3:7" x14ac:dyDescent="0.25">
      <c r="C9757" s="15"/>
      <c r="G9757"/>
    </row>
    <row r="9758" spans="3:7" x14ac:dyDescent="0.25">
      <c r="C9758" s="15"/>
      <c r="G9758"/>
    </row>
    <row r="9759" spans="3:7" x14ac:dyDescent="0.25">
      <c r="C9759" s="15"/>
      <c r="G9759"/>
    </row>
    <row r="9760" spans="3:7" x14ac:dyDescent="0.25">
      <c r="C9760" s="15"/>
      <c r="G9760"/>
    </row>
    <row r="9761" spans="3:7" x14ac:dyDescent="0.25">
      <c r="C9761" s="15"/>
      <c r="G9761"/>
    </row>
    <row r="9762" spans="3:7" x14ac:dyDescent="0.25">
      <c r="C9762" s="15"/>
      <c r="G9762"/>
    </row>
    <row r="9763" spans="3:7" x14ac:dyDescent="0.25">
      <c r="C9763" s="15"/>
      <c r="G9763"/>
    </row>
    <row r="9764" spans="3:7" x14ac:dyDescent="0.25">
      <c r="C9764" s="15"/>
      <c r="G9764"/>
    </row>
    <row r="9765" spans="3:7" x14ac:dyDescent="0.25">
      <c r="C9765" s="15"/>
      <c r="G9765"/>
    </row>
    <row r="9766" spans="3:7" x14ac:dyDescent="0.25">
      <c r="C9766" s="15"/>
      <c r="G9766"/>
    </row>
    <row r="9767" spans="3:7" x14ac:dyDescent="0.25">
      <c r="C9767" s="15"/>
      <c r="G9767"/>
    </row>
    <row r="9768" spans="3:7" x14ac:dyDescent="0.25">
      <c r="C9768" s="15"/>
      <c r="G9768"/>
    </row>
    <row r="9769" spans="3:7" x14ac:dyDescent="0.25">
      <c r="C9769" s="15"/>
      <c r="G9769"/>
    </row>
    <row r="9770" spans="3:7" x14ac:dyDescent="0.25">
      <c r="C9770" s="15"/>
      <c r="G9770"/>
    </row>
    <row r="9771" spans="3:7" x14ac:dyDescent="0.25">
      <c r="C9771" s="15"/>
      <c r="G9771"/>
    </row>
    <row r="9772" spans="3:7" x14ac:dyDescent="0.25">
      <c r="C9772" s="15"/>
      <c r="G9772"/>
    </row>
    <row r="9773" spans="3:7" x14ac:dyDescent="0.25">
      <c r="C9773" s="15"/>
      <c r="G9773"/>
    </row>
    <row r="9774" spans="3:7" x14ac:dyDescent="0.25">
      <c r="C9774" s="15"/>
      <c r="G9774"/>
    </row>
    <row r="9775" spans="3:7" x14ac:dyDescent="0.25">
      <c r="C9775" s="15"/>
      <c r="G9775"/>
    </row>
    <row r="9776" spans="3:7" x14ac:dyDescent="0.25">
      <c r="C9776" s="15"/>
      <c r="G9776"/>
    </row>
    <row r="9777" spans="3:7" x14ac:dyDescent="0.25">
      <c r="C9777" s="15"/>
      <c r="G9777"/>
    </row>
    <row r="9778" spans="3:7" x14ac:dyDescent="0.25">
      <c r="C9778" s="15"/>
      <c r="G9778"/>
    </row>
    <row r="9779" spans="3:7" x14ac:dyDescent="0.25">
      <c r="C9779" s="15"/>
      <c r="G9779"/>
    </row>
    <row r="9780" spans="3:7" x14ac:dyDescent="0.25">
      <c r="C9780" s="15"/>
      <c r="G9780"/>
    </row>
    <row r="9781" spans="3:7" x14ac:dyDescent="0.25">
      <c r="C9781" s="15"/>
      <c r="G9781"/>
    </row>
    <row r="9782" spans="3:7" x14ac:dyDescent="0.25">
      <c r="C9782" s="15"/>
      <c r="G9782"/>
    </row>
    <row r="9783" spans="3:7" x14ac:dyDescent="0.25">
      <c r="C9783" s="15"/>
      <c r="G9783"/>
    </row>
    <row r="9784" spans="3:7" x14ac:dyDescent="0.25">
      <c r="C9784" s="15"/>
      <c r="G9784"/>
    </row>
    <row r="9785" spans="3:7" x14ac:dyDescent="0.25">
      <c r="C9785" s="15"/>
      <c r="G9785"/>
    </row>
    <row r="9786" spans="3:7" x14ac:dyDescent="0.25">
      <c r="C9786" s="15"/>
      <c r="G9786"/>
    </row>
    <row r="9787" spans="3:7" x14ac:dyDescent="0.25">
      <c r="C9787" s="15"/>
      <c r="G9787"/>
    </row>
    <row r="9788" spans="3:7" x14ac:dyDescent="0.25">
      <c r="C9788" s="15"/>
      <c r="G9788"/>
    </row>
    <row r="9789" spans="3:7" x14ac:dyDescent="0.25">
      <c r="C9789" s="15"/>
      <c r="G9789"/>
    </row>
    <row r="9790" spans="3:7" x14ac:dyDescent="0.25">
      <c r="C9790" s="15"/>
      <c r="G9790"/>
    </row>
    <row r="9791" spans="3:7" x14ac:dyDescent="0.25">
      <c r="C9791" s="15"/>
      <c r="G9791"/>
    </row>
    <row r="9792" spans="3:7" x14ac:dyDescent="0.25">
      <c r="C9792" s="15"/>
      <c r="G9792"/>
    </row>
    <row r="9793" spans="3:7" x14ac:dyDescent="0.25">
      <c r="C9793" s="15"/>
      <c r="G9793"/>
    </row>
    <row r="9794" spans="3:7" x14ac:dyDescent="0.25">
      <c r="C9794" s="15"/>
      <c r="G9794"/>
    </row>
    <row r="9795" spans="3:7" x14ac:dyDescent="0.25">
      <c r="C9795" s="15"/>
      <c r="G9795"/>
    </row>
    <row r="9796" spans="3:7" x14ac:dyDescent="0.25">
      <c r="C9796" s="15"/>
      <c r="G9796"/>
    </row>
    <row r="9797" spans="3:7" x14ac:dyDescent="0.25">
      <c r="C9797" s="15"/>
      <c r="G9797"/>
    </row>
    <row r="9798" spans="3:7" x14ac:dyDescent="0.25">
      <c r="C9798" s="15"/>
      <c r="G9798"/>
    </row>
    <row r="9799" spans="3:7" x14ac:dyDescent="0.25">
      <c r="C9799" s="15"/>
      <c r="G9799"/>
    </row>
    <row r="9800" spans="3:7" x14ac:dyDescent="0.25">
      <c r="C9800" s="15"/>
      <c r="G9800"/>
    </row>
    <row r="9801" spans="3:7" x14ac:dyDescent="0.25">
      <c r="C9801" s="15"/>
      <c r="G9801"/>
    </row>
    <row r="9802" spans="3:7" x14ac:dyDescent="0.25">
      <c r="C9802" s="15"/>
      <c r="G9802"/>
    </row>
    <row r="9803" spans="3:7" x14ac:dyDescent="0.25">
      <c r="C9803" s="15"/>
      <c r="G9803"/>
    </row>
    <row r="9804" spans="3:7" x14ac:dyDescent="0.25">
      <c r="C9804" s="15"/>
      <c r="G9804"/>
    </row>
    <row r="9805" spans="3:7" x14ac:dyDescent="0.25">
      <c r="C9805" s="15"/>
      <c r="G9805"/>
    </row>
    <row r="9806" spans="3:7" x14ac:dyDescent="0.25">
      <c r="C9806" s="15"/>
      <c r="G9806"/>
    </row>
    <row r="9807" spans="3:7" x14ac:dyDescent="0.25">
      <c r="C9807" s="15"/>
      <c r="G9807"/>
    </row>
    <row r="9808" spans="3:7" x14ac:dyDescent="0.25">
      <c r="C9808" s="15"/>
      <c r="G9808"/>
    </row>
    <row r="9809" spans="3:7" x14ac:dyDescent="0.25">
      <c r="C9809" s="15"/>
      <c r="G9809"/>
    </row>
    <row r="9810" spans="3:7" x14ac:dyDescent="0.25">
      <c r="C9810" s="15"/>
      <c r="G9810"/>
    </row>
    <row r="9811" spans="3:7" x14ac:dyDescent="0.25">
      <c r="C9811" s="15"/>
      <c r="G9811"/>
    </row>
    <row r="9812" spans="3:7" x14ac:dyDescent="0.25">
      <c r="C9812" s="15"/>
      <c r="G9812"/>
    </row>
    <row r="9813" spans="3:7" x14ac:dyDescent="0.25">
      <c r="C9813" s="15"/>
      <c r="G9813"/>
    </row>
    <row r="9814" spans="3:7" x14ac:dyDescent="0.25">
      <c r="C9814" s="15"/>
      <c r="G9814"/>
    </row>
    <row r="9815" spans="3:7" x14ac:dyDescent="0.25">
      <c r="C9815" s="15"/>
      <c r="G9815"/>
    </row>
    <row r="9816" spans="3:7" x14ac:dyDescent="0.25">
      <c r="C9816" s="15"/>
      <c r="G9816"/>
    </row>
    <row r="9817" spans="3:7" x14ac:dyDescent="0.25">
      <c r="C9817" s="15"/>
      <c r="G9817"/>
    </row>
    <row r="9818" spans="3:7" x14ac:dyDescent="0.25">
      <c r="C9818" s="15"/>
      <c r="G9818"/>
    </row>
    <row r="9819" spans="3:7" x14ac:dyDescent="0.25">
      <c r="C9819" s="15"/>
      <c r="G9819"/>
    </row>
    <row r="9820" spans="3:7" x14ac:dyDescent="0.25">
      <c r="C9820" s="15"/>
      <c r="G9820"/>
    </row>
    <row r="9821" spans="3:7" x14ac:dyDescent="0.25">
      <c r="C9821" s="15"/>
      <c r="G9821"/>
    </row>
    <row r="9822" spans="3:7" x14ac:dyDescent="0.25">
      <c r="C9822" s="15"/>
      <c r="G9822"/>
    </row>
    <row r="9823" spans="3:7" x14ac:dyDescent="0.25">
      <c r="C9823" s="15"/>
      <c r="G9823"/>
    </row>
    <row r="9824" spans="3:7" x14ac:dyDescent="0.25">
      <c r="C9824" s="15"/>
      <c r="G9824"/>
    </row>
    <row r="9825" spans="3:7" x14ac:dyDescent="0.25">
      <c r="C9825" s="15"/>
      <c r="G9825"/>
    </row>
    <row r="9826" spans="3:7" x14ac:dyDescent="0.25">
      <c r="C9826" s="15"/>
      <c r="G9826"/>
    </row>
    <row r="9827" spans="3:7" x14ac:dyDescent="0.25">
      <c r="C9827" s="15"/>
      <c r="G9827"/>
    </row>
    <row r="9828" spans="3:7" x14ac:dyDescent="0.25">
      <c r="C9828" s="15"/>
      <c r="G9828"/>
    </row>
    <row r="9829" spans="3:7" x14ac:dyDescent="0.25">
      <c r="C9829" s="15"/>
      <c r="G9829"/>
    </row>
    <row r="9830" spans="3:7" x14ac:dyDescent="0.25">
      <c r="C9830" s="15"/>
      <c r="G9830"/>
    </row>
    <row r="9831" spans="3:7" x14ac:dyDescent="0.25">
      <c r="C9831" s="15"/>
      <c r="G9831"/>
    </row>
    <row r="9832" spans="3:7" x14ac:dyDescent="0.25">
      <c r="C9832" s="15"/>
      <c r="G9832"/>
    </row>
    <row r="9833" spans="3:7" x14ac:dyDescent="0.25">
      <c r="C9833" s="15"/>
      <c r="G9833"/>
    </row>
    <row r="9834" spans="3:7" x14ac:dyDescent="0.25">
      <c r="C9834" s="15"/>
      <c r="G9834"/>
    </row>
    <row r="9835" spans="3:7" x14ac:dyDescent="0.25">
      <c r="C9835" s="15"/>
      <c r="G9835"/>
    </row>
    <row r="9836" spans="3:7" x14ac:dyDescent="0.25">
      <c r="C9836" s="15"/>
      <c r="G9836"/>
    </row>
    <row r="9837" spans="3:7" x14ac:dyDescent="0.25">
      <c r="C9837" s="15"/>
      <c r="G9837"/>
    </row>
    <row r="9838" spans="3:7" x14ac:dyDescent="0.25">
      <c r="C9838" s="15"/>
      <c r="G9838"/>
    </row>
    <row r="9839" spans="3:7" x14ac:dyDescent="0.25">
      <c r="C9839" s="15"/>
      <c r="G9839"/>
    </row>
    <row r="9840" spans="3:7" x14ac:dyDescent="0.25">
      <c r="C9840" s="15"/>
      <c r="G9840"/>
    </row>
    <row r="9841" spans="3:7" x14ac:dyDescent="0.25">
      <c r="C9841" s="15"/>
      <c r="G9841"/>
    </row>
    <row r="9842" spans="3:7" x14ac:dyDescent="0.25">
      <c r="C9842" s="15"/>
      <c r="G9842"/>
    </row>
    <row r="9843" spans="3:7" x14ac:dyDescent="0.25">
      <c r="C9843" s="15"/>
      <c r="G9843"/>
    </row>
    <row r="9844" spans="3:7" x14ac:dyDescent="0.25">
      <c r="C9844" s="15"/>
      <c r="G9844"/>
    </row>
    <row r="9845" spans="3:7" x14ac:dyDescent="0.25">
      <c r="C9845" s="15"/>
      <c r="G9845"/>
    </row>
    <row r="9846" spans="3:7" x14ac:dyDescent="0.25">
      <c r="C9846" s="15"/>
      <c r="G9846"/>
    </row>
    <row r="9847" spans="3:7" x14ac:dyDescent="0.25">
      <c r="C9847" s="15"/>
      <c r="G9847"/>
    </row>
    <row r="9848" spans="3:7" x14ac:dyDescent="0.25">
      <c r="C9848" s="15"/>
      <c r="G9848"/>
    </row>
    <row r="9849" spans="3:7" x14ac:dyDescent="0.25">
      <c r="C9849" s="15"/>
      <c r="G9849"/>
    </row>
    <row r="9850" spans="3:7" x14ac:dyDescent="0.25">
      <c r="C9850" s="15"/>
      <c r="G9850"/>
    </row>
    <row r="9851" spans="3:7" x14ac:dyDescent="0.25">
      <c r="C9851" s="15"/>
      <c r="G9851"/>
    </row>
    <row r="9852" spans="3:7" x14ac:dyDescent="0.25">
      <c r="C9852" s="15"/>
      <c r="G9852"/>
    </row>
    <row r="9853" spans="3:7" x14ac:dyDescent="0.25">
      <c r="C9853" s="15"/>
      <c r="G9853"/>
    </row>
    <row r="9854" spans="3:7" x14ac:dyDescent="0.25">
      <c r="C9854" s="15"/>
      <c r="G9854"/>
    </row>
    <row r="9855" spans="3:7" x14ac:dyDescent="0.25">
      <c r="C9855" s="15"/>
      <c r="G9855"/>
    </row>
    <row r="9856" spans="3:7" x14ac:dyDescent="0.25">
      <c r="C9856" s="15"/>
      <c r="G9856"/>
    </row>
    <row r="9857" spans="3:7" x14ac:dyDescent="0.25">
      <c r="C9857" s="15"/>
      <c r="G9857"/>
    </row>
    <row r="9858" spans="3:7" x14ac:dyDescent="0.25">
      <c r="C9858" s="15"/>
      <c r="G9858"/>
    </row>
    <row r="9859" spans="3:7" x14ac:dyDescent="0.25">
      <c r="C9859" s="15"/>
      <c r="G9859"/>
    </row>
    <row r="9860" spans="3:7" x14ac:dyDescent="0.25">
      <c r="C9860" s="15"/>
      <c r="G9860"/>
    </row>
    <row r="9861" spans="3:7" x14ac:dyDescent="0.25">
      <c r="C9861" s="15"/>
      <c r="G9861"/>
    </row>
    <row r="9862" spans="3:7" x14ac:dyDescent="0.25">
      <c r="C9862" s="15"/>
      <c r="G9862"/>
    </row>
    <row r="9863" spans="3:7" x14ac:dyDescent="0.25">
      <c r="C9863" s="15"/>
      <c r="G9863"/>
    </row>
    <row r="9864" spans="3:7" x14ac:dyDescent="0.25">
      <c r="C9864" s="15"/>
      <c r="G9864"/>
    </row>
    <row r="9865" spans="3:7" x14ac:dyDescent="0.25">
      <c r="C9865" s="15"/>
      <c r="G9865"/>
    </row>
    <row r="9866" spans="3:7" x14ac:dyDescent="0.25">
      <c r="C9866" s="15"/>
      <c r="G9866"/>
    </row>
    <row r="9867" spans="3:7" x14ac:dyDescent="0.25">
      <c r="C9867" s="15"/>
      <c r="G9867"/>
    </row>
    <row r="9868" spans="3:7" x14ac:dyDescent="0.25">
      <c r="C9868" s="15"/>
      <c r="G9868"/>
    </row>
    <row r="9869" spans="3:7" x14ac:dyDescent="0.25">
      <c r="C9869" s="15"/>
      <c r="G9869"/>
    </row>
    <row r="9870" spans="3:7" x14ac:dyDescent="0.25">
      <c r="C9870" s="15"/>
      <c r="G9870"/>
    </row>
    <row r="9871" spans="3:7" x14ac:dyDescent="0.25">
      <c r="C9871" s="15"/>
      <c r="G9871"/>
    </row>
    <row r="9872" spans="3:7" x14ac:dyDescent="0.25">
      <c r="C9872" s="15"/>
      <c r="G9872"/>
    </row>
    <row r="9873" spans="3:7" x14ac:dyDescent="0.25">
      <c r="C9873" s="15"/>
      <c r="G9873"/>
    </row>
    <row r="9874" spans="3:7" x14ac:dyDescent="0.25">
      <c r="C9874" s="15"/>
      <c r="G9874"/>
    </row>
    <row r="9875" spans="3:7" x14ac:dyDescent="0.25">
      <c r="C9875" s="15"/>
      <c r="G9875"/>
    </row>
    <row r="9876" spans="3:7" x14ac:dyDescent="0.25">
      <c r="C9876" s="15"/>
      <c r="G9876"/>
    </row>
    <row r="9877" spans="3:7" x14ac:dyDescent="0.25">
      <c r="C9877" s="15"/>
      <c r="G9877"/>
    </row>
    <row r="9878" spans="3:7" x14ac:dyDescent="0.25">
      <c r="C9878" s="15"/>
      <c r="G9878"/>
    </row>
    <row r="9879" spans="3:7" x14ac:dyDescent="0.25">
      <c r="C9879" s="15"/>
      <c r="G9879"/>
    </row>
    <row r="9880" spans="3:7" x14ac:dyDescent="0.25">
      <c r="C9880" s="15"/>
      <c r="G9880"/>
    </row>
    <row r="9881" spans="3:7" x14ac:dyDescent="0.25">
      <c r="C9881" s="15"/>
      <c r="G9881"/>
    </row>
    <row r="9882" spans="3:7" x14ac:dyDescent="0.25">
      <c r="C9882" s="15"/>
      <c r="G9882"/>
    </row>
    <row r="9883" spans="3:7" x14ac:dyDescent="0.25">
      <c r="C9883" s="15"/>
      <c r="G9883"/>
    </row>
    <row r="9884" spans="3:7" x14ac:dyDescent="0.25">
      <c r="C9884" s="15"/>
      <c r="G9884"/>
    </row>
    <row r="9885" spans="3:7" x14ac:dyDescent="0.25">
      <c r="C9885" s="15"/>
      <c r="G9885"/>
    </row>
    <row r="9886" spans="3:7" x14ac:dyDescent="0.25">
      <c r="C9886" s="15"/>
      <c r="G9886"/>
    </row>
    <row r="9887" spans="3:7" x14ac:dyDescent="0.25">
      <c r="C9887" s="15"/>
      <c r="G9887"/>
    </row>
    <row r="9888" spans="3:7" x14ac:dyDescent="0.25">
      <c r="C9888" s="15"/>
      <c r="G9888"/>
    </row>
    <row r="9889" spans="3:7" x14ac:dyDescent="0.25">
      <c r="C9889" s="15"/>
      <c r="G9889"/>
    </row>
    <row r="9890" spans="3:7" x14ac:dyDescent="0.25">
      <c r="C9890" s="15"/>
      <c r="G9890"/>
    </row>
    <row r="9891" spans="3:7" x14ac:dyDescent="0.25">
      <c r="C9891" s="15"/>
      <c r="G9891"/>
    </row>
    <row r="9892" spans="3:7" x14ac:dyDescent="0.25">
      <c r="C9892" s="15"/>
      <c r="G9892"/>
    </row>
    <row r="9893" spans="3:7" x14ac:dyDescent="0.25">
      <c r="C9893" s="15"/>
      <c r="G9893"/>
    </row>
    <row r="9894" spans="3:7" x14ac:dyDescent="0.25">
      <c r="C9894" s="15"/>
      <c r="G9894"/>
    </row>
    <row r="9895" spans="3:7" x14ac:dyDescent="0.25">
      <c r="C9895" s="15"/>
      <c r="G9895"/>
    </row>
    <row r="9896" spans="3:7" x14ac:dyDescent="0.25">
      <c r="C9896" s="15"/>
      <c r="G9896"/>
    </row>
    <row r="9897" spans="3:7" x14ac:dyDescent="0.25">
      <c r="C9897" s="15"/>
      <c r="G9897"/>
    </row>
    <row r="9898" spans="3:7" x14ac:dyDescent="0.25">
      <c r="C9898" s="15"/>
      <c r="G9898"/>
    </row>
    <row r="9899" spans="3:7" x14ac:dyDescent="0.25">
      <c r="C9899" s="15"/>
      <c r="G9899"/>
    </row>
    <row r="9900" spans="3:7" x14ac:dyDescent="0.25">
      <c r="C9900" s="15"/>
      <c r="G9900"/>
    </row>
    <row r="9901" spans="3:7" x14ac:dyDescent="0.25">
      <c r="C9901" s="15"/>
      <c r="G9901"/>
    </row>
    <row r="9902" spans="3:7" x14ac:dyDescent="0.25">
      <c r="C9902" s="15"/>
      <c r="G9902"/>
    </row>
    <row r="9903" spans="3:7" x14ac:dyDescent="0.25">
      <c r="C9903" s="15"/>
      <c r="G9903"/>
    </row>
    <row r="9904" spans="3:7" x14ac:dyDescent="0.25">
      <c r="C9904" s="15"/>
      <c r="G9904"/>
    </row>
    <row r="9905" spans="3:7" x14ac:dyDescent="0.25">
      <c r="C9905" s="15"/>
      <c r="G9905"/>
    </row>
    <row r="9906" spans="3:7" x14ac:dyDescent="0.25">
      <c r="C9906" s="15"/>
      <c r="G9906"/>
    </row>
    <row r="9907" spans="3:7" x14ac:dyDescent="0.25">
      <c r="C9907" s="15"/>
      <c r="G9907"/>
    </row>
    <row r="9908" spans="3:7" x14ac:dyDescent="0.25">
      <c r="C9908" s="15"/>
      <c r="G9908"/>
    </row>
    <row r="9909" spans="3:7" x14ac:dyDescent="0.25">
      <c r="C9909" s="15"/>
      <c r="G9909"/>
    </row>
    <row r="9910" spans="3:7" x14ac:dyDescent="0.25">
      <c r="C9910" s="15"/>
      <c r="G9910"/>
    </row>
    <row r="9911" spans="3:7" x14ac:dyDescent="0.25">
      <c r="C9911" s="15"/>
      <c r="G9911"/>
    </row>
    <row r="9912" spans="3:7" x14ac:dyDescent="0.25">
      <c r="C9912" s="15"/>
      <c r="G9912"/>
    </row>
    <row r="9913" spans="3:7" x14ac:dyDescent="0.25">
      <c r="C9913" s="15"/>
      <c r="G9913"/>
    </row>
    <row r="9914" spans="3:7" x14ac:dyDescent="0.25">
      <c r="C9914" s="15"/>
      <c r="G9914"/>
    </row>
    <row r="9915" spans="3:7" x14ac:dyDescent="0.25">
      <c r="C9915" s="15"/>
      <c r="G9915"/>
    </row>
    <row r="9916" spans="3:7" x14ac:dyDescent="0.25">
      <c r="C9916" s="15"/>
      <c r="G9916"/>
    </row>
    <row r="9917" spans="3:7" x14ac:dyDescent="0.25">
      <c r="C9917" s="15"/>
      <c r="G9917"/>
    </row>
    <row r="9918" spans="3:7" x14ac:dyDescent="0.25">
      <c r="C9918" s="15"/>
      <c r="G9918"/>
    </row>
    <row r="9919" spans="3:7" x14ac:dyDescent="0.25">
      <c r="C9919" s="15"/>
      <c r="G9919"/>
    </row>
    <row r="9920" spans="3:7" x14ac:dyDescent="0.25">
      <c r="C9920" s="15"/>
      <c r="G9920"/>
    </row>
    <row r="9921" spans="3:7" x14ac:dyDescent="0.25">
      <c r="C9921" s="15"/>
      <c r="G9921"/>
    </row>
    <row r="9922" spans="3:7" x14ac:dyDescent="0.25">
      <c r="C9922" s="15"/>
      <c r="G9922"/>
    </row>
    <row r="9923" spans="3:7" x14ac:dyDescent="0.25">
      <c r="C9923" s="15"/>
      <c r="G9923"/>
    </row>
    <row r="9924" spans="3:7" x14ac:dyDescent="0.25">
      <c r="C9924" s="15"/>
      <c r="G9924"/>
    </row>
    <row r="9925" spans="3:7" x14ac:dyDescent="0.25">
      <c r="C9925" s="15"/>
      <c r="G9925"/>
    </row>
    <row r="9926" spans="3:7" x14ac:dyDescent="0.25">
      <c r="C9926" s="15"/>
      <c r="G9926"/>
    </row>
    <row r="9927" spans="3:7" x14ac:dyDescent="0.25">
      <c r="C9927" s="15"/>
      <c r="G9927"/>
    </row>
    <row r="9928" spans="3:7" x14ac:dyDescent="0.25">
      <c r="C9928" s="15"/>
      <c r="G9928"/>
    </row>
    <row r="9929" spans="3:7" x14ac:dyDescent="0.25">
      <c r="C9929" s="15"/>
      <c r="G9929"/>
    </row>
    <row r="9930" spans="3:7" x14ac:dyDescent="0.25">
      <c r="C9930" s="15"/>
      <c r="G9930"/>
    </row>
    <row r="9931" spans="3:7" x14ac:dyDescent="0.25">
      <c r="C9931" s="15"/>
      <c r="G9931"/>
    </row>
    <row r="9932" spans="3:7" x14ac:dyDescent="0.25">
      <c r="C9932" s="15"/>
      <c r="G9932"/>
    </row>
    <row r="9933" spans="3:7" x14ac:dyDescent="0.25">
      <c r="C9933" s="15"/>
      <c r="G9933"/>
    </row>
    <row r="9934" spans="3:7" x14ac:dyDescent="0.25">
      <c r="C9934" s="15"/>
      <c r="G9934"/>
    </row>
    <row r="9935" spans="3:7" x14ac:dyDescent="0.25">
      <c r="C9935" s="15"/>
      <c r="G9935"/>
    </row>
    <row r="9936" spans="3:7" x14ac:dyDescent="0.25">
      <c r="C9936" s="15"/>
      <c r="G9936"/>
    </row>
    <row r="9937" spans="3:7" x14ac:dyDescent="0.25">
      <c r="C9937" s="15"/>
      <c r="G9937"/>
    </row>
    <row r="9938" spans="3:7" x14ac:dyDescent="0.25">
      <c r="C9938" s="15"/>
      <c r="G9938"/>
    </row>
    <row r="9939" spans="3:7" x14ac:dyDescent="0.25">
      <c r="C9939" s="15"/>
      <c r="G9939"/>
    </row>
    <row r="9940" spans="3:7" x14ac:dyDescent="0.25">
      <c r="C9940" s="15"/>
      <c r="G9940"/>
    </row>
    <row r="9941" spans="3:7" x14ac:dyDescent="0.25">
      <c r="C9941" s="15"/>
      <c r="G9941"/>
    </row>
    <row r="9942" spans="3:7" x14ac:dyDescent="0.25">
      <c r="C9942" s="15"/>
      <c r="G9942"/>
    </row>
    <row r="9943" spans="3:7" x14ac:dyDescent="0.25">
      <c r="C9943" s="15"/>
      <c r="G9943"/>
    </row>
    <row r="9944" spans="3:7" x14ac:dyDescent="0.25">
      <c r="C9944" s="15"/>
      <c r="G9944"/>
    </row>
    <row r="9945" spans="3:7" x14ac:dyDescent="0.25">
      <c r="C9945" s="15"/>
      <c r="G9945"/>
    </row>
    <row r="9946" spans="3:7" x14ac:dyDescent="0.25">
      <c r="C9946" s="15"/>
      <c r="G9946"/>
    </row>
    <row r="9947" spans="3:7" x14ac:dyDescent="0.25">
      <c r="C9947" s="15"/>
      <c r="G9947"/>
    </row>
    <row r="9948" spans="3:7" x14ac:dyDescent="0.25">
      <c r="C9948" s="15"/>
      <c r="G9948"/>
    </row>
    <row r="9949" spans="3:7" x14ac:dyDescent="0.25">
      <c r="C9949" s="15"/>
      <c r="G9949"/>
    </row>
    <row r="9950" spans="3:7" x14ac:dyDescent="0.25">
      <c r="C9950" s="15"/>
      <c r="G9950"/>
    </row>
    <row r="9951" spans="3:7" x14ac:dyDescent="0.25">
      <c r="C9951" s="15"/>
      <c r="G9951"/>
    </row>
    <row r="9952" spans="3:7" x14ac:dyDescent="0.25">
      <c r="C9952" s="15"/>
      <c r="G9952"/>
    </row>
    <row r="9953" spans="3:7" x14ac:dyDescent="0.25">
      <c r="C9953" s="15"/>
      <c r="G9953"/>
    </row>
    <row r="9954" spans="3:7" x14ac:dyDescent="0.25">
      <c r="C9954" s="15"/>
      <c r="G9954"/>
    </row>
    <row r="9955" spans="3:7" x14ac:dyDescent="0.25">
      <c r="C9955" s="15"/>
      <c r="G9955"/>
    </row>
    <row r="9956" spans="3:7" x14ac:dyDescent="0.25">
      <c r="C9956" s="15"/>
      <c r="G9956"/>
    </row>
    <row r="9957" spans="3:7" x14ac:dyDescent="0.25">
      <c r="C9957" s="15"/>
      <c r="G9957"/>
    </row>
    <row r="9958" spans="3:7" x14ac:dyDescent="0.25">
      <c r="C9958" s="15"/>
      <c r="G9958"/>
    </row>
    <row r="9959" spans="3:7" x14ac:dyDescent="0.25">
      <c r="C9959" s="15"/>
      <c r="G9959"/>
    </row>
    <row r="9960" spans="3:7" x14ac:dyDescent="0.25">
      <c r="C9960" s="15"/>
      <c r="G9960"/>
    </row>
    <row r="9961" spans="3:7" x14ac:dyDescent="0.25">
      <c r="C9961" s="15"/>
      <c r="G9961"/>
    </row>
    <row r="9962" spans="3:7" x14ac:dyDescent="0.25">
      <c r="C9962" s="15"/>
      <c r="G9962"/>
    </row>
    <row r="9963" spans="3:7" x14ac:dyDescent="0.25">
      <c r="C9963" s="15"/>
      <c r="G9963"/>
    </row>
    <row r="9964" spans="3:7" x14ac:dyDescent="0.25">
      <c r="C9964" s="15"/>
      <c r="G9964"/>
    </row>
    <row r="9965" spans="3:7" x14ac:dyDescent="0.25">
      <c r="C9965" s="15"/>
      <c r="G9965"/>
    </row>
    <row r="9966" spans="3:7" x14ac:dyDescent="0.25">
      <c r="C9966" s="15"/>
      <c r="G9966"/>
    </row>
    <row r="9967" spans="3:7" x14ac:dyDescent="0.25">
      <c r="C9967" s="15"/>
      <c r="G9967"/>
    </row>
    <row r="9968" spans="3:7" x14ac:dyDescent="0.25">
      <c r="C9968" s="15"/>
      <c r="G9968"/>
    </row>
    <row r="9969" spans="3:7" x14ac:dyDescent="0.25">
      <c r="C9969" s="15"/>
      <c r="G9969"/>
    </row>
    <row r="9970" spans="3:7" x14ac:dyDescent="0.25">
      <c r="C9970" s="15"/>
      <c r="G9970"/>
    </row>
    <row r="9971" spans="3:7" x14ac:dyDescent="0.25">
      <c r="C9971" s="15"/>
      <c r="G9971"/>
    </row>
    <row r="9972" spans="3:7" x14ac:dyDescent="0.25">
      <c r="C9972" s="15"/>
      <c r="G9972"/>
    </row>
    <row r="9973" spans="3:7" x14ac:dyDescent="0.25">
      <c r="C9973" s="15"/>
      <c r="G9973"/>
    </row>
    <row r="9974" spans="3:7" x14ac:dyDescent="0.25">
      <c r="C9974" s="15"/>
      <c r="G9974"/>
    </row>
    <row r="9975" spans="3:7" x14ac:dyDescent="0.25">
      <c r="C9975" s="15"/>
      <c r="G9975"/>
    </row>
    <row r="9976" spans="3:7" x14ac:dyDescent="0.25">
      <c r="C9976" s="15"/>
      <c r="G9976"/>
    </row>
    <row r="9977" spans="3:7" x14ac:dyDescent="0.25">
      <c r="C9977" s="15"/>
      <c r="G9977"/>
    </row>
    <row r="9978" spans="3:7" x14ac:dyDescent="0.25">
      <c r="C9978" s="15"/>
      <c r="G9978"/>
    </row>
    <row r="9979" spans="3:7" x14ac:dyDescent="0.25">
      <c r="C9979" s="15"/>
      <c r="G9979"/>
    </row>
    <row r="9980" spans="3:7" x14ac:dyDescent="0.25">
      <c r="C9980" s="15"/>
      <c r="G9980"/>
    </row>
    <row r="9981" spans="3:7" x14ac:dyDescent="0.25">
      <c r="C9981" s="15"/>
      <c r="G9981"/>
    </row>
    <row r="9982" spans="3:7" x14ac:dyDescent="0.25">
      <c r="C9982" s="15"/>
      <c r="G9982"/>
    </row>
    <row r="9983" spans="3:7" x14ac:dyDescent="0.25">
      <c r="C9983" s="15"/>
      <c r="G9983"/>
    </row>
    <row r="9984" spans="3:7" x14ac:dyDescent="0.25">
      <c r="C9984" s="15"/>
      <c r="G9984"/>
    </row>
    <row r="9985" spans="3:7" x14ac:dyDescent="0.25">
      <c r="C9985" s="15"/>
      <c r="G9985"/>
    </row>
    <row r="9986" spans="3:7" x14ac:dyDescent="0.25">
      <c r="C9986" s="15"/>
      <c r="G9986"/>
    </row>
    <row r="9987" spans="3:7" x14ac:dyDescent="0.25">
      <c r="C9987" s="15"/>
      <c r="G9987"/>
    </row>
    <row r="9988" spans="3:7" x14ac:dyDescent="0.25">
      <c r="C9988" s="15"/>
      <c r="G9988"/>
    </row>
    <row r="9989" spans="3:7" x14ac:dyDescent="0.25">
      <c r="C9989" s="15"/>
      <c r="G9989"/>
    </row>
    <row r="9990" spans="3:7" x14ac:dyDescent="0.25">
      <c r="C9990" s="15"/>
      <c r="G9990"/>
    </row>
    <row r="9991" spans="3:7" x14ac:dyDescent="0.25">
      <c r="C9991" s="15"/>
      <c r="G9991"/>
    </row>
    <row r="9992" spans="3:7" x14ac:dyDescent="0.25">
      <c r="C9992" s="15"/>
      <c r="G9992"/>
    </row>
    <row r="9993" spans="3:7" x14ac:dyDescent="0.25">
      <c r="C9993" s="15"/>
      <c r="G9993"/>
    </row>
    <row r="9994" spans="3:7" x14ac:dyDescent="0.25">
      <c r="C9994" s="15"/>
      <c r="G9994"/>
    </row>
    <row r="9995" spans="3:7" x14ac:dyDescent="0.25">
      <c r="C9995" s="15"/>
      <c r="G9995"/>
    </row>
    <row r="9996" spans="3:7" x14ac:dyDescent="0.25">
      <c r="C9996" s="15"/>
      <c r="G9996"/>
    </row>
    <row r="9997" spans="3:7" x14ac:dyDescent="0.25">
      <c r="C9997" s="15"/>
      <c r="G9997"/>
    </row>
    <row r="9998" spans="3:7" x14ac:dyDescent="0.25">
      <c r="C9998" s="15"/>
      <c r="G9998"/>
    </row>
    <row r="9999" spans="3:7" x14ac:dyDescent="0.25">
      <c r="C9999" s="15"/>
      <c r="G9999"/>
    </row>
    <row r="10000" spans="3:7" x14ac:dyDescent="0.25">
      <c r="C10000" s="15"/>
      <c r="G10000"/>
    </row>
    <row r="10001" spans="3:7" x14ac:dyDescent="0.25">
      <c r="C10001" s="15"/>
      <c r="G10001"/>
    </row>
    <row r="10002" spans="3:7" x14ac:dyDescent="0.25">
      <c r="C10002" s="15"/>
      <c r="G10002"/>
    </row>
    <row r="10003" spans="3:7" x14ac:dyDescent="0.25">
      <c r="C10003" s="15"/>
      <c r="G10003"/>
    </row>
    <row r="10004" spans="3:7" x14ac:dyDescent="0.25">
      <c r="C10004" s="15"/>
      <c r="G10004"/>
    </row>
    <row r="10005" spans="3:7" x14ac:dyDescent="0.25">
      <c r="C10005" s="15"/>
      <c r="G10005"/>
    </row>
    <row r="10006" spans="3:7" x14ac:dyDescent="0.25">
      <c r="C10006" s="15"/>
      <c r="G10006"/>
    </row>
    <row r="10007" spans="3:7" x14ac:dyDescent="0.25">
      <c r="C10007" s="15"/>
      <c r="G10007"/>
    </row>
    <row r="10008" spans="3:7" x14ac:dyDescent="0.25">
      <c r="C10008" s="15"/>
      <c r="G10008"/>
    </row>
    <row r="10009" spans="3:7" x14ac:dyDescent="0.25">
      <c r="C10009" s="15"/>
      <c r="G10009"/>
    </row>
    <row r="10010" spans="3:7" x14ac:dyDescent="0.25">
      <c r="C10010" s="15"/>
      <c r="G10010"/>
    </row>
    <row r="10011" spans="3:7" x14ac:dyDescent="0.25">
      <c r="C10011" s="15"/>
      <c r="G10011"/>
    </row>
    <row r="10012" spans="3:7" x14ac:dyDescent="0.25">
      <c r="C10012" s="15"/>
      <c r="G10012"/>
    </row>
    <row r="10013" spans="3:7" x14ac:dyDescent="0.25">
      <c r="C10013" s="15"/>
      <c r="G10013"/>
    </row>
    <row r="10014" spans="3:7" x14ac:dyDescent="0.25">
      <c r="C10014" s="15"/>
      <c r="G10014"/>
    </row>
    <row r="10015" spans="3:7" x14ac:dyDescent="0.25">
      <c r="C10015" s="15"/>
      <c r="G10015"/>
    </row>
    <row r="10016" spans="3:7" x14ac:dyDescent="0.25">
      <c r="C10016" s="15"/>
      <c r="G10016"/>
    </row>
    <row r="10017" spans="3:7" x14ac:dyDescent="0.25">
      <c r="C10017" s="15"/>
      <c r="G10017"/>
    </row>
    <row r="10018" spans="3:7" x14ac:dyDescent="0.25">
      <c r="C10018" s="15"/>
      <c r="G10018"/>
    </row>
    <row r="10019" spans="3:7" x14ac:dyDescent="0.25">
      <c r="C10019" s="15"/>
      <c r="G10019"/>
    </row>
    <row r="10020" spans="3:7" x14ac:dyDescent="0.25">
      <c r="C10020" s="15"/>
      <c r="G10020"/>
    </row>
    <row r="10021" spans="3:7" x14ac:dyDescent="0.25">
      <c r="C10021" s="15"/>
      <c r="G10021"/>
    </row>
    <row r="10022" spans="3:7" x14ac:dyDescent="0.25">
      <c r="C10022" s="15"/>
      <c r="G10022"/>
    </row>
    <row r="10023" spans="3:7" x14ac:dyDescent="0.25">
      <c r="C10023" s="15"/>
      <c r="G10023"/>
    </row>
    <row r="10024" spans="3:7" x14ac:dyDescent="0.25">
      <c r="C10024" s="15"/>
      <c r="G10024"/>
    </row>
    <row r="10025" spans="3:7" x14ac:dyDescent="0.25">
      <c r="C10025" s="15"/>
      <c r="G10025"/>
    </row>
    <row r="10026" spans="3:7" x14ac:dyDescent="0.25">
      <c r="C10026" s="15"/>
      <c r="G10026"/>
    </row>
    <row r="10027" spans="3:7" x14ac:dyDescent="0.25">
      <c r="C10027" s="15"/>
      <c r="G10027"/>
    </row>
    <row r="10028" spans="3:7" x14ac:dyDescent="0.25">
      <c r="C10028" s="15"/>
      <c r="G10028"/>
    </row>
    <row r="10029" spans="3:7" x14ac:dyDescent="0.25">
      <c r="C10029" s="15"/>
      <c r="G10029"/>
    </row>
    <row r="10030" spans="3:7" x14ac:dyDescent="0.25">
      <c r="C10030" s="15"/>
      <c r="G10030"/>
    </row>
    <row r="10031" spans="3:7" x14ac:dyDescent="0.25">
      <c r="C10031" s="15"/>
      <c r="G10031"/>
    </row>
    <row r="10032" spans="3:7" x14ac:dyDescent="0.25">
      <c r="C10032" s="15"/>
      <c r="G10032"/>
    </row>
    <row r="10033" spans="3:7" x14ac:dyDescent="0.25">
      <c r="C10033" s="15"/>
      <c r="G10033"/>
    </row>
    <row r="10034" spans="3:7" x14ac:dyDescent="0.25">
      <c r="C10034" s="15"/>
      <c r="G10034"/>
    </row>
    <row r="10035" spans="3:7" x14ac:dyDescent="0.25">
      <c r="C10035" s="15"/>
      <c r="G10035"/>
    </row>
    <row r="10036" spans="3:7" x14ac:dyDescent="0.25">
      <c r="C10036" s="15"/>
      <c r="G10036"/>
    </row>
    <row r="10037" spans="3:7" x14ac:dyDescent="0.25">
      <c r="C10037" s="15"/>
      <c r="G10037"/>
    </row>
    <row r="10038" spans="3:7" x14ac:dyDescent="0.25">
      <c r="C10038" s="15"/>
      <c r="G10038"/>
    </row>
    <row r="10039" spans="3:7" x14ac:dyDescent="0.25">
      <c r="C10039" s="15"/>
      <c r="G10039"/>
    </row>
    <row r="10040" spans="3:7" x14ac:dyDescent="0.25">
      <c r="C10040" s="15"/>
      <c r="G10040"/>
    </row>
    <row r="10041" spans="3:7" x14ac:dyDescent="0.25">
      <c r="C10041" s="15"/>
      <c r="G10041"/>
    </row>
    <row r="10042" spans="3:7" x14ac:dyDescent="0.25">
      <c r="C10042" s="15"/>
      <c r="G10042"/>
    </row>
    <row r="10043" spans="3:7" x14ac:dyDescent="0.25">
      <c r="C10043" s="15"/>
      <c r="G10043"/>
    </row>
    <row r="10044" spans="3:7" x14ac:dyDescent="0.25">
      <c r="C10044" s="15"/>
      <c r="G10044"/>
    </row>
    <row r="10045" spans="3:7" x14ac:dyDescent="0.25">
      <c r="C10045" s="15"/>
      <c r="G10045"/>
    </row>
    <row r="10046" spans="3:7" x14ac:dyDescent="0.25">
      <c r="C10046" s="15"/>
      <c r="G10046"/>
    </row>
    <row r="10047" spans="3:7" x14ac:dyDescent="0.25">
      <c r="C10047" s="15"/>
      <c r="G10047"/>
    </row>
    <row r="10048" spans="3:7" x14ac:dyDescent="0.25">
      <c r="C10048" s="15"/>
      <c r="G10048"/>
    </row>
    <row r="10049" spans="3:7" x14ac:dyDescent="0.25">
      <c r="C10049" s="15"/>
      <c r="G10049"/>
    </row>
    <row r="10050" spans="3:7" x14ac:dyDescent="0.25">
      <c r="C10050" s="15"/>
      <c r="G10050"/>
    </row>
    <row r="10051" spans="3:7" x14ac:dyDescent="0.25">
      <c r="C10051" s="15"/>
      <c r="G10051"/>
    </row>
    <row r="10052" spans="3:7" x14ac:dyDescent="0.25">
      <c r="C10052" s="15"/>
      <c r="G10052"/>
    </row>
    <row r="10053" spans="3:7" x14ac:dyDescent="0.25">
      <c r="C10053" s="15"/>
      <c r="G10053"/>
    </row>
    <row r="10054" spans="3:7" x14ac:dyDescent="0.25">
      <c r="C10054" s="15"/>
      <c r="G10054"/>
    </row>
    <row r="10055" spans="3:7" x14ac:dyDescent="0.25">
      <c r="C10055" s="15"/>
      <c r="G10055"/>
    </row>
    <row r="10056" spans="3:7" x14ac:dyDescent="0.25">
      <c r="C10056" s="15"/>
      <c r="G10056"/>
    </row>
    <row r="10057" spans="3:7" x14ac:dyDescent="0.25">
      <c r="C10057" s="15"/>
      <c r="G10057"/>
    </row>
    <row r="10058" spans="3:7" x14ac:dyDescent="0.25">
      <c r="C10058" s="15"/>
      <c r="G10058"/>
    </row>
    <row r="10059" spans="3:7" x14ac:dyDescent="0.25">
      <c r="C10059" s="15"/>
      <c r="G10059"/>
    </row>
    <row r="10060" spans="3:7" x14ac:dyDescent="0.25">
      <c r="C10060" s="15"/>
      <c r="G10060"/>
    </row>
    <row r="10061" spans="3:7" x14ac:dyDescent="0.25">
      <c r="C10061" s="15"/>
      <c r="G10061"/>
    </row>
    <row r="10062" spans="3:7" x14ac:dyDescent="0.25">
      <c r="C10062" s="15"/>
      <c r="G10062"/>
    </row>
    <row r="10063" spans="3:7" x14ac:dyDescent="0.25">
      <c r="C10063" s="15"/>
      <c r="G10063"/>
    </row>
    <row r="10064" spans="3:7" x14ac:dyDescent="0.25">
      <c r="C10064" s="15"/>
      <c r="G10064"/>
    </row>
    <row r="10065" spans="3:7" x14ac:dyDescent="0.25">
      <c r="C10065" s="15"/>
      <c r="G10065"/>
    </row>
    <row r="10066" spans="3:7" x14ac:dyDescent="0.25">
      <c r="C10066" s="15"/>
      <c r="G10066"/>
    </row>
    <row r="10067" spans="3:7" x14ac:dyDescent="0.25">
      <c r="C10067" s="15"/>
      <c r="G10067"/>
    </row>
    <row r="10068" spans="3:7" x14ac:dyDescent="0.25">
      <c r="C10068" s="15"/>
      <c r="G10068"/>
    </row>
    <row r="10069" spans="3:7" x14ac:dyDescent="0.25">
      <c r="C10069" s="15"/>
      <c r="G10069"/>
    </row>
    <row r="10070" spans="3:7" x14ac:dyDescent="0.25">
      <c r="C10070" s="15"/>
      <c r="G10070"/>
    </row>
    <row r="10071" spans="3:7" x14ac:dyDescent="0.25">
      <c r="C10071" s="15"/>
      <c r="G10071"/>
    </row>
    <row r="10072" spans="3:7" x14ac:dyDescent="0.25">
      <c r="C10072" s="15"/>
      <c r="G10072"/>
    </row>
    <row r="10073" spans="3:7" x14ac:dyDescent="0.25">
      <c r="C10073" s="15"/>
      <c r="G10073"/>
    </row>
    <row r="10074" spans="3:7" x14ac:dyDescent="0.25">
      <c r="C10074" s="15"/>
      <c r="G10074"/>
    </row>
    <row r="10075" spans="3:7" x14ac:dyDescent="0.25">
      <c r="C10075" s="15"/>
      <c r="G10075"/>
    </row>
    <row r="10076" spans="3:7" x14ac:dyDescent="0.25">
      <c r="C10076" s="15"/>
      <c r="G10076"/>
    </row>
    <row r="10077" spans="3:7" x14ac:dyDescent="0.25">
      <c r="C10077" s="15"/>
      <c r="G10077"/>
    </row>
    <row r="10078" spans="3:7" x14ac:dyDescent="0.25">
      <c r="C10078" s="15"/>
      <c r="G10078"/>
    </row>
    <row r="10079" spans="3:7" x14ac:dyDescent="0.25">
      <c r="C10079" s="15"/>
      <c r="G10079"/>
    </row>
    <row r="10080" spans="3:7" x14ac:dyDescent="0.25">
      <c r="C10080" s="15"/>
      <c r="G10080"/>
    </row>
    <row r="10081" spans="3:7" x14ac:dyDescent="0.25">
      <c r="C10081" s="15"/>
      <c r="G10081"/>
    </row>
    <row r="10082" spans="3:7" x14ac:dyDescent="0.25">
      <c r="C10082" s="15"/>
      <c r="G10082"/>
    </row>
    <row r="10083" spans="3:7" x14ac:dyDescent="0.25">
      <c r="C10083" s="15"/>
      <c r="G10083"/>
    </row>
    <row r="10084" spans="3:7" x14ac:dyDescent="0.25">
      <c r="C10084" s="15"/>
      <c r="G10084"/>
    </row>
    <row r="10085" spans="3:7" x14ac:dyDescent="0.25">
      <c r="C10085" s="15"/>
      <c r="G10085"/>
    </row>
    <row r="10086" spans="3:7" x14ac:dyDescent="0.25">
      <c r="C10086" s="15"/>
      <c r="G10086"/>
    </row>
    <row r="10087" spans="3:7" x14ac:dyDescent="0.25">
      <c r="C10087" s="15"/>
      <c r="G10087"/>
    </row>
    <row r="10088" spans="3:7" x14ac:dyDescent="0.25">
      <c r="C10088" s="15"/>
      <c r="G10088"/>
    </row>
    <row r="10089" spans="3:7" x14ac:dyDescent="0.25">
      <c r="C10089" s="15"/>
      <c r="G10089"/>
    </row>
    <row r="10090" spans="3:7" x14ac:dyDescent="0.25">
      <c r="C10090" s="15"/>
      <c r="G10090"/>
    </row>
    <row r="10091" spans="3:7" x14ac:dyDescent="0.25">
      <c r="C10091" s="15"/>
      <c r="G10091"/>
    </row>
    <row r="10092" spans="3:7" x14ac:dyDescent="0.25">
      <c r="C10092" s="15"/>
      <c r="G10092"/>
    </row>
    <row r="10093" spans="3:7" x14ac:dyDescent="0.25">
      <c r="C10093" s="15"/>
      <c r="G10093"/>
    </row>
    <row r="10094" spans="3:7" x14ac:dyDescent="0.25">
      <c r="C10094" s="15"/>
      <c r="G10094"/>
    </row>
    <row r="10095" spans="3:7" x14ac:dyDescent="0.25">
      <c r="C10095" s="15"/>
      <c r="G10095"/>
    </row>
    <row r="10096" spans="3:7" x14ac:dyDescent="0.25">
      <c r="C10096" s="15"/>
      <c r="G10096"/>
    </row>
    <row r="10097" spans="3:7" x14ac:dyDescent="0.25">
      <c r="C10097" s="15"/>
      <c r="G10097"/>
    </row>
    <row r="10098" spans="3:7" x14ac:dyDescent="0.25">
      <c r="C10098" s="15"/>
      <c r="G10098"/>
    </row>
    <row r="10099" spans="3:7" x14ac:dyDescent="0.25">
      <c r="C10099" s="15"/>
      <c r="G10099"/>
    </row>
    <row r="10100" spans="3:7" x14ac:dyDescent="0.25">
      <c r="C10100" s="15"/>
      <c r="G10100"/>
    </row>
    <row r="10101" spans="3:7" x14ac:dyDescent="0.25">
      <c r="C10101" s="15"/>
      <c r="G10101"/>
    </row>
    <row r="10102" spans="3:7" x14ac:dyDescent="0.25">
      <c r="C10102" s="15"/>
      <c r="G10102"/>
    </row>
    <row r="10103" spans="3:7" x14ac:dyDescent="0.25">
      <c r="C10103" s="15"/>
      <c r="G10103"/>
    </row>
    <row r="10104" spans="3:7" x14ac:dyDescent="0.25">
      <c r="C10104" s="15"/>
      <c r="G10104"/>
    </row>
    <row r="10105" spans="3:7" x14ac:dyDescent="0.25">
      <c r="C10105" s="15"/>
      <c r="G10105"/>
    </row>
    <row r="10106" spans="3:7" x14ac:dyDescent="0.25">
      <c r="C10106" s="15"/>
      <c r="G10106"/>
    </row>
    <row r="10107" spans="3:7" x14ac:dyDescent="0.25">
      <c r="C10107" s="15"/>
      <c r="G10107"/>
    </row>
    <row r="10108" spans="3:7" x14ac:dyDescent="0.25">
      <c r="C10108" s="15"/>
      <c r="G10108"/>
    </row>
    <row r="10109" spans="3:7" x14ac:dyDescent="0.25">
      <c r="C10109" s="15"/>
      <c r="G10109"/>
    </row>
    <row r="10110" spans="3:7" x14ac:dyDescent="0.25">
      <c r="C10110" s="15"/>
      <c r="G10110"/>
    </row>
    <row r="10111" spans="3:7" x14ac:dyDescent="0.25">
      <c r="C10111" s="15"/>
      <c r="G10111"/>
    </row>
    <row r="10112" spans="3:7" x14ac:dyDescent="0.25">
      <c r="C10112" s="15"/>
      <c r="G10112"/>
    </row>
    <row r="10113" spans="3:7" x14ac:dyDescent="0.25">
      <c r="C10113" s="15"/>
      <c r="G10113"/>
    </row>
    <row r="10114" spans="3:7" x14ac:dyDescent="0.25">
      <c r="C10114" s="15"/>
      <c r="G10114"/>
    </row>
    <row r="10115" spans="3:7" x14ac:dyDescent="0.25">
      <c r="C10115" s="15"/>
      <c r="G10115"/>
    </row>
    <row r="10116" spans="3:7" x14ac:dyDescent="0.25">
      <c r="C10116" s="15"/>
      <c r="G10116"/>
    </row>
    <row r="10117" spans="3:7" x14ac:dyDescent="0.25">
      <c r="C10117" s="15"/>
      <c r="G10117"/>
    </row>
    <row r="10118" spans="3:7" x14ac:dyDescent="0.25">
      <c r="C10118" s="15"/>
      <c r="G10118"/>
    </row>
    <row r="10119" spans="3:7" x14ac:dyDescent="0.25">
      <c r="C10119" s="15"/>
      <c r="G10119"/>
    </row>
    <row r="10120" spans="3:7" x14ac:dyDescent="0.25">
      <c r="C10120" s="15"/>
      <c r="G10120"/>
    </row>
    <row r="10121" spans="3:7" x14ac:dyDescent="0.25">
      <c r="C10121" s="15"/>
      <c r="G10121"/>
    </row>
    <row r="10122" spans="3:7" x14ac:dyDescent="0.25">
      <c r="C10122" s="15"/>
      <c r="G10122"/>
    </row>
    <row r="10123" spans="3:7" x14ac:dyDescent="0.25">
      <c r="C10123" s="15"/>
      <c r="G10123"/>
    </row>
    <row r="10124" spans="3:7" x14ac:dyDescent="0.25">
      <c r="C10124" s="15"/>
      <c r="G10124"/>
    </row>
    <row r="10125" spans="3:7" x14ac:dyDescent="0.25">
      <c r="C10125" s="15"/>
      <c r="G10125"/>
    </row>
    <row r="10126" spans="3:7" x14ac:dyDescent="0.25">
      <c r="C10126" s="15"/>
      <c r="G10126"/>
    </row>
    <row r="10127" spans="3:7" x14ac:dyDescent="0.25">
      <c r="C10127" s="15"/>
      <c r="G10127"/>
    </row>
    <row r="10128" spans="3:7" x14ac:dyDescent="0.25">
      <c r="C10128" s="15"/>
      <c r="G10128"/>
    </row>
    <row r="10129" spans="3:7" x14ac:dyDescent="0.25">
      <c r="C10129" s="15"/>
      <c r="G10129"/>
    </row>
    <row r="10130" spans="3:7" x14ac:dyDescent="0.25">
      <c r="C10130" s="15"/>
      <c r="G10130"/>
    </row>
    <row r="10131" spans="3:7" x14ac:dyDescent="0.25">
      <c r="C10131" s="15"/>
      <c r="G10131"/>
    </row>
    <row r="10132" spans="3:7" x14ac:dyDescent="0.25">
      <c r="C10132" s="15"/>
      <c r="G10132"/>
    </row>
    <row r="10133" spans="3:7" x14ac:dyDescent="0.25">
      <c r="C10133" s="15"/>
      <c r="G10133"/>
    </row>
    <row r="10134" spans="3:7" x14ac:dyDescent="0.25">
      <c r="C10134" s="15"/>
      <c r="G10134"/>
    </row>
    <row r="10135" spans="3:7" x14ac:dyDescent="0.25">
      <c r="C10135" s="15"/>
      <c r="G10135"/>
    </row>
    <row r="10136" spans="3:7" x14ac:dyDescent="0.25">
      <c r="C10136" s="15"/>
      <c r="G10136"/>
    </row>
    <row r="10137" spans="3:7" x14ac:dyDescent="0.25">
      <c r="C10137" s="15"/>
      <c r="G10137"/>
    </row>
    <row r="10138" spans="3:7" x14ac:dyDescent="0.25">
      <c r="C10138" s="15"/>
      <c r="G10138"/>
    </row>
    <row r="10139" spans="3:7" x14ac:dyDescent="0.25">
      <c r="C10139" s="15"/>
      <c r="G10139"/>
    </row>
    <row r="10140" spans="3:7" x14ac:dyDescent="0.25">
      <c r="C10140" s="15"/>
      <c r="G10140"/>
    </row>
    <row r="10141" spans="3:7" x14ac:dyDescent="0.25">
      <c r="C10141" s="15"/>
      <c r="G10141"/>
    </row>
    <row r="10142" spans="3:7" x14ac:dyDescent="0.25">
      <c r="C10142" s="15"/>
      <c r="G10142"/>
    </row>
    <row r="10143" spans="3:7" x14ac:dyDescent="0.25">
      <c r="C10143" s="15"/>
      <c r="G10143"/>
    </row>
    <row r="10144" spans="3:7" x14ac:dyDescent="0.25">
      <c r="C10144" s="15"/>
      <c r="G10144"/>
    </row>
    <row r="10145" spans="3:7" x14ac:dyDescent="0.25">
      <c r="C10145" s="15"/>
      <c r="G10145"/>
    </row>
    <row r="10146" spans="3:7" x14ac:dyDescent="0.25">
      <c r="C10146" s="15"/>
      <c r="G10146"/>
    </row>
    <row r="10147" spans="3:7" x14ac:dyDescent="0.25">
      <c r="C10147" s="15"/>
      <c r="G10147"/>
    </row>
    <row r="10148" spans="3:7" x14ac:dyDescent="0.25">
      <c r="C10148" s="15"/>
      <c r="G10148"/>
    </row>
    <row r="10149" spans="3:7" x14ac:dyDescent="0.25">
      <c r="C10149" s="15"/>
      <c r="G10149"/>
    </row>
    <row r="10150" spans="3:7" x14ac:dyDescent="0.25">
      <c r="C10150" s="15"/>
      <c r="G10150"/>
    </row>
    <row r="10151" spans="3:7" x14ac:dyDescent="0.25">
      <c r="C10151" s="15"/>
      <c r="G10151"/>
    </row>
    <row r="10152" spans="3:7" x14ac:dyDescent="0.25">
      <c r="C10152" s="15"/>
      <c r="G10152"/>
    </row>
    <row r="10153" spans="3:7" x14ac:dyDescent="0.25">
      <c r="C10153" s="15"/>
      <c r="G10153"/>
    </row>
    <row r="10154" spans="3:7" x14ac:dyDescent="0.25">
      <c r="C10154" s="15"/>
      <c r="G10154"/>
    </row>
    <row r="10155" spans="3:7" x14ac:dyDescent="0.25">
      <c r="C10155" s="15"/>
      <c r="G10155"/>
    </row>
    <row r="10156" spans="3:7" x14ac:dyDescent="0.25">
      <c r="C10156" s="15"/>
      <c r="G10156"/>
    </row>
    <row r="10157" spans="3:7" x14ac:dyDescent="0.25">
      <c r="C10157" s="15"/>
      <c r="G10157"/>
    </row>
    <row r="10158" spans="3:7" x14ac:dyDescent="0.25">
      <c r="C10158" s="15"/>
      <c r="G10158"/>
    </row>
    <row r="10159" spans="3:7" x14ac:dyDescent="0.25">
      <c r="C10159" s="15"/>
      <c r="G10159"/>
    </row>
    <row r="10160" spans="3:7" x14ac:dyDescent="0.25">
      <c r="C10160" s="15"/>
      <c r="G10160"/>
    </row>
    <row r="10161" spans="3:7" x14ac:dyDescent="0.25">
      <c r="C10161" s="15"/>
      <c r="G10161"/>
    </row>
    <row r="10162" spans="3:7" x14ac:dyDescent="0.25">
      <c r="C10162" s="15"/>
      <c r="G10162"/>
    </row>
    <row r="10163" spans="3:7" x14ac:dyDescent="0.25">
      <c r="C10163" s="15"/>
      <c r="G10163"/>
    </row>
    <row r="10164" spans="3:7" x14ac:dyDescent="0.25">
      <c r="C10164" s="15"/>
      <c r="G10164"/>
    </row>
    <row r="10165" spans="3:7" x14ac:dyDescent="0.25">
      <c r="C10165" s="15"/>
      <c r="G10165"/>
    </row>
    <row r="10166" spans="3:7" x14ac:dyDescent="0.25">
      <c r="C10166" s="15"/>
      <c r="G10166"/>
    </row>
    <row r="10167" spans="3:7" x14ac:dyDescent="0.25">
      <c r="C10167" s="15"/>
      <c r="G10167"/>
    </row>
    <row r="10168" spans="3:7" x14ac:dyDescent="0.25">
      <c r="C10168" s="15"/>
      <c r="G10168"/>
    </row>
    <row r="10169" spans="3:7" x14ac:dyDescent="0.25">
      <c r="C10169" s="15"/>
      <c r="G10169"/>
    </row>
    <row r="10170" spans="3:7" x14ac:dyDescent="0.25">
      <c r="C10170" s="15"/>
      <c r="G10170"/>
    </row>
    <row r="10171" spans="3:7" x14ac:dyDescent="0.25">
      <c r="C10171" s="15"/>
      <c r="G10171"/>
    </row>
    <row r="10172" spans="3:7" x14ac:dyDescent="0.25">
      <c r="C10172" s="15"/>
      <c r="G10172"/>
    </row>
    <row r="10173" spans="3:7" x14ac:dyDescent="0.25">
      <c r="C10173" s="15"/>
      <c r="G10173"/>
    </row>
    <row r="10174" spans="3:7" x14ac:dyDescent="0.25">
      <c r="C10174" s="15"/>
      <c r="G10174"/>
    </row>
    <row r="10175" spans="3:7" x14ac:dyDescent="0.25">
      <c r="C10175" s="15"/>
      <c r="G10175"/>
    </row>
    <row r="10176" spans="3:7" x14ac:dyDescent="0.25">
      <c r="C10176" s="15"/>
      <c r="G10176"/>
    </row>
    <row r="10177" spans="3:7" x14ac:dyDescent="0.25">
      <c r="C10177" s="15"/>
      <c r="G10177"/>
    </row>
    <row r="10178" spans="3:7" x14ac:dyDescent="0.25">
      <c r="C10178" s="15"/>
      <c r="G10178"/>
    </row>
    <row r="10179" spans="3:7" x14ac:dyDescent="0.25">
      <c r="C10179" s="15"/>
      <c r="G10179"/>
    </row>
    <row r="10180" spans="3:7" x14ac:dyDescent="0.25">
      <c r="C10180" s="15"/>
      <c r="G10180"/>
    </row>
    <row r="10181" spans="3:7" x14ac:dyDescent="0.25">
      <c r="C10181" s="15"/>
      <c r="G10181"/>
    </row>
    <row r="10182" spans="3:7" x14ac:dyDescent="0.25">
      <c r="C10182" s="15"/>
      <c r="G10182"/>
    </row>
    <row r="10183" spans="3:7" x14ac:dyDescent="0.25">
      <c r="C10183" s="15"/>
      <c r="G10183"/>
    </row>
    <row r="10184" spans="3:7" x14ac:dyDescent="0.25">
      <c r="C10184" s="15"/>
      <c r="G10184"/>
    </row>
    <row r="10185" spans="3:7" x14ac:dyDescent="0.25">
      <c r="C10185" s="15"/>
      <c r="G10185"/>
    </row>
    <row r="10186" spans="3:7" x14ac:dyDescent="0.25">
      <c r="C10186" s="15"/>
      <c r="G10186"/>
    </row>
    <row r="10187" spans="3:7" x14ac:dyDescent="0.25">
      <c r="C10187" s="15"/>
      <c r="G10187"/>
    </row>
    <row r="10188" spans="3:7" x14ac:dyDescent="0.25">
      <c r="C10188" s="15"/>
      <c r="G10188"/>
    </row>
    <row r="10189" spans="3:7" x14ac:dyDescent="0.25">
      <c r="C10189" s="15"/>
      <c r="G10189"/>
    </row>
    <row r="10190" spans="3:7" x14ac:dyDescent="0.25">
      <c r="C10190" s="15"/>
      <c r="G10190"/>
    </row>
    <row r="10191" spans="3:7" x14ac:dyDescent="0.25">
      <c r="C10191" s="15"/>
      <c r="G10191"/>
    </row>
    <row r="10192" spans="3:7" x14ac:dyDescent="0.25">
      <c r="C10192" s="15"/>
      <c r="G10192"/>
    </row>
    <row r="10193" spans="3:7" x14ac:dyDescent="0.25">
      <c r="C10193" s="15"/>
      <c r="G10193"/>
    </row>
    <row r="10194" spans="3:7" x14ac:dyDescent="0.25">
      <c r="C10194" s="15"/>
      <c r="G10194"/>
    </row>
    <row r="10195" spans="3:7" x14ac:dyDescent="0.25">
      <c r="C10195" s="15"/>
      <c r="G10195"/>
    </row>
    <row r="10196" spans="3:7" x14ac:dyDescent="0.25">
      <c r="C10196" s="15"/>
      <c r="G10196"/>
    </row>
    <row r="10197" spans="3:7" x14ac:dyDescent="0.25">
      <c r="C10197" s="15"/>
      <c r="G10197"/>
    </row>
    <row r="10198" spans="3:7" x14ac:dyDescent="0.25">
      <c r="C10198" s="15"/>
      <c r="G10198"/>
    </row>
    <row r="10199" spans="3:7" x14ac:dyDescent="0.25">
      <c r="C10199" s="15"/>
      <c r="G10199"/>
    </row>
    <row r="10200" spans="3:7" x14ac:dyDescent="0.25">
      <c r="C10200" s="15"/>
      <c r="G10200"/>
    </row>
    <row r="10201" spans="3:7" x14ac:dyDescent="0.25">
      <c r="C10201" s="15"/>
      <c r="G10201"/>
    </row>
    <row r="10202" spans="3:7" x14ac:dyDescent="0.25">
      <c r="C10202" s="15"/>
      <c r="G10202"/>
    </row>
    <row r="10203" spans="3:7" x14ac:dyDescent="0.25">
      <c r="C10203" s="15"/>
      <c r="G10203"/>
    </row>
    <row r="10204" spans="3:7" x14ac:dyDescent="0.25">
      <c r="C10204" s="15"/>
      <c r="G10204"/>
    </row>
    <row r="10205" spans="3:7" x14ac:dyDescent="0.25">
      <c r="C10205" s="15"/>
      <c r="G10205"/>
    </row>
    <row r="10206" spans="3:7" x14ac:dyDescent="0.25">
      <c r="C10206" s="15"/>
      <c r="G10206"/>
    </row>
    <row r="10207" spans="3:7" x14ac:dyDescent="0.25">
      <c r="C10207" s="15"/>
      <c r="G10207"/>
    </row>
    <row r="10208" spans="3:7" x14ac:dyDescent="0.25">
      <c r="C10208" s="15"/>
      <c r="G10208"/>
    </row>
    <row r="10209" spans="3:7" x14ac:dyDescent="0.25">
      <c r="C10209" s="15"/>
      <c r="G10209"/>
    </row>
    <row r="10210" spans="3:7" x14ac:dyDescent="0.25">
      <c r="C10210" s="15"/>
      <c r="G10210"/>
    </row>
    <row r="10211" spans="3:7" x14ac:dyDescent="0.25">
      <c r="C10211" s="15"/>
      <c r="G10211"/>
    </row>
    <row r="10212" spans="3:7" x14ac:dyDescent="0.25">
      <c r="C10212" s="15"/>
      <c r="G10212"/>
    </row>
    <row r="10213" spans="3:7" x14ac:dyDescent="0.25">
      <c r="C10213" s="15"/>
      <c r="G10213"/>
    </row>
    <row r="10214" spans="3:7" x14ac:dyDescent="0.25">
      <c r="C10214" s="15"/>
      <c r="G10214"/>
    </row>
    <row r="10215" spans="3:7" x14ac:dyDescent="0.25">
      <c r="C10215" s="15"/>
      <c r="G10215"/>
    </row>
    <row r="10216" spans="3:7" x14ac:dyDescent="0.25">
      <c r="C10216" s="15"/>
      <c r="G10216"/>
    </row>
    <row r="10217" spans="3:7" x14ac:dyDescent="0.25">
      <c r="C10217" s="15"/>
      <c r="G10217"/>
    </row>
    <row r="10218" spans="3:7" x14ac:dyDescent="0.25">
      <c r="C10218" s="15"/>
      <c r="G10218"/>
    </row>
    <row r="10219" spans="3:7" x14ac:dyDescent="0.25">
      <c r="C10219" s="15"/>
      <c r="G10219"/>
    </row>
    <row r="10220" spans="3:7" x14ac:dyDescent="0.25">
      <c r="C10220" s="15"/>
      <c r="G10220"/>
    </row>
    <row r="10221" spans="3:7" x14ac:dyDescent="0.25">
      <c r="C10221" s="15"/>
      <c r="G10221"/>
    </row>
    <row r="10222" spans="3:7" x14ac:dyDescent="0.25">
      <c r="C10222" s="15"/>
      <c r="G10222"/>
    </row>
    <row r="10223" spans="3:7" x14ac:dyDescent="0.25">
      <c r="C10223" s="15"/>
      <c r="G10223"/>
    </row>
    <row r="10224" spans="3:7" x14ac:dyDescent="0.25">
      <c r="C10224" s="15"/>
      <c r="G10224"/>
    </row>
    <row r="10225" spans="3:7" x14ac:dyDescent="0.25">
      <c r="C10225" s="15"/>
      <c r="G10225"/>
    </row>
    <row r="10226" spans="3:7" x14ac:dyDescent="0.25">
      <c r="C10226" s="15"/>
      <c r="G10226"/>
    </row>
    <row r="10227" spans="3:7" x14ac:dyDescent="0.25">
      <c r="C10227" s="15"/>
      <c r="G10227"/>
    </row>
    <row r="10228" spans="3:7" x14ac:dyDescent="0.25">
      <c r="C10228" s="15"/>
      <c r="G10228"/>
    </row>
    <row r="10229" spans="3:7" x14ac:dyDescent="0.25">
      <c r="C10229" s="15"/>
      <c r="G10229"/>
    </row>
    <row r="10230" spans="3:7" x14ac:dyDescent="0.25">
      <c r="C10230" s="15"/>
      <c r="G10230"/>
    </row>
    <row r="10231" spans="3:7" x14ac:dyDescent="0.25">
      <c r="C10231" s="15"/>
      <c r="G10231"/>
    </row>
    <row r="10232" spans="3:7" x14ac:dyDescent="0.25">
      <c r="C10232" s="15"/>
      <c r="G10232"/>
    </row>
    <row r="10233" spans="3:7" x14ac:dyDescent="0.25">
      <c r="C10233" s="15"/>
      <c r="G10233"/>
    </row>
    <row r="10234" spans="3:7" x14ac:dyDescent="0.25">
      <c r="C10234" s="15"/>
      <c r="G10234"/>
    </row>
    <row r="10235" spans="3:7" x14ac:dyDescent="0.25">
      <c r="C10235" s="15"/>
      <c r="G10235"/>
    </row>
    <row r="10236" spans="3:7" x14ac:dyDescent="0.25">
      <c r="C10236" s="15"/>
      <c r="G10236"/>
    </row>
    <row r="10237" spans="3:7" x14ac:dyDescent="0.25">
      <c r="C10237" s="15"/>
      <c r="G10237"/>
    </row>
    <row r="10238" spans="3:7" x14ac:dyDescent="0.25">
      <c r="C10238" s="15"/>
      <c r="G10238"/>
    </row>
    <row r="10239" spans="3:7" x14ac:dyDescent="0.25">
      <c r="C10239" s="15"/>
      <c r="G10239"/>
    </row>
    <row r="10240" spans="3:7" x14ac:dyDescent="0.25">
      <c r="C10240" s="15"/>
      <c r="G10240"/>
    </row>
    <row r="10241" spans="3:7" x14ac:dyDescent="0.25">
      <c r="C10241" s="15"/>
      <c r="G10241"/>
    </row>
    <row r="10242" spans="3:7" x14ac:dyDescent="0.25">
      <c r="C10242" s="15"/>
      <c r="G10242"/>
    </row>
    <row r="10243" spans="3:7" x14ac:dyDescent="0.25">
      <c r="C10243" s="15"/>
      <c r="G10243"/>
    </row>
    <row r="10244" spans="3:7" x14ac:dyDescent="0.25">
      <c r="C10244" s="15"/>
      <c r="G10244"/>
    </row>
    <row r="10245" spans="3:7" x14ac:dyDescent="0.25">
      <c r="C10245" s="15"/>
      <c r="G10245"/>
    </row>
    <row r="10246" spans="3:7" x14ac:dyDescent="0.25">
      <c r="C10246" s="15"/>
      <c r="G10246"/>
    </row>
    <row r="10247" spans="3:7" x14ac:dyDescent="0.25">
      <c r="C10247" s="15"/>
      <c r="G10247"/>
    </row>
    <row r="10248" spans="3:7" x14ac:dyDescent="0.25">
      <c r="C10248" s="15"/>
      <c r="G10248"/>
    </row>
    <row r="10249" spans="3:7" x14ac:dyDescent="0.25">
      <c r="C10249" s="15"/>
      <c r="G10249"/>
    </row>
    <row r="10250" spans="3:7" x14ac:dyDescent="0.25">
      <c r="C10250" s="15"/>
      <c r="G10250"/>
    </row>
    <row r="10251" spans="3:7" x14ac:dyDescent="0.25">
      <c r="C10251" s="15"/>
      <c r="G10251"/>
    </row>
    <row r="10252" spans="3:7" x14ac:dyDescent="0.25">
      <c r="C10252" s="15"/>
      <c r="G10252"/>
    </row>
    <row r="10253" spans="3:7" x14ac:dyDescent="0.25">
      <c r="C10253" s="15"/>
      <c r="G10253"/>
    </row>
    <row r="10254" spans="3:7" x14ac:dyDescent="0.25">
      <c r="C10254" s="15"/>
      <c r="G10254"/>
    </row>
    <row r="10255" spans="3:7" x14ac:dyDescent="0.25">
      <c r="C10255" s="15"/>
      <c r="G10255"/>
    </row>
    <row r="10256" spans="3:7" x14ac:dyDescent="0.25">
      <c r="C10256" s="15"/>
      <c r="G10256"/>
    </row>
    <row r="10257" spans="3:7" x14ac:dyDescent="0.25">
      <c r="C10257" s="15"/>
      <c r="G10257"/>
    </row>
    <row r="10258" spans="3:7" x14ac:dyDescent="0.25">
      <c r="C10258" s="15"/>
      <c r="G10258"/>
    </row>
    <row r="10259" spans="3:7" x14ac:dyDescent="0.25">
      <c r="C10259" s="15"/>
      <c r="G10259"/>
    </row>
    <row r="10260" spans="3:7" x14ac:dyDescent="0.25">
      <c r="C10260" s="15"/>
      <c r="G10260"/>
    </row>
    <row r="10261" spans="3:7" x14ac:dyDescent="0.25">
      <c r="C10261" s="15"/>
      <c r="G10261"/>
    </row>
    <row r="10262" spans="3:7" x14ac:dyDescent="0.25">
      <c r="C10262" s="15"/>
      <c r="G10262"/>
    </row>
    <row r="10263" spans="3:7" x14ac:dyDescent="0.25">
      <c r="C10263" s="15"/>
      <c r="G10263"/>
    </row>
    <row r="10264" spans="3:7" x14ac:dyDescent="0.25">
      <c r="C10264" s="15"/>
      <c r="G10264"/>
    </row>
    <row r="10265" spans="3:7" x14ac:dyDescent="0.25">
      <c r="C10265" s="15"/>
      <c r="G10265"/>
    </row>
    <row r="10266" spans="3:7" x14ac:dyDescent="0.25">
      <c r="C10266" s="15"/>
      <c r="G10266"/>
    </row>
    <row r="10267" spans="3:7" x14ac:dyDescent="0.25">
      <c r="C10267" s="15"/>
      <c r="G10267"/>
    </row>
    <row r="10268" spans="3:7" x14ac:dyDescent="0.25">
      <c r="C10268" s="15"/>
      <c r="G10268"/>
    </row>
    <row r="10269" spans="3:7" x14ac:dyDescent="0.25">
      <c r="C10269" s="15"/>
      <c r="G10269"/>
    </row>
    <row r="10270" spans="3:7" x14ac:dyDescent="0.25">
      <c r="C10270" s="15"/>
      <c r="G10270"/>
    </row>
    <row r="10271" spans="3:7" x14ac:dyDescent="0.25">
      <c r="C10271" s="15"/>
      <c r="G10271"/>
    </row>
    <row r="10272" spans="3:7" x14ac:dyDescent="0.25">
      <c r="C10272" s="15"/>
      <c r="G10272"/>
    </row>
    <row r="10273" spans="3:7" x14ac:dyDescent="0.25">
      <c r="C10273" s="15"/>
      <c r="G10273"/>
    </row>
    <row r="10274" spans="3:7" x14ac:dyDescent="0.25">
      <c r="C10274" s="15"/>
      <c r="G10274"/>
    </row>
    <row r="10275" spans="3:7" x14ac:dyDescent="0.25">
      <c r="C10275" s="15"/>
      <c r="G10275"/>
    </row>
    <row r="10276" spans="3:7" x14ac:dyDescent="0.25">
      <c r="C10276" s="15"/>
      <c r="G10276"/>
    </row>
    <row r="10277" spans="3:7" x14ac:dyDescent="0.25">
      <c r="C10277" s="15"/>
      <c r="G10277"/>
    </row>
    <row r="10278" spans="3:7" x14ac:dyDescent="0.25">
      <c r="C10278" s="15"/>
      <c r="G10278"/>
    </row>
    <row r="10279" spans="3:7" x14ac:dyDescent="0.25">
      <c r="C10279" s="15"/>
      <c r="G10279"/>
    </row>
    <row r="10280" spans="3:7" x14ac:dyDescent="0.25">
      <c r="C10280" s="15"/>
      <c r="G10280"/>
    </row>
    <row r="10281" spans="3:7" x14ac:dyDescent="0.25">
      <c r="C10281" s="15"/>
      <c r="G10281"/>
    </row>
    <row r="10282" spans="3:7" x14ac:dyDescent="0.25">
      <c r="C10282" s="15"/>
      <c r="G10282"/>
    </row>
    <row r="10283" spans="3:7" x14ac:dyDescent="0.25">
      <c r="C10283" s="15"/>
      <c r="G10283"/>
    </row>
    <row r="10284" spans="3:7" x14ac:dyDescent="0.25">
      <c r="C10284" s="15"/>
      <c r="G10284"/>
    </row>
    <row r="10285" spans="3:7" x14ac:dyDescent="0.25">
      <c r="C10285" s="15"/>
      <c r="G10285"/>
    </row>
    <row r="10286" spans="3:7" x14ac:dyDescent="0.25">
      <c r="C10286" s="15"/>
      <c r="G10286"/>
    </row>
    <row r="10287" spans="3:7" x14ac:dyDescent="0.25">
      <c r="C10287" s="15"/>
      <c r="G10287"/>
    </row>
    <row r="10288" spans="3:7" x14ac:dyDescent="0.25">
      <c r="C10288" s="15"/>
      <c r="G10288"/>
    </row>
    <row r="10289" spans="3:7" x14ac:dyDescent="0.25">
      <c r="C10289" s="15"/>
      <c r="G10289"/>
    </row>
    <row r="10290" spans="3:7" x14ac:dyDescent="0.25">
      <c r="C10290" s="15"/>
      <c r="G10290"/>
    </row>
    <row r="10291" spans="3:7" x14ac:dyDescent="0.25">
      <c r="C10291" s="15"/>
      <c r="G10291"/>
    </row>
    <row r="10292" spans="3:7" x14ac:dyDescent="0.25">
      <c r="C10292" s="15"/>
      <c r="G10292"/>
    </row>
    <row r="10293" spans="3:7" x14ac:dyDescent="0.25">
      <c r="C10293" s="15"/>
      <c r="G10293"/>
    </row>
    <row r="10294" spans="3:7" x14ac:dyDescent="0.25">
      <c r="C10294" s="15"/>
      <c r="G10294"/>
    </row>
    <row r="10295" spans="3:7" x14ac:dyDescent="0.25">
      <c r="C10295" s="15"/>
      <c r="G10295"/>
    </row>
    <row r="10296" spans="3:7" x14ac:dyDescent="0.25">
      <c r="C10296" s="15"/>
      <c r="G10296"/>
    </row>
    <row r="10297" spans="3:7" x14ac:dyDescent="0.25">
      <c r="C10297" s="15"/>
      <c r="G10297"/>
    </row>
    <row r="10298" spans="3:7" x14ac:dyDescent="0.25">
      <c r="C10298" s="15"/>
      <c r="G10298"/>
    </row>
    <row r="10299" spans="3:7" x14ac:dyDescent="0.25">
      <c r="C10299" s="15"/>
      <c r="G10299"/>
    </row>
    <row r="10300" spans="3:7" x14ac:dyDescent="0.25">
      <c r="C10300" s="15"/>
      <c r="G10300"/>
    </row>
    <row r="10301" spans="3:7" x14ac:dyDescent="0.25">
      <c r="C10301" s="15"/>
      <c r="G10301"/>
    </row>
    <row r="10302" spans="3:7" x14ac:dyDescent="0.25">
      <c r="C10302" s="15"/>
      <c r="G10302"/>
    </row>
    <row r="10303" spans="3:7" x14ac:dyDescent="0.25">
      <c r="C10303" s="15"/>
      <c r="G10303"/>
    </row>
    <row r="10304" spans="3:7" x14ac:dyDescent="0.25">
      <c r="C10304" s="15"/>
      <c r="G10304"/>
    </row>
    <row r="10305" spans="3:7" x14ac:dyDescent="0.25">
      <c r="C10305" s="15"/>
      <c r="G10305"/>
    </row>
    <row r="10306" spans="3:7" x14ac:dyDescent="0.25">
      <c r="C10306" s="15"/>
      <c r="G10306"/>
    </row>
    <row r="10307" spans="3:7" x14ac:dyDescent="0.25">
      <c r="C10307" s="15"/>
      <c r="G10307"/>
    </row>
    <row r="10308" spans="3:7" x14ac:dyDescent="0.25">
      <c r="C10308" s="15"/>
      <c r="G10308"/>
    </row>
    <row r="10309" spans="3:7" x14ac:dyDescent="0.25">
      <c r="C10309" s="15"/>
      <c r="G10309"/>
    </row>
    <row r="10310" spans="3:7" x14ac:dyDescent="0.25">
      <c r="C10310" s="15"/>
      <c r="G10310"/>
    </row>
    <row r="10311" spans="3:7" x14ac:dyDescent="0.25">
      <c r="C10311" s="15"/>
      <c r="G10311"/>
    </row>
    <row r="10312" spans="3:7" x14ac:dyDescent="0.25">
      <c r="C10312" s="15"/>
      <c r="G10312"/>
    </row>
    <row r="10313" spans="3:7" x14ac:dyDescent="0.25">
      <c r="C10313" s="15"/>
      <c r="G10313"/>
    </row>
    <row r="10314" spans="3:7" x14ac:dyDescent="0.25">
      <c r="C10314" s="15"/>
      <c r="G10314"/>
    </row>
    <row r="10315" spans="3:7" x14ac:dyDescent="0.25">
      <c r="C10315" s="15"/>
      <c r="G10315"/>
    </row>
    <row r="10316" spans="3:7" x14ac:dyDescent="0.25">
      <c r="C10316" s="15"/>
      <c r="G10316"/>
    </row>
    <row r="10317" spans="3:7" x14ac:dyDescent="0.25">
      <c r="C10317" s="15"/>
      <c r="G10317"/>
    </row>
    <row r="10318" spans="3:7" x14ac:dyDescent="0.25">
      <c r="C10318" s="15"/>
      <c r="G10318"/>
    </row>
    <row r="10319" spans="3:7" x14ac:dyDescent="0.25">
      <c r="C10319" s="15"/>
      <c r="G10319"/>
    </row>
    <row r="10320" spans="3:7" x14ac:dyDescent="0.25">
      <c r="C10320" s="15"/>
      <c r="G10320"/>
    </row>
    <row r="10321" spans="3:7" x14ac:dyDescent="0.25">
      <c r="C10321" s="15"/>
      <c r="G10321"/>
    </row>
    <row r="10322" spans="3:7" x14ac:dyDescent="0.25">
      <c r="C10322" s="15"/>
      <c r="G10322"/>
    </row>
    <row r="10323" spans="3:7" x14ac:dyDescent="0.25">
      <c r="C10323" s="15"/>
      <c r="G10323"/>
    </row>
    <row r="10324" spans="3:7" x14ac:dyDescent="0.25">
      <c r="C10324" s="15"/>
      <c r="G10324"/>
    </row>
    <row r="10325" spans="3:7" x14ac:dyDescent="0.25">
      <c r="C10325" s="15"/>
      <c r="G10325"/>
    </row>
    <row r="10326" spans="3:7" x14ac:dyDescent="0.25">
      <c r="C10326" s="15"/>
      <c r="G10326"/>
    </row>
    <row r="10327" spans="3:7" x14ac:dyDescent="0.25">
      <c r="C10327" s="15"/>
      <c r="G10327"/>
    </row>
    <row r="10328" spans="3:7" x14ac:dyDescent="0.25">
      <c r="C10328" s="15"/>
      <c r="G10328"/>
    </row>
    <row r="10329" spans="3:7" x14ac:dyDescent="0.25">
      <c r="C10329" s="15"/>
      <c r="G10329"/>
    </row>
    <row r="10330" spans="3:7" x14ac:dyDescent="0.25">
      <c r="C10330" s="15"/>
      <c r="G10330"/>
    </row>
    <row r="10331" spans="3:7" x14ac:dyDescent="0.25">
      <c r="C10331" s="15"/>
      <c r="G10331"/>
    </row>
    <row r="10332" spans="3:7" x14ac:dyDescent="0.25">
      <c r="C10332" s="15"/>
      <c r="G10332"/>
    </row>
    <row r="10333" spans="3:7" x14ac:dyDescent="0.25">
      <c r="C10333" s="15"/>
      <c r="G10333"/>
    </row>
    <row r="10334" spans="3:7" x14ac:dyDescent="0.25">
      <c r="C10334" s="15"/>
      <c r="G10334"/>
    </row>
    <row r="10335" spans="3:7" x14ac:dyDescent="0.25">
      <c r="C10335" s="15"/>
      <c r="G10335"/>
    </row>
    <row r="10336" spans="3:7" x14ac:dyDescent="0.25">
      <c r="C10336" s="15"/>
      <c r="G10336"/>
    </row>
    <row r="10337" spans="3:7" x14ac:dyDescent="0.25">
      <c r="C10337" s="15"/>
      <c r="G10337"/>
    </row>
    <row r="10338" spans="3:7" x14ac:dyDescent="0.25">
      <c r="C10338" s="15"/>
      <c r="G10338"/>
    </row>
    <row r="10339" spans="3:7" x14ac:dyDescent="0.25">
      <c r="C10339" s="15"/>
      <c r="G10339"/>
    </row>
    <row r="10340" spans="3:7" x14ac:dyDescent="0.25">
      <c r="C10340" s="15"/>
      <c r="G10340"/>
    </row>
    <row r="10341" spans="3:7" x14ac:dyDescent="0.25">
      <c r="C10341" s="15"/>
      <c r="G10341"/>
    </row>
    <row r="10342" spans="3:7" x14ac:dyDescent="0.25">
      <c r="C10342" s="15"/>
      <c r="G10342"/>
    </row>
    <row r="10343" spans="3:7" x14ac:dyDescent="0.25">
      <c r="C10343" s="15"/>
      <c r="G10343"/>
    </row>
    <row r="10344" spans="3:7" x14ac:dyDescent="0.25">
      <c r="C10344" s="15"/>
      <c r="G10344"/>
    </row>
    <row r="10345" spans="3:7" x14ac:dyDescent="0.25">
      <c r="C10345" s="15"/>
      <c r="G10345"/>
    </row>
    <row r="10346" spans="3:7" x14ac:dyDescent="0.25">
      <c r="C10346" s="15"/>
      <c r="G10346"/>
    </row>
    <row r="10347" spans="3:7" x14ac:dyDescent="0.25">
      <c r="C10347" s="15"/>
      <c r="G10347"/>
    </row>
    <row r="10348" spans="3:7" x14ac:dyDescent="0.25">
      <c r="C10348" s="15"/>
      <c r="G10348"/>
    </row>
    <row r="10349" spans="3:7" x14ac:dyDescent="0.25">
      <c r="C10349" s="15"/>
      <c r="G10349"/>
    </row>
    <row r="10350" spans="3:7" x14ac:dyDescent="0.25">
      <c r="C10350" s="15"/>
      <c r="G10350"/>
    </row>
    <row r="10351" spans="3:7" x14ac:dyDescent="0.25">
      <c r="C10351" s="15"/>
      <c r="G10351"/>
    </row>
    <row r="10352" spans="3:7" x14ac:dyDescent="0.25">
      <c r="C10352" s="15"/>
      <c r="G10352"/>
    </row>
    <row r="10353" spans="3:7" x14ac:dyDescent="0.25">
      <c r="C10353" s="15"/>
      <c r="G10353"/>
    </row>
    <row r="10354" spans="3:7" x14ac:dyDescent="0.25">
      <c r="C10354" s="15"/>
      <c r="G10354"/>
    </row>
    <row r="10355" spans="3:7" x14ac:dyDescent="0.25">
      <c r="C10355" s="15"/>
      <c r="G10355"/>
    </row>
    <row r="10356" spans="3:7" x14ac:dyDescent="0.25">
      <c r="C10356" s="15"/>
      <c r="G10356"/>
    </row>
    <row r="10357" spans="3:7" x14ac:dyDescent="0.25">
      <c r="C10357" s="15"/>
      <c r="G10357"/>
    </row>
    <row r="10358" spans="3:7" x14ac:dyDescent="0.25">
      <c r="C10358" s="15"/>
      <c r="G10358"/>
    </row>
    <row r="10359" spans="3:7" x14ac:dyDescent="0.25">
      <c r="C10359" s="15"/>
      <c r="G10359"/>
    </row>
    <row r="10360" spans="3:7" x14ac:dyDescent="0.25">
      <c r="C10360" s="15"/>
      <c r="G10360"/>
    </row>
    <row r="10361" spans="3:7" x14ac:dyDescent="0.25">
      <c r="C10361" s="15"/>
      <c r="G10361"/>
    </row>
    <row r="10362" spans="3:7" x14ac:dyDescent="0.25">
      <c r="C10362" s="15"/>
      <c r="G10362"/>
    </row>
    <row r="10363" spans="3:7" x14ac:dyDescent="0.25">
      <c r="C10363" s="15"/>
      <c r="G10363"/>
    </row>
    <row r="10364" spans="3:7" x14ac:dyDescent="0.25">
      <c r="C10364" s="15"/>
      <c r="G10364"/>
    </row>
    <row r="10365" spans="3:7" x14ac:dyDescent="0.25">
      <c r="C10365" s="15"/>
      <c r="G10365"/>
    </row>
    <row r="10366" spans="3:7" x14ac:dyDescent="0.25">
      <c r="C10366" s="15"/>
      <c r="G10366"/>
    </row>
    <row r="10367" spans="3:7" x14ac:dyDescent="0.25">
      <c r="C10367" s="15"/>
      <c r="G10367"/>
    </row>
    <row r="10368" spans="3:7" x14ac:dyDescent="0.25">
      <c r="C10368" s="15"/>
      <c r="G10368"/>
    </row>
    <row r="10369" spans="3:7" x14ac:dyDescent="0.25">
      <c r="C10369" s="15"/>
      <c r="G10369"/>
    </row>
    <row r="10370" spans="3:7" x14ac:dyDescent="0.25">
      <c r="C10370" s="15"/>
      <c r="G10370"/>
    </row>
    <row r="10371" spans="3:7" x14ac:dyDescent="0.25">
      <c r="C10371" s="15"/>
      <c r="G10371"/>
    </row>
    <row r="10372" spans="3:7" x14ac:dyDescent="0.25">
      <c r="C10372" s="15"/>
      <c r="G10372"/>
    </row>
    <row r="10373" spans="3:7" x14ac:dyDescent="0.25">
      <c r="C10373" s="15"/>
      <c r="G10373"/>
    </row>
    <row r="10374" spans="3:7" x14ac:dyDescent="0.25">
      <c r="C10374" s="15"/>
      <c r="G10374"/>
    </row>
    <row r="10375" spans="3:7" x14ac:dyDescent="0.25">
      <c r="C10375" s="15"/>
      <c r="G10375"/>
    </row>
    <row r="10376" spans="3:7" x14ac:dyDescent="0.25">
      <c r="C10376" s="15"/>
      <c r="G10376"/>
    </row>
    <row r="10377" spans="3:7" x14ac:dyDescent="0.25">
      <c r="C10377" s="15"/>
      <c r="G10377"/>
    </row>
    <row r="10378" spans="3:7" x14ac:dyDescent="0.25">
      <c r="C10378" s="15"/>
      <c r="G10378"/>
    </row>
    <row r="10379" spans="3:7" x14ac:dyDescent="0.25">
      <c r="C10379" s="15"/>
      <c r="G10379"/>
    </row>
    <row r="10380" spans="3:7" x14ac:dyDescent="0.25">
      <c r="C10380" s="15"/>
      <c r="G10380"/>
    </row>
    <row r="10381" spans="3:7" x14ac:dyDescent="0.25">
      <c r="C10381" s="15"/>
      <c r="G10381"/>
    </row>
    <row r="10382" spans="3:7" x14ac:dyDescent="0.25">
      <c r="C10382" s="15"/>
      <c r="G10382"/>
    </row>
    <row r="10383" spans="3:7" x14ac:dyDescent="0.25">
      <c r="C10383" s="15"/>
      <c r="G10383"/>
    </row>
    <row r="10384" spans="3:7" x14ac:dyDescent="0.25">
      <c r="C10384" s="15"/>
      <c r="G10384"/>
    </row>
    <row r="10385" spans="3:7" x14ac:dyDescent="0.25">
      <c r="C10385" s="15"/>
      <c r="G10385"/>
    </row>
    <row r="10386" spans="3:7" x14ac:dyDescent="0.25">
      <c r="C10386" s="15"/>
      <c r="G10386"/>
    </row>
    <row r="10387" spans="3:7" x14ac:dyDescent="0.25">
      <c r="C10387" s="15"/>
      <c r="G10387"/>
    </row>
    <row r="10388" spans="3:7" x14ac:dyDescent="0.25">
      <c r="C10388" s="15"/>
      <c r="G10388"/>
    </row>
    <row r="10389" spans="3:7" x14ac:dyDescent="0.25">
      <c r="C10389" s="15"/>
      <c r="G10389"/>
    </row>
    <row r="10390" spans="3:7" x14ac:dyDescent="0.25">
      <c r="C10390" s="15"/>
      <c r="G10390"/>
    </row>
    <row r="10391" spans="3:7" x14ac:dyDescent="0.25">
      <c r="C10391" s="15"/>
      <c r="G10391"/>
    </row>
    <row r="10392" spans="3:7" x14ac:dyDescent="0.25">
      <c r="C10392" s="15"/>
      <c r="G10392"/>
    </row>
    <row r="10393" spans="3:7" x14ac:dyDescent="0.25">
      <c r="C10393" s="15"/>
      <c r="G10393"/>
    </row>
    <row r="10394" spans="3:7" x14ac:dyDescent="0.25">
      <c r="C10394" s="15"/>
      <c r="G10394"/>
    </row>
    <row r="10395" spans="3:7" x14ac:dyDescent="0.25">
      <c r="C10395" s="15"/>
      <c r="G10395"/>
    </row>
    <row r="10396" spans="3:7" x14ac:dyDescent="0.25">
      <c r="C10396" s="15"/>
      <c r="G10396"/>
    </row>
    <row r="10397" spans="3:7" x14ac:dyDescent="0.25">
      <c r="C10397" s="15"/>
      <c r="G10397"/>
    </row>
    <row r="10398" spans="3:7" x14ac:dyDescent="0.25">
      <c r="C10398" s="15"/>
      <c r="G10398"/>
    </row>
    <row r="10399" spans="3:7" x14ac:dyDescent="0.25">
      <c r="C10399" s="15"/>
      <c r="G10399"/>
    </row>
    <row r="10400" spans="3:7" x14ac:dyDescent="0.25">
      <c r="C10400" s="15"/>
      <c r="G10400"/>
    </row>
    <row r="10401" spans="3:7" x14ac:dyDescent="0.25">
      <c r="C10401" s="15"/>
      <c r="G10401"/>
    </row>
    <row r="10402" spans="3:7" x14ac:dyDescent="0.25">
      <c r="C10402" s="15"/>
      <c r="G10402"/>
    </row>
    <row r="10403" spans="3:7" x14ac:dyDescent="0.25">
      <c r="C10403" s="15"/>
      <c r="G10403"/>
    </row>
    <row r="10404" spans="3:7" x14ac:dyDescent="0.25">
      <c r="C10404" s="15"/>
      <c r="G10404"/>
    </row>
    <row r="10405" spans="3:7" x14ac:dyDescent="0.25">
      <c r="C10405" s="15"/>
      <c r="G10405"/>
    </row>
    <row r="10406" spans="3:7" x14ac:dyDescent="0.25">
      <c r="C10406" s="15"/>
      <c r="G10406"/>
    </row>
    <row r="10407" spans="3:7" x14ac:dyDescent="0.25">
      <c r="C10407" s="15"/>
      <c r="G10407"/>
    </row>
    <row r="10408" spans="3:7" x14ac:dyDescent="0.25">
      <c r="C10408" s="15"/>
      <c r="G10408"/>
    </row>
    <row r="10409" spans="3:7" x14ac:dyDescent="0.25">
      <c r="C10409" s="15"/>
      <c r="G10409"/>
    </row>
    <row r="10410" spans="3:7" x14ac:dyDescent="0.25">
      <c r="C10410" s="15"/>
      <c r="G10410"/>
    </row>
    <row r="10411" spans="3:7" x14ac:dyDescent="0.25">
      <c r="C10411" s="15"/>
      <c r="G10411"/>
    </row>
    <row r="10412" spans="3:7" x14ac:dyDescent="0.25">
      <c r="C10412" s="15"/>
      <c r="G10412"/>
    </row>
    <row r="10413" spans="3:7" x14ac:dyDescent="0.25">
      <c r="C10413" s="15"/>
      <c r="G10413"/>
    </row>
    <row r="10414" spans="3:7" x14ac:dyDescent="0.25">
      <c r="C10414" s="15"/>
      <c r="G10414"/>
    </row>
    <row r="10415" spans="3:7" x14ac:dyDescent="0.25">
      <c r="C10415" s="15"/>
      <c r="G10415"/>
    </row>
    <row r="10416" spans="3:7" x14ac:dyDescent="0.25">
      <c r="C10416" s="15"/>
      <c r="G10416"/>
    </row>
    <row r="10417" spans="3:7" x14ac:dyDescent="0.25">
      <c r="C10417" s="15"/>
      <c r="G10417"/>
    </row>
    <row r="10418" spans="3:7" x14ac:dyDescent="0.25">
      <c r="C10418" s="15"/>
      <c r="G10418"/>
    </row>
    <row r="10419" spans="3:7" x14ac:dyDescent="0.25">
      <c r="C10419" s="15"/>
      <c r="G10419"/>
    </row>
    <row r="10420" spans="3:7" x14ac:dyDescent="0.25">
      <c r="C10420" s="15"/>
      <c r="G10420"/>
    </row>
    <row r="10421" spans="3:7" x14ac:dyDescent="0.25">
      <c r="C10421" s="15"/>
      <c r="G10421"/>
    </row>
    <row r="10422" spans="3:7" x14ac:dyDescent="0.25">
      <c r="C10422" s="15"/>
      <c r="G10422"/>
    </row>
    <row r="10423" spans="3:7" x14ac:dyDescent="0.25">
      <c r="C10423" s="15"/>
      <c r="G10423"/>
    </row>
    <row r="10424" spans="3:7" x14ac:dyDescent="0.25">
      <c r="C10424" s="15"/>
      <c r="G10424"/>
    </row>
    <row r="10425" spans="3:7" x14ac:dyDescent="0.25">
      <c r="C10425" s="15"/>
      <c r="G10425"/>
    </row>
    <row r="10426" spans="3:7" x14ac:dyDescent="0.25">
      <c r="C10426" s="15"/>
      <c r="G10426"/>
    </row>
    <row r="10427" spans="3:7" x14ac:dyDescent="0.25">
      <c r="C10427" s="15"/>
      <c r="G10427"/>
    </row>
    <row r="10428" spans="3:7" x14ac:dyDescent="0.25">
      <c r="C10428" s="15"/>
      <c r="G10428"/>
    </row>
    <row r="10429" spans="3:7" x14ac:dyDescent="0.25">
      <c r="C10429" s="15"/>
      <c r="G10429"/>
    </row>
    <row r="10430" spans="3:7" x14ac:dyDescent="0.25">
      <c r="C10430" s="15"/>
      <c r="G10430"/>
    </row>
    <row r="10431" spans="3:7" x14ac:dyDescent="0.25">
      <c r="C10431" s="15"/>
      <c r="G10431"/>
    </row>
    <row r="10432" spans="3:7" x14ac:dyDescent="0.25">
      <c r="C10432" s="15"/>
      <c r="G10432"/>
    </row>
    <row r="10433" spans="3:7" x14ac:dyDescent="0.25">
      <c r="C10433" s="15"/>
      <c r="G10433"/>
    </row>
    <row r="10434" spans="3:7" x14ac:dyDescent="0.25">
      <c r="C10434" s="15"/>
      <c r="G10434"/>
    </row>
    <row r="10435" spans="3:7" x14ac:dyDescent="0.25">
      <c r="C10435" s="15"/>
      <c r="G10435"/>
    </row>
    <row r="10436" spans="3:7" x14ac:dyDescent="0.25">
      <c r="C10436" s="15"/>
      <c r="G10436"/>
    </row>
    <row r="10437" spans="3:7" x14ac:dyDescent="0.25">
      <c r="C10437" s="15"/>
      <c r="G10437"/>
    </row>
    <row r="10438" spans="3:7" x14ac:dyDescent="0.25">
      <c r="C10438" s="15"/>
      <c r="G10438"/>
    </row>
    <row r="10439" spans="3:7" x14ac:dyDescent="0.25">
      <c r="C10439" s="15"/>
      <c r="G10439"/>
    </row>
    <row r="10440" spans="3:7" x14ac:dyDescent="0.25">
      <c r="C10440" s="15"/>
      <c r="G10440"/>
    </row>
    <row r="10441" spans="3:7" x14ac:dyDescent="0.25">
      <c r="C10441" s="15"/>
      <c r="G10441"/>
    </row>
    <row r="10442" spans="3:7" x14ac:dyDescent="0.25">
      <c r="C10442" s="15"/>
      <c r="G10442"/>
    </row>
    <row r="10443" spans="3:7" x14ac:dyDescent="0.25">
      <c r="C10443" s="15"/>
      <c r="G10443"/>
    </row>
    <row r="10444" spans="3:7" x14ac:dyDescent="0.25">
      <c r="C10444" s="15"/>
      <c r="G10444"/>
    </row>
    <row r="10445" spans="3:7" x14ac:dyDescent="0.25">
      <c r="C10445" s="15"/>
      <c r="G10445"/>
    </row>
    <row r="10446" spans="3:7" x14ac:dyDescent="0.25">
      <c r="C10446" s="15"/>
      <c r="G10446"/>
    </row>
    <row r="10447" spans="3:7" x14ac:dyDescent="0.25">
      <c r="C10447" s="15"/>
      <c r="G10447"/>
    </row>
    <row r="10448" spans="3:7" x14ac:dyDescent="0.25">
      <c r="C10448" s="15"/>
      <c r="G10448"/>
    </row>
    <row r="10449" spans="3:7" x14ac:dyDescent="0.25">
      <c r="C10449" s="15"/>
      <c r="G10449"/>
    </row>
    <row r="10450" spans="3:7" x14ac:dyDescent="0.25">
      <c r="C10450" s="15"/>
      <c r="G10450"/>
    </row>
    <row r="10451" spans="3:7" x14ac:dyDescent="0.25">
      <c r="C10451" s="15"/>
      <c r="G10451"/>
    </row>
    <row r="10452" spans="3:7" x14ac:dyDescent="0.25">
      <c r="C10452" s="15"/>
      <c r="G10452"/>
    </row>
    <row r="10453" spans="3:7" x14ac:dyDescent="0.25">
      <c r="C10453" s="15"/>
      <c r="G10453"/>
    </row>
    <row r="10454" spans="3:7" x14ac:dyDescent="0.25">
      <c r="C10454" s="15"/>
      <c r="G10454"/>
    </row>
    <row r="10455" spans="3:7" x14ac:dyDescent="0.25">
      <c r="C10455" s="15"/>
      <c r="G10455"/>
    </row>
    <row r="10456" spans="3:7" x14ac:dyDescent="0.25">
      <c r="C10456" s="15"/>
      <c r="G10456"/>
    </row>
    <row r="10457" spans="3:7" x14ac:dyDescent="0.25">
      <c r="C10457" s="15"/>
      <c r="G10457"/>
    </row>
    <row r="10458" spans="3:7" x14ac:dyDescent="0.25">
      <c r="C10458" s="15"/>
      <c r="G10458"/>
    </row>
    <row r="10459" spans="3:7" x14ac:dyDescent="0.25">
      <c r="C10459" s="15"/>
      <c r="G10459"/>
    </row>
    <row r="10460" spans="3:7" x14ac:dyDescent="0.25">
      <c r="C10460" s="15"/>
      <c r="G10460"/>
    </row>
    <row r="10461" spans="3:7" x14ac:dyDescent="0.25">
      <c r="C10461" s="15"/>
      <c r="G10461"/>
    </row>
    <row r="10462" spans="3:7" x14ac:dyDescent="0.25">
      <c r="C10462" s="15"/>
      <c r="G10462"/>
    </row>
    <row r="10463" spans="3:7" x14ac:dyDescent="0.25">
      <c r="C10463" s="15"/>
      <c r="G10463"/>
    </row>
    <row r="10464" spans="3:7" x14ac:dyDescent="0.25">
      <c r="C10464" s="15"/>
      <c r="G10464"/>
    </row>
    <row r="10465" spans="3:7" x14ac:dyDescent="0.25">
      <c r="C10465" s="15"/>
      <c r="G10465"/>
    </row>
    <row r="10466" spans="3:7" x14ac:dyDescent="0.25">
      <c r="C10466" s="15"/>
      <c r="G10466"/>
    </row>
    <row r="10467" spans="3:7" x14ac:dyDescent="0.25">
      <c r="C10467" s="15"/>
      <c r="G10467"/>
    </row>
    <row r="10468" spans="3:7" x14ac:dyDescent="0.25">
      <c r="C10468" s="15"/>
      <c r="G10468"/>
    </row>
    <row r="10469" spans="3:7" x14ac:dyDescent="0.25">
      <c r="C10469" s="15"/>
      <c r="G10469"/>
    </row>
    <row r="10470" spans="3:7" x14ac:dyDescent="0.25">
      <c r="C10470" s="15"/>
      <c r="G10470"/>
    </row>
    <row r="10471" spans="3:7" x14ac:dyDescent="0.25">
      <c r="C10471" s="15"/>
      <c r="G10471"/>
    </row>
    <row r="10472" spans="3:7" x14ac:dyDescent="0.25">
      <c r="C10472" s="15"/>
      <c r="G10472"/>
    </row>
    <row r="10473" spans="3:7" x14ac:dyDescent="0.25">
      <c r="C10473" s="15"/>
      <c r="G10473"/>
    </row>
    <row r="10474" spans="3:7" x14ac:dyDescent="0.25">
      <c r="C10474" s="15"/>
      <c r="G10474"/>
    </row>
    <row r="10475" spans="3:7" x14ac:dyDescent="0.25">
      <c r="C10475" s="15"/>
      <c r="G10475"/>
    </row>
    <row r="10476" spans="3:7" x14ac:dyDescent="0.25">
      <c r="C10476" s="15"/>
      <c r="G10476"/>
    </row>
    <row r="10477" spans="3:7" x14ac:dyDescent="0.25">
      <c r="C10477" s="15"/>
      <c r="G10477"/>
    </row>
    <row r="10478" spans="3:7" x14ac:dyDescent="0.25">
      <c r="C10478" s="15"/>
      <c r="G10478"/>
    </row>
    <row r="10479" spans="3:7" x14ac:dyDescent="0.25">
      <c r="C10479" s="15"/>
      <c r="G10479"/>
    </row>
    <row r="10480" spans="3:7" x14ac:dyDescent="0.25">
      <c r="C10480" s="15"/>
      <c r="G10480"/>
    </row>
    <row r="10481" spans="3:7" x14ac:dyDescent="0.25">
      <c r="C10481" s="15"/>
      <c r="G10481"/>
    </row>
    <row r="10482" spans="3:7" x14ac:dyDescent="0.25">
      <c r="C10482" s="15"/>
      <c r="G10482"/>
    </row>
    <row r="10483" spans="3:7" x14ac:dyDescent="0.25">
      <c r="C10483" s="15"/>
      <c r="G10483"/>
    </row>
    <row r="10484" spans="3:7" x14ac:dyDescent="0.25">
      <c r="C10484" s="15"/>
      <c r="G10484"/>
    </row>
    <row r="10485" spans="3:7" x14ac:dyDescent="0.25">
      <c r="C10485" s="15"/>
      <c r="G10485"/>
    </row>
    <row r="10486" spans="3:7" x14ac:dyDescent="0.25">
      <c r="C10486" s="15"/>
      <c r="G10486"/>
    </row>
    <row r="10487" spans="3:7" x14ac:dyDescent="0.25">
      <c r="C10487" s="15"/>
      <c r="G10487"/>
    </row>
    <row r="10488" spans="3:7" x14ac:dyDescent="0.25">
      <c r="C10488" s="15"/>
      <c r="G10488"/>
    </row>
    <row r="10489" spans="3:7" x14ac:dyDescent="0.25">
      <c r="C10489" s="15"/>
      <c r="G10489"/>
    </row>
    <row r="10490" spans="3:7" x14ac:dyDescent="0.25">
      <c r="C10490" s="15"/>
      <c r="G10490"/>
    </row>
    <row r="10491" spans="3:7" x14ac:dyDescent="0.25">
      <c r="C10491" s="15"/>
      <c r="G10491"/>
    </row>
    <row r="10492" spans="3:7" x14ac:dyDescent="0.25">
      <c r="C10492" s="15"/>
      <c r="G10492"/>
    </row>
    <row r="10493" spans="3:7" x14ac:dyDescent="0.25">
      <c r="C10493" s="15"/>
      <c r="G10493"/>
    </row>
    <row r="10494" spans="3:7" x14ac:dyDescent="0.25">
      <c r="C10494" s="15"/>
      <c r="G10494"/>
    </row>
    <row r="10495" spans="3:7" x14ac:dyDescent="0.25">
      <c r="C10495" s="15"/>
      <c r="G10495"/>
    </row>
    <row r="10496" spans="3:7" x14ac:dyDescent="0.25">
      <c r="C10496" s="15"/>
      <c r="G10496"/>
    </row>
    <row r="10497" spans="3:7" x14ac:dyDescent="0.25">
      <c r="C10497" s="15"/>
      <c r="G10497"/>
    </row>
    <row r="10498" spans="3:7" x14ac:dyDescent="0.25">
      <c r="C10498" s="15"/>
      <c r="G10498"/>
    </row>
    <row r="10499" spans="3:7" x14ac:dyDescent="0.25">
      <c r="C10499" s="15"/>
      <c r="G10499"/>
    </row>
    <row r="10500" spans="3:7" x14ac:dyDescent="0.25">
      <c r="C10500" s="15"/>
      <c r="G10500"/>
    </row>
    <row r="10501" spans="3:7" x14ac:dyDescent="0.25">
      <c r="C10501" s="15"/>
      <c r="G10501"/>
    </row>
    <row r="10502" spans="3:7" x14ac:dyDescent="0.25">
      <c r="C10502" s="15"/>
      <c r="G10502"/>
    </row>
    <row r="10503" spans="3:7" x14ac:dyDescent="0.25">
      <c r="C10503" s="15"/>
      <c r="G10503"/>
    </row>
    <row r="10504" spans="3:7" x14ac:dyDescent="0.25">
      <c r="C10504" s="15"/>
      <c r="G10504"/>
    </row>
    <row r="10505" spans="3:7" x14ac:dyDescent="0.25">
      <c r="C10505" s="15"/>
      <c r="G10505"/>
    </row>
    <row r="10506" spans="3:7" x14ac:dyDescent="0.25">
      <c r="C10506" s="15"/>
      <c r="G10506"/>
    </row>
    <row r="10507" spans="3:7" x14ac:dyDescent="0.25">
      <c r="C10507" s="15"/>
      <c r="G10507"/>
    </row>
    <row r="10508" spans="3:7" x14ac:dyDescent="0.25">
      <c r="C10508" s="15"/>
      <c r="G10508"/>
    </row>
    <row r="10509" spans="3:7" x14ac:dyDescent="0.25">
      <c r="C10509" s="15"/>
      <c r="G10509"/>
    </row>
    <row r="10510" spans="3:7" x14ac:dyDescent="0.25">
      <c r="C10510" s="15"/>
      <c r="G10510"/>
    </row>
    <row r="10511" spans="3:7" x14ac:dyDescent="0.25">
      <c r="C10511" s="15"/>
      <c r="G10511"/>
    </row>
    <row r="10512" spans="3:7" x14ac:dyDescent="0.25">
      <c r="C10512" s="15"/>
      <c r="G10512"/>
    </row>
    <row r="10513" spans="3:7" x14ac:dyDescent="0.25">
      <c r="C10513" s="15"/>
      <c r="G10513"/>
    </row>
    <row r="10514" spans="3:7" x14ac:dyDescent="0.25">
      <c r="C10514" s="15"/>
      <c r="G10514"/>
    </row>
    <row r="10515" spans="3:7" x14ac:dyDescent="0.25">
      <c r="C10515" s="15"/>
      <c r="G10515"/>
    </row>
    <row r="10516" spans="3:7" x14ac:dyDescent="0.25">
      <c r="C10516" s="15"/>
      <c r="G10516"/>
    </row>
    <row r="10517" spans="3:7" x14ac:dyDescent="0.25">
      <c r="C10517" s="15"/>
      <c r="G10517"/>
    </row>
    <row r="10518" spans="3:7" x14ac:dyDescent="0.25">
      <c r="C10518" s="15"/>
      <c r="G10518"/>
    </row>
    <row r="10519" spans="3:7" x14ac:dyDescent="0.25">
      <c r="C10519" s="15"/>
      <c r="G10519"/>
    </row>
    <row r="10520" spans="3:7" x14ac:dyDescent="0.25">
      <c r="C10520" s="15"/>
      <c r="G10520"/>
    </row>
    <row r="10521" spans="3:7" x14ac:dyDescent="0.25">
      <c r="C10521" s="15"/>
      <c r="G10521"/>
    </row>
    <row r="10522" spans="3:7" x14ac:dyDescent="0.25">
      <c r="C10522" s="15"/>
      <c r="G10522"/>
    </row>
    <row r="10523" spans="3:7" x14ac:dyDescent="0.25">
      <c r="C10523" s="15"/>
      <c r="G10523"/>
    </row>
    <row r="10524" spans="3:7" x14ac:dyDescent="0.25">
      <c r="C10524" s="15"/>
      <c r="G10524"/>
    </row>
    <row r="10525" spans="3:7" x14ac:dyDescent="0.25">
      <c r="C10525" s="15"/>
      <c r="G10525"/>
    </row>
    <row r="10526" spans="3:7" x14ac:dyDescent="0.25">
      <c r="C10526" s="15"/>
      <c r="G10526"/>
    </row>
    <row r="10527" spans="3:7" x14ac:dyDescent="0.25">
      <c r="C10527" s="15"/>
      <c r="G10527"/>
    </row>
    <row r="10528" spans="3:7" x14ac:dyDescent="0.25">
      <c r="C10528" s="15"/>
      <c r="G10528"/>
    </row>
    <row r="10529" spans="3:7" x14ac:dyDescent="0.25">
      <c r="C10529" s="15"/>
      <c r="G10529"/>
    </row>
    <row r="10530" spans="3:7" x14ac:dyDescent="0.25">
      <c r="C10530" s="15"/>
      <c r="G10530"/>
    </row>
    <row r="10531" spans="3:7" x14ac:dyDescent="0.25">
      <c r="C10531" s="15"/>
      <c r="G10531"/>
    </row>
    <row r="10532" spans="3:7" x14ac:dyDescent="0.25">
      <c r="C10532" s="15"/>
      <c r="G10532"/>
    </row>
    <row r="10533" spans="3:7" x14ac:dyDescent="0.25">
      <c r="C10533" s="15"/>
      <c r="G10533"/>
    </row>
    <row r="10534" spans="3:7" x14ac:dyDescent="0.25">
      <c r="C10534" s="15"/>
      <c r="G10534"/>
    </row>
    <row r="10535" spans="3:7" x14ac:dyDescent="0.25">
      <c r="C10535" s="15"/>
      <c r="G10535"/>
    </row>
    <row r="10536" spans="3:7" x14ac:dyDescent="0.25">
      <c r="C10536" s="15"/>
      <c r="G10536"/>
    </row>
    <row r="10537" spans="3:7" x14ac:dyDescent="0.25">
      <c r="C10537" s="15"/>
      <c r="G10537"/>
    </row>
    <row r="10538" spans="3:7" x14ac:dyDescent="0.25">
      <c r="C10538" s="15"/>
      <c r="G10538"/>
    </row>
    <row r="10539" spans="3:7" x14ac:dyDescent="0.25">
      <c r="C10539" s="15"/>
      <c r="G10539"/>
    </row>
    <row r="10540" spans="3:7" x14ac:dyDescent="0.25">
      <c r="C10540" s="15"/>
      <c r="G10540"/>
    </row>
    <row r="10541" spans="3:7" x14ac:dyDescent="0.25">
      <c r="C10541" s="15"/>
      <c r="G10541"/>
    </row>
    <row r="10542" spans="3:7" x14ac:dyDescent="0.25">
      <c r="C10542" s="15"/>
      <c r="G10542"/>
    </row>
    <row r="10543" spans="3:7" x14ac:dyDescent="0.25">
      <c r="C10543" s="15"/>
      <c r="G10543"/>
    </row>
    <row r="10544" spans="3:7" x14ac:dyDescent="0.25">
      <c r="C10544" s="15"/>
      <c r="G10544"/>
    </row>
    <row r="10545" spans="3:7" x14ac:dyDescent="0.25">
      <c r="C10545" s="15"/>
      <c r="G10545"/>
    </row>
    <row r="10546" spans="3:7" x14ac:dyDescent="0.25">
      <c r="C10546" s="15"/>
      <c r="G10546"/>
    </row>
    <row r="10547" spans="3:7" x14ac:dyDescent="0.25">
      <c r="C10547" s="15"/>
      <c r="G10547"/>
    </row>
    <row r="10548" spans="3:7" x14ac:dyDescent="0.25">
      <c r="C10548" s="15"/>
      <c r="G10548"/>
    </row>
    <row r="10549" spans="3:7" x14ac:dyDescent="0.25">
      <c r="C10549" s="15"/>
      <c r="G10549"/>
    </row>
    <row r="10550" spans="3:7" x14ac:dyDescent="0.25">
      <c r="C10550" s="15"/>
      <c r="G10550"/>
    </row>
    <row r="10551" spans="3:7" x14ac:dyDescent="0.25">
      <c r="C10551" s="15"/>
      <c r="G10551"/>
    </row>
    <row r="10552" spans="3:7" x14ac:dyDescent="0.25">
      <c r="C10552" s="15"/>
      <c r="G10552"/>
    </row>
    <row r="10553" spans="3:7" x14ac:dyDescent="0.25">
      <c r="C10553" s="15"/>
      <c r="G10553"/>
    </row>
    <row r="10554" spans="3:7" x14ac:dyDescent="0.25">
      <c r="C10554" s="15"/>
      <c r="G10554"/>
    </row>
    <row r="10555" spans="3:7" x14ac:dyDescent="0.25">
      <c r="C10555" s="15"/>
      <c r="G10555"/>
    </row>
    <row r="10556" spans="3:7" x14ac:dyDescent="0.25">
      <c r="C10556" s="15"/>
      <c r="G10556"/>
    </row>
    <row r="10557" spans="3:7" x14ac:dyDescent="0.25">
      <c r="C10557" s="15"/>
      <c r="G10557"/>
    </row>
    <row r="10558" spans="3:7" x14ac:dyDescent="0.25">
      <c r="C10558" s="15"/>
      <c r="G10558"/>
    </row>
    <row r="10559" spans="3:7" x14ac:dyDescent="0.25">
      <c r="C10559" s="15"/>
      <c r="G10559"/>
    </row>
    <row r="10560" spans="3:7" x14ac:dyDescent="0.25">
      <c r="C10560" s="15"/>
      <c r="G10560"/>
    </row>
    <row r="10561" spans="3:7" x14ac:dyDescent="0.25">
      <c r="C10561" s="15"/>
      <c r="G10561"/>
    </row>
    <row r="10562" spans="3:7" x14ac:dyDescent="0.25">
      <c r="C10562" s="15"/>
      <c r="G10562"/>
    </row>
    <row r="10563" spans="3:7" x14ac:dyDescent="0.25">
      <c r="C10563" s="15"/>
      <c r="G10563"/>
    </row>
    <row r="10564" spans="3:7" x14ac:dyDescent="0.25">
      <c r="C10564" s="15"/>
      <c r="G10564"/>
    </row>
    <row r="10565" spans="3:7" x14ac:dyDescent="0.25">
      <c r="C10565" s="15"/>
      <c r="G10565"/>
    </row>
    <row r="10566" spans="3:7" x14ac:dyDescent="0.25">
      <c r="C10566" s="15"/>
      <c r="G10566"/>
    </row>
    <row r="10567" spans="3:7" x14ac:dyDescent="0.25">
      <c r="C10567" s="15"/>
      <c r="G10567"/>
    </row>
    <row r="10568" spans="3:7" x14ac:dyDescent="0.25">
      <c r="C10568" s="15"/>
      <c r="G10568"/>
    </row>
    <row r="10569" spans="3:7" x14ac:dyDescent="0.25">
      <c r="C10569" s="15"/>
      <c r="G10569"/>
    </row>
    <row r="10570" spans="3:7" x14ac:dyDescent="0.25">
      <c r="C10570" s="15"/>
      <c r="G10570"/>
    </row>
    <row r="10571" spans="3:7" x14ac:dyDescent="0.25">
      <c r="C10571" s="15"/>
      <c r="G10571"/>
    </row>
    <row r="10572" spans="3:7" x14ac:dyDescent="0.25">
      <c r="C10572" s="15"/>
      <c r="G10572"/>
    </row>
    <row r="10573" spans="3:7" x14ac:dyDescent="0.25">
      <c r="C10573" s="15"/>
      <c r="G10573"/>
    </row>
    <row r="10574" spans="3:7" x14ac:dyDescent="0.25">
      <c r="C10574" s="15"/>
      <c r="G10574"/>
    </row>
    <row r="10575" spans="3:7" x14ac:dyDescent="0.25">
      <c r="C10575" s="15"/>
      <c r="G10575"/>
    </row>
    <row r="10576" spans="3:7" x14ac:dyDescent="0.25">
      <c r="C10576" s="15"/>
      <c r="G10576"/>
    </row>
    <row r="10577" spans="3:7" x14ac:dyDescent="0.25">
      <c r="C10577" s="15"/>
      <c r="G10577"/>
    </row>
    <row r="10578" spans="3:7" x14ac:dyDescent="0.25">
      <c r="C10578" s="15"/>
      <c r="G10578"/>
    </row>
    <row r="10579" spans="3:7" x14ac:dyDescent="0.25">
      <c r="C10579" s="15"/>
      <c r="G10579"/>
    </row>
    <row r="10580" spans="3:7" x14ac:dyDescent="0.25">
      <c r="C10580" s="15"/>
      <c r="G10580"/>
    </row>
    <row r="10581" spans="3:7" x14ac:dyDescent="0.25">
      <c r="C10581" s="15"/>
      <c r="G10581"/>
    </row>
    <row r="10582" spans="3:7" x14ac:dyDescent="0.25">
      <c r="C10582" s="15"/>
      <c r="G10582"/>
    </row>
    <row r="10583" spans="3:7" x14ac:dyDescent="0.25">
      <c r="C10583" s="15"/>
      <c r="G10583"/>
    </row>
    <row r="10584" spans="3:7" x14ac:dyDescent="0.25">
      <c r="C10584" s="15"/>
      <c r="G10584"/>
    </row>
    <row r="10585" spans="3:7" x14ac:dyDescent="0.25">
      <c r="C10585" s="15"/>
      <c r="G10585"/>
    </row>
    <row r="10586" spans="3:7" x14ac:dyDescent="0.25">
      <c r="C10586" s="15"/>
      <c r="G10586"/>
    </row>
    <row r="10587" spans="3:7" x14ac:dyDescent="0.25">
      <c r="C10587" s="15"/>
      <c r="G10587"/>
    </row>
    <row r="10588" spans="3:7" x14ac:dyDescent="0.25">
      <c r="C10588" s="15"/>
      <c r="G10588"/>
    </row>
    <row r="10589" spans="3:7" x14ac:dyDescent="0.25">
      <c r="C10589" s="15"/>
      <c r="G10589"/>
    </row>
    <row r="10590" spans="3:7" x14ac:dyDescent="0.25">
      <c r="C10590" s="15"/>
      <c r="G10590"/>
    </row>
    <row r="10591" spans="3:7" x14ac:dyDescent="0.25">
      <c r="C10591" s="15"/>
      <c r="G10591"/>
    </row>
    <row r="10592" spans="3:7" x14ac:dyDescent="0.25">
      <c r="C10592" s="15"/>
      <c r="G10592"/>
    </row>
    <row r="10593" spans="3:7" x14ac:dyDescent="0.25">
      <c r="C10593" s="15"/>
      <c r="G10593"/>
    </row>
    <row r="10594" spans="3:7" x14ac:dyDescent="0.25">
      <c r="C10594" s="15"/>
      <c r="G10594"/>
    </row>
    <row r="10595" spans="3:7" x14ac:dyDescent="0.25">
      <c r="C10595" s="15"/>
      <c r="G10595"/>
    </row>
    <row r="10596" spans="3:7" x14ac:dyDescent="0.25">
      <c r="C10596" s="15"/>
      <c r="G10596"/>
    </row>
    <row r="10597" spans="3:7" x14ac:dyDescent="0.25">
      <c r="C10597" s="15"/>
      <c r="G10597"/>
    </row>
    <row r="10598" spans="3:7" x14ac:dyDescent="0.25">
      <c r="C10598" s="15"/>
      <c r="G10598"/>
    </row>
    <row r="10599" spans="3:7" x14ac:dyDescent="0.25">
      <c r="C10599" s="15"/>
      <c r="G10599"/>
    </row>
    <row r="10600" spans="3:7" x14ac:dyDescent="0.25">
      <c r="C10600" s="15"/>
      <c r="G10600"/>
    </row>
    <row r="10601" spans="3:7" x14ac:dyDescent="0.25">
      <c r="C10601" s="15"/>
      <c r="G10601"/>
    </row>
    <row r="10602" spans="3:7" x14ac:dyDescent="0.25">
      <c r="C10602" s="15"/>
      <c r="G10602"/>
    </row>
    <row r="10603" spans="3:7" x14ac:dyDescent="0.25">
      <c r="C10603" s="15"/>
      <c r="G10603"/>
    </row>
    <row r="10604" spans="3:7" x14ac:dyDescent="0.25">
      <c r="C10604" s="15"/>
      <c r="G10604"/>
    </row>
    <row r="10605" spans="3:7" x14ac:dyDescent="0.25">
      <c r="C10605" s="15"/>
      <c r="G10605"/>
    </row>
    <row r="10606" spans="3:7" x14ac:dyDescent="0.25">
      <c r="C10606" s="15"/>
      <c r="G10606"/>
    </row>
    <row r="10607" spans="3:7" x14ac:dyDescent="0.25">
      <c r="C10607" s="15"/>
      <c r="G10607"/>
    </row>
    <row r="10608" spans="3:7" x14ac:dyDescent="0.25">
      <c r="C10608" s="15"/>
      <c r="G10608"/>
    </row>
    <row r="10609" spans="3:7" x14ac:dyDescent="0.25">
      <c r="C10609" s="15"/>
      <c r="G10609"/>
    </row>
    <row r="10610" spans="3:7" x14ac:dyDescent="0.25">
      <c r="C10610" s="15"/>
      <c r="G10610"/>
    </row>
    <row r="10611" spans="3:7" x14ac:dyDescent="0.25">
      <c r="C10611" s="15"/>
      <c r="G10611"/>
    </row>
    <row r="10612" spans="3:7" x14ac:dyDescent="0.25">
      <c r="C10612" s="15"/>
      <c r="G10612"/>
    </row>
    <row r="10613" spans="3:7" x14ac:dyDescent="0.25">
      <c r="C10613" s="15"/>
      <c r="G10613"/>
    </row>
    <row r="10614" spans="3:7" x14ac:dyDescent="0.25">
      <c r="C10614" s="15"/>
      <c r="G10614"/>
    </row>
    <row r="10615" spans="3:7" x14ac:dyDescent="0.25">
      <c r="C10615" s="15"/>
      <c r="G10615"/>
    </row>
    <row r="10616" spans="3:7" x14ac:dyDescent="0.25">
      <c r="C10616" s="15"/>
      <c r="G10616"/>
    </row>
    <row r="10617" spans="3:7" x14ac:dyDescent="0.25">
      <c r="C10617" s="15"/>
      <c r="G10617"/>
    </row>
    <row r="10618" spans="3:7" x14ac:dyDescent="0.25">
      <c r="C10618" s="15"/>
      <c r="G10618"/>
    </row>
    <row r="10619" spans="3:7" x14ac:dyDescent="0.25">
      <c r="C10619" s="15"/>
      <c r="G10619"/>
    </row>
    <row r="10620" spans="3:7" x14ac:dyDescent="0.25">
      <c r="C10620" s="15"/>
      <c r="G10620"/>
    </row>
    <row r="10621" spans="3:7" x14ac:dyDescent="0.25">
      <c r="C10621" s="15"/>
      <c r="G10621"/>
    </row>
    <row r="10622" spans="3:7" x14ac:dyDescent="0.25">
      <c r="C10622" s="15"/>
      <c r="G10622"/>
    </row>
    <row r="10623" spans="3:7" x14ac:dyDescent="0.25">
      <c r="C10623" s="15"/>
      <c r="G10623"/>
    </row>
    <row r="10624" spans="3:7" x14ac:dyDescent="0.25">
      <c r="C10624" s="15"/>
      <c r="G10624"/>
    </row>
    <row r="10625" spans="3:7" x14ac:dyDescent="0.25">
      <c r="C10625" s="15"/>
      <c r="G10625"/>
    </row>
    <row r="10626" spans="3:7" x14ac:dyDescent="0.25">
      <c r="C10626" s="15"/>
      <c r="G10626"/>
    </row>
    <row r="10627" spans="3:7" x14ac:dyDescent="0.25">
      <c r="C10627" s="15"/>
      <c r="G10627"/>
    </row>
    <row r="10628" spans="3:7" x14ac:dyDescent="0.25">
      <c r="C10628" s="15"/>
      <c r="G10628"/>
    </row>
    <row r="10629" spans="3:7" x14ac:dyDescent="0.25">
      <c r="C10629" s="15"/>
      <c r="G10629"/>
    </row>
    <row r="10630" spans="3:7" x14ac:dyDescent="0.25">
      <c r="C10630" s="15"/>
      <c r="G10630"/>
    </row>
    <row r="10631" spans="3:7" x14ac:dyDescent="0.25">
      <c r="C10631" s="15"/>
      <c r="G10631"/>
    </row>
    <row r="10632" spans="3:7" x14ac:dyDescent="0.25">
      <c r="C10632" s="15"/>
      <c r="G10632"/>
    </row>
    <row r="10633" spans="3:7" x14ac:dyDescent="0.25">
      <c r="C10633" s="15"/>
      <c r="G10633"/>
    </row>
    <row r="10634" spans="3:7" x14ac:dyDescent="0.25">
      <c r="C10634" s="15"/>
      <c r="G10634"/>
    </row>
    <row r="10635" spans="3:7" x14ac:dyDescent="0.25">
      <c r="C10635" s="15"/>
      <c r="G10635"/>
    </row>
    <row r="10636" spans="3:7" x14ac:dyDescent="0.25">
      <c r="C10636" s="15"/>
      <c r="G10636"/>
    </row>
    <row r="10637" spans="3:7" x14ac:dyDescent="0.25">
      <c r="C10637" s="15"/>
      <c r="G10637"/>
    </row>
    <row r="10638" spans="3:7" x14ac:dyDescent="0.25">
      <c r="C10638" s="15"/>
      <c r="G10638"/>
    </row>
    <row r="10639" spans="3:7" x14ac:dyDescent="0.25">
      <c r="C10639" s="15"/>
      <c r="G10639"/>
    </row>
    <row r="10640" spans="3:7" x14ac:dyDescent="0.25">
      <c r="C10640" s="15"/>
      <c r="G10640"/>
    </row>
    <row r="10641" spans="3:7" x14ac:dyDescent="0.25">
      <c r="C10641" s="15"/>
      <c r="G10641"/>
    </row>
    <row r="10642" spans="3:7" x14ac:dyDescent="0.25">
      <c r="C10642" s="15"/>
      <c r="G10642"/>
    </row>
    <row r="10643" spans="3:7" x14ac:dyDescent="0.25">
      <c r="C10643" s="15"/>
      <c r="G10643"/>
    </row>
    <row r="10644" spans="3:7" x14ac:dyDescent="0.25">
      <c r="C10644" s="15"/>
      <c r="G10644"/>
    </row>
    <row r="10645" spans="3:7" x14ac:dyDescent="0.25">
      <c r="C10645" s="15"/>
      <c r="G10645"/>
    </row>
    <row r="10646" spans="3:7" x14ac:dyDescent="0.25">
      <c r="C10646" s="15"/>
      <c r="G10646"/>
    </row>
    <row r="10647" spans="3:7" x14ac:dyDescent="0.25">
      <c r="C10647" s="15"/>
      <c r="G10647"/>
    </row>
    <row r="10648" spans="3:7" x14ac:dyDescent="0.25">
      <c r="C10648" s="15"/>
      <c r="G10648"/>
    </row>
    <row r="10649" spans="3:7" x14ac:dyDescent="0.25">
      <c r="C10649" s="15"/>
      <c r="G10649"/>
    </row>
    <row r="10650" spans="3:7" x14ac:dyDescent="0.25">
      <c r="C10650" s="15"/>
      <c r="G10650"/>
    </row>
    <row r="10651" spans="3:7" x14ac:dyDescent="0.25">
      <c r="C10651" s="15"/>
      <c r="G10651"/>
    </row>
    <row r="10652" spans="3:7" x14ac:dyDescent="0.25">
      <c r="C10652" s="15"/>
      <c r="G10652"/>
    </row>
    <row r="10653" spans="3:7" x14ac:dyDescent="0.25">
      <c r="C10653" s="15"/>
      <c r="G10653"/>
    </row>
    <row r="10654" spans="3:7" x14ac:dyDescent="0.25">
      <c r="C10654" s="15"/>
      <c r="G10654"/>
    </row>
    <row r="10655" spans="3:7" x14ac:dyDescent="0.25">
      <c r="C10655" s="15"/>
      <c r="G10655"/>
    </row>
    <row r="10656" spans="3:7" x14ac:dyDescent="0.25">
      <c r="C10656" s="15"/>
      <c r="G10656"/>
    </row>
    <row r="10657" spans="3:7" x14ac:dyDescent="0.25">
      <c r="C10657" s="15"/>
      <c r="G10657"/>
    </row>
    <row r="10658" spans="3:7" x14ac:dyDescent="0.25">
      <c r="C10658" s="15"/>
      <c r="G10658"/>
    </row>
    <row r="10659" spans="3:7" x14ac:dyDescent="0.25">
      <c r="C10659" s="15"/>
      <c r="G10659"/>
    </row>
    <row r="10660" spans="3:7" x14ac:dyDescent="0.25">
      <c r="C10660" s="15"/>
      <c r="G10660"/>
    </row>
    <row r="10661" spans="3:7" x14ac:dyDescent="0.25">
      <c r="C10661" s="15"/>
      <c r="G10661"/>
    </row>
    <row r="10662" spans="3:7" x14ac:dyDescent="0.25">
      <c r="C10662" s="15"/>
      <c r="G10662"/>
    </row>
    <row r="10663" spans="3:7" x14ac:dyDescent="0.25">
      <c r="C10663" s="15"/>
      <c r="G10663"/>
    </row>
    <row r="10664" spans="3:7" x14ac:dyDescent="0.25">
      <c r="C10664" s="15"/>
      <c r="G10664"/>
    </row>
    <row r="10665" spans="3:7" x14ac:dyDescent="0.25">
      <c r="C10665" s="15"/>
      <c r="G10665"/>
    </row>
    <row r="10666" spans="3:7" x14ac:dyDescent="0.25">
      <c r="C10666" s="15"/>
      <c r="G10666"/>
    </row>
    <row r="10667" spans="3:7" x14ac:dyDescent="0.25">
      <c r="C10667" s="15"/>
      <c r="G10667"/>
    </row>
    <row r="10668" spans="3:7" x14ac:dyDescent="0.25">
      <c r="C10668" s="15"/>
      <c r="G10668"/>
    </row>
    <row r="10669" spans="3:7" x14ac:dyDescent="0.25">
      <c r="C10669" s="15"/>
      <c r="G10669"/>
    </row>
    <row r="10670" spans="3:7" x14ac:dyDescent="0.25">
      <c r="C10670" s="15"/>
      <c r="G10670"/>
    </row>
    <row r="10671" spans="3:7" x14ac:dyDescent="0.25">
      <c r="C10671" s="15"/>
      <c r="G10671"/>
    </row>
    <row r="10672" spans="3:7" x14ac:dyDescent="0.25">
      <c r="C10672" s="15"/>
      <c r="G10672"/>
    </row>
    <row r="10673" spans="3:7" x14ac:dyDescent="0.25">
      <c r="C10673" s="15"/>
      <c r="G10673"/>
    </row>
    <row r="10674" spans="3:7" x14ac:dyDescent="0.25">
      <c r="C10674" s="15"/>
      <c r="G10674"/>
    </row>
    <row r="10675" spans="3:7" x14ac:dyDescent="0.25">
      <c r="C10675" s="15"/>
      <c r="G10675"/>
    </row>
    <row r="10676" spans="3:7" x14ac:dyDescent="0.25">
      <c r="C10676" s="15"/>
      <c r="G10676"/>
    </row>
    <row r="10677" spans="3:7" x14ac:dyDescent="0.25">
      <c r="C10677" s="15"/>
      <c r="G10677"/>
    </row>
    <row r="10678" spans="3:7" x14ac:dyDescent="0.25">
      <c r="C10678" s="15"/>
      <c r="G10678"/>
    </row>
    <row r="10679" spans="3:7" x14ac:dyDescent="0.25">
      <c r="C10679" s="15"/>
      <c r="G10679"/>
    </row>
    <row r="10680" spans="3:7" x14ac:dyDescent="0.25">
      <c r="C10680" s="15"/>
      <c r="G10680"/>
    </row>
    <row r="10681" spans="3:7" x14ac:dyDescent="0.25">
      <c r="C10681" s="15"/>
      <c r="G10681"/>
    </row>
    <row r="10682" spans="3:7" x14ac:dyDescent="0.25">
      <c r="C10682" s="15"/>
      <c r="G10682"/>
    </row>
    <row r="10683" spans="3:7" x14ac:dyDescent="0.25">
      <c r="C10683" s="15"/>
      <c r="G10683"/>
    </row>
    <row r="10684" spans="3:7" x14ac:dyDescent="0.25">
      <c r="C10684" s="15"/>
      <c r="G10684"/>
    </row>
    <row r="10685" spans="3:7" x14ac:dyDescent="0.25">
      <c r="C10685" s="15"/>
      <c r="G10685"/>
    </row>
    <row r="10686" spans="3:7" x14ac:dyDescent="0.25">
      <c r="C10686" s="15"/>
      <c r="G10686"/>
    </row>
    <row r="10687" spans="3:7" x14ac:dyDescent="0.25">
      <c r="C10687" s="15"/>
      <c r="G10687"/>
    </row>
    <row r="10688" spans="3:7" x14ac:dyDescent="0.25">
      <c r="C10688" s="15"/>
      <c r="G10688"/>
    </row>
    <row r="10689" spans="3:7" x14ac:dyDescent="0.25">
      <c r="C10689" s="15"/>
      <c r="G10689"/>
    </row>
    <row r="10690" spans="3:7" x14ac:dyDescent="0.25">
      <c r="C10690" s="15"/>
      <c r="G10690"/>
    </row>
    <row r="10691" spans="3:7" x14ac:dyDescent="0.25">
      <c r="C10691" s="15"/>
      <c r="G10691"/>
    </row>
    <row r="10692" spans="3:7" x14ac:dyDescent="0.25">
      <c r="C10692" s="15"/>
      <c r="G10692"/>
    </row>
    <row r="10693" spans="3:7" x14ac:dyDescent="0.25">
      <c r="C10693" s="15"/>
      <c r="G10693"/>
    </row>
    <row r="10694" spans="3:7" x14ac:dyDescent="0.25">
      <c r="C10694" s="15"/>
      <c r="G10694"/>
    </row>
    <row r="10695" spans="3:7" x14ac:dyDescent="0.25">
      <c r="C10695" s="15"/>
      <c r="G10695"/>
    </row>
    <row r="10696" spans="3:7" x14ac:dyDescent="0.25">
      <c r="C10696" s="15"/>
      <c r="G10696"/>
    </row>
    <row r="10697" spans="3:7" x14ac:dyDescent="0.25">
      <c r="C10697" s="15"/>
      <c r="G10697"/>
    </row>
    <row r="10698" spans="3:7" x14ac:dyDescent="0.25">
      <c r="C10698" s="15"/>
      <c r="G10698"/>
    </row>
    <row r="10699" spans="3:7" x14ac:dyDescent="0.25">
      <c r="C10699" s="15"/>
      <c r="G10699"/>
    </row>
    <row r="10700" spans="3:7" x14ac:dyDescent="0.25">
      <c r="C10700" s="15"/>
      <c r="G10700"/>
    </row>
    <row r="10701" spans="3:7" x14ac:dyDescent="0.25">
      <c r="C10701" s="15"/>
      <c r="G10701"/>
    </row>
    <row r="10702" spans="3:7" x14ac:dyDescent="0.25">
      <c r="C10702" s="15"/>
      <c r="G10702"/>
    </row>
    <row r="10703" spans="3:7" x14ac:dyDescent="0.25">
      <c r="C10703" s="15"/>
      <c r="G10703"/>
    </row>
    <row r="10704" spans="3:7" x14ac:dyDescent="0.25">
      <c r="C10704" s="15"/>
      <c r="G10704"/>
    </row>
    <row r="10705" spans="3:7" x14ac:dyDescent="0.25">
      <c r="C10705" s="15"/>
      <c r="G10705"/>
    </row>
    <row r="10706" spans="3:7" x14ac:dyDescent="0.25">
      <c r="C10706" s="15"/>
      <c r="G10706"/>
    </row>
    <row r="10707" spans="3:7" x14ac:dyDescent="0.25">
      <c r="C10707" s="15"/>
      <c r="G10707"/>
    </row>
    <row r="10708" spans="3:7" x14ac:dyDescent="0.25">
      <c r="C10708" s="15"/>
      <c r="G10708"/>
    </row>
    <row r="10709" spans="3:7" x14ac:dyDescent="0.25">
      <c r="C10709" s="15"/>
      <c r="G10709"/>
    </row>
    <row r="10710" spans="3:7" x14ac:dyDescent="0.25">
      <c r="C10710" s="15"/>
      <c r="G10710"/>
    </row>
    <row r="10711" spans="3:7" x14ac:dyDescent="0.25">
      <c r="C10711" s="15"/>
      <c r="G10711"/>
    </row>
    <row r="10712" spans="3:7" x14ac:dyDescent="0.25">
      <c r="C10712" s="15"/>
      <c r="G10712"/>
    </row>
    <row r="10713" spans="3:7" x14ac:dyDescent="0.25">
      <c r="C10713" s="15"/>
      <c r="G10713"/>
    </row>
    <row r="10714" spans="3:7" x14ac:dyDescent="0.25">
      <c r="C10714" s="15"/>
      <c r="G10714"/>
    </row>
    <row r="10715" spans="3:7" x14ac:dyDescent="0.25">
      <c r="C10715" s="15"/>
      <c r="G10715"/>
    </row>
    <row r="10716" spans="3:7" x14ac:dyDescent="0.25">
      <c r="C10716" s="15"/>
      <c r="G10716"/>
    </row>
    <row r="10717" spans="3:7" x14ac:dyDescent="0.25">
      <c r="C10717" s="15"/>
      <c r="G10717"/>
    </row>
    <row r="10718" spans="3:7" x14ac:dyDescent="0.25">
      <c r="C10718" s="15"/>
      <c r="G10718"/>
    </row>
    <row r="10719" spans="3:7" x14ac:dyDescent="0.25">
      <c r="C10719" s="15"/>
      <c r="G10719"/>
    </row>
    <row r="10720" spans="3:7" x14ac:dyDescent="0.25">
      <c r="C10720" s="15"/>
      <c r="G10720"/>
    </row>
    <row r="10721" spans="3:7" x14ac:dyDescent="0.25">
      <c r="C10721" s="15"/>
      <c r="G10721"/>
    </row>
    <row r="10722" spans="3:7" x14ac:dyDescent="0.25">
      <c r="C10722" s="15"/>
      <c r="G10722"/>
    </row>
    <row r="10723" spans="3:7" x14ac:dyDescent="0.25">
      <c r="C10723" s="15"/>
      <c r="G10723"/>
    </row>
    <row r="10724" spans="3:7" x14ac:dyDescent="0.25">
      <c r="C10724" s="15"/>
      <c r="G10724"/>
    </row>
    <row r="10725" spans="3:7" x14ac:dyDescent="0.25">
      <c r="C10725" s="15"/>
      <c r="G10725"/>
    </row>
    <row r="10726" spans="3:7" x14ac:dyDescent="0.25">
      <c r="C10726" s="15"/>
      <c r="G10726"/>
    </row>
    <row r="10727" spans="3:7" x14ac:dyDescent="0.25">
      <c r="C10727" s="15"/>
      <c r="G10727"/>
    </row>
    <row r="10728" spans="3:7" x14ac:dyDescent="0.25">
      <c r="C10728" s="15"/>
      <c r="G10728"/>
    </row>
    <row r="10729" spans="3:7" x14ac:dyDescent="0.25">
      <c r="C10729" s="15"/>
      <c r="G10729"/>
    </row>
    <row r="10730" spans="3:7" x14ac:dyDescent="0.25">
      <c r="C10730" s="15"/>
      <c r="G10730"/>
    </row>
    <row r="10731" spans="3:7" x14ac:dyDescent="0.25">
      <c r="C10731" s="15"/>
      <c r="G10731"/>
    </row>
    <row r="10732" spans="3:7" x14ac:dyDescent="0.25">
      <c r="C10732" s="15"/>
      <c r="G10732"/>
    </row>
    <row r="10733" spans="3:7" x14ac:dyDescent="0.25">
      <c r="C10733" s="15"/>
      <c r="G10733"/>
    </row>
    <row r="10734" spans="3:7" x14ac:dyDescent="0.25">
      <c r="C10734" s="15"/>
      <c r="G10734"/>
    </row>
    <row r="10735" spans="3:7" x14ac:dyDescent="0.25">
      <c r="C10735" s="15"/>
      <c r="G10735"/>
    </row>
    <row r="10736" spans="3:7" x14ac:dyDescent="0.25">
      <c r="C10736" s="15"/>
      <c r="G10736"/>
    </row>
    <row r="10737" spans="3:7" x14ac:dyDescent="0.25">
      <c r="C10737" s="15"/>
      <c r="G10737"/>
    </row>
    <row r="10738" spans="3:7" x14ac:dyDescent="0.25">
      <c r="C10738" s="15"/>
      <c r="G10738"/>
    </row>
    <row r="10739" spans="3:7" x14ac:dyDescent="0.25">
      <c r="C10739" s="15"/>
      <c r="G10739"/>
    </row>
    <row r="10740" spans="3:7" x14ac:dyDescent="0.25">
      <c r="C10740" s="15"/>
      <c r="G10740"/>
    </row>
    <row r="10741" spans="3:7" x14ac:dyDescent="0.25">
      <c r="C10741" s="15"/>
      <c r="G10741"/>
    </row>
    <row r="10742" spans="3:7" x14ac:dyDescent="0.25">
      <c r="C10742" s="15"/>
      <c r="G10742"/>
    </row>
    <row r="10743" spans="3:7" x14ac:dyDescent="0.25">
      <c r="C10743" s="15"/>
      <c r="G10743"/>
    </row>
    <row r="10744" spans="3:7" x14ac:dyDescent="0.25">
      <c r="C10744" s="15"/>
      <c r="G10744"/>
    </row>
    <row r="10745" spans="3:7" x14ac:dyDescent="0.25">
      <c r="C10745" s="15"/>
      <c r="G10745"/>
    </row>
    <row r="10746" spans="3:7" x14ac:dyDescent="0.25">
      <c r="C10746" s="15"/>
      <c r="G10746"/>
    </row>
    <row r="10747" spans="3:7" x14ac:dyDescent="0.25">
      <c r="C10747" s="15"/>
      <c r="G10747"/>
    </row>
    <row r="10748" spans="3:7" x14ac:dyDescent="0.25">
      <c r="C10748" s="15"/>
      <c r="G10748"/>
    </row>
    <row r="10749" spans="3:7" x14ac:dyDescent="0.25">
      <c r="C10749" s="15"/>
      <c r="G10749"/>
    </row>
    <row r="10750" spans="3:7" x14ac:dyDescent="0.25">
      <c r="C10750" s="15"/>
      <c r="G10750"/>
    </row>
    <row r="10751" spans="3:7" x14ac:dyDescent="0.25">
      <c r="C10751" s="15"/>
      <c r="G10751"/>
    </row>
    <row r="10752" spans="3:7" x14ac:dyDescent="0.25">
      <c r="C10752" s="15"/>
      <c r="G10752"/>
    </row>
    <row r="10753" spans="3:7" x14ac:dyDescent="0.25">
      <c r="C10753" s="15"/>
      <c r="G10753"/>
    </row>
    <row r="10754" spans="3:7" x14ac:dyDescent="0.25">
      <c r="C10754" s="15"/>
      <c r="G10754"/>
    </row>
    <row r="10755" spans="3:7" x14ac:dyDescent="0.25">
      <c r="C10755" s="15"/>
      <c r="G10755"/>
    </row>
    <row r="10756" spans="3:7" x14ac:dyDescent="0.25">
      <c r="C10756" s="15"/>
      <c r="G10756"/>
    </row>
    <row r="10757" spans="3:7" x14ac:dyDescent="0.25">
      <c r="C10757" s="15"/>
      <c r="G10757"/>
    </row>
    <row r="10758" spans="3:7" x14ac:dyDescent="0.25">
      <c r="C10758" s="15"/>
      <c r="G10758"/>
    </row>
    <row r="10759" spans="3:7" x14ac:dyDescent="0.25">
      <c r="C10759" s="15"/>
      <c r="G10759"/>
    </row>
    <row r="10760" spans="3:7" x14ac:dyDescent="0.25">
      <c r="C10760" s="15"/>
      <c r="G10760"/>
    </row>
    <row r="10761" spans="3:7" x14ac:dyDescent="0.25">
      <c r="C10761" s="15"/>
      <c r="G10761"/>
    </row>
    <row r="10762" spans="3:7" x14ac:dyDescent="0.25">
      <c r="C10762" s="15"/>
      <c r="G10762"/>
    </row>
    <row r="10763" spans="3:7" x14ac:dyDescent="0.25">
      <c r="C10763" s="15"/>
      <c r="G10763"/>
    </row>
    <row r="10764" spans="3:7" x14ac:dyDescent="0.25">
      <c r="C10764" s="15"/>
      <c r="G10764"/>
    </row>
    <row r="10765" spans="3:7" x14ac:dyDescent="0.25">
      <c r="C10765" s="15"/>
      <c r="G10765"/>
    </row>
    <row r="10766" spans="3:7" x14ac:dyDescent="0.25">
      <c r="C10766" s="15"/>
      <c r="G10766"/>
    </row>
    <row r="10767" spans="3:7" x14ac:dyDescent="0.25">
      <c r="C10767" s="15"/>
      <c r="G10767"/>
    </row>
    <row r="10768" spans="3:7" x14ac:dyDescent="0.25">
      <c r="C10768" s="15"/>
      <c r="G10768"/>
    </row>
    <row r="10769" spans="3:7" x14ac:dyDescent="0.25">
      <c r="C10769" s="15"/>
      <c r="G10769"/>
    </row>
    <row r="10770" spans="3:7" x14ac:dyDescent="0.25">
      <c r="C10770" s="15"/>
      <c r="G10770"/>
    </row>
    <row r="10771" spans="3:7" x14ac:dyDescent="0.25">
      <c r="C10771" s="15"/>
      <c r="G10771"/>
    </row>
    <row r="10772" spans="3:7" x14ac:dyDescent="0.25">
      <c r="C10772" s="15"/>
      <c r="G10772"/>
    </row>
    <row r="10773" spans="3:7" x14ac:dyDescent="0.25">
      <c r="C10773" s="15"/>
      <c r="G10773"/>
    </row>
    <row r="10774" spans="3:7" x14ac:dyDescent="0.25">
      <c r="C10774" s="15"/>
      <c r="G10774"/>
    </row>
    <row r="10775" spans="3:7" x14ac:dyDescent="0.25">
      <c r="C10775" s="15"/>
      <c r="G10775"/>
    </row>
    <row r="10776" spans="3:7" x14ac:dyDescent="0.25">
      <c r="C10776" s="15"/>
      <c r="G10776"/>
    </row>
    <row r="10777" spans="3:7" x14ac:dyDescent="0.25">
      <c r="C10777" s="15"/>
      <c r="G10777"/>
    </row>
    <row r="10778" spans="3:7" x14ac:dyDescent="0.25">
      <c r="C10778" s="15"/>
      <c r="G10778"/>
    </row>
    <row r="10779" spans="3:7" x14ac:dyDescent="0.25">
      <c r="C10779" s="15"/>
      <c r="G10779"/>
    </row>
    <row r="10780" spans="3:7" x14ac:dyDescent="0.25">
      <c r="C10780" s="15"/>
      <c r="G10780"/>
    </row>
    <row r="10781" spans="3:7" x14ac:dyDescent="0.25">
      <c r="C10781" s="15"/>
      <c r="G10781"/>
    </row>
    <row r="10782" spans="3:7" x14ac:dyDescent="0.25">
      <c r="C10782" s="15"/>
      <c r="G10782"/>
    </row>
    <row r="10783" spans="3:7" x14ac:dyDescent="0.25">
      <c r="C10783" s="15"/>
      <c r="G10783"/>
    </row>
    <row r="10784" spans="3:7" x14ac:dyDescent="0.25">
      <c r="C10784" s="15"/>
      <c r="G10784"/>
    </row>
    <row r="10785" spans="3:7" x14ac:dyDescent="0.25">
      <c r="C10785" s="15"/>
      <c r="G10785"/>
    </row>
    <row r="10786" spans="3:7" x14ac:dyDescent="0.25">
      <c r="C10786" s="15"/>
      <c r="G10786"/>
    </row>
    <row r="10787" spans="3:7" x14ac:dyDescent="0.25">
      <c r="C10787" s="15"/>
      <c r="G10787"/>
    </row>
    <row r="10788" spans="3:7" x14ac:dyDescent="0.25">
      <c r="C10788" s="15"/>
      <c r="G10788"/>
    </row>
    <row r="10789" spans="3:7" x14ac:dyDescent="0.25">
      <c r="C10789" s="15"/>
      <c r="G10789"/>
    </row>
    <row r="10790" spans="3:7" x14ac:dyDescent="0.25">
      <c r="C10790" s="15"/>
      <c r="G10790"/>
    </row>
    <row r="10791" spans="3:7" x14ac:dyDescent="0.25">
      <c r="C10791" s="15"/>
      <c r="G10791"/>
    </row>
    <row r="10792" spans="3:7" x14ac:dyDescent="0.25">
      <c r="C10792" s="15"/>
      <c r="G10792"/>
    </row>
    <row r="10793" spans="3:7" x14ac:dyDescent="0.25">
      <c r="C10793" s="15"/>
      <c r="G10793"/>
    </row>
    <row r="10794" spans="3:7" x14ac:dyDescent="0.25">
      <c r="C10794" s="15"/>
      <c r="G10794"/>
    </row>
    <row r="10795" spans="3:7" x14ac:dyDescent="0.25">
      <c r="C10795" s="15"/>
      <c r="G10795"/>
    </row>
    <row r="10796" spans="3:7" x14ac:dyDescent="0.25">
      <c r="C10796" s="15"/>
      <c r="G10796"/>
    </row>
    <row r="10797" spans="3:7" x14ac:dyDescent="0.25">
      <c r="C10797" s="15"/>
      <c r="G10797"/>
    </row>
    <row r="10798" spans="3:7" x14ac:dyDescent="0.25">
      <c r="C10798" s="15"/>
      <c r="G10798"/>
    </row>
    <row r="10799" spans="3:7" x14ac:dyDescent="0.25">
      <c r="C10799" s="15"/>
      <c r="G10799"/>
    </row>
    <row r="10800" spans="3:7" x14ac:dyDescent="0.25">
      <c r="C10800" s="15"/>
      <c r="G10800"/>
    </row>
    <row r="10801" spans="3:7" x14ac:dyDescent="0.25">
      <c r="C10801" s="15"/>
      <c r="G10801"/>
    </row>
    <row r="10802" spans="3:7" x14ac:dyDescent="0.25">
      <c r="C10802" s="15"/>
      <c r="G10802"/>
    </row>
    <row r="10803" spans="3:7" x14ac:dyDescent="0.25">
      <c r="C10803" s="15"/>
      <c r="G10803"/>
    </row>
    <row r="10804" spans="3:7" x14ac:dyDescent="0.25">
      <c r="C10804" s="15"/>
      <c r="G10804"/>
    </row>
    <row r="10805" spans="3:7" x14ac:dyDescent="0.25">
      <c r="C10805" s="15"/>
      <c r="G10805"/>
    </row>
    <row r="10806" spans="3:7" x14ac:dyDescent="0.25">
      <c r="C10806" s="15"/>
      <c r="G10806"/>
    </row>
    <row r="10807" spans="3:7" x14ac:dyDescent="0.25">
      <c r="C10807" s="15"/>
      <c r="G10807"/>
    </row>
    <row r="10808" spans="3:7" x14ac:dyDescent="0.25">
      <c r="C10808" s="15"/>
      <c r="G10808"/>
    </row>
    <row r="10809" spans="3:7" x14ac:dyDescent="0.25">
      <c r="C10809" s="15"/>
      <c r="G10809"/>
    </row>
    <row r="10810" spans="3:7" x14ac:dyDescent="0.25">
      <c r="C10810" s="15"/>
      <c r="G10810"/>
    </row>
    <row r="10811" spans="3:7" x14ac:dyDescent="0.25">
      <c r="C10811" s="15"/>
      <c r="G10811"/>
    </row>
    <row r="10812" spans="3:7" x14ac:dyDescent="0.25">
      <c r="C10812" s="15"/>
      <c r="G10812"/>
    </row>
    <row r="10813" spans="3:7" x14ac:dyDescent="0.25">
      <c r="C10813" s="15"/>
      <c r="G10813"/>
    </row>
    <row r="10814" spans="3:7" x14ac:dyDescent="0.25">
      <c r="C10814" s="15"/>
      <c r="G10814"/>
    </row>
    <row r="10815" spans="3:7" x14ac:dyDescent="0.25">
      <c r="C10815" s="15"/>
      <c r="G10815"/>
    </row>
    <row r="10816" spans="3:7" x14ac:dyDescent="0.25">
      <c r="C10816" s="15"/>
      <c r="G10816"/>
    </row>
    <row r="10817" spans="3:7" x14ac:dyDescent="0.25">
      <c r="C10817" s="15"/>
      <c r="G10817"/>
    </row>
    <row r="10818" spans="3:7" x14ac:dyDescent="0.25">
      <c r="C10818" s="15"/>
      <c r="G10818"/>
    </row>
    <row r="10819" spans="3:7" x14ac:dyDescent="0.25">
      <c r="C10819" s="15"/>
      <c r="G10819"/>
    </row>
    <row r="10820" spans="3:7" x14ac:dyDescent="0.25">
      <c r="C10820" s="15"/>
      <c r="G10820"/>
    </row>
    <row r="10821" spans="3:7" x14ac:dyDescent="0.25">
      <c r="C10821" s="15"/>
      <c r="G10821"/>
    </row>
    <row r="10822" spans="3:7" x14ac:dyDescent="0.25">
      <c r="C10822" s="15"/>
      <c r="G10822"/>
    </row>
    <row r="10823" spans="3:7" x14ac:dyDescent="0.25">
      <c r="C10823" s="15"/>
      <c r="G10823"/>
    </row>
    <row r="10824" spans="3:7" x14ac:dyDescent="0.25">
      <c r="C10824" s="15"/>
      <c r="G10824"/>
    </row>
    <row r="10825" spans="3:7" x14ac:dyDescent="0.25">
      <c r="C10825" s="15"/>
      <c r="G10825"/>
    </row>
    <row r="10826" spans="3:7" x14ac:dyDescent="0.25">
      <c r="C10826" s="15"/>
      <c r="G10826"/>
    </row>
    <row r="10827" spans="3:7" x14ac:dyDescent="0.25">
      <c r="C10827" s="15"/>
      <c r="G10827"/>
    </row>
    <row r="10828" spans="3:7" x14ac:dyDescent="0.25">
      <c r="C10828" s="15"/>
      <c r="G10828"/>
    </row>
    <row r="10829" spans="3:7" x14ac:dyDescent="0.25">
      <c r="C10829" s="15"/>
      <c r="G10829"/>
    </row>
    <row r="10830" spans="3:7" x14ac:dyDescent="0.25">
      <c r="C10830" s="15"/>
      <c r="G10830"/>
    </row>
    <row r="10831" spans="3:7" x14ac:dyDescent="0.25">
      <c r="C10831" s="15"/>
      <c r="G10831"/>
    </row>
    <row r="10832" spans="3:7" x14ac:dyDescent="0.25">
      <c r="C10832" s="15"/>
      <c r="G10832"/>
    </row>
    <row r="10833" spans="3:7" x14ac:dyDescent="0.25">
      <c r="C10833" s="15"/>
      <c r="G10833"/>
    </row>
    <row r="10834" spans="3:7" x14ac:dyDescent="0.25">
      <c r="C10834" s="15"/>
      <c r="G10834"/>
    </row>
    <row r="10835" spans="3:7" x14ac:dyDescent="0.25">
      <c r="C10835" s="15"/>
      <c r="G10835"/>
    </row>
    <row r="10836" spans="3:7" x14ac:dyDescent="0.25">
      <c r="C10836" s="15"/>
      <c r="G10836"/>
    </row>
    <row r="10837" spans="3:7" x14ac:dyDescent="0.25">
      <c r="C10837" s="15"/>
      <c r="G10837"/>
    </row>
    <row r="10838" spans="3:7" x14ac:dyDescent="0.25">
      <c r="C10838" s="15"/>
      <c r="G10838"/>
    </row>
    <row r="10839" spans="3:7" x14ac:dyDescent="0.25">
      <c r="C10839" s="15"/>
      <c r="G10839"/>
    </row>
    <row r="10840" spans="3:7" x14ac:dyDescent="0.25">
      <c r="C10840" s="15"/>
      <c r="G10840"/>
    </row>
    <row r="10841" spans="3:7" x14ac:dyDescent="0.25">
      <c r="C10841" s="15"/>
      <c r="G10841"/>
    </row>
    <row r="10842" spans="3:7" x14ac:dyDescent="0.25">
      <c r="C10842" s="15"/>
      <c r="G10842"/>
    </row>
    <row r="10843" spans="3:7" x14ac:dyDescent="0.25">
      <c r="C10843" s="15"/>
      <c r="G10843"/>
    </row>
    <row r="10844" spans="3:7" x14ac:dyDescent="0.25">
      <c r="C10844" s="15"/>
      <c r="G10844"/>
    </row>
    <row r="10845" spans="3:7" x14ac:dyDescent="0.25">
      <c r="C10845" s="15"/>
      <c r="G10845"/>
    </row>
    <row r="10846" spans="3:7" x14ac:dyDescent="0.25">
      <c r="C10846" s="15"/>
      <c r="G10846"/>
    </row>
    <row r="10847" spans="3:7" x14ac:dyDescent="0.25">
      <c r="C10847" s="15"/>
      <c r="G10847"/>
    </row>
    <row r="10848" spans="3:7" x14ac:dyDescent="0.25">
      <c r="C10848" s="15"/>
      <c r="G10848"/>
    </row>
    <row r="10849" spans="3:7" x14ac:dyDescent="0.25">
      <c r="C10849" s="15"/>
      <c r="G10849"/>
    </row>
    <row r="10850" spans="3:7" x14ac:dyDescent="0.25">
      <c r="C10850" s="15"/>
      <c r="G10850"/>
    </row>
    <row r="10851" spans="3:7" x14ac:dyDescent="0.25">
      <c r="C10851" s="15"/>
      <c r="G10851"/>
    </row>
    <row r="10852" spans="3:7" x14ac:dyDescent="0.25">
      <c r="C10852" s="15"/>
      <c r="G10852"/>
    </row>
    <row r="10853" spans="3:7" x14ac:dyDescent="0.25">
      <c r="C10853" s="15"/>
      <c r="G10853"/>
    </row>
    <row r="10854" spans="3:7" x14ac:dyDescent="0.25">
      <c r="C10854" s="15"/>
      <c r="G10854"/>
    </row>
    <row r="10855" spans="3:7" x14ac:dyDescent="0.25">
      <c r="C10855" s="15"/>
      <c r="G10855"/>
    </row>
    <row r="10856" spans="3:7" x14ac:dyDescent="0.25">
      <c r="C10856" s="15"/>
      <c r="G10856"/>
    </row>
    <row r="10857" spans="3:7" x14ac:dyDescent="0.25">
      <c r="C10857" s="15"/>
      <c r="G10857"/>
    </row>
    <row r="10858" spans="3:7" x14ac:dyDescent="0.25">
      <c r="C10858" s="15"/>
      <c r="G10858"/>
    </row>
    <row r="10859" spans="3:7" x14ac:dyDescent="0.25">
      <c r="C10859" s="15"/>
      <c r="G10859"/>
    </row>
    <row r="10860" spans="3:7" x14ac:dyDescent="0.25">
      <c r="C10860" s="15"/>
      <c r="G10860"/>
    </row>
    <row r="10861" spans="3:7" x14ac:dyDescent="0.25">
      <c r="C10861" s="15"/>
      <c r="G10861"/>
    </row>
    <row r="10862" spans="3:7" x14ac:dyDescent="0.25">
      <c r="C10862" s="15"/>
      <c r="G10862"/>
    </row>
    <row r="10863" spans="3:7" x14ac:dyDescent="0.25">
      <c r="C10863" s="15"/>
      <c r="G10863"/>
    </row>
    <row r="10864" spans="3:7" x14ac:dyDescent="0.25">
      <c r="C10864" s="15"/>
      <c r="G10864"/>
    </row>
    <row r="10865" spans="3:7" x14ac:dyDescent="0.25">
      <c r="C10865" s="15"/>
      <c r="G10865"/>
    </row>
    <row r="10866" spans="3:7" x14ac:dyDescent="0.25">
      <c r="C10866" s="15"/>
      <c r="G10866"/>
    </row>
    <row r="10867" spans="3:7" x14ac:dyDescent="0.25">
      <c r="C10867" s="15"/>
      <c r="G10867"/>
    </row>
    <row r="10868" spans="3:7" x14ac:dyDescent="0.25">
      <c r="C10868" s="15"/>
      <c r="G10868"/>
    </row>
    <row r="10869" spans="3:7" x14ac:dyDescent="0.25">
      <c r="C10869" s="15"/>
      <c r="G10869"/>
    </row>
    <row r="10870" spans="3:7" x14ac:dyDescent="0.25">
      <c r="C10870" s="15"/>
      <c r="G10870"/>
    </row>
    <row r="10871" spans="3:7" x14ac:dyDescent="0.25">
      <c r="C10871" s="15"/>
      <c r="G10871"/>
    </row>
    <row r="10872" spans="3:7" x14ac:dyDescent="0.25">
      <c r="C10872" s="15"/>
      <c r="G10872"/>
    </row>
    <row r="10873" spans="3:7" x14ac:dyDescent="0.25">
      <c r="C10873" s="15"/>
      <c r="G10873"/>
    </row>
    <row r="10874" spans="3:7" x14ac:dyDescent="0.25">
      <c r="C10874" s="15"/>
      <c r="G10874"/>
    </row>
    <row r="10875" spans="3:7" x14ac:dyDescent="0.25">
      <c r="C10875" s="15"/>
      <c r="G10875"/>
    </row>
    <row r="10876" spans="3:7" x14ac:dyDescent="0.25">
      <c r="C10876" s="15"/>
      <c r="G10876"/>
    </row>
    <row r="10877" spans="3:7" x14ac:dyDescent="0.25">
      <c r="C10877" s="15"/>
      <c r="G10877"/>
    </row>
    <row r="10878" spans="3:7" x14ac:dyDescent="0.25">
      <c r="C10878" s="15"/>
      <c r="G10878"/>
    </row>
    <row r="10879" spans="3:7" x14ac:dyDescent="0.25">
      <c r="C10879" s="15"/>
      <c r="G10879"/>
    </row>
    <row r="10880" spans="3:7" x14ac:dyDescent="0.25">
      <c r="C10880" s="15"/>
      <c r="G10880"/>
    </row>
    <row r="10881" spans="3:7" x14ac:dyDescent="0.25">
      <c r="C10881" s="15"/>
      <c r="G10881"/>
    </row>
    <row r="10882" spans="3:7" x14ac:dyDescent="0.25">
      <c r="C10882" s="15"/>
      <c r="G10882"/>
    </row>
    <row r="10883" spans="3:7" x14ac:dyDescent="0.25">
      <c r="C10883" s="15"/>
      <c r="G10883"/>
    </row>
    <row r="10884" spans="3:7" x14ac:dyDescent="0.25">
      <c r="C10884" s="15"/>
      <c r="G10884"/>
    </row>
    <row r="10885" spans="3:7" x14ac:dyDescent="0.25">
      <c r="C10885" s="15"/>
      <c r="G10885"/>
    </row>
    <row r="10886" spans="3:7" x14ac:dyDescent="0.25">
      <c r="C10886" s="15"/>
      <c r="G10886"/>
    </row>
    <row r="10887" spans="3:7" x14ac:dyDescent="0.25">
      <c r="C10887" s="15"/>
      <c r="G10887"/>
    </row>
    <row r="10888" spans="3:7" x14ac:dyDescent="0.25">
      <c r="C10888" s="15"/>
      <c r="G10888"/>
    </row>
    <row r="10889" spans="3:7" x14ac:dyDescent="0.25">
      <c r="C10889" s="15"/>
      <c r="G10889"/>
    </row>
    <row r="10890" spans="3:7" x14ac:dyDescent="0.25">
      <c r="C10890" s="15"/>
      <c r="G10890"/>
    </row>
    <row r="10891" spans="3:7" x14ac:dyDescent="0.25">
      <c r="C10891" s="15"/>
      <c r="G10891"/>
    </row>
    <row r="10892" spans="3:7" x14ac:dyDescent="0.25">
      <c r="C10892" s="15"/>
      <c r="G10892"/>
    </row>
    <row r="10893" spans="3:7" x14ac:dyDescent="0.25">
      <c r="C10893" s="15"/>
      <c r="G10893"/>
    </row>
    <row r="10894" spans="3:7" x14ac:dyDescent="0.25">
      <c r="C10894" s="15"/>
      <c r="G10894"/>
    </row>
    <row r="10895" spans="3:7" x14ac:dyDescent="0.25">
      <c r="C10895" s="15"/>
      <c r="G10895"/>
    </row>
    <row r="10896" spans="3:7" x14ac:dyDescent="0.25">
      <c r="C10896" s="15"/>
      <c r="G10896"/>
    </row>
    <row r="10897" spans="3:7" x14ac:dyDescent="0.25">
      <c r="C10897" s="15"/>
      <c r="G10897"/>
    </row>
    <row r="10898" spans="3:7" x14ac:dyDescent="0.25">
      <c r="C10898" s="15"/>
      <c r="G10898"/>
    </row>
    <row r="10899" spans="3:7" x14ac:dyDescent="0.25">
      <c r="C10899" s="15"/>
      <c r="G10899"/>
    </row>
    <row r="10900" spans="3:7" x14ac:dyDescent="0.25">
      <c r="C10900" s="15"/>
      <c r="G10900"/>
    </row>
    <row r="10901" spans="3:7" x14ac:dyDescent="0.25">
      <c r="C10901" s="15"/>
      <c r="G10901"/>
    </row>
    <row r="10902" spans="3:7" x14ac:dyDescent="0.25">
      <c r="C10902" s="15"/>
      <c r="G10902"/>
    </row>
    <row r="10903" spans="3:7" x14ac:dyDescent="0.25">
      <c r="C10903" s="15"/>
      <c r="G10903"/>
    </row>
    <row r="10904" spans="3:7" x14ac:dyDescent="0.25">
      <c r="C10904" s="15"/>
      <c r="G10904"/>
    </row>
    <row r="10905" spans="3:7" x14ac:dyDescent="0.25">
      <c r="C10905" s="15"/>
      <c r="G10905"/>
    </row>
    <row r="10906" spans="3:7" x14ac:dyDescent="0.25">
      <c r="C10906" s="15"/>
      <c r="G10906"/>
    </row>
    <row r="10907" spans="3:7" x14ac:dyDescent="0.25">
      <c r="C10907" s="15"/>
      <c r="G10907"/>
    </row>
    <row r="10908" spans="3:7" x14ac:dyDescent="0.25">
      <c r="C10908" s="15"/>
      <c r="G10908"/>
    </row>
    <row r="10909" spans="3:7" x14ac:dyDescent="0.25">
      <c r="C10909" s="15"/>
      <c r="G10909"/>
    </row>
    <row r="10910" spans="3:7" x14ac:dyDescent="0.25">
      <c r="C10910" s="15"/>
      <c r="G10910"/>
    </row>
    <row r="10911" spans="3:7" x14ac:dyDescent="0.25">
      <c r="C10911" s="15"/>
      <c r="G10911"/>
    </row>
    <row r="10912" spans="3:7" x14ac:dyDescent="0.25">
      <c r="C10912" s="15"/>
      <c r="G10912"/>
    </row>
    <row r="10913" spans="3:7" x14ac:dyDescent="0.25">
      <c r="C10913" s="15"/>
      <c r="G10913"/>
    </row>
    <row r="10914" spans="3:7" x14ac:dyDescent="0.25">
      <c r="C10914" s="15"/>
      <c r="G10914"/>
    </row>
    <row r="10915" spans="3:7" x14ac:dyDescent="0.25">
      <c r="C10915" s="15"/>
      <c r="G10915"/>
    </row>
    <row r="10916" spans="3:7" x14ac:dyDescent="0.25">
      <c r="C10916" s="15"/>
      <c r="G10916"/>
    </row>
    <row r="10917" spans="3:7" x14ac:dyDescent="0.25">
      <c r="C10917" s="15"/>
      <c r="G10917"/>
    </row>
    <row r="10918" spans="3:7" x14ac:dyDescent="0.25">
      <c r="C10918" s="15"/>
      <c r="G10918"/>
    </row>
    <row r="10919" spans="3:7" x14ac:dyDescent="0.25">
      <c r="C10919" s="15"/>
      <c r="G10919"/>
    </row>
    <row r="10920" spans="3:7" x14ac:dyDescent="0.25">
      <c r="C10920" s="15"/>
      <c r="G10920"/>
    </row>
    <row r="10921" spans="3:7" x14ac:dyDescent="0.25">
      <c r="C10921" s="15"/>
      <c r="G10921"/>
    </row>
    <row r="10922" spans="3:7" x14ac:dyDescent="0.25">
      <c r="C10922" s="15"/>
      <c r="G10922"/>
    </row>
    <row r="10923" spans="3:7" x14ac:dyDescent="0.25">
      <c r="C10923" s="15"/>
      <c r="G10923"/>
    </row>
    <row r="10924" spans="3:7" x14ac:dyDescent="0.25">
      <c r="C10924" s="15"/>
      <c r="G10924"/>
    </row>
    <row r="10925" spans="3:7" x14ac:dyDescent="0.25">
      <c r="C10925" s="15"/>
      <c r="G10925"/>
    </row>
    <row r="10926" spans="3:7" x14ac:dyDescent="0.25">
      <c r="C10926" s="15"/>
      <c r="G10926"/>
    </row>
    <row r="10927" spans="3:7" x14ac:dyDescent="0.25">
      <c r="C10927" s="15"/>
      <c r="G10927"/>
    </row>
    <row r="10928" spans="3:7" x14ac:dyDescent="0.25">
      <c r="C10928" s="15"/>
      <c r="G10928"/>
    </row>
    <row r="10929" spans="3:7" x14ac:dyDescent="0.25">
      <c r="C10929" s="15"/>
      <c r="G10929"/>
    </row>
    <row r="10930" spans="3:7" x14ac:dyDescent="0.25">
      <c r="C10930" s="15"/>
      <c r="G10930"/>
    </row>
    <row r="10931" spans="3:7" x14ac:dyDescent="0.25">
      <c r="C10931" s="15"/>
      <c r="G10931"/>
    </row>
    <row r="10932" spans="3:7" x14ac:dyDescent="0.25">
      <c r="C10932" s="15"/>
      <c r="G10932"/>
    </row>
    <row r="10933" spans="3:7" x14ac:dyDescent="0.25">
      <c r="C10933" s="15"/>
      <c r="G10933"/>
    </row>
    <row r="10934" spans="3:7" x14ac:dyDescent="0.25">
      <c r="C10934" s="15"/>
      <c r="G10934"/>
    </row>
    <row r="10935" spans="3:7" x14ac:dyDescent="0.25">
      <c r="C10935" s="15"/>
      <c r="G10935"/>
    </row>
    <row r="10936" spans="3:7" x14ac:dyDescent="0.25">
      <c r="C10936" s="15"/>
      <c r="G10936"/>
    </row>
    <row r="10937" spans="3:7" x14ac:dyDescent="0.25">
      <c r="C10937" s="15"/>
      <c r="G10937"/>
    </row>
    <row r="10938" spans="3:7" x14ac:dyDescent="0.25">
      <c r="C10938" s="15"/>
      <c r="G10938"/>
    </row>
    <row r="10939" spans="3:7" x14ac:dyDescent="0.25">
      <c r="C10939" s="15"/>
      <c r="G10939"/>
    </row>
    <row r="10940" spans="3:7" x14ac:dyDescent="0.25">
      <c r="C10940" s="15"/>
      <c r="G10940"/>
    </row>
    <row r="10941" spans="3:7" x14ac:dyDescent="0.25">
      <c r="C10941" s="15"/>
      <c r="G10941"/>
    </row>
    <row r="10942" spans="3:7" x14ac:dyDescent="0.25">
      <c r="C10942" s="15"/>
      <c r="G10942"/>
    </row>
    <row r="10943" spans="3:7" x14ac:dyDescent="0.25">
      <c r="C10943" s="15"/>
      <c r="G10943"/>
    </row>
    <row r="10944" spans="3:7" x14ac:dyDescent="0.25">
      <c r="C10944" s="15"/>
      <c r="G10944"/>
    </row>
    <row r="10945" spans="3:7" x14ac:dyDescent="0.25">
      <c r="C10945" s="15"/>
      <c r="G10945"/>
    </row>
    <row r="10946" spans="3:7" x14ac:dyDescent="0.25">
      <c r="C10946" s="15"/>
      <c r="G10946"/>
    </row>
    <row r="10947" spans="3:7" x14ac:dyDescent="0.25">
      <c r="C10947" s="15"/>
      <c r="G10947"/>
    </row>
    <row r="10948" spans="3:7" x14ac:dyDescent="0.25">
      <c r="C10948" s="15"/>
      <c r="G10948"/>
    </row>
    <row r="10949" spans="3:7" x14ac:dyDescent="0.25">
      <c r="C10949" s="15"/>
      <c r="G10949"/>
    </row>
    <row r="10950" spans="3:7" x14ac:dyDescent="0.25">
      <c r="C10950" s="15"/>
      <c r="G10950"/>
    </row>
    <row r="10951" spans="3:7" x14ac:dyDescent="0.25">
      <c r="C10951" s="15"/>
      <c r="G10951"/>
    </row>
    <row r="10952" spans="3:7" x14ac:dyDescent="0.25">
      <c r="C10952" s="15"/>
      <c r="G10952"/>
    </row>
    <row r="10953" spans="3:7" x14ac:dyDescent="0.25">
      <c r="C10953" s="15"/>
      <c r="G10953"/>
    </row>
    <row r="10954" spans="3:7" x14ac:dyDescent="0.25">
      <c r="C10954" s="15"/>
      <c r="G10954"/>
    </row>
    <row r="10955" spans="3:7" x14ac:dyDescent="0.25">
      <c r="C10955" s="15"/>
      <c r="G10955"/>
    </row>
    <row r="10956" spans="3:7" x14ac:dyDescent="0.25">
      <c r="C10956" s="15"/>
      <c r="G10956"/>
    </row>
    <row r="10957" spans="3:7" x14ac:dyDescent="0.25">
      <c r="C10957" s="15"/>
      <c r="G10957"/>
    </row>
    <row r="10958" spans="3:7" x14ac:dyDescent="0.25">
      <c r="C10958" s="15"/>
      <c r="G10958"/>
    </row>
    <row r="10959" spans="3:7" x14ac:dyDescent="0.25">
      <c r="C10959" s="15"/>
      <c r="G10959"/>
    </row>
    <row r="10960" spans="3:7" x14ac:dyDescent="0.25">
      <c r="C10960" s="15"/>
      <c r="G10960"/>
    </row>
    <row r="10961" spans="3:7" x14ac:dyDescent="0.25">
      <c r="C10961" s="15"/>
      <c r="G10961"/>
    </row>
    <row r="10962" spans="3:7" x14ac:dyDescent="0.25">
      <c r="C10962" s="15"/>
      <c r="G10962"/>
    </row>
    <row r="10963" spans="3:7" x14ac:dyDescent="0.25">
      <c r="C10963" s="15"/>
      <c r="G10963"/>
    </row>
    <row r="10964" spans="3:7" x14ac:dyDescent="0.25">
      <c r="C10964" s="15"/>
      <c r="G10964"/>
    </row>
    <row r="10965" spans="3:7" x14ac:dyDescent="0.25">
      <c r="C10965" s="15"/>
      <c r="G10965"/>
    </row>
    <row r="10966" spans="3:7" x14ac:dyDescent="0.25">
      <c r="C10966" s="15"/>
      <c r="G10966"/>
    </row>
    <row r="10967" spans="3:7" x14ac:dyDescent="0.25">
      <c r="C10967" s="15"/>
      <c r="G10967"/>
    </row>
    <row r="10968" spans="3:7" x14ac:dyDescent="0.25">
      <c r="C10968" s="15"/>
      <c r="G10968"/>
    </row>
    <row r="10969" spans="3:7" x14ac:dyDescent="0.25">
      <c r="C10969" s="15"/>
      <c r="G10969"/>
    </row>
    <row r="10970" spans="3:7" x14ac:dyDescent="0.25">
      <c r="C10970" s="15"/>
      <c r="G10970"/>
    </row>
    <row r="10971" spans="3:7" x14ac:dyDescent="0.25">
      <c r="C10971" s="15"/>
      <c r="G10971"/>
    </row>
    <row r="10972" spans="3:7" x14ac:dyDescent="0.25">
      <c r="C10972" s="15"/>
      <c r="G10972"/>
    </row>
    <row r="10973" spans="3:7" x14ac:dyDescent="0.25">
      <c r="C10973" s="15"/>
      <c r="G10973"/>
    </row>
    <row r="10974" spans="3:7" x14ac:dyDescent="0.25">
      <c r="C10974" s="15"/>
      <c r="G10974"/>
    </row>
    <row r="10975" spans="3:7" x14ac:dyDescent="0.25">
      <c r="C10975" s="15"/>
      <c r="G10975"/>
    </row>
    <row r="10976" spans="3:7" x14ac:dyDescent="0.25">
      <c r="C10976" s="15"/>
      <c r="G10976"/>
    </row>
    <row r="10977" spans="3:7" x14ac:dyDescent="0.25">
      <c r="C10977" s="15"/>
      <c r="G10977"/>
    </row>
    <row r="10978" spans="3:7" x14ac:dyDescent="0.25">
      <c r="C10978" s="15"/>
      <c r="G10978"/>
    </row>
    <row r="10979" spans="3:7" x14ac:dyDescent="0.25">
      <c r="C10979" s="15"/>
      <c r="G10979"/>
    </row>
    <row r="10980" spans="3:7" x14ac:dyDescent="0.25">
      <c r="C10980" s="15"/>
      <c r="G10980"/>
    </row>
    <row r="10981" spans="3:7" x14ac:dyDescent="0.25">
      <c r="C10981" s="15"/>
      <c r="G10981"/>
    </row>
    <row r="10982" spans="3:7" x14ac:dyDescent="0.25">
      <c r="C10982" s="15"/>
      <c r="G10982"/>
    </row>
    <row r="10983" spans="3:7" x14ac:dyDescent="0.25">
      <c r="C10983" s="15"/>
      <c r="G10983"/>
    </row>
    <row r="10984" spans="3:7" x14ac:dyDescent="0.25">
      <c r="C10984" s="15"/>
      <c r="G10984"/>
    </row>
    <row r="10985" spans="3:7" x14ac:dyDescent="0.25">
      <c r="C10985" s="15"/>
      <c r="G10985"/>
    </row>
    <row r="10986" spans="3:7" x14ac:dyDescent="0.25">
      <c r="C10986" s="15"/>
      <c r="G10986"/>
    </row>
    <row r="10987" spans="3:7" x14ac:dyDescent="0.25">
      <c r="C10987" s="15"/>
      <c r="G10987"/>
    </row>
    <row r="10988" spans="3:7" x14ac:dyDescent="0.25">
      <c r="C10988" s="15"/>
      <c r="G10988"/>
    </row>
    <row r="10989" spans="3:7" x14ac:dyDescent="0.25">
      <c r="C10989" s="15"/>
      <c r="G10989"/>
    </row>
    <row r="10990" spans="3:7" x14ac:dyDescent="0.25">
      <c r="C10990" s="15"/>
      <c r="G10990"/>
    </row>
    <row r="10991" spans="3:7" x14ac:dyDescent="0.25">
      <c r="C10991" s="15"/>
      <c r="G10991"/>
    </row>
    <row r="10992" spans="3:7" x14ac:dyDescent="0.25">
      <c r="C10992" s="15"/>
      <c r="G10992"/>
    </row>
    <row r="10993" spans="3:7" x14ac:dyDescent="0.25">
      <c r="C10993" s="15"/>
      <c r="G10993"/>
    </row>
    <row r="10994" spans="3:7" x14ac:dyDescent="0.25">
      <c r="C10994" s="15"/>
      <c r="G10994"/>
    </row>
    <row r="10995" spans="3:7" x14ac:dyDescent="0.25">
      <c r="C10995" s="15"/>
      <c r="G10995"/>
    </row>
    <row r="10996" spans="3:7" x14ac:dyDescent="0.25">
      <c r="C10996" s="15"/>
      <c r="G10996"/>
    </row>
    <row r="10997" spans="3:7" x14ac:dyDescent="0.25">
      <c r="C10997" s="15"/>
      <c r="G10997"/>
    </row>
    <row r="10998" spans="3:7" x14ac:dyDescent="0.25">
      <c r="C10998" s="15"/>
      <c r="G10998"/>
    </row>
    <row r="10999" spans="3:7" x14ac:dyDescent="0.25">
      <c r="C10999" s="15"/>
      <c r="G10999"/>
    </row>
    <row r="11000" spans="3:7" x14ac:dyDescent="0.25">
      <c r="C11000" s="15"/>
      <c r="G11000"/>
    </row>
    <row r="11001" spans="3:7" x14ac:dyDescent="0.25">
      <c r="C11001" s="15"/>
      <c r="G11001"/>
    </row>
    <row r="11002" spans="3:7" x14ac:dyDescent="0.25">
      <c r="C11002" s="15"/>
      <c r="G11002"/>
    </row>
    <row r="11003" spans="3:7" x14ac:dyDescent="0.25">
      <c r="C11003" s="15"/>
      <c r="G11003"/>
    </row>
    <row r="11004" spans="3:7" x14ac:dyDescent="0.25">
      <c r="C11004" s="15"/>
      <c r="G11004"/>
    </row>
    <row r="11005" spans="3:7" x14ac:dyDescent="0.25">
      <c r="C11005" s="15"/>
      <c r="G11005"/>
    </row>
    <row r="11006" spans="3:7" x14ac:dyDescent="0.25">
      <c r="C11006" s="15"/>
      <c r="G11006"/>
    </row>
    <row r="11007" spans="3:7" x14ac:dyDescent="0.25">
      <c r="C11007" s="15"/>
      <c r="G11007"/>
    </row>
    <row r="11008" spans="3:7" x14ac:dyDescent="0.25">
      <c r="C11008" s="15"/>
      <c r="G11008"/>
    </row>
    <row r="11009" spans="3:7" x14ac:dyDescent="0.25">
      <c r="C11009" s="15"/>
      <c r="G11009"/>
    </row>
    <row r="11010" spans="3:7" x14ac:dyDescent="0.25">
      <c r="C11010" s="15"/>
      <c r="G11010"/>
    </row>
    <row r="11011" spans="3:7" x14ac:dyDescent="0.25">
      <c r="C11011" s="15"/>
      <c r="G11011"/>
    </row>
    <row r="11012" spans="3:7" x14ac:dyDescent="0.25">
      <c r="C11012" s="15"/>
      <c r="G11012"/>
    </row>
    <row r="11013" spans="3:7" x14ac:dyDescent="0.25">
      <c r="C11013" s="15"/>
      <c r="G11013"/>
    </row>
    <row r="11014" spans="3:7" x14ac:dyDescent="0.25">
      <c r="C11014" s="15"/>
      <c r="G11014"/>
    </row>
    <row r="11015" spans="3:7" x14ac:dyDescent="0.25">
      <c r="C11015" s="15"/>
      <c r="G11015"/>
    </row>
    <row r="11016" spans="3:7" x14ac:dyDescent="0.25">
      <c r="C11016" s="15"/>
      <c r="G11016"/>
    </row>
    <row r="11017" spans="3:7" x14ac:dyDescent="0.25">
      <c r="C11017" s="15"/>
      <c r="G11017"/>
    </row>
    <row r="11018" spans="3:7" x14ac:dyDescent="0.25">
      <c r="C11018" s="15"/>
      <c r="G11018"/>
    </row>
    <row r="11019" spans="3:7" x14ac:dyDescent="0.25">
      <c r="C11019" s="15"/>
      <c r="G11019"/>
    </row>
    <row r="11020" spans="3:7" x14ac:dyDescent="0.25">
      <c r="C11020" s="15"/>
      <c r="G11020"/>
    </row>
    <row r="11021" spans="3:7" x14ac:dyDescent="0.25">
      <c r="C11021" s="15"/>
      <c r="G11021"/>
    </row>
    <row r="11022" spans="3:7" x14ac:dyDescent="0.25">
      <c r="C11022" s="15"/>
      <c r="G11022"/>
    </row>
    <row r="11023" spans="3:7" x14ac:dyDescent="0.25">
      <c r="C11023" s="15"/>
      <c r="G11023"/>
    </row>
    <row r="11024" spans="3:7" x14ac:dyDescent="0.25">
      <c r="C11024" s="15"/>
      <c r="G11024"/>
    </row>
    <row r="11025" spans="3:7" x14ac:dyDescent="0.25">
      <c r="C11025" s="15"/>
      <c r="G11025"/>
    </row>
    <row r="11026" spans="3:7" x14ac:dyDescent="0.25">
      <c r="C11026" s="15"/>
      <c r="G11026"/>
    </row>
    <row r="11027" spans="3:7" x14ac:dyDescent="0.25">
      <c r="C11027" s="15"/>
      <c r="G11027"/>
    </row>
    <row r="11028" spans="3:7" x14ac:dyDescent="0.25">
      <c r="C11028" s="15"/>
      <c r="G11028"/>
    </row>
    <row r="11029" spans="3:7" x14ac:dyDescent="0.25">
      <c r="C11029" s="15"/>
      <c r="G11029"/>
    </row>
    <row r="11030" spans="3:7" x14ac:dyDescent="0.25">
      <c r="C11030" s="15"/>
      <c r="G11030"/>
    </row>
    <row r="11031" spans="3:7" x14ac:dyDescent="0.25">
      <c r="C11031" s="15"/>
      <c r="G11031"/>
    </row>
    <row r="11032" spans="3:7" x14ac:dyDescent="0.25">
      <c r="C11032" s="15"/>
      <c r="G11032"/>
    </row>
    <row r="11033" spans="3:7" x14ac:dyDescent="0.25">
      <c r="C11033" s="15"/>
      <c r="G11033"/>
    </row>
    <row r="11034" spans="3:7" x14ac:dyDescent="0.25">
      <c r="C11034" s="15"/>
      <c r="G11034"/>
    </row>
    <row r="11035" spans="3:7" x14ac:dyDescent="0.25">
      <c r="C11035" s="15"/>
      <c r="G11035"/>
    </row>
    <row r="11036" spans="3:7" x14ac:dyDescent="0.25">
      <c r="C11036" s="15"/>
      <c r="G11036"/>
    </row>
    <row r="11037" spans="3:7" x14ac:dyDescent="0.25">
      <c r="C11037" s="15"/>
      <c r="G11037"/>
    </row>
    <row r="11038" spans="3:7" x14ac:dyDescent="0.25">
      <c r="C11038" s="15"/>
      <c r="G11038"/>
    </row>
    <row r="11039" spans="3:7" x14ac:dyDescent="0.25">
      <c r="C11039" s="15"/>
      <c r="G11039"/>
    </row>
    <row r="11040" spans="3:7" x14ac:dyDescent="0.25">
      <c r="C11040" s="15"/>
      <c r="G11040"/>
    </row>
    <row r="11041" spans="3:7" x14ac:dyDescent="0.25">
      <c r="C11041" s="15"/>
      <c r="G11041"/>
    </row>
    <row r="11042" spans="3:7" x14ac:dyDescent="0.25">
      <c r="C11042" s="15"/>
      <c r="G11042"/>
    </row>
    <row r="11043" spans="3:7" x14ac:dyDescent="0.25">
      <c r="C11043" s="15"/>
      <c r="G11043"/>
    </row>
    <row r="11044" spans="3:7" x14ac:dyDescent="0.25">
      <c r="C11044" s="15"/>
      <c r="G11044"/>
    </row>
    <row r="11045" spans="3:7" x14ac:dyDescent="0.25">
      <c r="C11045" s="15"/>
      <c r="G11045"/>
    </row>
    <row r="11046" spans="3:7" x14ac:dyDescent="0.25">
      <c r="C11046" s="15"/>
      <c r="G11046"/>
    </row>
    <row r="11047" spans="3:7" x14ac:dyDescent="0.25">
      <c r="C11047" s="15"/>
      <c r="G11047"/>
    </row>
    <row r="11048" spans="3:7" x14ac:dyDescent="0.25">
      <c r="C11048" s="15"/>
      <c r="G11048"/>
    </row>
    <row r="11049" spans="3:7" x14ac:dyDescent="0.25">
      <c r="C11049" s="15"/>
      <c r="G11049"/>
    </row>
    <row r="11050" spans="3:7" x14ac:dyDescent="0.25">
      <c r="C11050" s="15"/>
      <c r="G11050"/>
    </row>
    <row r="11051" spans="3:7" x14ac:dyDescent="0.25">
      <c r="C11051" s="15"/>
      <c r="G11051"/>
    </row>
    <row r="11052" spans="3:7" x14ac:dyDescent="0.25">
      <c r="C11052" s="15"/>
      <c r="G11052"/>
    </row>
    <row r="11053" spans="3:7" x14ac:dyDescent="0.25">
      <c r="C11053" s="15"/>
      <c r="G11053"/>
    </row>
    <row r="11054" spans="3:7" x14ac:dyDescent="0.25">
      <c r="C11054" s="15"/>
      <c r="G11054"/>
    </row>
    <row r="11055" spans="3:7" x14ac:dyDescent="0.25">
      <c r="C11055" s="15"/>
      <c r="G11055"/>
    </row>
    <row r="11056" spans="3:7" x14ac:dyDescent="0.25">
      <c r="C11056" s="15"/>
      <c r="G11056"/>
    </row>
    <row r="11057" spans="3:7" x14ac:dyDescent="0.25">
      <c r="C11057" s="15"/>
      <c r="G11057"/>
    </row>
    <row r="11058" spans="3:7" x14ac:dyDescent="0.25">
      <c r="C11058" s="15"/>
      <c r="G11058"/>
    </row>
    <row r="11059" spans="3:7" x14ac:dyDescent="0.25">
      <c r="C11059" s="15"/>
      <c r="G11059"/>
    </row>
    <row r="11060" spans="3:7" x14ac:dyDescent="0.25">
      <c r="C11060" s="15"/>
      <c r="G11060"/>
    </row>
    <row r="11061" spans="3:7" x14ac:dyDescent="0.25">
      <c r="C11061" s="15"/>
      <c r="G11061"/>
    </row>
    <row r="11062" spans="3:7" x14ac:dyDescent="0.25">
      <c r="C11062" s="15"/>
      <c r="G11062"/>
    </row>
    <row r="11063" spans="3:7" x14ac:dyDescent="0.25">
      <c r="C11063" s="15"/>
      <c r="G11063"/>
    </row>
    <row r="11064" spans="3:7" x14ac:dyDescent="0.25">
      <c r="C11064" s="15"/>
      <c r="G11064"/>
    </row>
    <row r="11065" spans="3:7" x14ac:dyDescent="0.25">
      <c r="C11065" s="15"/>
      <c r="G11065"/>
    </row>
    <row r="11066" spans="3:7" x14ac:dyDescent="0.25">
      <c r="C11066" s="15"/>
      <c r="G11066"/>
    </row>
    <row r="11067" spans="3:7" x14ac:dyDescent="0.25">
      <c r="C11067" s="15"/>
      <c r="G11067"/>
    </row>
    <row r="11068" spans="3:7" x14ac:dyDescent="0.25">
      <c r="C11068" s="15"/>
      <c r="G11068"/>
    </row>
    <row r="11069" spans="3:7" x14ac:dyDescent="0.25">
      <c r="C11069" s="15"/>
      <c r="G11069"/>
    </row>
    <row r="11070" spans="3:7" x14ac:dyDescent="0.25">
      <c r="C11070" s="15"/>
      <c r="G11070"/>
    </row>
    <row r="11071" spans="3:7" x14ac:dyDescent="0.25">
      <c r="C11071" s="15"/>
      <c r="G11071"/>
    </row>
    <row r="11072" spans="3:7" x14ac:dyDescent="0.25">
      <c r="C11072" s="15"/>
      <c r="G11072"/>
    </row>
    <row r="11073" spans="3:7" x14ac:dyDescent="0.25">
      <c r="C11073" s="15"/>
      <c r="G11073"/>
    </row>
    <row r="11074" spans="3:7" x14ac:dyDescent="0.25">
      <c r="C11074" s="15"/>
      <c r="G11074"/>
    </row>
    <row r="11075" spans="3:7" x14ac:dyDescent="0.25">
      <c r="C11075" s="15"/>
      <c r="G11075"/>
    </row>
    <row r="11076" spans="3:7" x14ac:dyDescent="0.25">
      <c r="C11076" s="15"/>
      <c r="G11076"/>
    </row>
    <row r="11077" spans="3:7" x14ac:dyDescent="0.25">
      <c r="C11077" s="15"/>
      <c r="G11077"/>
    </row>
    <row r="11078" spans="3:7" x14ac:dyDescent="0.25">
      <c r="C11078" s="15"/>
      <c r="G11078"/>
    </row>
    <row r="11079" spans="3:7" x14ac:dyDescent="0.25">
      <c r="C11079" s="15"/>
      <c r="G11079"/>
    </row>
    <row r="11080" spans="3:7" x14ac:dyDescent="0.25">
      <c r="C11080" s="15"/>
      <c r="G11080"/>
    </row>
    <row r="11081" spans="3:7" x14ac:dyDescent="0.25">
      <c r="C11081" s="15"/>
      <c r="G11081"/>
    </row>
    <row r="11082" spans="3:7" x14ac:dyDescent="0.25">
      <c r="C11082" s="15"/>
      <c r="G11082"/>
    </row>
    <row r="11083" spans="3:7" x14ac:dyDescent="0.25">
      <c r="C11083" s="15"/>
      <c r="G11083"/>
    </row>
    <row r="11084" spans="3:7" x14ac:dyDescent="0.25">
      <c r="C11084" s="15"/>
      <c r="G11084"/>
    </row>
    <row r="11085" spans="3:7" x14ac:dyDescent="0.25">
      <c r="C11085" s="15"/>
      <c r="G11085"/>
    </row>
    <row r="11086" spans="3:7" x14ac:dyDescent="0.25">
      <c r="C11086" s="15"/>
      <c r="G11086"/>
    </row>
    <row r="11087" spans="3:7" x14ac:dyDescent="0.25">
      <c r="C11087" s="15"/>
      <c r="G11087"/>
    </row>
    <row r="11088" spans="3:7" x14ac:dyDescent="0.25">
      <c r="C11088" s="15"/>
      <c r="G11088"/>
    </row>
    <row r="11089" spans="3:7" x14ac:dyDescent="0.25">
      <c r="C11089" s="15"/>
      <c r="G11089"/>
    </row>
    <row r="11090" spans="3:7" x14ac:dyDescent="0.25">
      <c r="C11090" s="15"/>
      <c r="G11090"/>
    </row>
    <row r="11091" spans="3:7" x14ac:dyDescent="0.25">
      <c r="C11091" s="15"/>
      <c r="G11091"/>
    </row>
    <row r="11092" spans="3:7" x14ac:dyDescent="0.25">
      <c r="C11092" s="15"/>
      <c r="G11092"/>
    </row>
    <row r="11093" spans="3:7" x14ac:dyDescent="0.25">
      <c r="C11093" s="15"/>
      <c r="G11093"/>
    </row>
    <row r="11094" spans="3:7" x14ac:dyDescent="0.25">
      <c r="C11094" s="15"/>
      <c r="G11094"/>
    </row>
    <row r="11095" spans="3:7" x14ac:dyDescent="0.25">
      <c r="C11095" s="15"/>
      <c r="G11095"/>
    </row>
    <row r="11096" spans="3:7" x14ac:dyDescent="0.25">
      <c r="C11096" s="15"/>
      <c r="G11096"/>
    </row>
    <row r="11097" spans="3:7" x14ac:dyDescent="0.25">
      <c r="C11097" s="15"/>
      <c r="G11097"/>
    </row>
    <row r="11098" spans="3:7" x14ac:dyDescent="0.25">
      <c r="C11098" s="15"/>
      <c r="G11098"/>
    </row>
    <row r="11099" spans="3:7" x14ac:dyDescent="0.25">
      <c r="C11099" s="15"/>
      <c r="G11099"/>
    </row>
    <row r="11100" spans="3:7" x14ac:dyDescent="0.25">
      <c r="C11100" s="15"/>
      <c r="G11100"/>
    </row>
    <row r="11101" spans="3:7" x14ac:dyDescent="0.25">
      <c r="C11101" s="15"/>
      <c r="G11101"/>
    </row>
    <row r="11102" spans="3:7" x14ac:dyDescent="0.25">
      <c r="C11102" s="15"/>
      <c r="G11102"/>
    </row>
    <row r="11103" spans="3:7" x14ac:dyDescent="0.25">
      <c r="C11103" s="15"/>
      <c r="G11103"/>
    </row>
    <row r="11104" spans="3:7" x14ac:dyDescent="0.25">
      <c r="C11104" s="15"/>
      <c r="G11104"/>
    </row>
    <row r="11105" spans="3:7" x14ac:dyDescent="0.25">
      <c r="C11105" s="15"/>
      <c r="G11105"/>
    </row>
    <row r="11106" spans="3:7" x14ac:dyDescent="0.25">
      <c r="C11106" s="15"/>
      <c r="G11106"/>
    </row>
    <row r="11107" spans="3:7" x14ac:dyDescent="0.25">
      <c r="C11107" s="15"/>
      <c r="G11107"/>
    </row>
    <row r="11108" spans="3:7" x14ac:dyDescent="0.25">
      <c r="C11108" s="15"/>
      <c r="G11108"/>
    </row>
    <row r="11109" spans="3:7" x14ac:dyDescent="0.25">
      <c r="C11109" s="15"/>
      <c r="G11109"/>
    </row>
    <row r="11110" spans="3:7" x14ac:dyDescent="0.25">
      <c r="C11110" s="15"/>
      <c r="G11110"/>
    </row>
    <row r="11111" spans="3:7" x14ac:dyDescent="0.25">
      <c r="C11111" s="15"/>
      <c r="G11111"/>
    </row>
    <row r="11112" spans="3:7" x14ac:dyDescent="0.25">
      <c r="C11112" s="15"/>
      <c r="G11112"/>
    </row>
    <row r="11113" spans="3:7" x14ac:dyDescent="0.25">
      <c r="C11113" s="15"/>
      <c r="G11113"/>
    </row>
    <row r="11114" spans="3:7" x14ac:dyDescent="0.25">
      <c r="C11114" s="15"/>
      <c r="G11114"/>
    </row>
    <row r="11115" spans="3:7" x14ac:dyDescent="0.25">
      <c r="C11115" s="15"/>
      <c r="G11115"/>
    </row>
    <row r="11116" spans="3:7" x14ac:dyDescent="0.25">
      <c r="C11116" s="15"/>
      <c r="G11116"/>
    </row>
    <row r="11117" spans="3:7" x14ac:dyDescent="0.25">
      <c r="C11117" s="15"/>
      <c r="G11117"/>
    </row>
    <row r="11118" spans="3:7" x14ac:dyDescent="0.25">
      <c r="C11118" s="15"/>
      <c r="G11118"/>
    </row>
    <row r="11119" spans="3:7" x14ac:dyDescent="0.25">
      <c r="C11119" s="15"/>
      <c r="G11119"/>
    </row>
    <row r="11120" spans="3:7" x14ac:dyDescent="0.25">
      <c r="C11120" s="15"/>
      <c r="G11120"/>
    </row>
    <row r="11121" spans="3:7" x14ac:dyDescent="0.25">
      <c r="C11121" s="15"/>
      <c r="G11121"/>
    </row>
    <row r="11122" spans="3:7" x14ac:dyDescent="0.25">
      <c r="C11122" s="15"/>
      <c r="G11122"/>
    </row>
    <row r="11123" spans="3:7" x14ac:dyDescent="0.25">
      <c r="C11123" s="15"/>
      <c r="G11123"/>
    </row>
    <row r="11124" spans="3:7" x14ac:dyDescent="0.25">
      <c r="C11124" s="15"/>
      <c r="G11124"/>
    </row>
    <row r="11125" spans="3:7" x14ac:dyDescent="0.25">
      <c r="C11125" s="15"/>
      <c r="G11125"/>
    </row>
    <row r="11126" spans="3:7" x14ac:dyDescent="0.25">
      <c r="C11126" s="15"/>
      <c r="G11126"/>
    </row>
    <row r="11127" spans="3:7" x14ac:dyDescent="0.25">
      <c r="C11127" s="15"/>
      <c r="G11127"/>
    </row>
    <row r="11128" spans="3:7" x14ac:dyDescent="0.25">
      <c r="C11128" s="15"/>
      <c r="G11128"/>
    </row>
    <row r="11129" spans="3:7" x14ac:dyDescent="0.25">
      <c r="C11129" s="15"/>
      <c r="G11129"/>
    </row>
    <row r="11130" spans="3:7" x14ac:dyDescent="0.25">
      <c r="C11130" s="15"/>
      <c r="G11130"/>
    </row>
    <row r="11131" spans="3:7" x14ac:dyDescent="0.25">
      <c r="C11131" s="15"/>
      <c r="G11131"/>
    </row>
    <row r="11132" spans="3:7" x14ac:dyDescent="0.25">
      <c r="C11132" s="15"/>
      <c r="G11132"/>
    </row>
    <row r="11133" spans="3:7" x14ac:dyDescent="0.25">
      <c r="C11133" s="15"/>
      <c r="G11133"/>
    </row>
    <row r="11134" spans="3:7" x14ac:dyDescent="0.25">
      <c r="C11134" s="15"/>
      <c r="G11134"/>
    </row>
    <row r="11135" spans="3:7" x14ac:dyDescent="0.25">
      <c r="C11135" s="15"/>
      <c r="G11135"/>
    </row>
    <row r="11136" spans="3:7" x14ac:dyDescent="0.25">
      <c r="C11136" s="15"/>
      <c r="G11136"/>
    </row>
    <row r="11137" spans="3:7" x14ac:dyDescent="0.25">
      <c r="C11137" s="15"/>
      <c r="G11137"/>
    </row>
    <row r="11138" spans="3:7" x14ac:dyDescent="0.25">
      <c r="C11138" s="15"/>
      <c r="G11138"/>
    </row>
    <row r="11139" spans="3:7" x14ac:dyDescent="0.25">
      <c r="C11139" s="15"/>
      <c r="G11139"/>
    </row>
    <row r="11140" spans="3:7" x14ac:dyDescent="0.25">
      <c r="C11140" s="15"/>
      <c r="G11140"/>
    </row>
    <row r="11141" spans="3:7" x14ac:dyDescent="0.25">
      <c r="C11141" s="15"/>
      <c r="G11141"/>
    </row>
    <row r="11142" spans="3:7" x14ac:dyDescent="0.25">
      <c r="C11142" s="15"/>
      <c r="G11142"/>
    </row>
    <row r="11143" spans="3:7" x14ac:dyDescent="0.25">
      <c r="C11143" s="15"/>
      <c r="G11143"/>
    </row>
    <row r="11144" spans="3:7" x14ac:dyDescent="0.25">
      <c r="C11144" s="15"/>
      <c r="G11144"/>
    </row>
    <row r="11145" spans="3:7" x14ac:dyDescent="0.25">
      <c r="C11145" s="15"/>
      <c r="G11145"/>
    </row>
    <row r="11146" spans="3:7" x14ac:dyDescent="0.25">
      <c r="C11146" s="15"/>
      <c r="G11146"/>
    </row>
    <row r="11147" spans="3:7" x14ac:dyDescent="0.25">
      <c r="C11147" s="15"/>
      <c r="G11147"/>
    </row>
    <row r="11148" spans="3:7" x14ac:dyDescent="0.25">
      <c r="C11148" s="15"/>
      <c r="G11148"/>
    </row>
    <row r="11149" spans="3:7" x14ac:dyDescent="0.25">
      <c r="C11149" s="15"/>
      <c r="G11149"/>
    </row>
    <row r="11150" spans="3:7" x14ac:dyDescent="0.25">
      <c r="C11150" s="15"/>
      <c r="G11150"/>
    </row>
    <row r="11151" spans="3:7" x14ac:dyDescent="0.25">
      <c r="C11151" s="15"/>
      <c r="G11151"/>
    </row>
    <row r="11152" spans="3:7" x14ac:dyDescent="0.25">
      <c r="C11152" s="15"/>
      <c r="G11152"/>
    </row>
    <row r="11153" spans="3:7" x14ac:dyDescent="0.25">
      <c r="C11153" s="15"/>
      <c r="G11153"/>
    </row>
    <row r="11154" spans="3:7" x14ac:dyDescent="0.25">
      <c r="C11154" s="15"/>
      <c r="G11154"/>
    </row>
    <row r="11155" spans="3:7" x14ac:dyDescent="0.25">
      <c r="C11155" s="15"/>
      <c r="G11155"/>
    </row>
    <row r="11156" spans="3:7" x14ac:dyDescent="0.25">
      <c r="C11156" s="15"/>
      <c r="G11156"/>
    </row>
    <row r="11157" spans="3:7" x14ac:dyDescent="0.25">
      <c r="C11157" s="15"/>
      <c r="G11157"/>
    </row>
    <row r="11158" spans="3:7" x14ac:dyDescent="0.25">
      <c r="C11158" s="15"/>
      <c r="G11158"/>
    </row>
    <row r="11159" spans="3:7" x14ac:dyDescent="0.25">
      <c r="C11159" s="15"/>
      <c r="G11159"/>
    </row>
    <row r="11160" spans="3:7" x14ac:dyDescent="0.25">
      <c r="C11160" s="15"/>
      <c r="G11160"/>
    </row>
    <row r="11161" spans="3:7" x14ac:dyDescent="0.25">
      <c r="C11161" s="15"/>
      <c r="G11161"/>
    </row>
    <row r="11162" spans="3:7" x14ac:dyDescent="0.25">
      <c r="C11162" s="15"/>
      <c r="G11162"/>
    </row>
    <row r="11163" spans="3:7" x14ac:dyDescent="0.25">
      <c r="C11163" s="15"/>
      <c r="G11163"/>
    </row>
    <row r="11164" spans="3:7" x14ac:dyDescent="0.25">
      <c r="C11164" s="15"/>
      <c r="G11164"/>
    </row>
    <row r="11165" spans="3:7" x14ac:dyDescent="0.25">
      <c r="C11165" s="15"/>
      <c r="G11165"/>
    </row>
    <row r="11166" spans="3:7" x14ac:dyDescent="0.25">
      <c r="C11166" s="15"/>
      <c r="G11166"/>
    </row>
    <row r="11167" spans="3:7" x14ac:dyDescent="0.25">
      <c r="C11167" s="15"/>
      <c r="G11167"/>
    </row>
    <row r="11168" spans="3:7" x14ac:dyDescent="0.25">
      <c r="C11168" s="15"/>
      <c r="G11168"/>
    </row>
    <row r="11169" spans="3:7" x14ac:dyDescent="0.25">
      <c r="C11169" s="15"/>
      <c r="G11169"/>
    </row>
    <row r="11170" spans="3:7" x14ac:dyDescent="0.25">
      <c r="C11170" s="15"/>
      <c r="G11170"/>
    </row>
    <row r="11171" spans="3:7" x14ac:dyDescent="0.25">
      <c r="C11171" s="15"/>
      <c r="G11171"/>
    </row>
    <row r="11172" spans="3:7" x14ac:dyDescent="0.25">
      <c r="C11172" s="15"/>
      <c r="G11172"/>
    </row>
    <row r="11173" spans="3:7" x14ac:dyDescent="0.25">
      <c r="C11173" s="15"/>
      <c r="G11173"/>
    </row>
    <row r="11174" spans="3:7" x14ac:dyDescent="0.25">
      <c r="C11174" s="15"/>
      <c r="G11174"/>
    </row>
    <row r="11175" spans="3:7" x14ac:dyDescent="0.25">
      <c r="C11175" s="15"/>
      <c r="G11175"/>
    </row>
    <row r="11176" spans="3:7" x14ac:dyDescent="0.25">
      <c r="C11176" s="15"/>
      <c r="G11176"/>
    </row>
    <row r="11177" spans="3:7" x14ac:dyDescent="0.25">
      <c r="C11177" s="15"/>
      <c r="G11177"/>
    </row>
    <row r="11178" spans="3:7" x14ac:dyDescent="0.25">
      <c r="C11178" s="15"/>
      <c r="G11178"/>
    </row>
    <row r="11179" spans="3:7" x14ac:dyDescent="0.25">
      <c r="C11179" s="15"/>
      <c r="G11179"/>
    </row>
    <row r="11180" spans="3:7" x14ac:dyDescent="0.25">
      <c r="C11180" s="15"/>
      <c r="G11180"/>
    </row>
    <row r="11181" spans="3:7" x14ac:dyDescent="0.25">
      <c r="C11181" s="15"/>
      <c r="G11181"/>
    </row>
    <row r="11182" spans="3:7" x14ac:dyDescent="0.25">
      <c r="C11182" s="15"/>
      <c r="G11182"/>
    </row>
    <row r="11183" spans="3:7" x14ac:dyDescent="0.25">
      <c r="C11183" s="15"/>
      <c r="G11183"/>
    </row>
    <row r="11184" spans="3:7" x14ac:dyDescent="0.25">
      <c r="C11184" s="15"/>
      <c r="G11184"/>
    </row>
    <row r="11185" spans="3:7" x14ac:dyDescent="0.25">
      <c r="C11185" s="15"/>
      <c r="G11185"/>
    </row>
    <row r="11186" spans="3:7" x14ac:dyDescent="0.25">
      <c r="C11186" s="15"/>
      <c r="G11186"/>
    </row>
    <row r="11187" spans="3:7" x14ac:dyDescent="0.25">
      <c r="C11187" s="15"/>
      <c r="G11187"/>
    </row>
    <row r="11188" spans="3:7" x14ac:dyDescent="0.25">
      <c r="C11188" s="15"/>
      <c r="G11188"/>
    </row>
    <row r="11189" spans="3:7" x14ac:dyDescent="0.25">
      <c r="C11189" s="15"/>
      <c r="G11189"/>
    </row>
    <row r="11190" spans="3:7" x14ac:dyDescent="0.25">
      <c r="C11190" s="15"/>
      <c r="G11190"/>
    </row>
    <row r="11191" spans="3:7" x14ac:dyDescent="0.25">
      <c r="C11191" s="15"/>
      <c r="G11191"/>
    </row>
    <row r="11192" spans="3:7" x14ac:dyDescent="0.25">
      <c r="C11192" s="15"/>
      <c r="G11192"/>
    </row>
    <row r="11193" spans="3:7" x14ac:dyDescent="0.25">
      <c r="C11193" s="15"/>
      <c r="G11193"/>
    </row>
    <row r="11194" spans="3:7" x14ac:dyDescent="0.25">
      <c r="C11194" s="15"/>
      <c r="G11194"/>
    </row>
    <row r="11195" spans="3:7" x14ac:dyDescent="0.25">
      <c r="C11195" s="15"/>
      <c r="G11195"/>
    </row>
    <row r="11196" spans="3:7" x14ac:dyDescent="0.25">
      <c r="C11196" s="15"/>
      <c r="G11196"/>
    </row>
    <row r="11197" spans="3:7" x14ac:dyDescent="0.25">
      <c r="C11197" s="15"/>
      <c r="G11197"/>
    </row>
    <row r="11198" spans="3:7" x14ac:dyDescent="0.25">
      <c r="C11198" s="15"/>
      <c r="G11198"/>
    </row>
    <row r="11199" spans="3:7" x14ac:dyDescent="0.25">
      <c r="C11199" s="15"/>
      <c r="G11199"/>
    </row>
    <row r="11200" spans="3:7" x14ac:dyDescent="0.25">
      <c r="C11200" s="15"/>
      <c r="G11200"/>
    </row>
    <row r="11201" spans="3:7" x14ac:dyDescent="0.25">
      <c r="C11201" s="15"/>
      <c r="G11201"/>
    </row>
    <row r="11202" spans="3:7" x14ac:dyDescent="0.25">
      <c r="C11202" s="15"/>
      <c r="G11202"/>
    </row>
    <row r="11203" spans="3:7" x14ac:dyDescent="0.25">
      <c r="C11203" s="15"/>
      <c r="G11203"/>
    </row>
    <row r="11204" spans="3:7" x14ac:dyDescent="0.25">
      <c r="C11204" s="15"/>
      <c r="G11204"/>
    </row>
    <row r="11205" spans="3:7" x14ac:dyDescent="0.25">
      <c r="C11205" s="15"/>
      <c r="G11205"/>
    </row>
    <row r="11206" spans="3:7" x14ac:dyDescent="0.25">
      <c r="C11206" s="15"/>
      <c r="G11206"/>
    </row>
    <row r="11207" spans="3:7" x14ac:dyDescent="0.25">
      <c r="C11207" s="15"/>
      <c r="G11207"/>
    </row>
    <row r="11208" spans="3:7" x14ac:dyDescent="0.25">
      <c r="C11208" s="15"/>
      <c r="G11208"/>
    </row>
    <row r="11209" spans="3:7" x14ac:dyDescent="0.25">
      <c r="C11209" s="15"/>
      <c r="G11209"/>
    </row>
    <row r="11210" spans="3:7" x14ac:dyDescent="0.25">
      <c r="C11210" s="15"/>
      <c r="G11210"/>
    </row>
    <row r="11211" spans="3:7" x14ac:dyDescent="0.25">
      <c r="C11211" s="15"/>
      <c r="G11211"/>
    </row>
    <row r="11212" spans="3:7" x14ac:dyDescent="0.25">
      <c r="C11212" s="15"/>
      <c r="G11212"/>
    </row>
    <row r="11213" spans="3:7" x14ac:dyDescent="0.25">
      <c r="C11213" s="15"/>
      <c r="G11213"/>
    </row>
    <row r="11214" spans="3:7" x14ac:dyDescent="0.25">
      <c r="C11214" s="15"/>
      <c r="G11214"/>
    </row>
    <row r="11215" spans="3:7" x14ac:dyDescent="0.25">
      <c r="C11215" s="15"/>
      <c r="G11215"/>
    </row>
    <row r="11216" spans="3:7" x14ac:dyDescent="0.25">
      <c r="C11216" s="15"/>
      <c r="G11216"/>
    </row>
    <row r="11217" spans="3:7" x14ac:dyDescent="0.25">
      <c r="C11217" s="15"/>
      <c r="G11217"/>
    </row>
    <row r="11218" spans="3:7" x14ac:dyDescent="0.25">
      <c r="C11218" s="15"/>
      <c r="G11218"/>
    </row>
    <row r="11219" spans="3:7" x14ac:dyDescent="0.25">
      <c r="C11219" s="15"/>
      <c r="G11219"/>
    </row>
    <row r="11220" spans="3:7" x14ac:dyDescent="0.25">
      <c r="C11220" s="15"/>
      <c r="G11220"/>
    </row>
    <row r="11221" spans="3:7" x14ac:dyDescent="0.25">
      <c r="C11221" s="15"/>
      <c r="G11221"/>
    </row>
    <row r="11222" spans="3:7" x14ac:dyDescent="0.25">
      <c r="C11222" s="15"/>
      <c r="G11222"/>
    </row>
    <row r="11223" spans="3:7" x14ac:dyDescent="0.25">
      <c r="C11223" s="15"/>
      <c r="G11223"/>
    </row>
    <row r="11224" spans="3:7" x14ac:dyDescent="0.25">
      <c r="C11224" s="15"/>
      <c r="G11224"/>
    </row>
    <row r="11225" spans="3:7" x14ac:dyDescent="0.25">
      <c r="C11225" s="15"/>
      <c r="G11225"/>
    </row>
    <row r="11226" spans="3:7" x14ac:dyDescent="0.25">
      <c r="C11226" s="15"/>
      <c r="G11226"/>
    </row>
    <row r="11227" spans="3:7" x14ac:dyDescent="0.25">
      <c r="C11227" s="15"/>
      <c r="G11227"/>
    </row>
    <row r="11228" spans="3:7" x14ac:dyDescent="0.25">
      <c r="C11228" s="15"/>
      <c r="G11228"/>
    </row>
    <row r="11229" spans="3:7" x14ac:dyDescent="0.25">
      <c r="C11229" s="15"/>
      <c r="G11229"/>
    </row>
    <row r="11230" spans="3:7" x14ac:dyDescent="0.25">
      <c r="C11230" s="15"/>
      <c r="G11230"/>
    </row>
    <row r="11231" spans="3:7" x14ac:dyDescent="0.25">
      <c r="C11231" s="15"/>
      <c r="G11231"/>
    </row>
    <row r="11232" spans="3:7" x14ac:dyDescent="0.25">
      <c r="C11232" s="15"/>
      <c r="G11232"/>
    </row>
    <row r="11233" spans="3:7" x14ac:dyDescent="0.25">
      <c r="C11233" s="15"/>
      <c r="G11233"/>
    </row>
    <row r="11234" spans="3:7" x14ac:dyDescent="0.25">
      <c r="C11234" s="15"/>
      <c r="G11234"/>
    </row>
    <row r="11235" spans="3:7" x14ac:dyDescent="0.25">
      <c r="C11235" s="15"/>
      <c r="G11235"/>
    </row>
    <row r="11236" spans="3:7" x14ac:dyDescent="0.25">
      <c r="C11236" s="15"/>
      <c r="G11236"/>
    </row>
    <row r="11237" spans="3:7" x14ac:dyDescent="0.25">
      <c r="C11237" s="15"/>
      <c r="G11237"/>
    </row>
    <row r="11238" spans="3:7" x14ac:dyDescent="0.25">
      <c r="C11238" s="15"/>
      <c r="G11238"/>
    </row>
    <row r="11239" spans="3:7" x14ac:dyDescent="0.25">
      <c r="C11239" s="15"/>
      <c r="G11239"/>
    </row>
    <row r="11240" spans="3:7" x14ac:dyDescent="0.25">
      <c r="C11240" s="15"/>
      <c r="G11240"/>
    </row>
    <row r="11241" spans="3:7" x14ac:dyDescent="0.25">
      <c r="C11241" s="15"/>
      <c r="G11241"/>
    </row>
    <row r="11242" spans="3:7" x14ac:dyDescent="0.25">
      <c r="C11242" s="15"/>
      <c r="G11242"/>
    </row>
    <row r="11243" spans="3:7" x14ac:dyDescent="0.25">
      <c r="C11243" s="15"/>
      <c r="G11243"/>
    </row>
    <row r="11244" spans="3:7" x14ac:dyDescent="0.25">
      <c r="C11244" s="15"/>
      <c r="G11244"/>
    </row>
    <row r="11245" spans="3:7" x14ac:dyDescent="0.25">
      <c r="C11245" s="15"/>
      <c r="G11245"/>
    </row>
    <row r="11246" spans="3:7" x14ac:dyDescent="0.25">
      <c r="C11246" s="15"/>
      <c r="G11246"/>
    </row>
    <row r="11247" spans="3:7" x14ac:dyDescent="0.25">
      <c r="C11247" s="15"/>
      <c r="G11247"/>
    </row>
    <row r="11248" spans="3:7" x14ac:dyDescent="0.25">
      <c r="C11248" s="15"/>
      <c r="G11248"/>
    </row>
    <row r="11249" spans="3:7" x14ac:dyDescent="0.25">
      <c r="C11249" s="15"/>
      <c r="G11249"/>
    </row>
    <row r="11250" spans="3:7" x14ac:dyDescent="0.25">
      <c r="C11250" s="15"/>
      <c r="G11250"/>
    </row>
    <row r="11251" spans="3:7" x14ac:dyDescent="0.25">
      <c r="C11251" s="15"/>
      <c r="G11251"/>
    </row>
    <row r="11252" spans="3:7" x14ac:dyDescent="0.25">
      <c r="C11252" s="15"/>
      <c r="G11252"/>
    </row>
    <row r="11253" spans="3:7" x14ac:dyDescent="0.25">
      <c r="C11253" s="15"/>
      <c r="G11253"/>
    </row>
    <row r="11254" spans="3:7" x14ac:dyDescent="0.25">
      <c r="C11254" s="15"/>
      <c r="G11254"/>
    </row>
    <row r="11255" spans="3:7" x14ac:dyDescent="0.25">
      <c r="C11255" s="15"/>
      <c r="G11255"/>
    </row>
    <row r="11256" spans="3:7" x14ac:dyDescent="0.25">
      <c r="C11256" s="15"/>
      <c r="G11256"/>
    </row>
    <row r="11257" spans="3:7" x14ac:dyDescent="0.25">
      <c r="C11257" s="15"/>
      <c r="G11257"/>
    </row>
    <row r="11258" spans="3:7" x14ac:dyDescent="0.25">
      <c r="C11258" s="15"/>
      <c r="G11258"/>
    </row>
    <row r="11259" spans="3:7" x14ac:dyDescent="0.25">
      <c r="C11259" s="15"/>
      <c r="G11259"/>
    </row>
    <row r="11260" spans="3:7" x14ac:dyDescent="0.25">
      <c r="C11260" s="15"/>
      <c r="G11260"/>
    </row>
    <row r="11261" spans="3:7" x14ac:dyDescent="0.25">
      <c r="C11261" s="15"/>
      <c r="G11261"/>
    </row>
    <row r="11262" spans="3:7" x14ac:dyDescent="0.25">
      <c r="C11262" s="15"/>
      <c r="G11262"/>
    </row>
    <row r="11263" spans="3:7" x14ac:dyDescent="0.25">
      <c r="C11263" s="15"/>
      <c r="G11263"/>
    </row>
    <row r="11264" spans="3:7" x14ac:dyDescent="0.25">
      <c r="C11264" s="15"/>
      <c r="G11264"/>
    </row>
    <row r="11265" spans="3:7" x14ac:dyDescent="0.25">
      <c r="C11265" s="15"/>
      <c r="G11265"/>
    </row>
    <row r="11266" spans="3:7" x14ac:dyDescent="0.25">
      <c r="C11266" s="15"/>
      <c r="G11266"/>
    </row>
    <row r="11267" spans="3:7" x14ac:dyDescent="0.25">
      <c r="C11267" s="15"/>
      <c r="G11267"/>
    </row>
    <row r="11268" spans="3:7" x14ac:dyDescent="0.25">
      <c r="C11268" s="15"/>
      <c r="G11268"/>
    </row>
    <row r="11269" spans="3:7" x14ac:dyDescent="0.25">
      <c r="C11269" s="15"/>
      <c r="G11269"/>
    </row>
    <row r="11270" spans="3:7" x14ac:dyDescent="0.25">
      <c r="C11270" s="15"/>
      <c r="G11270"/>
    </row>
    <row r="11271" spans="3:7" x14ac:dyDescent="0.25">
      <c r="C11271" s="15"/>
      <c r="G11271"/>
    </row>
    <row r="11272" spans="3:7" x14ac:dyDescent="0.25">
      <c r="C11272" s="15"/>
      <c r="G11272"/>
    </row>
    <row r="11273" spans="3:7" x14ac:dyDescent="0.25">
      <c r="C11273" s="15"/>
      <c r="G11273"/>
    </row>
    <row r="11274" spans="3:7" x14ac:dyDescent="0.25">
      <c r="C11274" s="15"/>
      <c r="G11274"/>
    </row>
    <row r="11275" spans="3:7" x14ac:dyDescent="0.25">
      <c r="C11275" s="15"/>
      <c r="G11275"/>
    </row>
    <row r="11276" spans="3:7" x14ac:dyDescent="0.25">
      <c r="C11276" s="15"/>
      <c r="G11276"/>
    </row>
    <row r="11277" spans="3:7" x14ac:dyDescent="0.25">
      <c r="C11277" s="15"/>
      <c r="G11277"/>
    </row>
    <row r="11278" spans="3:7" x14ac:dyDescent="0.25">
      <c r="C11278" s="15"/>
      <c r="G11278"/>
    </row>
    <row r="11279" spans="3:7" x14ac:dyDescent="0.25">
      <c r="C11279" s="15"/>
      <c r="G11279"/>
    </row>
    <row r="11280" spans="3:7" x14ac:dyDescent="0.25">
      <c r="C11280" s="15"/>
      <c r="G11280"/>
    </row>
    <row r="11281" spans="3:7" x14ac:dyDescent="0.25">
      <c r="C11281" s="15"/>
      <c r="G11281"/>
    </row>
    <row r="11282" spans="3:7" x14ac:dyDescent="0.25">
      <c r="C11282" s="15"/>
      <c r="G11282"/>
    </row>
    <row r="11283" spans="3:7" x14ac:dyDescent="0.25">
      <c r="C11283" s="15"/>
      <c r="G11283"/>
    </row>
    <row r="11284" spans="3:7" x14ac:dyDescent="0.25">
      <c r="C11284" s="15"/>
      <c r="G11284"/>
    </row>
    <row r="11285" spans="3:7" x14ac:dyDescent="0.25">
      <c r="C11285" s="15"/>
      <c r="G11285"/>
    </row>
    <row r="11286" spans="3:7" x14ac:dyDescent="0.25">
      <c r="C11286" s="15"/>
      <c r="G11286"/>
    </row>
    <row r="11287" spans="3:7" x14ac:dyDescent="0.25">
      <c r="C11287" s="15"/>
      <c r="G11287"/>
    </row>
    <row r="11288" spans="3:7" x14ac:dyDescent="0.25">
      <c r="C11288" s="15"/>
      <c r="G11288"/>
    </row>
    <row r="11289" spans="3:7" x14ac:dyDescent="0.25">
      <c r="C11289" s="15"/>
      <c r="G11289"/>
    </row>
    <row r="11290" spans="3:7" x14ac:dyDescent="0.25">
      <c r="C11290" s="15"/>
      <c r="G11290"/>
    </row>
    <row r="11291" spans="3:7" x14ac:dyDescent="0.25">
      <c r="C11291" s="15"/>
      <c r="G11291"/>
    </row>
    <row r="11292" spans="3:7" x14ac:dyDescent="0.25">
      <c r="C11292" s="15"/>
      <c r="G11292"/>
    </row>
    <row r="11293" spans="3:7" x14ac:dyDescent="0.25">
      <c r="C11293" s="15"/>
      <c r="G11293"/>
    </row>
    <row r="11294" spans="3:7" x14ac:dyDescent="0.25">
      <c r="C11294" s="15"/>
      <c r="G11294"/>
    </row>
    <row r="11295" spans="3:7" x14ac:dyDescent="0.25">
      <c r="C11295" s="15"/>
      <c r="G11295"/>
    </row>
    <row r="11296" spans="3:7" x14ac:dyDescent="0.25">
      <c r="C11296" s="15"/>
      <c r="G11296"/>
    </row>
    <row r="11297" spans="3:7" x14ac:dyDescent="0.25">
      <c r="C11297" s="15"/>
      <c r="G11297"/>
    </row>
    <row r="11298" spans="3:7" x14ac:dyDescent="0.25">
      <c r="C11298" s="15"/>
      <c r="G11298"/>
    </row>
    <row r="11299" spans="3:7" x14ac:dyDescent="0.25">
      <c r="C11299" s="15"/>
      <c r="G11299"/>
    </row>
    <row r="11300" spans="3:7" x14ac:dyDescent="0.25">
      <c r="C11300" s="15"/>
      <c r="G11300"/>
    </row>
    <row r="11301" spans="3:7" x14ac:dyDescent="0.25">
      <c r="C11301" s="15"/>
      <c r="G11301"/>
    </row>
    <row r="11302" spans="3:7" x14ac:dyDescent="0.25">
      <c r="C11302" s="15"/>
      <c r="G11302"/>
    </row>
    <row r="11303" spans="3:7" x14ac:dyDescent="0.25">
      <c r="C11303" s="15"/>
      <c r="G11303"/>
    </row>
    <row r="11304" spans="3:7" x14ac:dyDescent="0.25">
      <c r="C11304" s="15"/>
      <c r="G11304"/>
    </row>
    <row r="11305" spans="3:7" x14ac:dyDescent="0.25">
      <c r="C11305" s="15"/>
      <c r="G11305"/>
    </row>
    <row r="11306" spans="3:7" x14ac:dyDescent="0.25">
      <c r="C11306" s="15"/>
      <c r="G11306"/>
    </row>
    <row r="11307" spans="3:7" x14ac:dyDescent="0.25">
      <c r="C11307" s="15"/>
      <c r="G11307"/>
    </row>
    <row r="11308" spans="3:7" x14ac:dyDescent="0.25">
      <c r="C11308" s="15"/>
      <c r="G11308"/>
    </row>
    <row r="11309" spans="3:7" x14ac:dyDescent="0.25">
      <c r="C11309" s="15"/>
      <c r="G11309"/>
    </row>
    <row r="11310" spans="3:7" x14ac:dyDescent="0.25">
      <c r="C11310" s="15"/>
      <c r="G11310"/>
    </row>
    <row r="11311" spans="3:7" x14ac:dyDescent="0.25">
      <c r="C11311" s="15"/>
      <c r="G11311"/>
    </row>
    <row r="11312" spans="3:7" x14ac:dyDescent="0.25">
      <c r="C11312" s="15"/>
      <c r="G11312"/>
    </row>
    <row r="11313" spans="3:7" x14ac:dyDescent="0.25">
      <c r="C11313" s="15"/>
      <c r="G11313"/>
    </row>
    <row r="11314" spans="3:7" x14ac:dyDescent="0.25">
      <c r="C11314" s="15"/>
      <c r="G11314"/>
    </row>
    <row r="11315" spans="3:7" x14ac:dyDescent="0.25">
      <c r="C11315" s="15"/>
      <c r="G11315"/>
    </row>
    <row r="11316" spans="3:7" x14ac:dyDescent="0.25">
      <c r="C11316" s="15"/>
      <c r="G11316"/>
    </row>
    <row r="11317" spans="3:7" x14ac:dyDescent="0.25">
      <c r="C11317" s="15"/>
      <c r="G11317"/>
    </row>
    <row r="11318" spans="3:7" x14ac:dyDescent="0.25">
      <c r="C11318" s="15"/>
      <c r="G11318"/>
    </row>
    <row r="11319" spans="3:7" x14ac:dyDescent="0.25">
      <c r="C11319" s="15"/>
      <c r="G11319"/>
    </row>
    <row r="11320" spans="3:7" x14ac:dyDescent="0.25">
      <c r="C11320" s="15"/>
      <c r="G11320"/>
    </row>
    <row r="11321" spans="3:7" x14ac:dyDescent="0.25">
      <c r="C11321" s="15"/>
      <c r="G11321"/>
    </row>
    <row r="11322" spans="3:7" x14ac:dyDescent="0.25">
      <c r="C11322" s="15"/>
      <c r="G11322"/>
    </row>
    <row r="11323" spans="3:7" x14ac:dyDescent="0.25">
      <c r="C11323" s="15"/>
      <c r="G11323"/>
    </row>
    <row r="11324" spans="3:7" x14ac:dyDescent="0.25">
      <c r="C11324" s="15"/>
      <c r="G11324"/>
    </row>
    <row r="11325" spans="3:7" x14ac:dyDescent="0.25">
      <c r="C11325" s="15"/>
      <c r="G11325"/>
    </row>
    <row r="11326" spans="3:7" x14ac:dyDescent="0.25">
      <c r="C11326" s="15"/>
      <c r="G11326"/>
    </row>
    <row r="11327" spans="3:7" x14ac:dyDescent="0.25">
      <c r="C11327" s="15"/>
      <c r="G11327"/>
    </row>
    <row r="11328" spans="3:7" x14ac:dyDescent="0.25">
      <c r="C11328" s="15"/>
      <c r="G11328"/>
    </row>
    <row r="11329" spans="3:7" x14ac:dyDescent="0.25">
      <c r="C11329" s="15"/>
      <c r="G11329"/>
    </row>
    <row r="11330" spans="3:7" x14ac:dyDescent="0.25">
      <c r="C11330" s="15"/>
      <c r="G11330"/>
    </row>
    <row r="11331" spans="3:7" x14ac:dyDescent="0.25">
      <c r="C11331" s="15"/>
      <c r="G11331"/>
    </row>
    <row r="11332" spans="3:7" x14ac:dyDescent="0.25">
      <c r="C11332" s="15"/>
      <c r="G11332"/>
    </row>
    <row r="11333" spans="3:7" x14ac:dyDescent="0.25">
      <c r="C11333" s="15"/>
      <c r="G11333"/>
    </row>
    <row r="11334" spans="3:7" x14ac:dyDescent="0.25">
      <c r="C11334" s="15"/>
      <c r="G11334"/>
    </row>
    <row r="11335" spans="3:7" x14ac:dyDescent="0.25">
      <c r="C11335" s="15"/>
      <c r="G11335"/>
    </row>
    <row r="11336" spans="3:7" x14ac:dyDescent="0.25">
      <c r="C11336" s="15"/>
      <c r="G11336"/>
    </row>
    <row r="11337" spans="3:7" x14ac:dyDescent="0.25">
      <c r="C11337" s="15"/>
      <c r="G11337"/>
    </row>
    <row r="11338" spans="3:7" x14ac:dyDescent="0.25">
      <c r="C11338" s="15"/>
      <c r="G11338"/>
    </row>
    <row r="11339" spans="3:7" x14ac:dyDescent="0.25">
      <c r="C11339" s="15"/>
      <c r="G11339"/>
    </row>
    <row r="11340" spans="3:7" x14ac:dyDescent="0.25">
      <c r="C11340" s="15"/>
      <c r="G11340"/>
    </row>
    <row r="11341" spans="3:7" x14ac:dyDescent="0.25">
      <c r="C11341" s="15"/>
      <c r="G11341"/>
    </row>
    <row r="11342" spans="3:7" x14ac:dyDescent="0.25">
      <c r="C11342" s="15"/>
      <c r="G11342"/>
    </row>
    <row r="11343" spans="3:7" x14ac:dyDescent="0.25">
      <c r="C11343" s="15"/>
      <c r="G11343"/>
    </row>
    <row r="11344" spans="3:7" x14ac:dyDescent="0.25">
      <c r="C11344" s="15"/>
      <c r="G11344"/>
    </row>
    <row r="11345" spans="3:7" x14ac:dyDescent="0.25">
      <c r="C11345" s="15"/>
      <c r="G11345"/>
    </row>
    <row r="11346" spans="3:7" x14ac:dyDescent="0.25">
      <c r="C11346" s="15"/>
      <c r="G11346"/>
    </row>
    <row r="11347" spans="3:7" x14ac:dyDescent="0.25">
      <c r="C11347" s="15"/>
      <c r="G11347"/>
    </row>
    <row r="11348" spans="3:7" x14ac:dyDescent="0.25">
      <c r="C11348" s="15"/>
      <c r="G11348"/>
    </row>
    <row r="11349" spans="3:7" x14ac:dyDescent="0.25">
      <c r="C11349" s="15"/>
      <c r="G11349"/>
    </row>
    <row r="11350" spans="3:7" x14ac:dyDescent="0.25">
      <c r="C11350" s="15"/>
      <c r="G11350"/>
    </row>
    <row r="11351" spans="3:7" x14ac:dyDescent="0.25">
      <c r="C11351" s="15"/>
      <c r="G11351"/>
    </row>
    <row r="11352" spans="3:7" x14ac:dyDescent="0.25">
      <c r="C11352" s="15"/>
      <c r="G11352"/>
    </row>
    <row r="11353" spans="3:7" x14ac:dyDescent="0.25">
      <c r="C11353" s="15"/>
      <c r="G11353"/>
    </row>
    <row r="11354" spans="3:7" x14ac:dyDescent="0.25">
      <c r="C11354" s="15"/>
      <c r="G11354"/>
    </row>
    <row r="11355" spans="3:7" x14ac:dyDescent="0.25">
      <c r="C11355" s="15"/>
      <c r="G11355"/>
    </row>
    <row r="11356" spans="3:7" x14ac:dyDescent="0.25">
      <c r="C11356" s="15"/>
      <c r="G11356"/>
    </row>
    <row r="11357" spans="3:7" x14ac:dyDescent="0.25">
      <c r="C11357" s="15"/>
      <c r="G11357"/>
    </row>
    <row r="11358" spans="3:7" x14ac:dyDescent="0.25">
      <c r="C11358" s="15"/>
      <c r="G11358"/>
    </row>
    <row r="11359" spans="3:7" x14ac:dyDescent="0.25">
      <c r="C11359" s="15"/>
      <c r="G11359"/>
    </row>
    <row r="11360" spans="3:7" x14ac:dyDescent="0.25">
      <c r="C11360" s="15"/>
      <c r="G11360"/>
    </row>
    <row r="11361" spans="3:7" x14ac:dyDescent="0.25">
      <c r="C11361" s="15"/>
      <c r="G11361"/>
    </row>
    <row r="11362" spans="3:7" x14ac:dyDescent="0.25">
      <c r="C11362" s="15"/>
      <c r="G11362"/>
    </row>
    <row r="11363" spans="3:7" x14ac:dyDescent="0.25">
      <c r="C11363" s="15"/>
      <c r="G11363"/>
    </row>
    <row r="11364" spans="3:7" x14ac:dyDescent="0.25">
      <c r="C11364" s="15"/>
      <c r="G11364"/>
    </row>
    <row r="11365" spans="3:7" x14ac:dyDescent="0.25">
      <c r="C11365" s="15"/>
      <c r="G11365"/>
    </row>
    <row r="11366" spans="3:7" x14ac:dyDescent="0.25">
      <c r="C11366" s="15"/>
      <c r="G11366"/>
    </row>
    <row r="11367" spans="3:7" x14ac:dyDescent="0.25">
      <c r="C11367" s="15"/>
      <c r="G11367"/>
    </row>
    <row r="11368" spans="3:7" x14ac:dyDescent="0.25">
      <c r="C11368" s="15"/>
      <c r="G11368"/>
    </row>
    <row r="11369" spans="3:7" x14ac:dyDescent="0.25">
      <c r="C11369" s="15"/>
      <c r="G11369"/>
    </row>
    <row r="11370" spans="3:7" x14ac:dyDescent="0.25">
      <c r="C11370" s="15"/>
      <c r="G11370"/>
    </row>
    <row r="11371" spans="3:7" x14ac:dyDescent="0.25">
      <c r="C11371" s="15"/>
      <c r="G11371"/>
    </row>
    <row r="11372" spans="3:7" x14ac:dyDescent="0.25">
      <c r="C11372" s="15"/>
      <c r="G11372"/>
    </row>
    <row r="11373" spans="3:7" x14ac:dyDescent="0.25">
      <c r="C11373" s="15"/>
      <c r="G11373"/>
    </row>
    <row r="11374" spans="3:7" x14ac:dyDescent="0.25">
      <c r="C11374" s="15"/>
      <c r="G11374"/>
    </row>
    <row r="11375" spans="3:7" x14ac:dyDescent="0.25">
      <c r="C11375" s="15"/>
      <c r="G11375"/>
    </row>
    <row r="11376" spans="3:7" x14ac:dyDescent="0.25">
      <c r="C11376" s="15"/>
      <c r="G11376"/>
    </row>
    <row r="11377" spans="3:7" x14ac:dyDescent="0.25">
      <c r="C11377" s="15"/>
      <c r="G11377"/>
    </row>
    <row r="11378" spans="3:7" x14ac:dyDescent="0.25">
      <c r="C11378" s="15"/>
      <c r="G11378"/>
    </row>
    <row r="11379" spans="3:7" x14ac:dyDescent="0.25">
      <c r="C11379" s="15"/>
      <c r="G11379"/>
    </row>
    <row r="11380" spans="3:7" x14ac:dyDescent="0.25">
      <c r="C11380" s="15"/>
      <c r="G11380"/>
    </row>
    <row r="11381" spans="3:7" x14ac:dyDescent="0.25">
      <c r="C11381" s="15"/>
      <c r="G11381"/>
    </row>
    <row r="11382" spans="3:7" x14ac:dyDescent="0.25">
      <c r="C11382" s="15"/>
      <c r="G11382"/>
    </row>
    <row r="11383" spans="3:7" x14ac:dyDescent="0.25">
      <c r="C11383" s="15"/>
      <c r="G11383"/>
    </row>
    <row r="11384" spans="3:7" x14ac:dyDescent="0.25">
      <c r="C11384" s="15"/>
      <c r="G11384"/>
    </row>
    <row r="11385" spans="3:7" x14ac:dyDescent="0.25">
      <c r="C11385" s="15"/>
      <c r="G11385"/>
    </row>
    <row r="11386" spans="3:7" x14ac:dyDescent="0.25">
      <c r="C11386" s="15"/>
      <c r="G11386"/>
    </row>
    <row r="11387" spans="3:7" x14ac:dyDescent="0.25">
      <c r="C11387" s="15"/>
      <c r="G11387"/>
    </row>
    <row r="11388" spans="3:7" x14ac:dyDescent="0.25">
      <c r="C11388" s="15"/>
      <c r="G11388"/>
    </row>
    <row r="11389" spans="3:7" x14ac:dyDescent="0.25">
      <c r="C11389" s="15"/>
      <c r="G11389"/>
    </row>
    <row r="11390" spans="3:7" x14ac:dyDescent="0.25">
      <c r="C11390" s="15"/>
      <c r="G11390"/>
    </row>
    <row r="11391" spans="3:7" x14ac:dyDescent="0.25">
      <c r="C11391" s="15"/>
      <c r="G11391"/>
    </row>
    <row r="11392" spans="3:7" x14ac:dyDescent="0.25">
      <c r="C11392" s="15"/>
      <c r="G11392"/>
    </row>
    <row r="11393" spans="3:7" x14ac:dyDescent="0.25">
      <c r="C11393" s="15"/>
      <c r="G11393"/>
    </row>
    <row r="11394" spans="3:7" x14ac:dyDescent="0.25">
      <c r="C11394" s="15"/>
      <c r="G11394"/>
    </row>
    <row r="11395" spans="3:7" x14ac:dyDescent="0.25">
      <c r="C11395" s="15"/>
      <c r="G11395"/>
    </row>
    <row r="11396" spans="3:7" x14ac:dyDescent="0.25">
      <c r="C11396" s="15"/>
      <c r="G11396"/>
    </row>
    <row r="11397" spans="3:7" x14ac:dyDescent="0.25">
      <c r="C11397" s="15"/>
      <c r="G11397"/>
    </row>
    <row r="11398" spans="3:7" x14ac:dyDescent="0.25">
      <c r="C11398" s="15"/>
      <c r="G11398"/>
    </row>
    <row r="11399" spans="3:7" x14ac:dyDescent="0.25">
      <c r="C11399" s="15"/>
      <c r="G11399"/>
    </row>
    <row r="11400" spans="3:7" x14ac:dyDescent="0.25">
      <c r="C11400" s="15"/>
      <c r="G11400"/>
    </row>
    <row r="11401" spans="3:7" x14ac:dyDescent="0.25">
      <c r="C11401" s="15"/>
      <c r="G11401"/>
    </row>
    <row r="11402" spans="3:7" x14ac:dyDescent="0.25">
      <c r="C11402" s="15"/>
      <c r="G11402"/>
    </row>
    <row r="11403" spans="3:7" x14ac:dyDescent="0.25">
      <c r="C11403" s="15"/>
      <c r="G11403"/>
    </row>
    <row r="11404" spans="3:7" x14ac:dyDescent="0.25">
      <c r="C11404" s="15"/>
      <c r="G11404"/>
    </row>
    <row r="11405" spans="3:7" x14ac:dyDescent="0.25">
      <c r="C11405" s="15"/>
      <c r="G11405"/>
    </row>
    <row r="11406" spans="3:7" x14ac:dyDescent="0.25">
      <c r="C11406" s="15"/>
      <c r="G11406"/>
    </row>
    <row r="11407" spans="3:7" x14ac:dyDescent="0.25">
      <c r="C11407" s="15"/>
      <c r="G11407"/>
    </row>
    <row r="11408" spans="3:7" x14ac:dyDescent="0.25">
      <c r="C11408" s="15"/>
      <c r="G11408"/>
    </row>
    <row r="11409" spans="3:7" x14ac:dyDescent="0.25">
      <c r="C11409" s="15"/>
      <c r="G11409"/>
    </row>
    <row r="11410" spans="3:7" x14ac:dyDescent="0.25">
      <c r="C11410" s="15"/>
      <c r="G11410"/>
    </row>
    <row r="11411" spans="3:7" x14ac:dyDescent="0.25">
      <c r="C11411" s="15"/>
      <c r="G11411"/>
    </row>
    <row r="11412" spans="3:7" x14ac:dyDescent="0.25">
      <c r="C11412" s="15"/>
      <c r="G11412"/>
    </row>
    <row r="11413" spans="3:7" x14ac:dyDescent="0.25">
      <c r="C11413" s="15"/>
      <c r="G11413"/>
    </row>
    <row r="11414" spans="3:7" x14ac:dyDescent="0.25">
      <c r="C11414" s="15"/>
      <c r="G11414"/>
    </row>
    <row r="11415" spans="3:7" x14ac:dyDescent="0.25">
      <c r="C11415" s="15"/>
      <c r="G11415"/>
    </row>
    <row r="11416" spans="3:7" x14ac:dyDescent="0.25">
      <c r="C11416" s="15"/>
      <c r="G11416"/>
    </row>
    <row r="11417" spans="3:7" x14ac:dyDescent="0.25">
      <c r="C11417" s="15"/>
      <c r="G11417"/>
    </row>
    <row r="11418" spans="3:7" x14ac:dyDescent="0.25">
      <c r="C11418" s="15"/>
      <c r="G11418"/>
    </row>
    <row r="11419" spans="3:7" x14ac:dyDescent="0.25">
      <c r="C11419" s="15"/>
      <c r="G11419"/>
    </row>
    <row r="11420" spans="3:7" x14ac:dyDescent="0.25">
      <c r="C11420" s="15"/>
      <c r="G11420"/>
    </row>
    <row r="11421" spans="3:7" x14ac:dyDescent="0.25">
      <c r="C11421" s="15"/>
      <c r="G11421"/>
    </row>
    <row r="11422" spans="3:7" x14ac:dyDescent="0.25">
      <c r="C11422" s="15"/>
      <c r="G11422"/>
    </row>
    <row r="11423" spans="3:7" x14ac:dyDescent="0.25">
      <c r="C11423" s="15"/>
      <c r="G11423"/>
    </row>
    <row r="11424" spans="3:7" x14ac:dyDescent="0.25">
      <c r="C11424" s="15"/>
      <c r="G11424"/>
    </row>
    <row r="11425" spans="3:7" x14ac:dyDescent="0.25">
      <c r="C11425" s="15"/>
      <c r="G11425"/>
    </row>
    <row r="11426" spans="3:7" x14ac:dyDescent="0.25">
      <c r="C11426" s="15"/>
      <c r="G11426"/>
    </row>
    <row r="11427" spans="3:7" x14ac:dyDescent="0.25">
      <c r="C11427" s="15"/>
      <c r="G11427"/>
    </row>
    <row r="11428" spans="3:7" x14ac:dyDescent="0.25">
      <c r="C11428" s="15"/>
      <c r="G11428"/>
    </row>
    <row r="11429" spans="3:7" x14ac:dyDescent="0.25">
      <c r="C11429" s="15"/>
      <c r="G11429"/>
    </row>
    <row r="11430" spans="3:7" x14ac:dyDescent="0.25">
      <c r="C11430" s="15"/>
      <c r="G11430"/>
    </row>
    <row r="11431" spans="3:7" x14ac:dyDescent="0.25">
      <c r="C11431" s="15"/>
      <c r="G11431"/>
    </row>
    <row r="11432" spans="3:7" x14ac:dyDescent="0.25">
      <c r="C11432" s="15"/>
      <c r="G11432"/>
    </row>
    <row r="11433" spans="3:7" x14ac:dyDescent="0.25">
      <c r="C11433" s="15"/>
      <c r="G11433"/>
    </row>
    <row r="11434" spans="3:7" x14ac:dyDescent="0.25">
      <c r="C11434" s="15"/>
      <c r="G11434"/>
    </row>
    <row r="11435" spans="3:7" x14ac:dyDescent="0.25">
      <c r="C11435" s="15"/>
      <c r="G11435"/>
    </row>
    <row r="11436" spans="3:7" x14ac:dyDescent="0.25">
      <c r="C11436" s="15"/>
      <c r="G11436"/>
    </row>
    <row r="11437" spans="3:7" x14ac:dyDescent="0.25">
      <c r="C11437" s="15"/>
      <c r="G11437"/>
    </row>
    <row r="11438" spans="3:7" x14ac:dyDescent="0.25">
      <c r="C11438" s="15"/>
      <c r="G11438"/>
    </row>
    <row r="11439" spans="3:7" x14ac:dyDescent="0.25">
      <c r="C11439" s="15"/>
      <c r="G11439"/>
    </row>
    <row r="11440" spans="3:7" x14ac:dyDescent="0.25">
      <c r="C11440" s="15"/>
      <c r="G11440"/>
    </row>
    <row r="11441" spans="3:7" x14ac:dyDescent="0.25">
      <c r="C11441" s="15"/>
      <c r="G11441"/>
    </row>
    <row r="11442" spans="3:7" x14ac:dyDescent="0.25">
      <c r="C11442" s="15"/>
      <c r="G11442"/>
    </row>
    <row r="11443" spans="3:7" x14ac:dyDescent="0.25">
      <c r="C11443" s="15"/>
      <c r="G11443"/>
    </row>
    <row r="11444" spans="3:7" x14ac:dyDescent="0.25">
      <c r="C11444" s="15"/>
      <c r="G11444"/>
    </row>
    <row r="11445" spans="3:7" x14ac:dyDescent="0.25">
      <c r="C11445" s="15"/>
      <c r="G11445"/>
    </row>
    <row r="11446" spans="3:7" x14ac:dyDescent="0.25">
      <c r="C11446" s="15"/>
      <c r="G11446"/>
    </row>
    <row r="11447" spans="3:7" x14ac:dyDescent="0.25">
      <c r="C11447" s="15"/>
      <c r="G11447"/>
    </row>
    <row r="11448" spans="3:7" x14ac:dyDescent="0.25">
      <c r="C11448" s="15"/>
      <c r="G11448"/>
    </row>
    <row r="11449" spans="3:7" x14ac:dyDescent="0.25">
      <c r="C11449" s="15"/>
      <c r="G11449"/>
    </row>
    <row r="11450" spans="3:7" x14ac:dyDescent="0.25">
      <c r="C11450" s="15"/>
      <c r="G11450"/>
    </row>
    <row r="11451" spans="3:7" x14ac:dyDescent="0.25">
      <c r="C11451" s="15"/>
      <c r="G11451"/>
    </row>
    <row r="11452" spans="3:7" x14ac:dyDescent="0.25">
      <c r="C11452" s="15"/>
      <c r="G11452"/>
    </row>
    <row r="11453" spans="3:7" x14ac:dyDescent="0.25">
      <c r="C11453" s="15"/>
      <c r="G11453"/>
    </row>
    <row r="11454" spans="3:7" x14ac:dyDescent="0.25">
      <c r="C11454" s="15"/>
      <c r="G11454"/>
    </row>
    <row r="11455" spans="3:7" x14ac:dyDescent="0.25">
      <c r="C11455" s="15"/>
      <c r="G11455"/>
    </row>
    <row r="11456" spans="3:7" x14ac:dyDescent="0.25">
      <c r="C11456" s="15"/>
      <c r="G11456"/>
    </row>
    <row r="11457" spans="3:7" x14ac:dyDescent="0.25">
      <c r="C11457" s="15"/>
      <c r="G11457"/>
    </row>
    <row r="11458" spans="3:7" x14ac:dyDescent="0.25">
      <c r="C11458" s="15"/>
      <c r="G11458"/>
    </row>
    <row r="11459" spans="3:7" x14ac:dyDescent="0.25">
      <c r="C11459" s="15"/>
      <c r="G11459"/>
    </row>
    <row r="11460" spans="3:7" x14ac:dyDescent="0.25">
      <c r="C11460" s="15"/>
      <c r="G11460"/>
    </row>
    <row r="11461" spans="3:7" x14ac:dyDescent="0.25">
      <c r="C11461" s="15"/>
      <c r="G11461"/>
    </row>
    <row r="11462" spans="3:7" x14ac:dyDescent="0.25">
      <c r="C11462" s="15"/>
      <c r="G11462"/>
    </row>
    <row r="11463" spans="3:7" x14ac:dyDescent="0.25">
      <c r="C11463" s="15"/>
      <c r="G11463"/>
    </row>
    <row r="11464" spans="3:7" x14ac:dyDescent="0.25">
      <c r="C11464" s="15"/>
      <c r="G11464"/>
    </row>
    <row r="11465" spans="3:7" x14ac:dyDescent="0.25">
      <c r="C11465" s="15"/>
      <c r="G11465"/>
    </row>
    <row r="11466" spans="3:7" x14ac:dyDescent="0.25">
      <c r="C11466" s="15"/>
      <c r="G11466"/>
    </row>
    <row r="11467" spans="3:7" x14ac:dyDescent="0.25">
      <c r="C11467" s="15"/>
      <c r="G11467"/>
    </row>
    <row r="11468" spans="3:7" x14ac:dyDescent="0.25">
      <c r="C11468" s="15"/>
      <c r="G11468"/>
    </row>
    <row r="11469" spans="3:7" x14ac:dyDescent="0.25">
      <c r="C11469" s="15"/>
      <c r="G11469"/>
    </row>
    <row r="11470" spans="3:7" x14ac:dyDescent="0.25">
      <c r="C11470" s="15"/>
      <c r="G11470"/>
    </row>
    <row r="11471" spans="3:7" x14ac:dyDescent="0.25">
      <c r="C11471" s="15"/>
      <c r="G11471"/>
    </row>
    <row r="11472" spans="3:7" x14ac:dyDescent="0.25">
      <c r="C11472" s="15"/>
      <c r="G11472"/>
    </row>
    <row r="11473" spans="3:7" x14ac:dyDescent="0.25">
      <c r="C11473" s="15"/>
      <c r="G11473"/>
    </row>
    <row r="11474" spans="3:7" x14ac:dyDescent="0.25">
      <c r="C11474" s="15"/>
      <c r="G11474"/>
    </row>
    <row r="11475" spans="3:7" x14ac:dyDescent="0.25">
      <c r="C11475" s="15"/>
      <c r="G11475"/>
    </row>
    <row r="11476" spans="3:7" x14ac:dyDescent="0.25">
      <c r="C11476" s="15"/>
      <c r="G11476"/>
    </row>
    <row r="11477" spans="3:7" x14ac:dyDescent="0.25">
      <c r="C11477" s="15"/>
      <c r="G11477"/>
    </row>
    <row r="11478" spans="3:7" x14ac:dyDescent="0.25">
      <c r="C11478" s="15"/>
      <c r="G11478"/>
    </row>
    <row r="11479" spans="3:7" x14ac:dyDescent="0.25">
      <c r="C11479" s="15"/>
      <c r="G11479"/>
    </row>
    <row r="11480" spans="3:7" x14ac:dyDescent="0.25">
      <c r="C11480" s="15"/>
      <c r="G11480"/>
    </row>
    <row r="11481" spans="3:7" x14ac:dyDescent="0.25">
      <c r="C11481" s="15"/>
      <c r="G11481"/>
    </row>
    <row r="11482" spans="3:7" x14ac:dyDescent="0.25">
      <c r="C11482" s="15"/>
      <c r="G11482"/>
    </row>
    <row r="11483" spans="3:7" x14ac:dyDescent="0.25">
      <c r="C11483" s="15"/>
      <c r="G11483"/>
    </row>
    <row r="11484" spans="3:7" x14ac:dyDescent="0.25">
      <c r="C11484" s="15"/>
      <c r="G11484"/>
    </row>
    <row r="11485" spans="3:7" x14ac:dyDescent="0.25">
      <c r="C11485" s="15"/>
      <c r="G11485"/>
    </row>
    <row r="11486" spans="3:7" x14ac:dyDescent="0.25">
      <c r="C11486" s="15"/>
      <c r="G11486"/>
    </row>
    <row r="11487" spans="3:7" x14ac:dyDescent="0.25">
      <c r="C11487" s="15"/>
      <c r="G11487"/>
    </row>
    <row r="11488" spans="3:7" x14ac:dyDescent="0.25">
      <c r="C11488" s="15"/>
      <c r="G11488"/>
    </row>
    <row r="11489" spans="3:7" x14ac:dyDescent="0.25">
      <c r="C11489" s="15"/>
      <c r="G11489"/>
    </row>
    <row r="11490" spans="3:7" x14ac:dyDescent="0.25">
      <c r="C11490" s="15"/>
      <c r="G11490"/>
    </row>
    <row r="11491" spans="3:7" x14ac:dyDescent="0.25">
      <c r="C11491" s="15"/>
      <c r="G11491"/>
    </row>
    <row r="11492" spans="3:7" x14ac:dyDescent="0.25">
      <c r="C11492" s="15"/>
      <c r="G11492"/>
    </row>
    <row r="11493" spans="3:7" x14ac:dyDescent="0.25">
      <c r="C11493" s="15"/>
      <c r="G11493"/>
    </row>
    <row r="11494" spans="3:7" x14ac:dyDescent="0.25">
      <c r="C11494" s="15"/>
      <c r="G11494"/>
    </row>
    <row r="11495" spans="3:7" x14ac:dyDescent="0.25">
      <c r="C11495" s="15"/>
      <c r="G11495"/>
    </row>
    <row r="11496" spans="3:7" x14ac:dyDescent="0.25">
      <c r="C11496" s="15"/>
      <c r="G11496"/>
    </row>
    <row r="11497" spans="3:7" x14ac:dyDescent="0.25">
      <c r="C11497" s="15"/>
      <c r="G11497"/>
    </row>
    <row r="11498" spans="3:7" x14ac:dyDescent="0.25">
      <c r="C11498" s="15"/>
      <c r="G11498"/>
    </row>
    <row r="11499" spans="3:7" x14ac:dyDescent="0.25">
      <c r="C11499" s="15"/>
      <c r="G11499"/>
    </row>
    <row r="11500" spans="3:7" x14ac:dyDescent="0.25">
      <c r="C11500" s="15"/>
      <c r="G11500"/>
    </row>
    <row r="11501" spans="3:7" x14ac:dyDescent="0.25">
      <c r="C11501" s="15"/>
      <c r="G11501"/>
    </row>
    <row r="11502" spans="3:7" x14ac:dyDescent="0.25">
      <c r="C11502" s="15"/>
      <c r="G11502"/>
    </row>
    <row r="11503" spans="3:7" x14ac:dyDescent="0.25">
      <c r="C11503" s="15"/>
      <c r="G11503"/>
    </row>
    <row r="11504" spans="3:7" x14ac:dyDescent="0.25">
      <c r="C11504" s="15"/>
      <c r="G11504"/>
    </row>
    <row r="11505" spans="3:7" x14ac:dyDescent="0.25">
      <c r="C11505" s="15"/>
      <c r="G11505"/>
    </row>
    <row r="11506" spans="3:7" x14ac:dyDescent="0.25">
      <c r="C11506" s="15"/>
      <c r="G11506"/>
    </row>
    <row r="11507" spans="3:7" x14ac:dyDescent="0.25">
      <c r="C11507" s="15"/>
      <c r="G11507"/>
    </row>
    <row r="11508" spans="3:7" x14ac:dyDescent="0.25">
      <c r="C11508" s="15"/>
      <c r="G11508"/>
    </row>
    <row r="11509" spans="3:7" x14ac:dyDescent="0.25">
      <c r="C11509" s="15"/>
      <c r="G11509"/>
    </row>
    <row r="11510" spans="3:7" x14ac:dyDescent="0.25">
      <c r="C11510" s="15"/>
      <c r="G11510"/>
    </row>
    <row r="11511" spans="3:7" x14ac:dyDescent="0.25">
      <c r="C11511" s="15"/>
      <c r="G11511"/>
    </row>
    <row r="11512" spans="3:7" x14ac:dyDescent="0.25">
      <c r="C11512" s="15"/>
      <c r="G11512"/>
    </row>
    <row r="11513" spans="3:7" x14ac:dyDescent="0.25">
      <c r="C11513" s="15"/>
      <c r="G11513"/>
    </row>
    <row r="11514" spans="3:7" x14ac:dyDescent="0.25">
      <c r="C11514" s="15"/>
      <c r="G11514"/>
    </row>
    <row r="11515" spans="3:7" x14ac:dyDescent="0.25">
      <c r="C11515" s="15"/>
      <c r="G11515"/>
    </row>
    <row r="11516" spans="3:7" x14ac:dyDescent="0.25">
      <c r="C11516" s="15"/>
      <c r="G11516"/>
    </row>
    <row r="11517" spans="3:7" x14ac:dyDescent="0.25">
      <c r="C11517" s="15"/>
      <c r="G11517"/>
    </row>
    <row r="11518" spans="3:7" x14ac:dyDescent="0.25">
      <c r="C11518" s="15"/>
      <c r="G11518"/>
    </row>
    <row r="11519" spans="3:7" x14ac:dyDescent="0.25">
      <c r="C11519" s="15"/>
      <c r="G11519"/>
    </row>
    <row r="11520" spans="3:7" x14ac:dyDescent="0.25">
      <c r="C11520" s="15"/>
      <c r="G11520"/>
    </row>
    <row r="11521" spans="3:7" x14ac:dyDescent="0.25">
      <c r="C11521" s="15"/>
      <c r="G11521"/>
    </row>
    <row r="11522" spans="3:7" x14ac:dyDescent="0.25">
      <c r="C11522" s="15"/>
      <c r="G11522"/>
    </row>
    <row r="11523" spans="3:7" x14ac:dyDescent="0.25">
      <c r="C11523" s="15"/>
      <c r="G11523"/>
    </row>
    <row r="11524" spans="3:7" x14ac:dyDescent="0.25">
      <c r="C11524" s="15"/>
      <c r="G11524"/>
    </row>
    <row r="11525" spans="3:7" x14ac:dyDescent="0.25">
      <c r="C11525" s="15"/>
      <c r="G11525"/>
    </row>
    <row r="11526" spans="3:7" x14ac:dyDescent="0.25">
      <c r="C11526" s="15"/>
      <c r="G11526"/>
    </row>
    <row r="11527" spans="3:7" x14ac:dyDescent="0.25">
      <c r="C11527" s="15"/>
      <c r="G11527"/>
    </row>
    <row r="11528" spans="3:7" x14ac:dyDescent="0.25">
      <c r="C11528" s="15"/>
      <c r="G11528"/>
    </row>
    <row r="11529" spans="3:7" x14ac:dyDescent="0.25">
      <c r="C11529" s="15"/>
      <c r="G11529"/>
    </row>
    <row r="11530" spans="3:7" x14ac:dyDescent="0.25">
      <c r="C11530" s="15"/>
      <c r="G11530"/>
    </row>
    <row r="11531" spans="3:7" x14ac:dyDescent="0.25">
      <c r="C11531" s="15"/>
      <c r="G11531"/>
    </row>
    <row r="11532" spans="3:7" x14ac:dyDescent="0.25">
      <c r="C11532" s="15"/>
      <c r="G11532"/>
    </row>
    <row r="11533" spans="3:7" x14ac:dyDescent="0.25">
      <c r="C11533" s="15"/>
      <c r="G11533"/>
    </row>
    <row r="11534" spans="3:7" x14ac:dyDescent="0.25">
      <c r="C11534" s="15"/>
      <c r="G11534"/>
    </row>
    <row r="11535" spans="3:7" x14ac:dyDescent="0.25">
      <c r="C11535" s="15"/>
      <c r="G11535"/>
    </row>
    <row r="11536" spans="3:7" x14ac:dyDescent="0.25">
      <c r="C11536" s="15"/>
      <c r="G11536"/>
    </row>
    <row r="11537" spans="3:7" x14ac:dyDescent="0.25">
      <c r="C11537" s="15"/>
      <c r="G11537"/>
    </row>
    <row r="11538" spans="3:7" x14ac:dyDescent="0.25">
      <c r="C11538" s="15"/>
      <c r="G11538"/>
    </row>
    <row r="11539" spans="3:7" x14ac:dyDescent="0.25">
      <c r="C11539" s="15"/>
      <c r="G11539"/>
    </row>
    <row r="11540" spans="3:7" x14ac:dyDescent="0.25">
      <c r="C11540" s="15"/>
      <c r="G11540"/>
    </row>
    <row r="11541" spans="3:7" x14ac:dyDescent="0.25">
      <c r="C11541" s="15"/>
      <c r="G11541"/>
    </row>
    <row r="11542" spans="3:7" x14ac:dyDescent="0.25">
      <c r="C11542" s="15"/>
      <c r="G11542"/>
    </row>
    <row r="11543" spans="3:7" x14ac:dyDescent="0.25">
      <c r="C11543" s="15"/>
      <c r="G11543"/>
    </row>
    <row r="11544" spans="3:7" x14ac:dyDescent="0.25">
      <c r="C11544" s="15"/>
      <c r="G11544"/>
    </row>
    <row r="11545" spans="3:7" x14ac:dyDescent="0.25">
      <c r="C11545" s="15"/>
      <c r="G11545"/>
    </row>
    <row r="11546" spans="3:7" x14ac:dyDescent="0.25">
      <c r="C11546" s="15"/>
      <c r="G11546"/>
    </row>
    <row r="11547" spans="3:7" x14ac:dyDescent="0.25">
      <c r="C11547" s="15"/>
      <c r="G11547"/>
    </row>
    <row r="11548" spans="3:7" x14ac:dyDescent="0.25">
      <c r="C11548" s="15"/>
      <c r="G11548"/>
    </row>
    <row r="11549" spans="3:7" x14ac:dyDescent="0.25">
      <c r="C11549" s="15"/>
      <c r="G11549"/>
    </row>
    <row r="11550" spans="3:7" x14ac:dyDescent="0.25">
      <c r="C11550" s="15"/>
      <c r="G11550"/>
    </row>
    <row r="11551" spans="3:7" x14ac:dyDescent="0.25">
      <c r="C11551" s="15"/>
      <c r="G11551"/>
    </row>
    <row r="11552" spans="3:7" x14ac:dyDescent="0.25">
      <c r="C11552" s="15"/>
      <c r="G11552"/>
    </row>
    <row r="11553" spans="3:7" x14ac:dyDescent="0.25">
      <c r="C11553" s="15"/>
      <c r="G11553"/>
    </row>
    <row r="11554" spans="3:7" x14ac:dyDescent="0.25">
      <c r="C11554" s="15"/>
      <c r="G11554"/>
    </row>
    <row r="11555" spans="3:7" x14ac:dyDescent="0.25">
      <c r="C11555" s="15"/>
      <c r="G11555"/>
    </row>
    <row r="11556" spans="3:7" x14ac:dyDescent="0.25">
      <c r="C11556" s="15"/>
      <c r="G11556"/>
    </row>
    <row r="11557" spans="3:7" x14ac:dyDescent="0.25">
      <c r="C11557" s="15"/>
      <c r="G11557"/>
    </row>
    <row r="11558" spans="3:7" x14ac:dyDescent="0.25">
      <c r="C11558" s="15"/>
      <c r="G11558"/>
    </row>
    <row r="11559" spans="3:7" x14ac:dyDescent="0.25">
      <c r="C11559" s="15"/>
      <c r="G11559"/>
    </row>
    <row r="11560" spans="3:7" x14ac:dyDescent="0.25">
      <c r="C11560" s="15"/>
      <c r="G11560"/>
    </row>
    <row r="11561" spans="3:7" x14ac:dyDescent="0.25">
      <c r="C11561" s="15"/>
      <c r="G11561"/>
    </row>
    <row r="11562" spans="3:7" x14ac:dyDescent="0.25">
      <c r="C11562" s="15"/>
      <c r="G11562"/>
    </row>
    <row r="11563" spans="3:7" x14ac:dyDescent="0.25">
      <c r="C11563" s="15"/>
      <c r="G11563"/>
    </row>
    <row r="11564" spans="3:7" x14ac:dyDescent="0.25">
      <c r="C11564" s="15"/>
      <c r="G11564"/>
    </row>
    <row r="11565" spans="3:7" x14ac:dyDescent="0.25">
      <c r="C11565" s="15"/>
      <c r="G11565"/>
    </row>
    <row r="11566" spans="3:7" x14ac:dyDescent="0.25">
      <c r="C11566" s="15"/>
      <c r="G11566"/>
    </row>
    <row r="11567" spans="3:7" x14ac:dyDescent="0.25">
      <c r="C11567" s="15"/>
      <c r="G11567"/>
    </row>
    <row r="11568" spans="3:7" x14ac:dyDescent="0.25">
      <c r="C11568" s="15"/>
      <c r="G11568"/>
    </row>
    <row r="11569" spans="3:7" x14ac:dyDescent="0.25">
      <c r="C11569" s="15"/>
      <c r="G11569"/>
    </row>
    <row r="11570" spans="3:7" x14ac:dyDescent="0.25">
      <c r="C11570" s="15"/>
      <c r="G11570"/>
    </row>
    <row r="11571" spans="3:7" x14ac:dyDescent="0.25">
      <c r="C11571" s="15"/>
      <c r="G11571"/>
    </row>
    <row r="11572" spans="3:7" x14ac:dyDescent="0.25">
      <c r="C11572" s="15"/>
      <c r="G11572"/>
    </row>
    <row r="11573" spans="3:7" x14ac:dyDescent="0.25">
      <c r="C11573" s="15"/>
      <c r="G11573"/>
    </row>
    <row r="11574" spans="3:7" x14ac:dyDescent="0.25">
      <c r="C11574" s="15"/>
      <c r="G11574"/>
    </row>
    <row r="11575" spans="3:7" x14ac:dyDescent="0.25">
      <c r="C11575" s="15"/>
      <c r="G11575"/>
    </row>
    <row r="11576" spans="3:7" x14ac:dyDescent="0.25">
      <c r="C11576" s="15"/>
      <c r="G11576"/>
    </row>
    <row r="11577" spans="3:7" x14ac:dyDescent="0.25">
      <c r="C11577" s="15"/>
      <c r="G11577"/>
    </row>
    <row r="11578" spans="3:7" x14ac:dyDescent="0.25">
      <c r="C11578" s="15"/>
      <c r="G11578"/>
    </row>
    <row r="11579" spans="3:7" x14ac:dyDescent="0.25">
      <c r="C11579" s="15"/>
      <c r="G11579"/>
    </row>
    <row r="11580" spans="3:7" x14ac:dyDescent="0.25">
      <c r="C11580" s="15"/>
      <c r="G11580"/>
    </row>
    <row r="11581" spans="3:7" x14ac:dyDescent="0.25">
      <c r="C11581" s="15"/>
      <c r="G11581"/>
    </row>
    <row r="11582" spans="3:7" x14ac:dyDescent="0.25">
      <c r="C11582" s="15"/>
      <c r="G11582"/>
    </row>
    <row r="11583" spans="3:7" x14ac:dyDescent="0.25">
      <c r="C11583" s="15"/>
      <c r="G11583"/>
    </row>
    <row r="11584" spans="3:7" x14ac:dyDescent="0.25">
      <c r="C11584" s="15"/>
      <c r="G11584"/>
    </row>
    <row r="11585" spans="3:7" x14ac:dyDescent="0.25">
      <c r="C11585" s="15"/>
      <c r="G11585"/>
    </row>
    <row r="11586" spans="3:7" x14ac:dyDescent="0.25">
      <c r="C11586" s="15"/>
      <c r="G11586"/>
    </row>
    <row r="11587" spans="3:7" x14ac:dyDescent="0.25">
      <c r="C11587" s="15"/>
      <c r="G11587"/>
    </row>
    <row r="11588" spans="3:7" x14ac:dyDescent="0.25">
      <c r="C11588" s="15"/>
      <c r="G11588"/>
    </row>
    <row r="11589" spans="3:7" x14ac:dyDescent="0.25">
      <c r="C11589" s="15"/>
      <c r="G11589"/>
    </row>
    <row r="11590" spans="3:7" x14ac:dyDescent="0.25">
      <c r="C11590" s="15"/>
      <c r="G11590"/>
    </row>
    <row r="11591" spans="3:7" x14ac:dyDescent="0.25">
      <c r="C11591" s="15"/>
      <c r="G11591"/>
    </row>
    <row r="11592" spans="3:7" x14ac:dyDescent="0.25">
      <c r="C11592" s="15"/>
      <c r="G11592"/>
    </row>
    <row r="11593" spans="3:7" x14ac:dyDescent="0.25">
      <c r="C11593" s="15"/>
      <c r="G11593"/>
    </row>
    <row r="11594" spans="3:7" x14ac:dyDescent="0.25">
      <c r="C11594" s="15"/>
      <c r="G11594"/>
    </row>
    <row r="11595" spans="3:7" x14ac:dyDescent="0.25">
      <c r="C11595" s="15"/>
      <c r="G11595"/>
    </row>
    <row r="11596" spans="3:7" x14ac:dyDescent="0.25">
      <c r="C11596" s="15"/>
      <c r="G11596"/>
    </row>
    <row r="11597" spans="3:7" x14ac:dyDescent="0.25">
      <c r="C11597" s="15"/>
      <c r="G11597"/>
    </row>
    <row r="11598" spans="3:7" x14ac:dyDescent="0.25">
      <c r="C11598" s="15"/>
      <c r="G11598"/>
    </row>
    <row r="11599" spans="3:7" x14ac:dyDescent="0.25">
      <c r="C11599" s="15"/>
      <c r="G11599"/>
    </row>
    <row r="11600" spans="3:7" x14ac:dyDescent="0.25">
      <c r="C11600" s="15"/>
      <c r="G11600"/>
    </row>
    <row r="11601" spans="3:7" x14ac:dyDescent="0.25">
      <c r="C11601" s="15"/>
      <c r="G11601"/>
    </row>
    <row r="11602" spans="3:7" x14ac:dyDescent="0.25">
      <c r="C11602" s="15"/>
      <c r="G11602"/>
    </row>
    <row r="11603" spans="3:7" x14ac:dyDescent="0.25">
      <c r="C11603" s="15"/>
      <c r="G11603"/>
    </row>
    <row r="11604" spans="3:7" x14ac:dyDescent="0.25">
      <c r="C11604" s="15"/>
      <c r="G11604"/>
    </row>
    <row r="11605" spans="3:7" x14ac:dyDescent="0.25">
      <c r="C11605" s="15"/>
      <c r="G11605"/>
    </row>
    <row r="11606" spans="3:7" x14ac:dyDescent="0.25">
      <c r="C11606" s="15"/>
      <c r="G11606"/>
    </row>
    <row r="11607" spans="3:7" x14ac:dyDescent="0.25">
      <c r="C11607" s="15"/>
      <c r="G11607"/>
    </row>
    <row r="11608" spans="3:7" x14ac:dyDescent="0.25">
      <c r="C11608" s="15"/>
      <c r="G11608"/>
    </row>
    <row r="11609" spans="3:7" x14ac:dyDescent="0.25">
      <c r="C11609" s="15"/>
      <c r="G11609"/>
    </row>
    <row r="11610" spans="3:7" x14ac:dyDescent="0.25">
      <c r="C11610" s="15"/>
      <c r="G11610"/>
    </row>
    <row r="11611" spans="3:7" x14ac:dyDescent="0.25">
      <c r="C11611" s="15"/>
      <c r="G11611"/>
    </row>
    <row r="11612" spans="3:7" x14ac:dyDescent="0.25">
      <c r="C11612" s="15"/>
      <c r="G11612"/>
    </row>
    <row r="11613" spans="3:7" x14ac:dyDescent="0.25">
      <c r="C11613" s="15"/>
      <c r="G11613"/>
    </row>
    <row r="11614" spans="3:7" x14ac:dyDescent="0.25">
      <c r="C11614" s="15"/>
      <c r="G11614"/>
    </row>
    <row r="11615" spans="3:7" x14ac:dyDescent="0.25">
      <c r="C11615" s="15"/>
      <c r="G11615"/>
    </row>
    <row r="11616" spans="3:7" x14ac:dyDescent="0.25">
      <c r="C11616" s="15"/>
      <c r="G11616"/>
    </row>
    <row r="11617" spans="3:7" x14ac:dyDescent="0.25">
      <c r="C11617" s="15"/>
      <c r="G11617"/>
    </row>
    <row r="11618" spans="3:7" x14ac:dyDescent="0.25">
      <c r="C11618" s="15"/>
      <c r="G11618"/>
    </row>
    <row r="11619" spans="3:7" x14ac:dyDescent="0.25">
      <c r="C11619" s="15"/>
      <c r="G11619"/>
    </row>
    <row r="11620" spans="3:7" x14ac:dyDescent="0.25">
      <c r="C11620" s="15"/>
      <c r="G11620"/>
    </row>
    <row r="11621" spans="3:7" x14ac:dyDescent="0.25">
      <c r="C11621" s="15"/>
      <c r="G11621"/>
    </row>
    <row r="11622" spans="3:7" x14ac:dyDescent="0.25">
      <c r="C11622" s="15"/>
      <c r="G11622"/>
    </row>
    <row r="11623" spans="3:7" x14ac:dyDescent="0.25">
      <c r="C11623" s="15"/>
      <c r="G11623"/>
    </row>
    <row r="11624" spans="3:7" x14ac:dyDescent="0.25">
      <c r="C11624" s="15"/>
      <c r="G11624"/>
    </row>
    <row r="11625" spans="3:7" x14ac:dyDescent="0.25">
      <c r="C11625" s="15"/>
      <c r="G11625"/>
    </row>
    <row r="11626" spans="3:7" x14ac:dyDescent="0.25">
      <c r="C11626" s="15"/>
      <c r="G11626"/>
    </row>
    <row r="11627" spans="3:7" x14ac:dyDescent="0.25">
      <c r="C11627" s="15"/>
      <c r="G11627"/>
    </row>
    <row r="11628" spans="3:7" x14ac:dyDescent="0.25">
      <c r="C11628" s="15"/>
      <c r="G11628"/>
    </row>
    <row r="11629" spans="3:7" x14ac:dyDescent="0.25">
      <c r="C11629" s="15"/>
      <c r="G11629"/>
    </row>
    <row r="11630" spans="3:7" x14ac:dyDescent="0.25">
      <c r="C11630" s="15"/>
      <c r="G11630"/>
    </row>
    <row r="11631" spans="3:7" x14ac:dyDescent="0.25">
      <c r="C11631" s="15"/>
      <c r="G11631"/>
    </row>
    <row r="11632" spans="3:7" x14ac:dyDescent="0.25">
      <c r="C11632" s="15"/>
      <c r="G11632"/>
    </row>
    <row r="11633" spans="3:7" x14ac:dyDescent="0.25">
      <c r="C11633" s="15"/>
      <c r="G11633"/>
    </row>
    <row r="11634" spans="3:7" x14ac:dyDescent="0.25">
      <c r="C11634" s="15"/>
      <c r="G11634"/>
    </row>
    <row r="11635" spans="3:7" x14ac:dyDescent="0.25">
      <c r="C11635" s="15"/>
      <c r="G11635"/>
    </row>
    <row r="11636" spans="3:7" x14ac:dyDescent="0.25">
      <c r="C11636" s="15"/>
      <c r="G11636"/>
    </row>
    <row r="11637" spans="3:7" x14ac:dyDescent="0.25">
      <c r="C11637" s="15"/>
      <c r="G11637"/>
    </row>
    <row r="11638" spans="3:7" x14ac:dyDescent="0.25">
      <c r="C11638" s="15"/>
      <c r="G11638"/>
    </row>
    <row r="11639" spans="3:7" x14ac:dyDescent="0.25">
      <c r="C11639" s="15"/>
      <c r="G11639"/>
    </row>
    <row r="11640" spans="3:7" x14ac:dyDescent="0.25">
      <c r="C11640" s="15"/>
      <c r="G11640"/>
    </row>
    <row r="11641" spans="3:7" x14ac:dyDescent="0.25">
      <c r="C11641" s="15"/>
      <c r="G11641"/>
    </row>
    <row r="11642" spans="3:7" x14ac:dyDescent="0.25">
      <c r="C11642" s="15"/>
      <c r="G11642"/>
    </row>
    <row r="11643" spans="3:7" x14ac:dyDescent="0.25">
      <c r="C11643" s="15"/>
      <c r="G11643"/>
    </row>
    <row r="11644" spans="3:7" x14ac:dyDescent="0.25">
      <c r="C11644" s="15"/>
      <c r="G11644"/>
    </row>
    <row r="11645" spans="3:7" x14ac:dyDescent="0.25">
      <c r="C11645" s="15"/>
      <c r="G11645"/>
    </row>
    <row r="11646" spans="3:7" x14ac:dyDescent="0.25">
      <c r="C11646" s="15"/>
      <c r="G11646"/>
    </row>
    <row r="11647" spans="3:7" x14ac:dyDescent="0.25">
      <c r="C11647" s="15"/>
      <c r="G11647"/>
    </row>
    <row r="11648" spans="3:7" x14ac:dyDescent="0.25">
      <c r="C11648" s="15"/>
      <c r="G11648"/>
    </row>
    <row r="11649" spans="3:7" x14ac:dyDescent="0.25">
      <c r="C11649" s="15"/>
      <c r="G11649"/>
    </row>
    <row r="11650" spans="3:7" x14ac:dyDescent="0.25">
      <c r="C11650" s="15"/>
      <c r="G11650"/>
    </row>
    <row r="11651" spans="3:7" x14ac:dyDescent="0.25">
      <c r="C11651" s="15"/>
      <c r="G11651"/>
    </row>
    <row r="11652" spans="3:7" x14ac:dyDescent="0.25">
      <c r="C11652" s="15"/>
      <c r="G11652"/>
    </row>
    <row r="11653" spans="3:7" x14ac:dyDescent="0.25">
      <c r="C11653" s="15"/>
      <c r="G11653"/>
    </row>
    <row r="11654" spans="3:7" x14ac:dyDescent="0.25">
      <c r="C11654" s="15"/>
      <c r="G11654"/>
    </row>
    <row r="11655" spans="3:7" x14ac:dyDescent="0.25">
      <c r="C11655" s="15"/>
      <c r="G11655"/>
    </row>
    <row r="11656" spans="3:7" x14ac:dyDescent="0.25">
      <c r="C11656" s="15"/>
      <c r="G11656"/>
    </row>
    <row r="11657" spans="3:7" x14ac:dyDescent="0.25">
      <c r="C11657" s="15"/>
      <c r="G11657"/>
    </row>
    <row r="11658" spans="3:7" x14ac:dyDescent="0.25">
      <c r="C11658" s="15"/>
      <c r="G11658"/>
    </row>
    <row r="11659" spans="3:7" x14ac:dyDescent="0.25">
      <c r="C11659" s="15"/>
      <c r="G11659"/>
    </row>
    <row r="11660" spans="3:7" x14ac:dyDescent="0.25">
      <c r="C11660" s="15"/>
      <c r="G11660"/>
    </row>
    <row r="11661" spans="3:7" x14ac:dyDescent="0.25">
      <c r="C11661" s="15"/>
      <c r="G11661"/>
    </row>
    <row r="11662" spans="3:7" x14ac:dyDescent="0.25">
      <c r="C11662" s="15"/>
      <c r="G11662"/>
    </row>
    <row r="11663" spans="3:7" x14ac:dyDescent="0.25">
      <c r="C11663" s="15"/>
      <c r="G11663"/>
    </row>
    <row r="11664" spans="3:7" x14ac:dyDescent="0.25">
      <c r="C11664" s="15"/>
      <c r="G11664"/>
    </row>
    <row r="11665" spans="3:7" x14ac:dyDescent="0.25">
      <c r="C11665" s="15"/>
      <c r="G11665"/>
    </row>
    <row r="11666" spans="3:7" x14ac:dyDescent="0.25">
      <c r="C11666" s="15"/>
      <c r="G11666"/>
    </row>
    <row r="11667" spans="3:7" x14ac:dyDescent="0.25">
      <c r="C11667" s="15"/>
      <c r="G11667"/>
    </row>
    <row r="11668" spans="3:7" x14ac:dyDescent="0.25">
      <c r="C11668" s="15"/>
      <c r="G11668"/>
    </row>
    <row r="11669" spans="3:7" x14ac:dyDescent="0.25">
      <c r="C11669" s="15"/>
      <c r="G11669"/>
    </row>
    <row r="11670" spans="3:7" x14ac:dyDescent="0.25">
      <c r="C11670" s="15"/>
      <c r="G11670"/>
    </row>
    <row r="11671" spans="3:7" x14ac:dyDescent="0.25">
      <c r="C11671" s="15"/>
      <c r="G11671"/>
    </row>
    <row r="11672" spans="3:7" x14ac:dyDescent="0.25">
      <c r="C11672" s="15"/>
      <c r="G11672"/>
    </row>
    <row r="11673" spans="3:7" x14ac:dyDescent="0.25">
      <c r="C11673" s="15"/>
      <c r="G11673"/>
    </row>
    <row r="11674" spans="3:7" x14ac:dyDescent="0.25">
      <c r="C11674" s="15"/>
      <c r="G11674"/>
    </row>
    <row r="11675" spans="3:7" x14ac:dyDescent="0.25">
      <c r="C11675" s="15"/>
      <c r="G11675"/>
    </row>
    <row r="11676" spans="3:7" x14ac:dyDescent="0.25">
      <c r="C11676" s="15"/>
      <c r="G11676"/>
    </row>
    <row r="11677" spans="3:7" x14ac:dyDescent="0.25">
      <c r="C11677" s="15"/>
      <c r="G11677"/>
    </row>
    <row r="11678" spans="3:7" x14ac:dyDescent="0.25">
      <c r="C11678" s="15"/>
      <c r="G11678"/>
    </row>
    <row r="11679" spans="3:7" x14ac:dyDescent="0.25">
      <c r="C11679" s="15"/>
      <c r="G11679"/>
    </row>
    <row r="11680" spans="3:7" x14ac:dyDescent="0.25">
      <c r="C11680" s="15"/>
      <c r="G11680"/>
    </row>
    <row r="11681" spans="3:7" x14ac:dyDescent="0.25">
      <c r="C11681" s="15"/>
      <c r="G11681"/>
    </row>
    <row r="11682" spans="3:7" x14ac:dyDescent="0.25">
      <c r="C11682" s="15"/>
      <c r="G11682"/>
    </row>
    <row r="11683" spans="3:7" x14ac:dyDescent="0.25">
      <c r="C11683" s="15"/>
      <c r="G11683"/>
    </row>
    <row r="11684" spans="3:7" x14ac:dyDescent="0.25">
      <c r="C11684" s="15"/>
      <c r="G11684"/>
    </row>
    <row r="11685" spans="3:7" x14ac:dyDescent="0.25">
      <c r="C11685" s="15"/>
      <c r="G11685"/>
    </row>
    <row r="11686" spans="3:7" x14ac:dyDescent="0.25">
      <c r="C11686" s="15"/>
      <c r="G11686"/>
    </row>
    <row r="11687" spans="3:7" x14ac:dyDescent="0.25">
      <c r="C11687" s="15"/>
      <c r="G11687"/>
    </row>
    <row r="11688" spans="3:7" x14ac:dyDescent="0.25">
      <c r="C11688" s="15"/>
      <c r="G11688"/>
    </row>
    <row r="11689" spans="3:7" x14ac:dyDescent="0.25">
      <c r="C11689" s="15"/>
      <c r="G11689"/>
    </row>
    <row r="11690" spans="3:7" x14ac:dyDescent="0.25">
      <c r="C11690" s="15"/>
      <c r="G11690"/>
    </row>
    <row r="11691" spans="3:7" x14ac:dyDescent="0.25">
      <c r="C11691" s="15"/>
      <c r="G11691"/>
    </row>
    <row r="11692" spans="3:7" x14ac:dyDescent="0.25">
      <c r="C11692" s="15"/>
      <c r="G11692"/>
    </row>
    <row r="11693" spans="3:7" x14ac:dyDescent="0.25">
      <c r="C11693" s="15"/>
      <c r="G11693"/>
    </row>
    <row r="11694" spans="3:7" x14ac:dyDescent="0.25">
      <c r="C11694" s="15"/>
      <c r="G11694"/>
    </row>
    <row r="11695" spans="3:7" x14ac:dyDescent="0.25">
      <c r="C11695" s="15"/>
      <c r="G11695"/>
    </row>
    <row r="11696" spans="3:7" x14ac:dyDescent="0.25">
      <c r="C11696" s="15"/>
      <c r="G11696"/>
    </row>
    <row r="11697" spans="3:7" x14ac:dyDescent="0.25">
      <c r="C11697" s="15"/>
      <c r="G11697"/>
    </row>
    <row r="11698" spans="3:7" x14ac:dyDescent="0.25">
      <c r="C11698" s="15"/>
      <c r="G11698"/>
    </row>
    <row r="11699" spans="3:7" x14ac:dyDescent="0.25">
      <c r="C11699" s="15"/>
      <c r="G11699"/>
    </row>
    <row r="11700" spans="3:7" x14ac:dyDescent="0.25">
      <c r="C11700" s="15"/>
      <c r="G11700"/>
    </row>
    <row r="11701" spans="3:7" x14ac:dyDescent="0.25">
      <c r="C11701" s="15"/>
      <c r="G11701"/>
    </row>
    <row r="11702" spans="3:7" x14ac:dyDescent="0.25">
      <c r="C11702" s="15"/>
      <c r="G11702"/>
    </row>
    <row r="11703" spans="3:7" x14ac:dyDescent="0.25">
      <c r="C11703" s="15"/>
      <c r="G11703"/>
    </row>
    <row r="11704" spans="3:7" x14ac:dyDescent="0.25">
      <c r="C11704" s="15"/>
      <c r="G11704"/>
    </row>
    <row r="11705" spans="3:7" x14ac:dyDescent="0.25">
      <c r="C11705" s="15"/>
      <c r="G11705"/>
    </row>
    <row r="11706" spans="3:7" x14ac:dyDescent="0.25">
      <c r="C11706" s="15"/>
      <c r="G11706"/>
    </row>
    <row r="11707" spans="3:7" x14ac:dyDescent="0.25">
      <c r="C11707" s="15"/>
      <c r="G11707"/>
    </row>
    <row r="11708" spans="3:7" x14ac:dyDescent="0.25">
      <c r="C11708" s="15"/>
      <c r="G11708"/>
    </row>
    <row r="11709" spans="3:7" x14ac:dyDescent="0.25">
      <c r="C11709" s="15"/>
      <c r="G11709"/>
    </row>
    <row r="11710" spans="3:7" x14ac:dyDescent="0.25">
      <c r="C11710" s="15"/>
      <c r="G11710"/>
    </row>
    <row r="11711" spans="3:7" x14ac:dyDescent="0.25">
      <c r="C11711" s="15"/>
      <c r="G11711"/>
    </row>
    <row r="11712" spans="3:7" x14ac:dyDescent="0.25">
      <c r="C11712" s="15"/>
      <c r="G11712"/>
    </row>
    <row r="11713" spans="3:7" x14ac:dyDescent="0.25">
      <c r="C11713" s="15"/>
      <c r="G11713"/>
    </row>
    <row r="11714" spans="3:7" x14ac:dyDescent="0.25">
      <c r="C11714" s="15"/>
      <c r="G11714"/>
    </row>
    <row r="11715" spans="3:7" x14ac:dyDescent="0.25">
      <c r="C11715" s="15"/>
      <c r="G11715"/>
    </row>
    <row r="11716" spans="3:7" x14ac:dyDescent="0.25">
      <c r="C11716" s="15"/>
      <c r="G11716"/>
    </row>
    <row r="11717" spans="3:7" x14ac:dyDescent="0.25">
      <c r="C11717" s="15"/>
      <c r="G11717"/>
    </row>
    <row r="11718" spans="3:7" x14ac:dyDescent="0.25">
      <c r="C11718" s="15"/>
      <c r="G11718"/>
    </row>
    <row r="11719" spans="3:7" x14ac:dyDescent="0.25">
      <c r="C11719" s="15"/>
      <c r="G11719"/>
    </row>
    <row r="11720" spans="3:7" x14ac:dyDescent="0.25">
      <c r="C11720" s="15"/>
      <c r="G11720"/>
    </row>
    <row r="11721" spans="3:7" x14ac:dyDescent="0.25">
      <c r="C11721" s="15"/>
      <c r="G11721"/>
    </row>
    <row r="11722" spans="3:7" x14ac:dyDescent="0.25">
      <c r="C11722" s="15"/>
      <c r="G11722"/>
    </row>
    <row r="11723" spans="3:7" x14ac:dyDescent="0.25">
      <c r="C11723" s="15"/>
      <c r="G11723"/>
    </row>
    <row r="11724" spans="3:7" x14ac:dyDescent="0.25">
      <c r="C11724" s="15"/>
      <c r="G11724"/>
    </row>
    <row r="11725" spans="3:7" x14ac:dyDescent="0.25">
      <c r="C11725" s="15"/>
      <c r="G11725"/>
    </row>
    <row r="11726" spans="3:7" x14ac:dyDescent="0.25">
      <c r="C11726" s="15"/>
      <c r="G11726"/>
    </row>
    <row r="11727" spans="3:7" x14ac:dyDescent="0.25">
      <c r="C11727" s="15"/>
      <c r="G11727"/>
    </row>
    <row r="11728" spans="3:7" x14ac:dyDescent="0.25">
      <c r="C11728" s="15"/>
      <c r="G11728"/>
    </row>
    <row r="11729" spans="3:7" x14ac:dyDescent="0.25">
      <c r="C11729" s="15"/>
      <c r="G11729"/>
    </row>
    <row r="11730" spans="3:7" x14ac:dyDescent="0.25">
      <c r="C11730" s="15"/>
      <c r="G11730"/>
    </row>
    <row r="11731" spans="3:7" x14ac:dyDescent="0.25">
      <c r="C11731" s="15"/>
      <c r="G11731"/>
    </row>
    <row r="11732" spans="3:7" x14ac:dyDescent="0.25">
      <c r="C11732" s="15"/>
      <c r="G11732"/>
    </row>
    <row r="11733" spans="3:7" x14ac:dyDescent="0.25">
      <c r="C11733" s="15"/>
      <c r="G11733"/>
    </row>
    <row r="11734" spans="3:7" x14ac:dyDescent="0.25">
      <c r="C11734" s="15"/>
      <c r="G11734"/>
    </row>
    <row r="11735" spans="3:7" x14ac:dyDescent="0.25">
      <c r="C11735" s="15"/>
      <c r="G11735"/>
    </row>
    <row r="11736" spans="3:7" x14ac:dyDescent="0.25">
      <c r="C11736" s="15"/>
      <c r="G11736"/>
    </row>
    <row r="11737" spans="3:7" x14ac:dyDescent="0.25">
      <c r="C11737" s="15"/>
      <c r="G11737"/>
    </row>
    <row r="11738" spans="3:7" x14ac:dyDescent="0.25">
      <c r="C11738" s="15"/>
      <c r="G11738"/>
    </row>
    <row r="11739" spans="3:7" x14ac:dyDescent="0.25">
      <c r="C11739" s="15"/>
      <c r="G11739"/>
    </row>
    <row r="11740" spans="3:7" x14ac:dyDescent="0.25">
      <c r="C11740" s="15"/>
      <c r="G11740"/>
    </row>
    <row r="11741" spans="3:7" x14ac:dyDescent="0.25">
      <c r="C11741" s="15"/>
      <c r="G11741"/>
    </row>
    <row r="11742" spans="3:7" x14ac:dyDescent="0.25">
      <c r="C11742" s="15"/>
      <c r="G11742"/>
    </row>
    <row r="11743" spans="3:7" x14ac:dyDescent="0.25">
      <c r="C11743" s="15"/>
      <c r="G11743"/>
    </row>
    <row r="11744" spans="3:7" x14ac:dyDescent="0.25">
      <c r="C11744" s="15"/>
      <c r="G11744"/>
    </row>
    <row r="11745" spans="3:7" x14ac:dyDescent="0.25">
      <c r="C11745" s="15"/>
      <c r="G11745"/>
    </row>
    <row r="11746" spans="3:7" x14ac:dyDescent="0.25">
      <c r="C11746" s="15"/>
      <c r="G11746"/>
    </row>
    <row r="11747" spans="3:7" x14ac:dyDescent="0.25">
      <c r="C11747" s="15"/>
      <c r="G11747"/>
    </row>
    <row r="11748" spans="3:7" x14ac:dyDescent="0.25">
      <c r="C11748" s="15"/>
      <c r="G11748"/>
    </row>
    <row r="11749" spans="3:7" x14ac:dyDescent="0.25">
      <c r="C11749" s="15"/>
      <c r="G11749"/>
    </row>
    <row r="11750" spans="3:7" x14ac:dyDescent="0.25">
      <c r="C11750" s="15"/>
      <c r="G11750"/>
    </row>
    <row r="11751" spans="3:7" x14ac:dyDescent="0.25">
      <c r="C11751" s="15"/>
      <c r="G11751"/>
    </row>
    <row r="11752" spans="3:7" x14ac:dyDescent="0.25">
      <c r="C11752" s="15"/>
      <c r="G11752"/>
    </row>
    <row r="11753" spans="3:7" x14ac:dyDescent="0.25">
      <c r="C11753" s="15"/>
      <c r="G11753"/>
    </row>
    <row r="11754" spans="3:7" x14ac:dyDescent="0.25">
      <c r="C11754" s="15"/>
      <c r="G11754"/>
    </row>
    <row r="11755" spans="3:7" x14ac:dyDescent="0.25">
      <c r="C11755" s="15"/>
      <c r="G11755"/>
    </row>
    <row r="11756" spans="3:7" x14ac:dyDescent="0.25">
      <c r="C11756" s="15"/>
      <c r="G11756"/>
    </row>
    <row r="11757" spans="3:7" x14ac:dyDescent="0.25">
      <c r="C11757" s="15"/>
      <c r="G11757"/>
    </row>
    <row r="11758" spans="3:7" x14ac:dyDescent="0.25">
      <c r="C11758" s="15"/>
      <c r="G11758"/>
    </row>
    <row r="11759" spans="3:7" x14ac:dyDescent="0.25">
      <c r="C11759" s="15"/>
      <c r="G11759"/>
    </row>
    <row r="11760" spans="3:7" x14ac:dyDescent="0.25">
      <c r="C11760" s="15"/>
      <c r="G11760"/>
    </row>
    <row r="11761" spans="3:7" x14ac:dyDescent="0.25">
      <c r="C11761" s="15"/>
      <c r="G11761"/>
    </row>
    <row r="11762" spans="3:7" x14ac:dyDescent="0.25">
      <c r="C11762" s="15"/>
      <c r="G11762"/>
    </row>
    <row r="11763" spans="3:7" x14ac:dyDescent="0.25">
      <c r="C11763" s="15"/>
      <c r="G11763"/>
    </row>
    <row r="11764" spans="3:7" x14ac:dyDescent="0.25">
      <c r="C11764" s="15"/>
      <c r="G11764"/>
    </row>
    <row r="11765" spans="3:7" x14ac:dyDescent="0.25">
      <c r="C11765" s="15"/>
      <c r="G11765"/>
    </row>
    <row r="11766" spans="3:7" x14ac:dyDescent="0.25">
      <c r="C11766" s="15"/>
      <c r="G11766"/>
    </row>
    <row r="11767" spans="3:7" x14ac:dyDescent="0.25">
      <c r="C11767" s="15"/>
      <c r="G11767"/>
    </row>
    <row r="11768" spans="3:7" x14ac:dyDescent="0.25">
      <c r="C11768" s="15"/>
      <c r="G11768"/>
    </row>
    <row r="11769" spans="3:7" x14ac:dyDescent="0.25">
      <c r="C11769" s="15"/>
      <c r="G11769"/>
    </row>
    <row r="11770" spans="3:7" x14ac:dyDescent="0.25">
      <c r="C11770" s="15"/>
      <c r="G11770"/>
    </row>
    <row r="11771" spans="3:7" x14ac:dyDescent="0.25">
      <c r="C11771" s="15"/>
      <c r="G11771"/>
    </row>
    <row r="11772" spans="3:7" x14ac:dyDescent="0.25">
      <c r="C11772" s="15"/>
      <c r="G11772"/>
    </row>
    <row r="11773" spans="3:7" x14ac:dyDescent="0.25">
      <c r="C11773" s="15"/>
      <c r="G11773"/>
    </row>
    <row r="11774" spans="3:7" x14ac:dyDescent="0.25">
      <c r="C11774" s="15"/>
      <c r="G11774"/>
    </row>
    <row r="11775" spans="3:7" x14ac:dyDescent="0.25">
      <c r="C11775" s="15"/>
      <c r="G11775"/>
    </row>
    <row r="11776" spans="3:7" x14ac:dyDescent="0.25">
      <c r="C11776" s="15"/>
      <c r="G11776"/>
    </row>
    <row r="11777" spans="3:7" x14ac:dyDescent="0.25">
      <c r="C11777" s="15"/>
      <c r="G11777"/>
    </row>
    <row r="11778" spans="3:7" x14ac:dyDescent="0.25">
      <c r="C11778" s="15"/>
      <c r="G11778"/>
    </row>
    <row r="11779" spans="3:7" x14ac:dyDescent="0.25">
      <c r="C11779" s="15"/>
      <c r="G11779"/>
    </row>
    <row r="11780" spans="3:7" x14ac:dyDescent="0.25">
      <c r="C11780" s="15"/>
      <c r="G11780"/>
    </row>
    <row r="11781" spans="3:7" x14ac:dyDescent="0.25">
      <c r="C11781" s="15"/>
      <c r="G11781"/>
    </row>
    <row r="11782" spans="3:7" x14ac:dyDescent="0.25">
      <c r="C11782" s="15"/>
      <c r="G11782"/>
    </row>
    <row r="11783" spans="3:7" x14ac:dyDescent="0.25">
      <c r="C11783" s="15"/>
      <c r="G11783"/>
    </row>
    <row r="11784" spans="3:7" x14ac:dyDescent="0.25">
      <c r="C11784" s="15"/>
      <c r="G11784"/>
    </row>
    <row r="11785" spans="3:7" x14ac:dyDescent="0.25">
      <c r="C11785" s="15"/>
      <c r="G11785"/>
    </row>
    <row r="11786" spans="3:7" x14ac:dyDescent="0.25">
      <c r="C11786" s="15"/>
      <c r="G11786"/>
    </row>
    <row r="11787" spans="3:7" x14ac:dyDescent="0.25">
      <c r="C11787" s="15"/>
      <c r="G11787"/>
    </row>
    <row r="11788" spans="3:7" x14ac:dyDescent="0.25">
      <c r="C11788" s="15"/>
      <c r="G11788"/>
    </row>
    <row r="11789" spans="3:7" x14ac:dyDescent="0.25">
      <c r="C11789" s="15"/>
      <c r="G11789"/>
    </row>
    <row r="11790" spans="3:7" x14ac:dyDescent="0.25">
      <c r="C11790" s="15"/>
      <c r="G11790"/>
    </row>
    <row r="11791" spans="3:7" x14ac:dyDescent="0.25">
      <c r="C11791" s="15"/>
      <c r="G11791"/>
    </row>
    <row r="11792" spans="3:7" x14ac:dyDescent="0.25">
      <c r="C11792" s="15"/>
      <c r="G11792"/>
    </row>
    <row r="11793" spans="3:7" x14ac:dyDescent="0.25">
      <c r="C11793" s="15"/>
      <c r="G11793"/>
    </row>
    <row r="11794" spans="3:7" x14ac:dyDescent="0.25">
      <c r="C11794" s="15"/>
      <c r="G11794"/>
    </row>
    <row r="11795" spans="3:7" x14ac:dyDescent="0.25">
      <c r="C11795" s="15"/>
      <c r="G11795"/>
    </row>
    <row r="11796" spans="3:7" x14ac:dyDescent="0.25">
      <c r="C11796" s="15"/>
      <c r="G11796"/>
    </row>
    <row r="11797" spans="3:7" x14ac:dyDescent="0.25">
      <c r="C11797" s="15"/>
      <c r="G11797"/>
    </row>
    <row r="11798" spans="3:7" x14ac:dyDescent="0.25">
      <c r="C11798" s="15"/>
      <c r="G11798"/>
    </row>
    <row r="11799" spans="3:7" x14ac:dyDescent="0.25">
      <c r="C11799" s="15"/>
      <c r="G11799"/>
    </row>
    <row r="11800" spans="3:7" x14ac:dyDescent="0.25">
      <c r="C11800" s="15"/>
      <c r="G11800"/>
    </row>
    <row r="11801" spans="3:7" x14ac:dyDescent="0.25">
      <c r="C11801" s="15"/>
      <c r="G11801"/>
    </row>
    <row r="11802" spans="3:7" x14ac:dyDescent="0.25">
      <c r="C11802" s="15"/>
      <c r="G11802"/>
    </row>
    <row r="11803" spans="3:7" x14ac:dyDescent="0.25">
      <c r="C11803" s="15"/>
      <c r="G11803"/>
    </row>
    <row r="11804" spans="3:7" x14ac:dyDescent="0.25">
      <c r="C11804" s="15"/>
      <c r="G11804"/>
    </row>
    <row r="11805" spans="3:7" x14ac:dyDescent="0.25">
      <c r="C11805" s="15"/>
      <c r="G11805"/>
    </row>
    <row r="11806" spans="3:7" x14ac:dyDescent="0.25">
      <c r="C11806" s="15"/>
      <c r="G11806"/>
    </row>
    <row r="11807" spans="3:7" x14ac:dyDescent="0.25">
      <c r="C11807" s="15"/>
      <c r="G11807"/>
    </row>
    <row r="11808" spans="3:7" x14ac:dyDescent="0.25">
      <c r="C11808" s="15"/>
      <c r="G11808"/>
    </row>
    <row r="11809" spans="3:7" x14ac:dyDescent="0.25">
      <c r="C11809" s="15"/>
      <c r="G11809"/>
    </row>
    <row r="11810" spans="3:7" x14ac:dyDescent="0.25">
      <c r="C11810" s="15"/>
      <c r="G11810"/>
    </row>
    <row r="11811" spans="3:7" x14ac:dyDescent="0.25">
      <c r="C11811" s="15"/>
      <c r="G11811"/>
    </row>
    <row r="11812" spans="3:7" x14ac:dyDescent="0.25">
      <c r="C11812" s="15"/>
      <c r="G11812"/>
    </row>
    <row r="11813" spans="3:7" x14ac:dyDescent="0.25">
      <c r="C11813" s="15"/>
      <c r="G11813"/>
    </row>
    <row r="11814" spans="3:7" x14ac:dyDescent="0.25">
      <c r="C11814" s="15"/>
      <c r="G11814"/>
    </row>
    <row r="11815" spans="3:7" x14ac:dyDescent="0.25">
      <c r="C11815" s="15"/>
      <c r="G11815"/>
    </row>
    <row r="11816" spans="3:7" x14ac:dyDescent="0.25">
      <c r="C11816" s="15"/>
      <c r="G11816"/>
    </row>
    <row r="11817" spans="3:7" x14ac:dyDescent="0.25">
      <c r="C11817" s="15"/>
      <c r="G11817"/>
    </row>
    <row r="11818" spans="3:7" x14ac:dyDescent="0.25">
      <c r="C11818" s="15"/>
      <c r="G11818"/>
    </row>
    <row r="11819" spans="3:7" x14ac:dyDescent="0.25">
      <c r="C11819" s="15"/>
      <c r="G11819"/>
    </row>
    <row r="11820" spans="3:7" x14ac:dyDescent="0.25">
      <c r="C11820" s="15"/>
      <c r="G11820"/>
    </row>
    <row r="11821" spans="3:7" x14ac:dyDescent="0.25">
      <c r="C11821" s="15"/>
      <c r="G11821"/>
    </row>
    <row r="11822" spans="3:7" x14ac:dyDescent="0.25">
      <c r="C11822" s="15"/>
      <c r="G11822"/>
    </row>
    <row r="11823" spans="3:7" x14ac:dyDescent="0.25">
      <c r="C11823" s="15"/>
      <c r="G11823"/>
    </row>
    <row r="11824" spans="3:7" x14ac:dyDescent="0.25">
      <c r="C11824" s="15"/>
      <c r="G11824"/>
    </row>
    <row r="11825" spans="3:7" x14ac:dyDescent="0.25">
      <c r="C11825" s="15"/>
      <c r="G11825"/>
    </row>
    <row r="11826" spans="3:7" x14ac:dyDescent="0.25">
      <c r="C11826" s="15"/>
      <c r="G11826"/>
    </row>
    <row r="11827" spans="3:7" x14ac:dyDescent="0.25">
      <c r="C11827" s="15"/>
      <c r="G11827"/>
    </row>
    <row r="11828" spans="3:7" x14ac:dyDescent="0.25">
      <c r="C11828" s="15"/>
      <c r="G11828"/>
    </row>
    <row r="11829" spans="3:7" x14ac:dyDescent="0.25">
      <c r="C11829" s="15"/>
      <c r="G11829"/>
    </row>
    <row r="11830" spans="3:7" x14ac:dyDescent="0.25">
      <c r="C11830" s="15"/>
      <c r="G11830"/>
    </row>
    <row r="11831" spans="3:7" x14ac:dyDescent="0.25">
      <c r="C11831" s="15"/>
      <c r="G11831"/>
    </row>
    <row r="11832" spans="3:7" x14ac:dyDescent="0.25">
      <c r="C11832" s="15"/>
      <c r="G11832"/>
    </row>
    <row r="11833" spans="3:7" x14ac:dyDescent="0.25">
      <c r="C11833" s="15"/>
      <c r="G11833"/>
    </row>
    <row r="11834" spans="3:7" x14ac:dyDescent="0.25">
      <c r="C11834" s="15"/>
      <c r="G11834"/>
    </row>
    <row r="11835" spans="3:7" x14ac:dyDescent="0.25">
      <c r="C11835" s="15"/>
      <c r="G11835"/>
    </row>
    <row r="11836" spans="3:7" x14ac:dyDescent="0.25">
      <c r="C11836" s="15"/>
      <c r="G11836"/>
    </row>
    <row r="11837" spans="3:7" x14ac:dyDescent="0.25">
      <c r="C11837" s="15"/>
      <c r="G11837"/>
    </row>
    <row r="11838" spans="3:7" x14ac:dyDescent="0.25">
      <c r="C11838" s="15"/>
      <c r="G11838"/>
    </row>
    <row r="11839" spans="3:7" x14ac:dyDescent="0.25">
      <c r="C11839" s="15"/>
      <c r="G11839"/>
    </row>
    <row r="11840" spans="3:7" x14ac:dyDescent="0.25">
      <c r="C11840" s="15"/>
      <c r="G11840"/>
    </row>
    <row r="11841" spans="3:7" x14ac:dyDescent="0.25">
      <c r="C11841" s="15"/>
      <c r="G11841"/>
    </row>
    <row r="11842" spans="3:7" x14ac:dyDescent="0.25">
      <c r="C11842" s="15"/>
      <c r="G11842"/>
    </row>
    <row r="11843" spans="3:7" x14ac:dyDescent="0.25">
      <c r="C11843" s="15"/>
      <c r="G11843"/>
    </row>
    <row r="11844" spans="3:7" x14ac:dyDescent="0.25">
      <c r="C11844" s="15"/>
      <c r="G11844"/>
    </row>
    <row r="11845" spans="3:7" x14ac:dyDescent="0.25">
      <c r="C11845" s="15"/>
      <c r="G11845"/>
    </row>
    <row r="11846" spans="3:7" x14ac:dyDescent="0.25">
      <c r="C11846" s="15"/>
      <c r="G11846"/>
    </row>
    <row r="11847" spans="3:7" x14ac:dyDescent="0.25">
      <c r="C11847" s="15"/>
      <c r="G11847"/>
    </row>
    <row r="11848" spans="3:7" x14ac:dyDescent="0.25">
      <c r="C11848" s="15"/>
      <c r="G11848"/>
    </row>
    <row r="11849" spans="3:7" x14ac:dyDescent="0.25">
      <c r="C11849" s="15"/>
      <c r="G11849"/>
    </row>
    <row r="11850" spans="3:7" x14ac:dyDescent="0.25">
      <c r="C11850" s="15"/>
      <c r="G11850"/>
    </row>
    <row r="11851" spans="3:7" x14ac:dyDescent="0.25">
      <c r="C11851" s="15"/>
      <c r="G11851"/>
    </row>
    <row r="11852" spans="3:7" x14ac:dyDescent="0.25">
      <c r="C11852" s="15"/>
      <c r="G11852"/>
    </row>
    <row r="11853" spans="3:7" x14ac:dyDescent="0.25">
      <c r="C11853" s="15"/>
      <c r="G11853"/>
    </row>
    <row r="11854" spans="3:7" x14ac:dyDescent="0.25">
      <c r="C11854" s="15"/>
      <c r="G11854"/>
    </row>
    <row r="11855" spans="3:7" x14ac:dyDescent="0.25">
      <c r="C11855" s="15"/>
      <c r="G11855"/>
    </row>
    <row r="11856" spans="3:7" x14ac:dyDescent="0.25">
      <c r="C11856" s="15"/>
      <c r="G11856"/>
    </row>
    <row r="11857" spans="3:7" x14ac:dyDescent="0.25">
      <c r="C11857" s="15"/>
      <c r="G11857"/>
    </row>
    <row r="11858" spans="3:7" x14ac:dyDescent="0.25">
      <c r="C11858" s="15"/>
      <c r="G11858"/>
    </row>
    <row r="11859" spans="3:7" x14ac:dyDescent="0.25">
      <c r="C11859" s="15"/>
      <c r="G11859"/>
    </row>
    <row r="11860" spans="3:7" x14ac:dyDescent="0.25">
      <c r="C11860" s="15"/>
      <c r="G11860"/>
    </row>
    <row r="11861" spans="3:7" x14ac:dyDescent="0.25">
      <c r="C11861" s="15"/>
      <c r="G11861"/>
    </row>
    <row r="11862" spans="3:7" x14ac:dyDescent="0.25">
      <c r="C11862" s="15"/>
      <c r="G11862"/>
    </row>
    <row r="11863" spans="3:7" x14ac:dyDescent="0.25">
      <c r="C11863" s="15"/>
      <c r="G11863"/>
    </row>
    <row r="11864" spans="3:7" x14ac:dyDescent="0.25">
      <c r="C11864" s="15"/>
      <c r="G11864"/>
    </row>
    <row r="11865" spans="3:7" x14ac:dyDescent="0.25">
      <c r="C11865" s="15"/>
      <c r="G11865"/>
    </row>
    <row r="11866" spans="3:7" x14ac:dyDescent="0.25">
      <c r="C11866" s="15"/>
      <c r="G11866"/>
    </row>
    <row r="11867" spans="3:7" x14ac:dyDescent="0.25">
      <c r="C11867" s="15"/>
      <c r="G11867"/>
    </row>
    <row r="11868" spans="3:7" x14ac:dyDescent="0.25">
      <c r="C11868" s="15"/>
      <c r="G11868"/>
    </row>
    <row r="11869" spans="3:7" x14ac:dyDescent="0.25">
      <c r="C11869" s="15"/>
      <c r="G11869"/>
    </row>
    <row r="11870" spans="3:7" x14ac:dyDescent="0.25">
      <c r="C11870" s="15"/>
      <c r="G11870"/>
    </row>
    <row r="11871" spans="3:7" x14ac:dyDescent="0.25">
      <c r="C11871" s="15"/>
      <c r="G11871"/>
    </row>
    <row r="11872" spans="3:7" x14ac:dyDescent="0.25">
      <c r="C11872" s="15"/>
      <c r="G11872"/>
    </row>
    <row r="11873" spans="3:7" x14ac:dyDescent="0.25">
      <c r="C11873" s="15"/>
      <c r="G11873"/>
    </row>
    <row r="11874" spans="3:7" x14ac:dyDescent="0.25">
      <c r="C11874" s="15"/>
      <c r="G11874"/>
    </row>
    <row r="11875" spans="3:7" x14ac:dyDescent="0.25">
      <c r="C11875" s="15"/>
      <c r="G11875"/>
    </row>
    <row r="11876" spans="3:7" x14ac:dyDescent="0.25">
      <c r="C11876" s="15"/>
      <c r="G11876"/>
    </row>
    <row r="11877" spans="3:7" x14ac:dyDescent="0.25">
      <c r="C11877" s="15"/>
      <c r="G11877"/>
    </row>
    <row r="11878" spans="3:7" x14ac:dyDescent="0.25">
      <c r="C11878" s="15"/>
      <c r="G11878"/>
    </row>
    <row r="11879" spans="3:7" x14ac:dyDescent="0.25">
      <c r="C11879" s="15"/>
      <c r="G11879"/>
    </row>
    <row r="11880" spans="3:7" x14ac:dyDescent="0.25">
      <c r="C11880" s="15"/>
      <c r="G11880"/>
    </row>
    <row r="11881" spans="3:7" x14ac:dyDescent="0.25">
      <c r="C11881" s="15"/>
      <c r="G11881"/>
    </row>
    <row r="11882" spans="3:7" x14ac:dyDescent="0.25">
      <c r="C11882" s="15"/>
      <c r="G11882"/>
    </row>
    <row r="11883" spans="3:7" x14ac:dyDescent="0.25">
      <c r="C11883" s="15"/>
      <c r="G11883"/>
    </row>
    <row r="11884" spans="3:7" x14ac:dyDescent="0.25">
      <c r="C11884" s="15"/>
      <c r="G11884"/>
    </row>
    <row r="11885" spans="3:7" x14ac:dyDescent="0.25">
      <c r="C11885" s="15"/>
      <c r="G11885"/>
    </row>
    <row r="11886" spans="3:7" x14ac:dyDescent="0.25">
      <c r="C11886" s="15"/>
      <c r="G11886"/>
    </row>
    <row r="11887" spans="3:7" x14ac:dyDescent="0.25">
      <c r="C11887" s="15"/>
      <c r="G11887"/>
    </row>
    <row r="11888" spans="3:7" x14ac:dyDescent="0.25">
      <c r="C11888" s="15"/>
      <c r="G11888"/>
    </row>
    <row r="11889" spans="3:7" x14ac:dyDescent="0.25">
      <c r="C11889" s="15"/>
      <c r="G11889"/>
    </row>
    <row r="11890" spans="3:7" x14ac:dyDescent="0.25">
      <c r="C11890" s="15"/>
      <c r="G11890"/>
    </row>
    <row r="11891" spans="3:7" x14ac:dyDescent="0.25">
      <c r="C11891" s="15"/>
      <c r="G11891"/>
    </row>
    <row r="11892" spans="3:7" x14ac:dyDescent="0.25">
      <c r="C11892" s="15"/>
      <c r="G11892"/>
    </row>
    <row r="11893" spans="3:7" x14ac:dyDescent="0.25">
      <c r="C11893" s="15"/>
      <c r="G11893"/>
    </row>
    <row r="11894" spans="3:7" x14ac:dyDescent="0.25">
      <c r="C11894" s="15"/>
      <c r="G11894"/>
    </row>
    <row r="11895" spans="3:7" x14ac:dyDescent="0.25">
      <c r="C11895" s="15"/>
      <c r="G11895"/>
    </row>
    <row r="11896" spans="3:7" x14ac:dyDescent="0.25">
      <c r="C11896" s="15"/>
      <c r="G11896"/>
    </row>
    <row r="11897" spans="3:7" x14ac:dyDescent="0.25">
      <c r="C11897" s="15"/>
      <c r="G11897"/>
    </row>
    <row r="11898" spans="3:7" x14ac:dyDescent="0.25">
      <c r="C11898" s="15"/>
      <c r="G11898"/>
    </row>
    <row r="11899" spans="3:7" x14ac:dyDescent="0.25">
      <c r="C11899" s="15"/>
      <c r="G11899"/>
    </row>
    <row r="11900" spans="3:7" x14ac:dyDescent="0.25">
      <c r="C11900" s="15"/>
      <c r="G11900"/>
    </row>
    <row r="11901" spans="3:7" x14ac:dyDescent="0.25">
      <c r="C11901" s="15"/>
      <c r="G11901"/>
    </row>
    <row r="11902" spans="3:7" x14ac:dyDescent="0.25">
      <c r="C11902" s="15"/>
      <c r="G11902"/>
    </row>
    <row r="11903" spans="3:7" x14ac:dyDescent="0.25">
      <c r="C11903" s="15"/>
      <c r="G11903"/>
    </row>
    <row r="11904" spans="3:7" x14ac:dyDescent="0.25">
      <c r="C11904" s="15"/>
      <c r="G11904"/>
    </row>
    <row r="11905" spans="3:7" x14ac:dyDescent="0.25">
      <c r="C11905" s="15"/>
      <c r="G11905"/>
    </row>
    <row r="11906" spans="3:7" x14ac:dyDescent="0.25">
      <c r="C11906" s="15"/>
      <c r="G11906"/>
    </row>
    <row r="11907" spans="3:7" x14ac:dyDescent="0.25">
      <c r="C11907" s="15"/>
      <c r="G11907"/>
    </row>
    <row r="11908" spans="3:7" x14ac:dyDescent="0.25">
      <c r="C11908" s="15"/>
      <c r="G11908"/>
    </row>
    <row r="11909" spans="3:7" x14ac:dyDescent="0.25">
      <c r="C11909" s="15"/>
      <c r="G11909"/>
    </row>
    <row r="11910" spans="3:7" x14ac:dyDescent="0.25">
      <c r="C11910" s="15"/>
      <c r="G11910"/>
    </row>
    <row r="11911" spans="3:7" x14ac:dyDescent="0.25">
      <c r="C11911" s="15"/>
      <c r="G11911"/>
    </row>
    <row r="11912" spans="3:7" x14ac:dyDescent="0.25">
      <c r="C11912" s="15"/>
      <c r="G11912"/>
    </row>
    <row r="11913" spans="3:7" x14ac:dyDescent="0.25">
      <c r="C11913" s="15"/>
      <c r="G11913"/>
    </row>
    <row r="11914" spans="3:7" x14ac:dyDescent="0.25">
      <c r="C11914" s="15"/>
      <c r="G11914"/>
    </row>
    <row r="11915" spans="3:7" x14ac:dyDescent="0.25">
      <c r="C11915" s="15"/>
      <c r="G11915"/>
    </row>
    <row r="11916" spans="3:7" x14ac:dyDescent="0.25">
      <c r="C11916" s="15"/>
      <c r="G11916"/>
    </row>
    <row r="11917" spans="3:7" x14ac:dyDescent="0.25">
      <c r="C11917" s="15"/>
      <c r="G11917"/>
    </row>
    <row r="11918" spans="3:7" x14ac:dyDescent="0.25">
      <c r="C11918" s="15"/>
      <c r="G11918"/>
    </row>
    <row r="11919" spans="3:7" x14ac:dyDescent="0.25">
      <c r="C11919" s="15"/>
      <c r="G11919"/>
    </row>
    <row r="11920" spans="3:7" x14ac:dyDescent="0.25">
      <c r="C11920" s="15"/>
      <c r="G11920"/>
    </row>
    <row r="11921" spans="3:7" x14ac:dyDescent="0.25">
      <c r="C11921" s="15"/>
      <c r="G11921"/>
    </row>
    <row r="11922" spans="3:7" x14ac:dyDescent="0.25">
      <c r="C11922" s="15"/>
      <c r="G11922"/>
    </row>
    <row r="11923" spans="3:7" x14ac:dyDescent="0.25">
      <c r="C11923" s="15"/>
      <c r="G11923"/>
    </row>
    <row r="11924" spans="3:7" x14ac:dyDescent="0.25">
      <c r="C11924" s="15"/>
      <c r="G11924"/>
    </row>
    <row r="11925" spans="3:7" x14ac:dyDescent="0.25">
      <c r="C11925" s="15"/>
      <c r="G11925"/>
    </row>
    <row r="11926" spans="3:7" x14ac:dyDescent="0.25">
      <c r="C11926" s="15"/>
      <c r="G11926"/>
    </row>
    <row r="11927" spans="3:7" x14ac:dyDescent="0.25">
      <c r="C11927" s="15"/>
      <c r="G11927"/>
    </row>
    <row r="11928" spans="3:7" x14ac:dyDescent="0.25">
      <c r="C11928" s="15"/>
      <c r="G11928"/>
    </row>
    <row r="11929" spans="3:7" x14ac:dyDescent="0.25">
      <c r="C11929" s="15"/>
      <c r="G11929"/>
    </row>
    <row r="11930" spans="3:7" x14ac:dyDescent="0.25">
      <c r="C11930" s="15"/>
      <c r="G11930"/>
    </row>
    <row r="11931" spans="3:7" x14ac:dyDescent="0.25">
      <c r="C11931" s="15"/>
      <c r="G11931"/>
    </row>
    <row r="11932" spans="3:7" x14ac:dyDescent="0.25">
      <c r="C11932" s="15"/>
      <c r="G11932"/>
    </row>
    <row r="11933" spans="3:7" x14ac:dyDescent="0.25">
      <c r="C11933" s="15"/>
      <c r="G11933"/>
    </row>
    <row r="11934" spans="3:7" x14ac:dyDescent="0.25">
      <c r="C11934" s="15"/>
      <c r="G11934"/>
    </row>
    <row r="11935" spans="3:7" x14ac:dyDescent="0.25">
      <c r="C11935" s="15"/>
      <c r="G11935"/>
    </row>
    <row r="11936" spans="3:7" x14ac:dyDescent="0.25">
      <c r="C11936" s="15"/>
      <c r="G11936"/>
    </row>
    <row r="11937" spans="3:7" x14ac:dyDescent="0.25">
      <c r="C11937" s="15"/>
      <c r="G11937"/>
    </row>
    <row r="11938" spans="3:7" x14ac:dyDescent="0.25">
      <c r="C11938" s="15"/>
      <c r="G11938"/>
    </row>
    <row r="11939" spans="3:7" x14ac:dyDescent="0.25">
      <c r="C11939" s="15"/>
      <c r="G11939"/>
    </row>
    <row r="11940" spans="3:7" x14ac:dyDescent="0.25">
      <c r="C11940" s="15"/>
      <c r="G11940"/>
    </row>
    <row r="11941" spans="3:7" x14ac:dyDescent="0.25">
      <c r="C11941" s="15"/>
      <c r="G11941"/>
    </row>
    <row r="11942" spans="3:7" x14ac:dyDescent="0.25">
      <c r="C11942" s="15"/>
      <c r="G11942"/>
    </row>
    <row r="11943" spans="3:7" x14ac:dyDescent="0.25">
      <c r="C11943" s="15"/>
      <c r="G11943"/>
    </row>
    <row r="11944" spans="3:7" x14ac:dyDescent="0.25">
      <c r="C11944" s="15"/>
      <c r="G11944"/>
    </row>
    <row r="11945" spans="3:7" x14ac:dyDescent="0.25">
      <c r="C11945" s="15"/>
      <c r="G11945"/>
    </row>
    <row r="11946" spans="3:7" x14ac:dyDescent="0.25">
      <c r="C11946" s="15"/>
      <c r="G11946"/>
    </row>
    <row r="11947" spans="3:7" x14ac:dyDescent="0.25">
      <c r="C11947" s="15"/>
      <c r="G11947"/>
    </row>
    <row r="11948" spans="3:7" x14ac:dyDescent="0.25">
      <c r="C11948" s="15"/>
      <c r="G11948"/>
    </row>
    <row r="11949" spans="3:7" x14ac:dyDescent="0.25">
      <c r="C11949" s="15"/>
      <c r="G11949"/>
    </row>
    <row r="11950" spans="3:7" x14ac:dyDescent="0.25">
      <c r="C11950" s="15"/>
      <c r="G11950"/>
    </row>
    <row r="11951" spans="3:7" x14ac:dyDescent="0.25">
      <c r="C11951" s="15"/>
      <c r="G11951"/>
    </row>
    <row r="11952" spans="3:7" x14ac:dyDescent="0.25">
      <c r="C11952" s="15"/>
      <c r="G11952"/>
    </row>
    <row r="11953" spans="3:7" x14ac:dyDescent="0.25">
      <c r="C11953" s="15"/>
      <c r="G11953"/>
    </row>
    <row r="11954" spans="3:7" x14ac:dyDescent="0.25">
      <c r="C11954" s="15"/>
      <c r="G11954"/>
    </row>
    <row r="11955" spans="3:7" x14ac:dyDescent="0.25">
      <c r="C11955" s="15"/>
      <c r="G11955"/>
    </row>
    <row r="11956" spans="3:7" x14ac:dyDescent="0.25">
      <c r="C11956" s="15"/>
      <c r="G11956"/>
    </row>
    <row r="11957" spans="3:7" x14ac:dyDescent="0.25">
      <c r="C11957" s="15"/>
      <c r="G11957"/>
    </row>
    <row r="11958" spans="3:7" x14ac:dyDescent="0.25">
      <c r="C11958" s="15"/>
      <c r="G11958"/>
    </row>
    <row r="11959" spans="3:7" x14ac:dyDescent="0.25">
      <c r="C11959" s="15"/>
      <c r="G11959"/>
    </row>
    <row r="11960" spans="3:7" x14ac:dyDescent="0.25">
      <c r="C11960" s="15"/>
      <c r="G11960"/>
    </row>
    <row r="11961" spans="3:7" x14ac:dyDescent="0.25">
      <c r="C11961" s="15"/>
      <c r="G11961"/>
    </row>
    <row r="11962" spans="3:7" x14ac:dyDescent="0.25">
      <c r="C11962" s="15"/>
      <c r="G11962"/>
    </row>
    <row r="11963" spans="3:7" x14ac:dyDescent="0.25">
      <c r="C11963" s="15"/>
      <c r="G11963"/>
    </row>
    <row r="11964" spans="3:7" x14ac:dyDescent="0.25">
      <c r="C11964" s="15"/>
      <c r="G11964"/>
    </row>
    <row r="11965" spans="3:7" x14ac:dyDescent="0.25">
      <c r="C11965" s="15"/>
      <c r="G11965"/>
    </row>
    <row r="11966" spans="3:7" x14ac:dyDescent="0.25">
      <c r="C11966" s="15"/>
      <c r="G11966"/>
    </row>
    <row r="11967" spans="3:7" x14ac:dyDescent="0.25">
      <c r="C11967" s="15"/>
      <c r="G11967"/>
    </row>
    <row r="11968" spans="3:7" x14ac:dyDescent="0.25">
      <c r="C11968" s="15"/>
      <c r="G11968"/>
    </row>
    <row r="11969" spans="3:7" x14ac:dyDescent="0.25">
      <c r="C11969" s="15"/>
      <c r="G11969"/>
    </row>
    <row r="11970" spans="3:7" x14ac:dyDescent="0.25">
      <c r="C11970" s="15"/>
      <c r="G11970"/>
    </row>
    <row r="11971" spans="3:7" x14ac:dyDescent="0.25">
      <c r="C11971" s="15"/>
      <c r="G11971"/>
    </row>
    <row r="11972" spans="3:7" x14ac:dyDescent="0.25">
      <c r="C11972" s="15"/>
      <c r="G11972"/>
    </row>
    <row r="11973" spans="3:7" x14ac:dyDescent="0.25">
      <c r="C11973" s="15"/>
      <c r="G11973"/>
    </row>
    <row r="11974" spans="3:7" x14ac:dyDescent="0.25">
      <c r="C11974" s="15"/>
      <c r="G11974"/>
    </row>
    <row r="11975" spans="3:7" x14ac:dyDescent="0.25">
      <c r="C11975" s="15"/>
      <c r="G11975"/>
    </row>
    <row r="11976" spans="3:7" x14ac:dyDescent="0.25">
      <c r="C11976" s="15"/>
      <c r="G11976"/>
    </row>
    <row r="11977" spans="3:7" x14ac:dyDescent="0.25">
      <c r="C11977" s="15"/>
      <c r="G11977"/>
    </row>
    <row r="11978" spans="3:7" x14ac:dyDescent="0.25">
      <c r="C11978" s="15"/>
      <c r="G11978"/>
    </row>
    <row r="11979" spans="3:7" x14ac:dyDescent="0.25">
      <c r="C11979" s="15"/>
      <c r="G11979"/>
    </row>
    <row r="11980" spans="3:7" x14ac:dyDescent="0.25">
      <c r="C11980" s="15"/>
      <c r="G11980"/>
    </row>
    <row r="11981" spans="3:7" x14ac:dyDescent="0.25">
      <c r="C11981" s="15"/>
      <c r="G11981"/>
    </row>
    <row r="11982" spans="3:7" x14ac:dyDescent="0.25">
      <c r="C11982" s="15"/>
      <c r="G11982"/>
    </row>
    <row r="11983" spans="3:7" x14ac:dyDescent="0.25">
      <c r="C11983" s="15"/>
      <c r="G11983"/>
    </row>
    <row r="11984" spans="3:7" x14ac:dyDescent="0.25">
      <c r="C11984" s="15"/>
      <c r="G11984"/>
    </row>
    <row r="11985" spans="3:7" x14ac:dyDescent="0.25">
      <c r="C11985" s="15"/>
      <c r="G11985"/>
    </row>
    <row r="11986" spans="3:7" x14ac:dyDescent="0.25">
      <c r="C11986" s="15"/>
      <c r="G11986"/>
    </row>
    <row r="11987" spans="3:7" x14ac:dyDescent="0.25">
      <c r="C11987" s="15"/>
      <c r="G11987"/>
    </row>
    <row r="11988" spans="3:7" x14ac:dyDescent="0.25">
      <c r="C11988" s="15"/>
      <c r="G11988"/>
    </row>
    <row r="11989" spans="3:7" x14ac:dyDescent="0.25">
      <c r="C11989" s="15"/>
      <c r="G11989"/>
    </row>
    <row r="11990" spans="3:7" x14ac:dyDescent="0.25">
      <c r="C11990" s="15"/>
      <c r="G11990"/>
    </row>
    <row r="11991" spans="3:7" x14ac:dyDescent="0.25">
      <c r="C11991" s="15"/>
      <c r="G11991"/>
    </row>
    <row r="11992" spans="3:7" x14ac:dyDescent="0.25">
      <c r="C11992" s="15"/>
      <c r="G11992"/>
    </row>
    <row r="11993" spans="3:7" x14ac:dyDescent="0.25">
      <c r="C11993" s="15"/>
      <c r="G11993"/>
    </row>
    <row r="11994" spans="3:7" x14ac:dyDescent="0.25">
      <c r="C11994" s="15"/>
      <c r="G11994"/>
    </row>
    <row r="11995" spans="3:7" x14ac:dyDescent="0.25">
      <c r="C11995" s="15"/>
      <c r="G11995"/>
    </row>
    <row r="11996" spans="3:7" x14ac:dyDescent="0.25">
      <c r="C11996" s="15"/>
      <c r="G11996"/>
    </row>
    <row r="11997" spans="3:7" x14ac:dyDescent="0.25">
      <c r="C11997" s="15"/>
      <c r="G11997"/>
    </row>
    <row r="11998" spans="3:7" x14ac:dyDescent="0.25">
      <c r="C11998" s="15"/>
      <c r="G11998"/>
    </row>
    <row r="11999" spans="3:7" x14ac:dyDescent="0.25">
      <c r="C11999" s="15"/>
      <c r="G11999"/>
    </row>
    <row r="12000" spans="3:7" x14ac:dyDescent="0.25">
      <c r="C12000" s="15"/>
      <c r="G12000"/>
    </row>
    <row r="12001" spans="3:7" x14ac:dyDescent="0.25">
      <c r="C12001" s="15"/>
      <c r="G12001"/>
    </row>
    <row r="12002" spans="3:7" x14ac:dyDescent="0.25">
      <c r="C12002" s="15"/>
      <c r="G12002"/>
    </row>
    <row r="12003" spans="3:7" x14ac:dyDescent="0.25">
      <c r="C12003" s="15"/>
      <c r="G12003"/>
    </row>
    <row r="12004" spans="3:7" x14ac:dyDescent="0.25">
      <c r="C12004" s="15"/>
      <c r="G12004"/>
    </row>
    <row r="12005" spans="3:7" x14ac:dyDescent="0.25">
      <c r="C12005" s="15"/>
      <c r="G12005"/>
    </row>
    <row r="12006" spans="3:7" x14ac:dyDescent="0.25">
      <c r="C12006" s="15"/>
      <c r="G12006"/>
    </row>
    <row r="12007" spans="3:7" x14ac:dyDescent="0.25">
      <c r="C12007" s="15"/>
      <c r="G12007"/>
    </row>
    <row r="12008" spans="3:7" x14ac:dyDescent="0.25">
      <c r="C12008" s="15"/>
      <c r="G12008"/>
    </row>
    <row r="12009" spans="3:7" x14ac:dyDescent="0.25">
      <c r="C12009" s="15"/>
      <c r="G12009"/>
    </row>
    <row r="12010" spans="3:7" x14ac:dyDescent="0.25">
      <c r="C12010" s="15"/>
      <c r="G12010"/>
    </row>
    <row r="12011" spans="3:7" x14ac:dyDescent="0.25">
      <c r="C12011" s="15"/>
      <c r="G12011"/>
    </row>
    <row r="12012" spans="3:7" x14ac:dyDescent="0.25">
      <c r="C12012" s="15"/>
      <c r="G12012"/>
    </row>
    <row r="12013" spans="3:7" x14ac:dyDescent="0.25">
      <c r="C12013" s="15"/>
      <c r="G12013"/>
    </row>
    <row r="12014" spans="3:7" x14ac:dyDescent="0.25">
      <c r="C12014" s="15"/>
      <c r="G12014"/>
    </row>
    <row r="12015" spans="3:7" x14ac:dyDescent="0.25">
      <c r="C12015" s="15"/>
      <c r="G12015"/>
    </row>
    <row r="12016" spans="3:7" x14ac:dyDescent="0.25">
      <c r="C12016" s="15"/>
      <c r="G12016"/>
    </row>
    <row r="12017" spans="3:7" x14ac:dyDescent="0.25">
      <c r="C12017" s="15"/>
      <c r="G12017"/>
    </row>
    <row r="12018" spans="3:7" x14ac:dyDescent="0.25">
      <c r="C12018" s="15"/>
      <c r="G12018"/>
    </row>
    <row r="12019" spans="3:7" x14ac:dyDescent="0.25">
      <c r="C12019" s="15"/>
      <c r="G12019"/>
    </row>
    <row r="12020" spans="3:7" x14ac:dyDescent="0.25">
      <c r="C12020" s="15"/>
      <c r="G12020"/>
    </row>
    <row r="12021" spans="3:7" x14ac:dyDescent="0.25">
      <c r="C12021" s="15"/>
      <c r="G12021"/>
    </row>
    <row r="12022" spans="3:7" x14ac:dyDescent="0.25">
      <c r="C12022" s="15"/>
      <c r="G12022"/>
    </row>
    <row r="12023" spans="3:7" x14ac:dyDescent="0.25">
      <c r="C12023" s="15"/>
      <c r="G12023"/>
    </row>
    <row r="12024" spans="3:7" x14ac:dyDescent="0.25">
      <c r="C12024" s="15"/>
      <c r="G12024"/>
    </row>
    <row r="12025" spans="3:7" x14ac:dyDescent="0.25">
      <c r="C12025" s="15"/>
      <c r="G12025"/>
    </row>
    <row r="12026" spans="3:7" x14ac:dyDescent="0.25">
      <c r="C12026" s="15"/>
      <c r="G12026"/>
    </row>
    <row r="12027" spans="3:7" x14ac:dyDescent="0.25">
      <c r="C12027" s="15"/>
      <c r="G12027"/>
    </row>
    <row r="12028" spans="3:7" x14ac:dyDescent="0.25">
      <c r="C12028" s="15"/>
      <c r="G12028"/>
    </row>
    <row r="12029" spans="3:7" x14ac:dyDescent="0.25">
      <c r="C12029" s="15"/>
      <c r="G12029"/>
    </row>
    <row r="12030" spans="3:7" x14ac:dyDescent="0.25">
      <c r="C12030" s="15"/>
      <c r="G12030"/>
    </row>
    <row r="12031" spans="3:7" x14ac:dyDescent="0.25">
      <c r="C12031" s="15"/>
      <c r="G12031"/>
    </row>
    <row r="12032" spans="3:7" x14ac:dyDescent="0.25">
      <c r="C12032" s="15"/>
      <c r="G12032"/>
    </row>
    <row r="12033" spans="3:7" x14ac:dyDescent="0.25">
      <c r="C12033" s="15"/>
      <c r="G12033"/>
    </row>
    <row r="12034" spans="3:7" x14ac:dyDescent="0.25">
      <c r="C12034" s="15"/>
      <c r="G12034"/>
    </row>
    <row r="12035" spans="3:7" x14ac:dyDescent="0.25">
      <c r="C12035" s="15"/>
      <c r="G12035"/>
    </row>
    <row r="12036" spans="3:7" x14ac:dyDescent="0.25">
      <c r="C12036" s="15"/>
      <c r="G12036"/>
    </row>
    <row r="12037" spans="3:7" x14ac:dyDescent="0.25">
      <c r="C12037" s="15"/>
      <c r="G12037"/>
    </row>
    <row r="12038" spans="3:7" x14ac:dyDescent="0.25">
      <c r="C12038" s="15"/>
      <c r="G12038"/>
    </row>
    <row r="12039" spans="3:7" x14ac:dyDescent="0.25">
      <c r="C12039" s="15"/>
      <c r="G12039"/>
    </row>
    <row r="12040" spans="3:7" x14ac:dyDescent="0.25">
      <c r="C12040" s="15"/>
      <c r="G12040"/>
    </row>
    <row r="12041" spans="3:7" x14ac:dyDescent="0.25">
      <c r="C12041" s="15"/>
      <c r="G12041"/>
    </row>
    <row r="12042" spans="3:7" x14ac:dyDescent="0.25">
      <c r="C12042" s="15"/>
      <c r="G12042"/>
    </row>
    <row r="12043" spans="3:7" x14ac:dyDescent="0.25">
      <c r="C12043" s="15"/>
      <c r="G12043"/>
    </row>
    <row r="12044" spans="3:7" x14ac:dyDescent="0.25">
      <c r="C12044" s="15"/>
      <c r="G12044"/>
    </row>
    <row r="12045" spans="3:7" x14ac:dyDescent="0.25">
      <c r="C12045" s="15"/>
      <c r="G12045"/>
    </row>
    <row r="12046" spans="3:7" x14ac:dyDescent="0.25">
      <c r="C12046" s="15"/>
      <c r="G12046"/>
    </row>
    <row r="12047" spans="3:7" x14ac:dyDescent="0.25">
      <c r="C12047" s="15"/>
      <c r="G12047"/>
    </row>
    <row r="12048" spans="3:7" x14ac:dyDescent="0.25">
      <c r="C12048" s="15"/>
      <c r="G12048"/>
    </row>
    <row r="12049" spans="3:7" x14ac:dyDescent="0.25">
      <c r="C12049" s="15"/>
      <c r="G12049"/>
    </row>
    <row r="12050" spans="3:7" x14ac:dyDescent="0.25">
      <c r="C12050" s="15"/>
      <c r="G12050"/>
    </row>
    <row r="12051" spans="3:7" x14ac:dyDescent="0.25">
      <c r="C12051" s="15"/>
      <c r="G12051"/>
    </row>
    <row r="12052" spans="3:7" x14ac:dyDescent="0.25">
      <c r="C12052" s="15"/>
      <c r="G12052"/>
    </row>
    <row r="12053" spans="3:7" x14ac:dyDescent="0.25">
      <c r="C12053" s="15"/>
      <c r="G12053"/>
    </row>
    <row r="12054" spans="3:7" x14ac:dyDescent="0.25">
      <c r="C12054" s="15"/>
      <c r="G12054"/>
    </row>
    <row r="12055" spans="3:7" x14ac:dyDescent="0.25">
      <c r="C12055" s="15"/>
      <c r="G12055"/>
    </row>
    <row r="12056" spans="3:7" x14ac:dyDescent="0.25">
      <c r="C12056" s="15"/>
      <c r="G12056"/>
    </row>
    <row r="12057" spans="3:7" x14ac:dyDescent="0.25">
      <c r="C12057" s="15"/>
      <c r="G12057"/>
    </row>
    <row r="12058" spans="3:7" x14ac:dyDescent="0.25">
      <c r="C12058" s="15"/>
      <c r="G12058"/>
    </row>
    <row r="12059" spans="3:7" x14ac:dyDescent="0.25">
      <c r="C12059" s="15"/>
      <c r="G12059"/>
    </row>
    <row r="12060" spans="3:7" x14ac:dyDescent="0.25">
      <c r="C12060" s="15"/>
      <c r="G12060"/>
    </row>
    <row r="12061" spans="3:7" x14ac:dyDescent="0.25">
      <c r="C12061" s="15"/>
      <c r="G12061"/>
    </row>
    <row r="12062" spans="3:7" x14ac:dyDescent="0.25">
      <c r="C12062" s="15"/>
      <c r="G12062"/>
    </row>
    <row r="12063" spans="3:7" x14ac:dyDescent="0.25">
      <c r="C12063" s="15"/>
      <c r="G12063"/>
    </row>
    <row r="12064" spans="3:7" x14ac:dyDescent="0.25">
      <c r="C12064" s="15"/>
      <c r="G12064"/>
    </row>
    <row r="12065" spans="3:7" x14ac:dyDescent="0.25">
      <c r="C12065" s="15"/>
      <c r="G12065"/>
    </row>
    <row r="12066" spans="3:7" x14ac:dyDescent="0.25">
      <c r="C12066" s="15"/>
      <c r="G12066"/>
    </row>
    <row r="12067" spans="3:7" x14ac:dyDescent="0.25">
      <c r="C12067" s="15"/>
      <c r="G12067"/>
    </row>
    <row r="12068" spans="3:7" x14ac:dyDescent="0.25">
      <c r="C12068" s="15"/>
      <c r="G12068"/>
    </row>
    <row r="12069" spans="3:7" x14ac:dyDescent="0.25">
      <c r="C12069" s="15"/>
      <c r="G12069"/>
    </row>
    <row r="12070" spans="3:7" x14ac:dyDescent="0.25">
      <c r="C12070" s="15"/>
      <c r="G12070"/>
    </row>
    <row r="12071" spans="3:7" x14ac:dyDescent="0.25">
      <c r="C12071" s="15"/>
      <c r="G12071"/>
    </row>
    <row r="12072" spans="3:7" x14ac:dyDescent="0.25">
      <c r="C12072" s="15"/>
      <c r="G12072"/>
    </row>
    <row r="12073" spans="3:7" x14ac:dyDescent="0.25">
      <c r="C12073" s="15"/>
      <c r="G12073"/>
    </row>
    <row r="12074" spans="3:7" x14ac:dyDescent="0.25">
      <c r="C12074" s="15"/>
      <c r="G12074"/>
    </row>
    <row r="12075" spans="3:7" x14ac:dyDescent="0.25">
      <c r="C12075" s="15"/>
      <c r="G12075"/>
    </row>
    <row r="12076" spans="3:7" x14ac:dyDescent="0.25">
      <c r="C12076" s="15"/>
      <c r="G12076"/>
    </row>
    <row r="12077" spans="3:7" x14ac:dyDescent="0.25">
      <c r="C12077" s="15"/>
      <c r="G12077"/>
    </row>
    <row r="12078" spans="3:7" x14ac:dyDescent="0.25">
      <c r="C12078" s="15"/>
      <c r="G12078"/>
    </row>
    <row r="12079" spans="3:7" x14ac:dyDescent="0.25">
      <c r="C12079" s="15"/>
      <c r="G12079"/>
    </row>
    <row r="12080" spans="3:7" x14ac:dyDescent="0.25">
      <c r="C12080" s="15"/>
      <c r="G12080"/>
    </row>
    <row r="12081" spans="3:7" x14ac:dyDescent="0.25">
      <c r="C12081" s="15"/>
      <c r="G12081"/>
    </row>
    <row r="12082" spans="3:7" x14ac:dyDescent="0.25">
      <c r="C12082" s="15"/>
      <c r="G12082"/>
    </row>
    <row r="12083" spans="3:7" x14ac:dyDescent="0.25">
      <c r="C12083" s="15"/>
      <c r="G12083"/>
    </row>
    <row r="12084" spans="3:7" x14ac:dyDescent="0.25">
      <c r="C12084" s="15"/>
      <c r="G12084"/>
    </row>
    <row r="12085" spans="3:7" x14ac:dyDescent="0.25">
      <c r="C12085" s="15"/>
      <c r="G12085"/>
    </row>
    <row r="12086" spans="3:7" x14ac:dyDescent="0.25">
      <c r="C12086" s="15"/>
      <c r="G12086"/>
    </row>
    <row r="12087" spans="3:7" x14ac:dyDescent="0.25">
      <c r="C12087" s="15"/>
      <c r="G12087"/>
    </row>
    <row r="12088" spans="3:7" x14ac:dyDescent="0.25">
      <c r="C12088" s="15"/>
      <c r="G12088"/>
    </row>
    <row r="12089" spans="3:7" x14ac:dyDescent="0.25">
      <c r="C12089" s="15"/>
      <c r="G12089"/>
    </row>
    <row r="12090" spans="3:7" x14ac:dyDescent="0.25">
      <c r="C12090" s="15"/>
      <c r="G12090"/>
    </row>
    <row r="12091" spans="3:7" x14ac:dyDescent="0.25">
      <c r="C12091" s="15"/>
      <c r="G12091"/>
    </row>
    <row r="12092" spans="3:7" x14ac:dyDescent="0.25">
      <c r="C12092" s="15"/>
      <c r="G12092"/>
    </row>
    <row r="12093" spans="3:7" x14ac:dyDescent="0.25">
      <c r="C12093" s="15"/>
      <c r="G12093"/>
    </row>
    <row r="12094" spans="3:7" x14ac:dyDescent="0.25">
      <c r="C12094" s="15"/>
      <c r="G12094"/>
    </row>
    <row r="12095" spans="3:7" x14ac:dyDescent="0.25">
      <c r="C12095" s="15"/>
      <c r="G12095"/>
    </row>
    <row r="12096" spans="3:7" x14ac:dyDescent="0.25">
      <c r="C12096" s="15"/>
      <c r="G12096"/>
    </row>
    <row r="12097" spans="3:7" x14ac:dyDescent="0.25">
      <c r="C12097" s="15"/>
      <c r="G12097"/>
    </row>
    <row r="12098" spans="3:7" x14ac:dyDescent="0.25">
      <c r="C12098" s="15"/>
      <c r="G12098"/>
    </row>
    <row r="12099" spans="3:7" x14ac:dyDescent="0.25">
      <c r="C12099" s="15"/>
      <c r="G12099"/>
    </row>
    <row r="12100" spans="3:7" x14ac:dyDescent="0.25">
      <c r="C12100" s="15"/>
      <c r="G12100"/>
    </row>
    <row r="12101" spans="3:7" x14ac:dyDescent="0.25">
      <c r="C12101" s="15"/>
      <c r="G12101"/>
    </row>
    <row r="12102" spans="3:7" x14ac:dyDescent="0.25">
      <c r="C12102" s="15"/>
      <c r="G12102"/>
    </row>
    <row r="12103" spans="3:7" x14ac:dyDescent="0.25">
      <c r="C12103" s="15"/>
      <c r="G12103"/>
    </row>
    <row r="12104" spans="3:7" x14ac:dyDescent="0.25">
      <c r="C12104" s="15"/>
      <c r="G12104"/>
    </row>
    <row r="12105" spans="3:7" x14ac:dyDescent="0.25">
      <c r="C12105" s="15"/>
      <c r="G12105"/>
    </row>
    <row r="12106" spans="3:7" x14ac:dyDescent="0.25">
      <c r="C12106" s="15"/>
      <c r="G12106"/>
    </row>
    <row r="12107" spans="3:7" x14ac:dyDescent="0.25">
      <c r="C12107" s="15"/>
      <c r="G12107"/>
    </row>
    <row r="12108" spans="3:7" x14ac:dyDescent="0.25">
      <c r="C12108" s="15"/>
      <c r="G12108"/>
    </row>
    <row r="12109" spans="3:7" x14ac:dyDescent="0.25">
      <c r="C12109" s="15"/>
      <c r="G12109"/>
    </row>
    <row r="12110" spans="3:7" x14ac:dyDescent="0.25">
      <c r="C12110" s="15"/>
      <c r="G12110"/>
    </row>
    <row r="12111" spans="3:7" x14ac:dyDescent="0.25">
      <c r="C12111" s="15"/>
      <c r="G12111"/>
    </row>
    <row r="12112" spans="3:7" x14ac:dyDescent="0.25">
      <c r="C12112" s="15"/>
      <c r="G12112"/>
    </row>
    <row r="12113" spans="3:7" x14ac:dyDescent="0.25">
      <c r="C12113" s="15"/>
      <c r="G12113"/>
    </row>
    <row r="12114" spans="3:7" x14ac:dyDescent="0.25">
      <c r="C12114" s="15"/>
      <c r="G12114"/>
    </row>
    <row r="12115" spans="3:7" x14ac:dyDescent="0.25">
      <c r="C12115" s="15"/>
      <c r="G12115"/>
    </row>
    <row r="12116" spans="3:7" x14ac:dyDescent="0.25">
      <c r="C12116" s="15"/>
      <c r="G12116"/>
    </row>
    <row r="12117" spans="3:7" x14ac:dyDescent="0.25">
      <c r="C12117" s="15"/>
      <c r="G12117"/>
    </row>
    <row r="12118" spans="3:7" x14ac:dyDescent="0.25">
      <c r="C12118" s="15"/>
      <c r="G12118"/>
    </row>
    <row r="12119" spans="3:7" x14ac:dyDescent="0.25">
      <c r="C12119" s="15"/>
      <c r="G12119"/>
    </row>
    <row r="12120" spans="3:7" x14ac:dyDescent="0.25">
      <c r="C12120" s="15"/>
      <c r="G12120"/>
    </row>
    <row r="12121" spans="3:7" x14ac:dyDescent="0.25">
      <c r="C12121" s="15"/>
      <c r="G12121"/>
    </row>
    <row r="12122" spans="3:7" x14ac:dyDescent="0.25">
      <c r="C12122" s="15"/>
      <c r="G12122"/>
    </row>
    <row r="12123" spans="3:7" x14ac:dyDescent="0.25">
      <c r="C12123" s="15"/>
      <c r="G12123"/>
    </row>
    <row r="12124" spans="3:7" x14ac:dyDescent="0.25">
      <c r="C12124" s="15"/>
      <c r="G12124"/>
    </row>
    <row r="12125" spans="3:7" x14ac:dyDescent="0.25">
      <c r="C12125" s="15"/>
      <c r="G12125"/>
    </row>
    <row r="12126" spans="3:7" x14ac:dyDescent="0.25">
      <c r="C12126" s="15"/>
      <c r="G12126"/>
    </row>
    <row r="12127" spans="3:7" x14ac:dyDescent="0.25">
      <c r="C12127" s="15"/>
      <c r="G12127"/>
    </row>
    <row r="12128" spans="3:7" x14ac:dyDescent="0.25">
      <c r="C12128" s="15"/>
      <c r="G12128"/>
    </row>
    <row r="12129" spans="3:7" x14ac:dyDescent="0.25">
      <c r="C12129" s="15"/>
      <c r="G12129"/>
    </row>
    <row r="12130" spans="3:7" x14ac:dyDescent="0.25">
      <c r="C12130" s="15"/>
      <c r="G12130"/>
    </row>
    <row r="12131" spans="3:7" x14ac:dyDescent="0.25">
      <c r="C12131" s="15"/>
      <c r="G12131"/>
    </row>
    <row r="12132" spans="3:7" x14ac:dyDescent="0.25">
      <c r="C12132" s="15"/>
      <c r="G12132"/>
    </row>
    <row r="12133" spans="3:7" x14ac:dyDescent="0.25">
      <c r="C12133" s="15"/>
      <c r="G12133"/>
    </row>
    <row r="12134" spans="3:7" x14ac:dyDescent="0.25">
      <c r="C12134" s="15"/>
      <c r="G12134"/>
    </row>
    <row r="12135" spans="3:7" x14ac:dyDescent="0.25">
      <c r="C12135" s="15"/>
      <c r="G12135"/>
    </row>
    <row r="12136" spans="3:7" x14ac:dyDescent="0.25">
      <c r="C12136" s="15"/>
      <c r="G12136"/>
    </row>
    <row r="12137" spans="3:7" x14ac:dyDescent="0.25">
      <c r="C12137" s="15"/>
      <c r="G12137"/>
    </row>
    <row r="12138" spans="3:7" x14ac:dyDescent="0.25">
      <c r="C12138" s="15"/>
      <c r="G12138"/>
    </row>
    <row r="12139" spans="3:7" x14ac:dyDescent="0.25">
      <c r="C12139" s="15"/>
      <c r="G12139"/>
    </row>
    <row r="12140" spans="3:7" x14ac:dyDescent="0.25">
      <c r="C12140" s="15"/>
      <c r="G12140"/>
    </row>
    <row r="12141" spans="3:7" x14ac:dyDescent="0.25">
      <c r="C12141" s="15"/>
      <c r="G12141"/>
    </row>
    <row r="12142" spans="3:7" x14ac:dyDescent="0.25">
      <c r="C12142" s="15"/>
      <c r="G12142"/>
    </row>
    <row r="12143" spans="3:7" x14ac:dyDescent="0.25">
      <c r="C12143" s="15"/>
      <c r="G12143"/>
    </row>
    <row r="12144" spans="3:7" x14ac:dyDescent="0.25">
      <c r="C12144" s="15"/>
      <c r="G12144"/>
    </row>
    <row r="12145" spans="3:7" x14ac:dyDescent="0.25">
      <c r="C12145" s="15"/>
      <c r="G12145"/>
    </row>
    <row r="12146" spans="3:7" x14ac:dyDescent="0.25">
      <c r="C12146" s="15"/>
      <c r="G12146"/>
    </row>
    <row r="12147" spans="3:7" x14ac:dyDescent="0.25">
      <c r="C12147" s="15"/>
      <c r="G12147"/>
    </row>
    <row r="12148" spans="3:7" x14ac:dyDescent="0.25">
      <c r="C12148" s="15"/>
      <c r="G12148"/>
    </row>
    <row r="12149" spans="3:7" x14ac:dyDescent="0.25">
      <c r="C12149" s="15"/>
      <c r="G12149"/>
    </row>
    <row r="12150" spans="3:7" x14ac:dyDescent="0.25">
      <c r="C12150" s="15"/>
      <c r="G12150"/>
    </row>
    <row r="12151" spans="3:7" x14ac:dyDescent="0.25">
      <c r="C12151" s="15"/>
      <c r="G12151"/>
    </row>
    <row r="12152" spans="3:7" x14ac:dyDescent="0.25">
      <c r="C12152" s="15"/>
      <c r="G12152"/>
    </row>
    <row r="12153" spans="3:7" x14ac:dyDescent="0.25">
      <c r="C12153" s="15"/>
      <c r="G12153"/>
    </row>
    <row r="12154" spans="3:7" x14ac:dyDescent="0.25">
      <c r="C12154" s="15"/>
      <c r="G12154"/>
    </row>
    <row r="12155" spans="3:7" x14ac:dyDescent="0.25">
      <c r="C12155" s="15"/>
      <c r="G12155"/>
    </row>
    <row r="12156" spans="3:7" x14ac:dyDescent="0.25">
      <c r="C12156" s="15"/>
      <c r="G12156"/>
    </row>
    <row r="12157" spans="3:7" x14ac:dyDescent="0.25">
      <c r="C12157" s="15"/>
      <c r="G12157"/>
    </row>
    <row r="12158" spans="3:7" x14ac:dyDescent="0.25">
      <c r="C12158" s="15"/>
      <c r="G12158"/>
    </row>
    <row r="12159" spans="3:7" x14ac:dyDescent="0.25">
      <c r="C12159" s="15"/>
      <c r="G12159"/>
    </row>
    <row r="12160" spans="3:7" x14ac:dyDescent="0.25">
      <c r="C12160" s="15"/>
      <c r="G12160"/>
    </row>
    <row r="12161" spans="3:7" x14ac:dyDescent="0.25">
      <c r="C12161" s="15"/>
      <c r="G12161"/>
    </row>
    <row r="12162" spans="3:7" x14ac:dyDescent="0.25">
      <c r="C12162" s="15"/>
      <c r="G12162"/>
    </row>
    <row r="12163" spans="3:7" x14ac:dyDescent="0.25">
      <c r="C12163" s="15"/>
      <c r="G12163"/>
    </row>
    <row r="12164" spans="3:7" x14ac:dyDescent="0.25">
      <c r="C12164" s="15"/>
      <c r="G12164"/>
    </row>
    <row r="12165" spans="3:7" x14ac:dyDescent="0.25">
      <c r="C12165" s="15"/>
      <c r="G12165"/>
    </row>
    <row r="12166" spans="3:7" x14ac:dyDescent="0.25">
      <c r="C12166" s="15"/>
      <c r="G12166"/>
    </row>
    <row r="12167" spans="3:7" x14ac:dyDescent="0.25">
      <c r="C12167" s="15"/>
      <c r="G12167"/>
    </row>
    <row r="12168" spans="3:7" x14ac:dyDescent="0.25">
      <c r="C12168" s="15"/>
      <c r="G12168"/>
    </row>
    <row r="12169" spans="3:7" x14ac:dyDescent="0.25">
      <c r="C12169" s="15"/>
      <c r="G12169"/>
    </row>
    <row r="12170" spans="3:7" x14ac:dyDescent="0.25">
      <c r="C12170" s="15"/>
      <c r="G12170"/>
    </row>
    <row r="12171" spans="3:7" x14ac:dyDescent="0.25">
      <c r="C12171" s="15"/>
      <c r="G12171"/>
    </row>
    <row r="12172" spans="3:7" x14ac:dyDescent="0.25">
      <c r="C12172" s="15"/>
      <c r="G12172"/>
    </row>
    <row r="12173" spans="3:7" x14ac:dyDescent="0.25">
      <c r="C12173" s="15"/>
      <c r="G12173"/>
    </row>
    <row r="12174" spans="3:7" x14ac:dyDescent="0.25">
      <c r="C12174" s="15"/>
      <c r="G12174"/>
    </row>
    <row r="12175" spans="3:7" x14ac:dyDescent="0.25">
      <c r="C12175" s="15"/>
      <c r="G12175"/>
    </row>
    <row r="12176" spans="3:7" x14ac:dyDescent="0.25">
      <c r="C12176" s="15"/>
      <c r="G12176"/>
    </row>
    <row r="12177" spans="3:7" x14ac:dyDescent="0.25">
      <c r="C12177" s="15"/>
      <c r="G12177"/>
    </row>
    <row r="12178" spans="3:7" x14ac:dyDescent="0.25">
      <c r="C12178" s="15"/>
      <c r="G12178"/>
    </row>
    <row r="12179" spans="3:7" x14ac:dyDescent="0.25">
      <c r="C12179" s="15"/>
      <c r="G12179"/>
    </row>
    <row r="12180" spans="3:7" x14ac:dyDescent="0.25">
      <c r="C12180" s="15"/>
      <c r="G12180"/>
    </row>
    <row r="12181" spans="3:7" x14ac:dyDescent="0.25">
      <c r="C12181" s="15"/>
      <c r="G12181"/>
    </row>
    <row r="12182" spans="3:7" x14ac:dyDescent="0.25">
      <c r="C12182" s="15"/>
      <c r="G12182"/>
    </row>
    <row r="12183" spans="3:7" x14ac:dyDescent="0.25">
      <c r="C12183" s="15"/>
      <c r="G12183"/>
    </row>
    <row r="12184" spans="3:7" x14ac:dyDescent="0.25">
      <c r="C12184" s="15"/>
      <c r="G12184"/>
    </row>
    <row r="12185" spans="3:7" x14ac:dyDescent="0.25">
      <c r="C12185" s="15"/>
      <c r="G12185"/>
    </row>
    <row r="12186" spans="3:7" x14ac:dyDescent="0.25">
      <c r="C12186" s="15"/>
      <c r="G12186"/>
    </row>
    <row r="12187" spans="3:7" x14ac:dyDescent="0.25">
      <c r="C12187" s="15"/>
      <c r="G12187"/>
    </row>
    <row r="12188" spans="3:7" x14ac:dyDescent="0.25">
      <c r="C12188" s="15"/>
      <c r="G12188"/>
    </row>
    <row r="12189" spans="3:7" x14ac:dyDescent="0.25">
      <c r="C12189" s="15"/>
      <c r="G12189"/>
    </row>
    <row r="12190" spans="3:7" x14ac:dyDescent="0.25">
      <c r="C12190" s="15"/>
      <c r="G12190"/>
    </row>
    <row r="12191" spans="3:7" x14ac:dyDescent="0.25">
      <c r="C12191" s="15"/>
      <c r="G12191"/>
    </row>
    <row r="12192" spans="3:7" x14ac:dyDescent="0.25">
      <c r="C12192" s="15"/>
      <c r="G12192"/>
    </row>
    <row r="12193" spans="3:7" x14ac:dyDescent="0.25">
      <c r="C12193" s="15"/>
      <c r="G12193"/>
    </row>
    <row r="12194" spans="3:7" x14ac:dyDescent="0.25">
      <c r="C12194" s="15"/>
      <c r="G12194"/>
    </row>
    <row r="12195" spans="3:7" x14ac:dyDescent="0.25">
      <c r="C12195" s="15"/>
      <c r="G12195"/>
    </row>
    <row r="12196" spans="3:7" x14ac:dyDescent="0.25">
      <c r="C12196" s="15"/>
      <c r="G12196"/>
    </row>
    <row r="12197" spans="3:7" x14ac:dyDescent="0.25">
      <c r="C12197" s="15"/>
      <c r="G12197"/>
    </row>
    <row r="12198" spans="3:7" x14ac:dyDescent="0.25">
      <c r="C12198" s="15"/>
      <c r="G12198"/>
    </row>
    <row r="12199" spans="3:7" x14ac:dyDescent="0.25">
      <c r="C12199" s="15"/>
      <c r="G12199"/>
    </row>
    <row r="12200" spans="3:7" x14ac:dyDescent="0.25">
      <c r="C12200" s="15"/>
      <c r="G12200"/>
    </row>
    <row r="12201" spans="3:7" x14ac:dyDescent="0.25">
      <c r="C12201" s="15"/>
      <c r="G12201"/>
    </row>
    <row r="12202" spans="3:7" x14ac:dyDescent="0.25">
      <c r="C12202" s="15"/>
      <c r="G12202"/>
    </row>
    <row r="12203" spans="3:7" x14ac:dyDescent="0.25">
      <c r="C12203" s="15"/>
      <c r="G12203"/>
    </row>
    <row r="12204" spans="3:7" x14ac:dyDescent="0.25">
      <c r="C12204" s="15"/>
      <c r="G12204"/>
    </row>
    <row r="12205" spans="3:7" x14ac:dyDescent="0.25">
      <c r="C12205" s="15"/>
      <c r="G12205"/>
    </row>
    <row r="12206" spans="3:7" x14ac:dyDescent="0.25">
      <c r="C12206" s="15"/>
      <c r="G12206"/>
    </row>
    <row r="12207" spans="3:7" x14ac:dyDescent="0.25">
      <c r="C12207" s="15"/>
      <c r="G12207"/>
    </row>
    <row r="12208" spans="3:7" x14ac:dyDescent="0.25">
      <c r="C12208" s="15"/>
      <c r="G12208"/>
    </row>
    <row r="12209" spans="3:7" x14ac:dyDescent="0.25">
      <c r="C12209" s="15"/>
      <c r="G12209"/>
    </row>
    <row r="12210" spans="3:7" x14ac:dyDescent="0.25">
      <c r="C12210" s="15"/>
      <c r="G12210"/>
    </row>
    <row r="12211" spans="3:7" x14ac:dyDescent="0.25">
      <c r="C12211" s="15"/>
      <c r="G12211"/>
    </row>
    <row r="12212" spans="3:7" x14ac:dyDescent="0.25">
      <c r="C12212" s="15"/>
      <c r="G12212"/>
    </row>
    <row r="12213" spans="3:7" x14ac:dyDescent="0.25">
      <c r="C12213" s="15"/>
      <c r="G12213"/>
    </row>
    <row r="12214" spans="3:7" x14ac:dyDescent="0.25">
      <c r="C12214" s="15"/>
      <c r="G12214"/>
    </row>
    <row r="12215" spans="3:7" x14ac:dyDescent="0.25">
      <c r="C12215" s="15"/>
      <c r="G12215"/>
    </row>
    <row r="12216" spans="3:7" x14ac:dyDescent="0.25">
      <c r="C12216" s="15"/>
      <c r="G12216"/>
    </row>
    <row r="12217" spans="3:7" x14ac:dyDescent="0.25">
      <c r="C12217" s="15"/>
      <c r="G12217"/>
    </row>
    <row r="12218" spans="3:7" x14ac:dyDescent="0.25">
      <c r="C12218" s="15"/>
      <c r="G12218"/>
    </row>
    <row r="12219" spans="3:7" x14ac:dyDescent="0.25">
      <c r="C12219" s="15"/>
      <c r="G12219"/>
    </row>
    <row r="12220" spans="3:7" x14ac:dyDescent="0.25">
      <c r="C12220" s="15"/>
      <c r="G12220"/>
    </row>
    <row r="12221" spans="3:7" x14ac:dyDescent="0.25">
      <c r="C12221" s="15"/>
      <c r="G12221"/>
    </row>
    <row r="12222" spans="3:7" x14ac:dyDescent="0.25">
      <c r="C12222" s="15"/>
      <c r="G12222"/>
    </row>
    <row r="12223" spans="3:7" x14ac:dyDescent="0.25">
      <c r="C12223" s="15"/>
      <c r="G12223"/>
    </row>
    <row r="12224" spans="3:7" x14ac:dyDescent="0.25">
      <c r="C12224" s="15"/>
      <c r="G12224"/>
    </row>
    <row r="12225" spans="3:7" x14ac:dyDescent="0.25">
      <c r="C12225" s="15"/>
      <c r="G12225"/>
    </row>
    <row r="12226" spans="3:7" x14ac:dyDescent="0.25">
      <c r="C12226" s="15"/>
      <c r="G12226"/>
    </row>
    <row r="12227" spans="3:7" x14ac:dyDescent="0.25">
      <c r="C12227" s="15"/>
      <c r="G12227"/>
    </row>
    <row r="12228" spans="3:7" x14ac:dyDescent="0.25">
      <c r="C12228" s="15"/>
      <c r="G12228"/>
    </row>
    <row r="12229" spans="3:7" x14ac:dyDescent="0.25">
      <c r="C12229" s="15"/>
      <c r="G12229"/>
    </row>
    <row r="12230" spans="3:7" x14ac:dyDescent="0.25">
      <c r="C12230" s="15"/>
      <c r="G12230"/>
    </row>
    <row r="12231" spans="3:7" x14ac:dyDescent="0.25">
      <c r="C12231" s="15"/>
      <c r="G12231"/>
    </row>
    <row r="12232" spans="3:7" x14ac:dyDescent="0.25">
      <c r="C12232" s="15"/>
      <c r="G12232"/>
    </row>
    <row r="12233" spans="3:7" x14ac:dyDescent="0.25">
      <c r="C12233" s="15"/>
      <c r="G12233"/>
    </row>
    <row r="12234" spans="3:7" x14ac:dyDescent="0.25">
      <c r="C12234" s="15"/>
      <c r="G12234"/>
    </row>
    <row r="12235" spans="3:7" x14ac:dyDescent="0.25">
      <c r="C12235" s="15"/>
      <c r="G12235"/>
    </row>
    <row r="12236" spans="3:7" x14ac:dyDescent="0.25">
      <c r="C12236" s="15"/>
      <c r="G12236"/>
    </row>
    <row r="12237" spans="3:7" x14ac:dyDescent="0.25">
      <c r="C12237" s="15"/>
      <c r="G12237"/>
    </row>
    <row r="12238" spans="3:7" x14ac:dyDescent="0.25">
      <c r="C12238" s="15"/>
      <c r="G12238"/>
    </row>
    <row r="12239" spans="3:7" x14ac:dyDescent="0.25">
      <c r="C12239" s="15"/>
      <c r="G12239"/>
    </row>
    <row r="12240" spans="3:7" x14ac:dyDescent="0.25">
      <c r="C12240" s="15"/>
      <c r="G12240"/>
    </row>
    <row r="12241" spans="3:7" x14ac:dyDescent="0.25">
      <c r="C12241" s="15"/>
      <c r="G12241"/>
    </row>
    <row r="12242" spans="3:7" x14ac:dyDescent="0.25">
      <c r="C12242" s="15"/>
      <c r="G12242"/>
    </row>
    <row r="12243" spans="3:7" x14ac:dyDescent="0.25">
      <c r="C12243" s="15"/>
      <c r="G12243"/>
    </row>
    <row r="12244" spans="3:7" x14ac:dyDescent="0.25">
      <c r="C12244" s="15"/>
      <c r="G12244"/>
    </row>
    <row r="12245" spans="3:7" x14ac:dyDescent="0.25">
      <c r="C12245" s="15"/>
      <c r="G12245"/>
    </row>
    <row r="12246" spans="3:7" x14ac:dyDescent="0.25">
      <c r="C12246" s="15"/>
      <c r="G12246"/>
    </row>
    <row r="12247" spans="3:7" x14ac:dyDescent="0.25">
      <c r="C12247" s="15"/>
      <c r="G12247"/>
    </row>
    <row r="12248" spans="3:7" x14ac:dyDescent="0.25">
      <c r="C12248" s="15"/>
      <c r="G12248"/>
    </row>
    <row r="12249" spans="3:7" x14ac:dyDescent="0.25">
      <c r="C12249" s="15"/>
      <c r="G12249"/>
    </row>
    <row r="12250" spans="3:7" x14ac:dyDescent="0.25">
      <c r="C12250" s="15"/>
      <c r="G12250"/>
    </row>
    <row r="12251" spans="3:7" x14ac:dyDescent="0.25">
      <c r="C12251" s="15"/>
      <c r="G12251"/>
    </row>
    <row r="12252" spans="3:7" x14ac:dyDescent="0.25">
      <c r="C12252" s="15"/>
      <c r="G12252"/>
    </row>
    <row r="12253" spans="3:7" x14ac:dyDescent="0.25">
      <c r="C12253" s="15"/>
      <c r="G12253"/>
    </row>
    <row r="12254" spans="3:7" x14ac:dyDescent="0.25">
      <c r="C12254" s="15"/>
      <c r="G12254"/>
    </row>
    <row r="12255" spans="3:7" x14ac:dyDescent="0.25">
      <c r="C12255" s="15"/>
      <c r="G12255"/>
    </row>
    <row r="12256" spans="3:7" x14ac:dyDescent="0.25">
      <c r="C12256" s="15"/>
      <c r="G12256"/>
    </row>
    <row r="12257" spans="3:7" x14ac:dyDescent="0.25">
      <c r="C12257" s="15"/>
      <c r="G12257"/>
    </row>
    <row r="12258" spans="3:7" x14ac:dyDescent="0.25">
      <c r="C12258" s="15"/>
      <c r="G12258"/>
    </row>
    <row r="12259" spans="3:7" x14ac:dyDescent="0.25">
      <c r="C12259" s="15"/>
      <c r="G12259"/>
    </row>
    <row r="12260" spans="3:7" x14ac:dyDescent="0.25">
      <c r="C12260" s="15"/>
      <c r="G12260"/>
    </row>
    <row r="12261" spans="3:7" x14ac:dyDescent="0.25">
      <c r="C12261" s="15"/>
      <c r="G12261"/>
    </row>
    <row r="12262" spans="3:7" x14ac:dyDescent="0.25">
      <c r="C12262" s="15"/>
      <c r="G12262"/>
    </row>
    <row r="12263" spans="3:7" x14ac:dyDescent="0.25">
      <c r="C12263" s="15"/>
      <c r="G12263"/>
    </row>
    <row r="12264" spans="3:7" x14ac:dyDescent="0.25">
      <c r="C12264" s="15"/>
      <c r="G12264"/>
    </row>
    <row r="12265" spans="3:7" x14ac:dyDescent="0.25">
      <c r="C12265" s="15"/>
      <c r="G12265"/>
    </row>
    <row r="12266" spans="3:7" x14ac:dyDescent="0.25">
      <c r="C12266" s="15"/>
      <c r="G12266"/>
    </row>
    <row r="12267" spans="3:7" x14ac:dyDescent="0.25">
      <c r="C12267" s="15"/>
      <c r="G12267"/>
    </row>
    <row r="12268" spans="3:7" x14ac:dyDescent="0.25">
      <c r="C12268" s="15"/>
      <c r="G12268"/>
    </row>
    <row r="12269" spans="3:7" x14ac:dyDescent="0.25">
      <c r="C12269" s="15"/>
      <c r="G12269"/>
    </row>
    <row r="12270" spans="3:7" x14ac:dyDescent="0.25">
      <c r="C12270" s="15"/>
      <c r="G12270"/>
    </row>
    <row r="12271" spans="3:7" x14ac:dyDescent="0.25">
      <c r="C12271" s="15"/>
      <c r="G12271"/>
    </row>
    <row r="12272" spans="3:7" x14ac:dyDescent="0.25">
      <c r="C12272" s="15"/>
      <c r="G12272"/>
    </row>
    <row r="12273" spans="3:7" x14ac:dyDescent="0.25">
      <c r="C12273" s="15"/>
      <c r="G12273"/>
    </row>
    <row r="12274" spans="3:7" x14ac:dyDescent="0.25">
      <c r="C12274" s="15"/>
      <c r="G12274"/>
    </row>
    <row r="12275" spans="3:7" x14ac:dyDescent="0.25">
      <c r="C12275" s="15"/>
      <c r="G12275"/>
    </row>
    <row r="12276" spans="3:7" x14ac:dyDescent="0.25">
      <c r="C12276" s="15"/>
      <c r="G12276"/>
    </row>
    <row r="12277" spans="3:7" x14ac:dyDescent="0.25">
      <c r="C12277" s="15"/>
      <c r="G12277"/>
    </row>
    <row r="12278" spans="3:7" x14ac:dyDescent="0.25">
      <c r="C12278" s="15"/>
      <c r="G12278"/>
    </row>
    <row r="12279" spans="3:7" x14ac:dyDescent="0.25">
      <c r="C12279" s="15"/>
      <c r="G12279"/>
    </row>
    <row r="12280" spans="3:7" x14ac:dyDescent="0.25">
      <c r="C12280" s="15"/>
      <c r="G12280"/>
    </row>
    <row r="12281" spans="3:7" x14ac:dyDescent="0.25">
      <c r="C12281" s="15"/>
      <c r="G12281"/>
    </row>
    <row r="12282" spans="3:7" x14ac:dyDescent="0.25">
      <c r="C12282" s="15"/>
      <c r="G12282"/>
    </row>
    <row r="12283" spans="3:7" x14ac:dyDescent="0.25">
      <c r="C12283" s="15"/>
      <c r="G12283"/>
    </row>
    <row r="12284" spans="3:7" x14ac:dyDescent="0.25">
      <c r="C12284" s="15"/>
      <c r="G12284"/>
    </row>
    <row r="12285" spans="3:7" x14ac:dyDescent="0.25">
      <c r="C12285" s="15"/>
      <c r="G12285"/>
    </row>
    <row r="12286" spans="3:7" x14ac:dyDescent="0.25">
      <c r="C12286" s="15"/>
      <c r="G12286"/>
    </row>
    <row r="12287" spans="3:7" x14ac:dyDescent="0.25">
      <c r="C12287" s="15"/>
      <c r="G12287"/>
    </row>
    <row r="12288" spans="3:7" x14ac:dyDescent="0.25">
      <c r="C12288" s="15"/>
      <c r="G12288"/>
    </row>
    <row r="12289" spans="3:7" x14ac:dyDescent="0.25">
      <c r="C12289" s="15"/>
      <c r="G12289"/>
    </row>
    <row r="12290" spans="3:7" x14ac:dyDescent="0.25">
      <c r="C12290" s="15"/>
      <c r="G12290"/>
    </row>
    <row r="12291" spans="3:7" x14ac:dyDescent="0.25">
      <c r="C12291" s="15"/>
      <c r="G12291"/>
    </row>
    <row r="12292" spans="3:7" x14ac:dyDescent="0.25">
      <c r="C12292" s="15"/>
      <c r="G12292"/>
    </row>
    <row r="12293" spans="3:7" x14ac:dyDescent="0.25">
      <c r="C12293" s="15"/>
      <c r="G12293"/>
    </row>
    <row r="12294" spans="3:7" x14ac:dyDescent="0.25">
      <c r="C12294" s="15"/>
      <c r="G12294"/>
    </row>
    <row r="12295" spans="3:7" x14ac:dyDescent="0.25">
      <c r="C12295" s="15"/>
      <c r="G12295"/>
    </row>
    <row r="12296" spans="3:7" x14ac:dyDescent="0.25">
      <c r="C12296" s="15"/>
      <c r="G12296"/>
    </row>
    <row r="12297" spans="3:7" x14ac:dyDescent="0.25">
      <c r="C12297" s="15"/>
      <c r="G12297"/>
    </row>
    <row r="12298" spans="3:7" x14ac:dyDescent="0.25">
      <c r="C12298" s="15"/>
      <c r="G12298"/>
    </row>
    <row r="12299" spans="3:7" x14ac:dyDescent="0.25">
      <c r="C12299" s="15"/>
      <c r="G12299"/>
    </row>
    <row r="12300" spans="3:7" x14ac:dyDescent="0.25">
      <c r="C12300" s="15"/>
      <c r="G12300"/>
    </row>
    <row r="12301" spans="3:7" x14ac:dyDescent="0.25">
      <c r="C12301" s="15"/>
      <c r="G12301"/>
    </row>
    <row r="12302" spans="3:7" x14ac:dyDescent="0.25">
      <c r="C12302" s="15"/>
      <c r="G12302"/>
    </row>
    <row r="12303" spans="3:7" x14ac:dyDescent="0.25">
      <c r="C12303" s="15"/>
      <c r="G12303"/>
    </row>
    <row r="12304" spans="3:7" x14ac:dyDescent="0.25">
      <c r="C12304" s="15"/>
      <c r="G12304"/>
    </row>
    <row r="12305" spans="3:7" x14ac:dyDescent="0.25">
      <c r="C12305" s="15"/>
      <c r="G12305"/>
    </row>
    <row r="12306" spans="3:7" x14ac:dyDescent="0.25">
      <c r="C12306" s="15"/>
      <c r="G12306"/>
    </row>
    <row r="12307" spans="3:7" x14ac:dyDescent="0.25">
      <c r="C12307" s="15"/>
      <c r="G12307"/>
    </row>
    <row r="12308" spans="3:7" x14ac:dyDescent="0.25">
      <c r="C12308" s="15"/>
      <c r="G12308"/>
    </row>
    <row r="12309" spans="3:7" x14ac:dyDescent="0.25">
      <c r="C12309" s="15"/>
      <c r="G12309"/>
    </row>
    <row r="12310" spans="3:7" x14ac:dyDescent="0.25">
      <c r="C12310" s="15"/>
      <c r="G12310"/>
    </row>
    <row r="12311" spans="3:7" x14ac:dyDescent="0.25">
      <c r="C12311" s="15"/>
      <c r="G12311"/>
    </row>
    <row r="12312" spans="3:7" x14ac:dyDescent="0.25">
      <c r="C12312" s="15"/>
      <c r="G12312"/>
    </row>
    <row r="12313" spans="3:7" x14ac:dyDescent="0.25">
      <c r="C12313" s="15"/>
      <c r="G12313"/>
    </row>
    <row r="12314" spans="3:7" x14ac:dyDescent="0.25">
      <c r="C12314" s="15"/>
      <c r="G12314"/>
    </row>
    <row r="12315" spans="3:7" x14ac:dyDescent="0.25">
      <c r="C12315" s="15"/>
      <c r="G12315"/>
    </row>
    <row r="12316" spans="3:7" x14ac:dyDescent="0.25">
      <c r="C12316" s="15"/>
      <c r="G12316"/>
    </row>
    <row r="12317" spans="3:7" x14ac:dyDescent="0.25">
      <c r="C12317" s="15"/>
      <c r="G12317"/>
    </row>
    <row r="12318" spans="3:7" x14ac:dyDescent="0.25">
      <c r="C12318" s="15"/>
      <c r="G12318"/>
    </row>
    <row r="12319" spans="3:7" x14ac:dyDescent="0.25">
      <c r="C12319" s="15"/>
      <c r="G12319"/>
    </row>
    <row r="12320" spans="3:7" x14ac:dyDescent="0.25">
      <c r="C12320" s="15"/>
      <c r="G12320"/>
    </row>
    <row r="12321" spans="3:7" x14ac:dyDescent="0.25">
      <c r="C12321" s="15"/>
      <c r="G12321"/>
    </row>
    <row r="12322" spans="3:7" x14ac:dyDescent="0.25">
      <c r="C12322" s="15"/>
      <c r="G12322"/>
    </row>
    <row r="12323" spans="3:7" x14ac:dyDescent="0.25">
      <c r="C12323" s="15"/>
      <c r="G12323"/>
    </row>
    <row r="12324" spans="3:7" x14ac:dyDescent="0.25">
      <c r="C12324" s="15"/>
      <c r="G12324"/>
    </row>
    <row r="12325" spans="3:7" x14ac:dyDescent="0.25">
      <c r="C12325" s="15"/>
      <c r="G12325"/>
    </row>
    <row r="12326" spans="3:7" x14ac:dyDescent="0.25">
      <c r="C12326" s="15"/>
      <c r="G12326"/>
    </row>
    <row r="12327" spans="3:7" x14ac:dyDescent="0.25">
      <c r="C12327" s="15"/>
      <c r="G12327"/>
    </row>
    <row r="12328" spans="3:7" x14ac:dyDescent="0.25">
      <c r="C12328" s="15"/>
      <c r="G12328"/>
    </row>
    <row r="12329" spans="3:7" x14ac:dyDescent="0.25">
      <c r="C12329" s="15"/>
      <c r="G12329"/>
    </row>
    <row r="12330" spans="3:7" x14ac:dyDescent="0.25">
      <c r="C12330" s="15"/>
      <c r="G12330"/>
    </row>
    <row r="12331" spans="3:7" x14ac:dyDescent="0.25">
      <c r="C12331" s="15"/>
      <c r="G12331"/>
    </row>
    <row r="12332" spans="3:7" x14ac:dyDescent="0.25">
      <c r="C12332" s="15"/>
      <c r="G12332"/>
    </row>
    <row r="12333" spans="3:7" x14ac:dyDescent="0.25">
      <c r="C12333" s="15"/>
      <c r="G12333"/>
    </row>
    <row r="12334" spans="3:7" x14ac:dyDescent="0.25">
      <c r="C12334" s="15"/>
      <c r="G12334"/>
    </row>
    <row r="12335" spans="3:7" x14ac:dyDescent="0.25">
      <c r="C12335" s="15"/>
      <c r="G12335"/>
    </row>
    <row r="12336" spans="3:7" x14ac:dyDescent="0.25">
      <c r="C12336" s="15"/>
      <c r="G12336"/>
    </row>
    <row r="12337" spans="3:7" x14ac:dyDescent="0.25">
      <c r="C12337" s="15"/>
      <c r="G12337"/>
    </row>
    <row r="12338" spans="3:7" x14ac:dyDescent="0.25">
      <c r="C12338" s="15"/>
      <c r="G12338"/>
    </row>
    <row r="12339" spans="3:7" x14ac:dyDescent="0.25">
      <c r="C12339" s="15"/>
      <c r="G12339"/>
    </row>
    <row r="12340" spans="3:7" x14ac:dyDescent="0.25">
      <c r="C12340" s="15"/>
      <c r="G12340"/>
    </row>
    <row r="12341" spans="3:7" x14ac:dyDescent="0.25">
      <c r="C12341" s="15"/>
      <c r="G12341"/>
    </row>
    <row r="12342" spans="3:7" x14ac:dyDescent="0.25">
      <c r="C12342" s="15"/>
      <c r="G12342"/>
    </row>
    <row r="12343" spans="3:7" x14ac:dyDescent="0.25">
      <c r="C12343" s="15"/>
      <c r="G12343"/>
    </row>
    <row r="12344" spans="3:7" x14ac:dyDescent="0.25">
      <c r="C12344" s="15"/>
      <c r="G12344"/>
    </row>
    <row r="12345" spans="3:7" x14ac:dyDescent="0.25">
      <c r="C12345" s="15"/>
      <c r="G12345"/>
    </row>
    <row r="12346" spans="3:7" x14ac:dyDescent="0.25">
      <c r="C12346" s="15"/>
      <c r="G12346"/>
    </row>
    <row r="12347" spans="3:7" x14ac:dyDescent="0.25">
      <c r="C12347" s="15"/>
      <c r="G12347"/>
    </row>
    <row r="12348" spans="3:7" x14ac:dyDescent="0.25">
      <c r="C12348" s="15"/>
      <c r="G12348"/>
    </row>
    <row r="12349" spans="3:7" x14ac:dyDescent="0.25">
      <c r="C12349" s="15"/>
      <c r="G12349"/>
    </row>
    <row r="12350" spans="3:7" x14ac:dyDescent="0.25">
      <c r="C12350" s="15"/>
      <c r="G12350"/>
    </row>
    <row r="12351" spans="3:7" x14ac:dyDescent="0.25">
      <c r="C12351" s="15"/>
      <c r="G12351"/>
    </row>
    <row r="12352" spans="3:7" x14ac:dyDescent="0.25">
      <c r="C12352" s="15"/>
      <c r="G12352"/>
    </row>
    <row r="12353" spans="3:7" x14ac:dyDescent="0.25">
      <c r="C12353" s="15"/>
      <c r="G12353"/>
    </row>
    <row r="12354" spans="3:7" x14ac:dyDescent="0.25">
      <c r="C12354" s="15"/>
      <c r="G12354"/>
    </row>
    <row r="12355" spans="3:7" x14ac:dyDescent="0.25">
      <c r="C12355" s="15"/>
      <c r="G12355"/>
    </row>
    <row r="12356" spans="3:7" x14ac:dyDescent="0.25">
      <c r="C12356" s="15"/>
      <c r="G12356"/>
    </row>
    <row r="12357" spans="3:7" x14ac:dyDescent="0.25">
      <c r="C12357" s="15"/>
      <c r="G12357"/>
    </row>
    <row r="12358" spans="3:7" x14ac:dyDescent="0.25">
      <c r="C12358" s="15"/>
      <c r="G12358"/>
    </row>
    <row r="12359" spans="3:7" x14ac:dyDescent="0.25">
      <c r="C12359" s="15"/>
      <c r="G12359"/>
    </row>
    <row r="12360" spans="3:7" x14ac:dyDescent="0.25">
      <c r="C12360" s="15"/>
      <c r="G12360"/>
    </row>
    <row r="12361" spans="3:7" x14ac:dyDescent="0.25">
      <c r="C12361" s="15"/>
      <c r="G12361"/>
    </row>
    <row r="12362" spans="3:7" x14ac:dyDescent="0.25">
      <c r="C12362" s="15"/>
      <c r="G12362"/>
    </row>
    <row r="12363" spans="3:7" x14ac:dyDescent="0.25">
      <c r="C12363" s="15"/>
      <c r="G12363"/>
    </row>
    <row r="12364" spans="3:7" x14ac:dyDescent="0.25">
      <c r="C12364" s="15"/>
      <c r="G12364"/>
    </row>
    <row r="12365" spans="3:7" x14ac:dyDescent="0.25">
      <c r="C12365" s="15"/>
      <c r="G12365"/>
    </row>
    <row r="12366" spans="3:7" x14ac:dyDescent="0.25">
      <c r="C12366" s="15"/>
      <c r="G12366"/>
    </row>
    <row r="12367" spans="3:7" x14ac:dyDescent="0.25">
      <c r="C12367" s="15"/>
      <c r="G12367"/>
    </row>
    <row r="12368" spans="3:7" x14ac:dyDescent="0.25">
      <c r="C12368" s="15"/>
      <c r="G12368"/>
    </row>
    <row r="12369" spans="3:7" x14ac:dyDescent="0.25">
      <c r="C12369" s="15"/>
      <c r="G12369"/>
    </row>
    <row r="12370" spans="3:7" x14ac:dyDescent="0.25">
      <c r="C12370" s="15"/>
      <c r="G12370"/>
    </row>
    <row r="12371" spans="3:7" x14ac:dyDescent="0.25">
      <c r="C12371" s="15"/>
      <c r="G12371"/>
    </row>
    <row r="12372" spans="3:7" x14ac:dyDescent="0.25">
      <c r="C12372" s="15"/>
      <c r="G12372"/>
    </row>
    <row r="12373" spans="3:7" x14ac:dyDescent="0.25">
      <c r="C12373" s="15"/>
      <c r="G12373"/>
    </row>
    <row r="12374" spans="3:7" x14ac:dyDescent="0.25">
      <c r="C12374" s="15"/>
      <c r="G12374"/>
    </row>
    <row r="12375" spans="3:7" x14ac:dyDescent="0.25">
      <c r="C12375" s="15"/>
      <c r="G12375"/>
    </row>
    <row r="12376" spans="3:7" x14ac:dyDescent="0.25">
      <c r="C12376" s="15"/>
      <c r="G12376"/>
    </row>
    <row r="12377" spans="3:7" x14ac:dyDescent="0.25">
      <c r="C12377" s="15"/>
      <c r="G12377"/>
    </row>
    <row r="12378" spans="3:7" x14ac:dyDescent="0.25">
      <c r="C12378" s="15"/>
      <c r="G12378"/>
    </row>
    <row r="12379" spans="3:7" x14ac:dyDescent="0.25">
      <c r="C12379" s="15"/>
      <c r="G12379"/>
    </row>
    <row r="12380" spans="3:7" x14ac:dyDescent="0.25">
      <c r="C12380" s="15"/>
      <c r="G12380"/>
    </row>
    <row r="12381" spans="3:7" x14ac:dyDescent="0.25">
      <c r="C12381" s="15"/>
      <c r="G12381"/>
    </row>
    <row r="12382" spans="3:7" x14ac:dyDescent="0.25">
      <c r="C12382" s="15"/>
      <c r="G12382"/>
    </row>
    <row r="12383" spans="3:7" x14ac:dyDescent="0.25">
      <c r="C12383" s="15"/>
      <c r="G12383"/>
    </row>
    <row r="12384" spans="3:7" x14ac:dyDescent="0.25">
      <c r="C12384" s="15"/>
      <c r="G12384"/>
    </row>
    <row r="12385" spans="3:7" x14ac:dyDescent="0.25">
      <c r="C12385" s="15"/>
      <c r="G12385"/>
    </row>
    <row r="12386" spans="3:7" x14ac:dyDescent="0.25">
      <c r="C12386" s="15"/>
      <c r="G12386"/>
    </row>
    <row r="12387" spans="3:7" x14ac:dyDescent="0.25">
      <c r="C12387" s="15"/>
      <c r="G12387"/>
    </row>
    <row r="12388" spans="3:7" x14ac:dyDescent="0.25">
      <c r="C12388" s="15"/>
      <c r="G12388"/>
    </row>
    <row r="12389" spans="3:7" x14ac:dyDescent="0.25">
      <c r="C12389" s="15"/>
      <c r="G12389"/>
    </row>
    <row r="12390" spans="3:7" x14ac:dyDescent="0.25">
      <c r="C12390" s="15"/>
      <c r="G12390"/>
    </row>
    <row r="12391" spans="3:7" x14ac:dyDescent="0.25">
      <c r="C12391" s="15"/>
      <c r="G12391"/>
    </row>
    <row r="12392" spans="3:7" x14ac:dyDescent="0.25">
      <c r="C12392" s="15"/>
      <c r="G12392"/>
    </row>
    <row r="12393" spans="3:7" x14ac:dyDescent="0.25">
      <c r="C12393" s="15"/>
      <c r="G12393"/>
    </row>
    <row r="12394" spans="3:7" x14ac:dyDescent="0.25">
      <c r="C12394" s="15"/>
      <c r="G12394"/>
    </row>
    <row r="12395" spans="3:7" x14ac:dyDescent="0.25">
      <c r="C12395" s="15"/>
      <c r="G12395"/>
    </row>
    <row r="12396" spans="3:7" x14ac:dyDescent="0.25">
      <c r="C12396" s="15"/>
      <c r="G12396"/>
    </row>
    <row r="12397" spans="3:7" x14ac:dyDescent="0.25">
      <c r="C12397" s="15"/>
      <c r="G12397"/>
    </row>
    <row r="12398" spans="3:7" x14ac:dyDescent="0.25">
      <c r="C12398" s="15"/>
      <c r="G12398"/>
    </row>
    <row r="12399" spans="3:7" x14ac:dyDescent="0.25">
      <c r="C12399" s="15"/>
      <c r="G12399"/>
    </row>
    <row r="12400" spans="3:7" x14ac:dyDescent="0.25">
      <c r="C12400" s="15"/>
      <c r="G12400"/>
    </row>
    <row r="12401" spans="3:7" x14ac:dyDescent="0.25">
      <c r="C12401" s="15"/>
      <c r="G12401"/>
    </row>
    <row r="12402" spans="3:7" x14ac:dyDescent="0.25">
      <c r="C12402" s="15"/>
      <c r="G12402"/>
    </row>
    <row r="12403" spans="3:7" x14ac:dyDescent="0.25">
      <c r="C12403" s="15"/>
      <c r="G12403"/>
    </row>
    <row r="12404" spans="3:7" x14ac:dyDescent="0.25">
      <c r="C12404" s="15"/>
      <c r="G12404"/>
    </row>
    <row r="12405" spans="3:7" x14ac:dyDescent="0.25">
      <c r="C12405" s="15"/>
      <c r="G12405"/>
    </row>
    <row r="12406" spans="3:7" x14ac:dyDescent="0.25">
      <c r="C12406" s="15"/>
      <c r="G12406"/>
    </row>
    <row r="12407" spans="3:7" x14ac:dyDescent="0.25">
      <c r="C12407" s="15"/>
      <c r="G12407"/>
    </row>
    <row r="12408" spans="3:7" x14ac:dyDescent="0.25">
      <c r="C12408" s="15"/>
      <c r="G12408"/>
    </row>
    <row r="12409" spans="3:7" x14ac:dyDescent="0.25">
      <c r="C12409" s="15"/>
      <c r="G12409"/>
    </row>
    <row r="12410" spans="3:7" x14ac:dyDescent="0.25">
      <c r="C12410" s="15"/>
      <c r="G12410"/>
    </row>
    <row r="12411" spans="3:7" x14ac:dyDescent="0.25">
      <c r="C12411" s="15"/>
      <c r="G12411"/>
    </row>
    <row r="12412" spans="3:7" x14ac:dyDescent="0.25">
      <c r="C12412" s="15"/>
      <c r="G12412"/>
    </row>
    <row r="12413" spans="3:7" x14ac:dyDescent="0.25">
      <c r="C12413" s="15"/>
      <c r="G12413"/>
    </row>
    <row r="12414" spans="3:7" x14ac:dyDescent="0.25">
      <c r="C12414" s="15"/>
      <c r="G12414"/>
    </row>
    <row r="12415" spans="3:7" x14ac:dyDescent="0.25">
      <c r="C12415" s="15"/>
      <c r="G12415"/>
    </row>
    <row r="12416" spans="3:7" x14ac:dyDescent="0.25">
      <c r="C12416" s="15"/>
      <c r="G12416"/>
    </row>
    <row r="12417" spans="3:7" x14ac:dyDescent="0.25">
      <c r="C12417" s="15"/>
      <c r="G12417"/>
    </row>
    <row r="12418" spans="3:7" x14ac:dyDescent="0.25">
      <c r="C12418" s="15"/>
      <c r="G12418"/>
    </row>
    <row r="12419" spans="3:7" x14ac:dyDescent="0.25">
      <c r="C12419" s="15"/>
      <c r="G12419"/>
    </row>
    <row r="12420" spans="3:7" x14ac:dyDescent="0.25">
      <c r="C12420" s="15"/>
      <c r="G12420"/>
    </row>
    <row r="12421" spans="3:7" x14ac:dyDescent="0.25">
      <c r="C12421" s="15"/>
      <c r="G12421"/>
    </row>
    <row r="12422" spans="3:7" x14ac:dyDescent="0.25">
      <c r="C12422" s="15"/>
      <c r="G12422"/>
    </row>
    <row r="12423" spans="3:7" x14ac:dyDescent="0.25">
      <c r="C12423" s="15"/>
      <c r="G12423"/>
    </row>
    <row r="12424" spans="3:7" x14ac:dyDescent="0.25">
      <c r="C12424" s="15"/>
      <c r="G12424"/>
    </row>
    <row r="12425" spans="3:7" x14ac:dyDescent="0.25">
      <c r="C12425" s="15"/>
      <c r="G12425"/>
    </row>
    <row r="12426" spans="3:7" x14ac:dyDescent="0.25">
      <c r="C12426" s="15"/>
      <c r="G12426"/>
    </row>
    <row r="12427" spans="3:7" x14ac:dyDescent="0.25">
      <c r="C12427" s="15"/>
      <c r="G12427"/>
    </row>
    <row r="12428" spans="3:7" x14ac:dyDescent="0.25">
      <c r="C12428" s="15"/>
      <c r="G12428"/>
    </row>
    <row r="12429" spans="3:7" x14ac:dyDescent="0.25">
      <c r="C12429" s="15"/>
      <c r="G12429"/>
    </row>
    <row r="12430" spans="3:7" x14ac:dyDescent="0.25">
      <c r="C12430" s="15"/>
      <c r="G12430"/>
    </row>
    <row r="12431" spans="3:7" x14ac:dyDescent="0.25">
      <c r="C12431" s="15"/>
      <c r="G12431"/>
    </row>
    <row r="12432" spans="3:7" x14ac:dyDescent="0.25">
      <c r="C12432" s="15"/>
      <c r="G12432"/>
    </row>
    <row r="12433" spans="3:7" x14ac:dyDescent="0.25">
      <c r="C12433" s="15"/>
      <c r="G12433"/>
    </row>
    <row r="12434" spans="3:7" x14ac:dyDescent="0.25">
      <c r="C12434" s="15"/>
      <c r="G12434"/>
    </row>
    <row r="12435" spans="3:7" x14ac:dyDescent="0.25">
      <c r="C12435" s="15"/>
      <c r="G12435"/>
    </row>
    <row r="12436" spans="3:7" x14ac:dyDescent="0.25">
      <c r="C12436" s="15"/>
      <c r="G12436"/>
    </row>
    <row r="12437" spans="3:7" x14ac:dyDescent="0.25">
      <c r="C12437" s="15"/>
      <c r="G12437"/>
    </row>
    <row r="12438" spans="3:7" x14ac:dyDescent="0.25">
      <c r="C12438" s="15"/>
      <c r="G12438"/>
    </row>
    <row r="12439" spans="3:7" x14ac:dyDescent="0.25">
      <c r="C12439" s="15"/>
      <c r="G12439"/>
    </row>
    <row r="12440" spans="3:7" x14ac:dyDescent="0.25">
      <c r="C12440" s="15"/>
      <c r="G12440"/>
    </row>
    <row r="12441" spans="3:7" x14ac:dyDescent="0.25">
      <c r="C12441" s="15"/>
      <c r="G12441"/>
    </row>
    <row r="12442" spans="3:7" x14ac:dyDescent="0.25">
      <c r="C12442" s="15"/>
      <c r="G12442"/>
    </row>
    <row r="12443" spans="3:7" x14ac:dyDescent="0.25">
      <c r="C12443" s="15"/>
      <c r="G12443"/>
    </row>
    <row r="12444" spans="3:7" x14ac:dyDescent="0.25">
      <c r="C12444" s="15"/>
      <c r="G12444"/>
    </row>
    <row r="12445" spans="3:7" x14ac:dyDescent="0.25">
      <c r="C12445" s="15"/>
      <c r="G12445"/>
    </row>
    <row r="12446" spans="3:7" x14ac:dyDescent="0.25">
      <c r="C12446" s="15"/>
      <c r="G12446"/>
    </row>
    <row r="12447" spans="3:7" x14ac:dyDescent="0.25">
      <c r="C12447" s="15"/>
      <c r="G12447"/>
    </row>
    <row r="12448" spans="3:7" x14ac:dyDescent="0.25">
      <c r="C12448" s="15"/>
      <c r="G12448"/>
    </row>
    <row r="12449" spans="3:7" x14ac:dyDescent="0.25">
      <c r="C12449" s="15"/>
      <c r="G12449"/>
    </row>
    <row r="12450" spans="3:7" x14ac:dyDescent="0.25">
      <c r="C12450" s="15"/>
      <c r="G12450"/>
    </row>
    <row r="12451" spans="3:7" x14ac:dyDescent="0.25">
      <c r="C12451" s="15"/>
      <c r="G12451"/>
    </row>
    <row r="12452" spans="3:7" x14ac:dyDescent="0.25">
      <c r="C12452" s="15"/>
      <c r="G12452"/>
    </row>
    <row r="12453" spans="3:7" x14ac:dyDescent="0.25">
      <c r="C12453" s="15"/>
      <c r="G12453"/>
    </row>
    <row r="12454" spans="3:7" x14ac:dyDescent="0.25">
      <c r="C12454" s="15"/>
      <c r="G12454"/>
    </row>
    <row r="12455" spans="3:7" x14ac:dyDescent="0.25">
      <c r="C12455" s="15"/>
      <c r="G12455"/>
    </row>
    <row r="12456" spans="3:7" x14ac:dyDescent="0.25">
      <c r="C12456" s="15"/>
      <c r="G12456"/>
    </row>
    <row r="12457" spans="3:7" x14ac:dyDescent="0.25">
      <c r="C12457" s="15"/>
      <c r="G12457"/>
    </row>
    <row r="12458" spans="3:7" x14ac:dyDescent="0.25">
      <c r="C12458" s="15"/>
      <c r="G12458"/>
    </row>
    <row r="12459" spans="3:7" x14ac:dyDescent="0.25">
      <c r="C12459" s="15"/>
      <c r="G12459"/>
    </row>
    <row r="12460" spans="3:7" x14ac:dyDescent="0.25">
      <c r="C12460" s="15"/>
      <c r="G12460"/>
    </row>
    <row r="12461" spans="3:7" x14ac:dyDescent="0.25">
      <c r="C12461" s="15"/>
      <c r="G12461"/>
    </row>
    <row r="12462" spans="3:7" x14ac:dyDescent="0.25">
      <c r="C12462" s="15"/>
      <c r="G12462"/>
    </row>
    <row r="12463" spans="3:7" x14ac:dyDescent="0.25">
      <c r="C12463" s="15"/>
      <c r="G12463"/>
    </row>
    <row r="12464" spans="3:7" x14ac:dyDescent="0.25">
      <c r="C12464" s="15"/>
      <c r="G12464"/>
    </row>
    <row r="12465" spans="3:7" x14ac:dyDescent="0.25">
      <c r="C12465" s="15"/>
      <c r="G12465"/>
    </row>
    <row r="12466" spans="3:7" x14ac:dyDescent="0.25">
      <c r="C12466" s="15"/>
      <c r="G12466"/>
    </row>
    <row r="12467" spans="3:7" x14ac:dyDescent="0.25">
      <c r="C12467" s="15"/>
      <c r="G12467"/>
    </row>
    <row r="12468" spans="3:7" x14ac:dyDescent="0.25">
      <c r="C12468" s="15"/>
      <c r="G12468"/>
    </row>
    <row r="12469" spans="3:7" x14ac:dyDescent="0.25">
      <c r="C12469" s="15"/>
      <c r="G12469"/>
    </row>
    <row r="12470" spans="3:7" x14ac:dyDescent="0.25">
      <c r="C12470" s="15"/>
      <c r="G12470"/>
    </row>
    <row r="12471" spans="3:7" x14ac:dyDescent="0.25">
      <c r="C12471" s="15"/>
      <c r="G12471"/>
    </row>
    <row r="12472" spans="3:7" x14ac:dyDescent="0.25">
      <c r="C12472" s="15"/>
      <c r="G12472"/>
    </row>
    <row r="12473" spans="3:7" x14ac:dyDescent="0.25">
      <c r="C12473" s="15"/>
      <c r="G12473"/>
    </row>
    <row r="12474" spans="3:7" x14ac:dyDescent="0.25">
      <c r="C12474" s="15"/>
      <c r="G12474"/>
    </row>
    <row r="12475" spans="3:7" x14ac:dyDescent="0.25">
      <c r="C12475" s="15"/>
      <c r="G12475"/>
    </row>
    <row r="12476" spans="3:7" x14ac:dyDescent="0.25">
      <c r="C12476" s="15"/>
      <c r="G12476"/>
    </row>
    <row r="12477" spans="3:7" x14ac:dyDescent="0.25">
      <c r="C12477" s="15"/>
      <c r="G12477"/>
    </row>
    <row r="12478" spans="3:7" x14ac:dyDescent="0.25">
      <c r="C12478" s="15"/>
      <c r="G12478"/>
    </row>
    <row r="12479" spans="3:7" x14ac:dyDescent="0.25">
      <c r="C12479" s="15"/>
      <c r="G12479"/>
    </row>
    <row r="12480" spans="3:7" x14ac:dyDescent="0.25">
      <c r="C12480" s="15"/>
      <c r="G12480"/>
    </row>
    <row r="12481" spans="3:7" x14ac:dyDescent="0.25">
      <c r="C12481" s="15"/>
      <c r="G12481"/>
    </row>
    <row r="12482" spans="3:7" x14ac:dyDescent="0.25">
      <c r="C12482" s="15"/>
      <c r="G12482"/>
    </row>
    <row r="12483" spans="3:7" x14ac:dyDescent="0.25">
      <c r="C12483" s="15"/>
      <c r="G12483"/>
    </row>
    <row r="12484" spans="3:7" x14ac:dyDescent="0.25">
      <c r="C12484" s="15"/>
      <c r="G12484"/>
    </row>
    <row r="12485" spans="3:7" x14ac:dyDescent="0.25">
      <c r="C12485" s="15"/>
      <c r="G12485"/>
    </row>
    <row r="12486" spans="3:7" x14ac:dyDescent="0.25">
      <c r="C12486" s="15"/>
      <c r="G12486"/>
    </row>
    <row r="12487" spans="3:7" x14ac:dyDescent="0.25">
      <c r="C12487" s="15"/>
      <c r="G12487"/>
    </row>
    <row r="12488" spans="3:7" x14ac:dyDescent="0.25">
      <c r="C12488" s="15"/>
      <c r="G12488"/>
    </row>
    <row r="12489" spans="3:7" x14ac:dyDescent="0.25">
      <c r="C12489" s="15"/>
      <c r="G12489"/>
    </row>
    <row r="12490" spans="3:7" x14ac:dyDescent="0.25">
      <c r="C12490" s="15"/>
      <c r="G12490"/>
    </row>
    <row r="12491" spans="3:7" x14ac:dyDescent="0.25">
      <c r="C12491" s="15"/>
      <c r="G12491"/>
    </row>
    <row r="12492" spans="3:7" x14ac:dyDescent="0.25">
      <c r="C12492" s="15"/>
      <c r="G12492"/>
    </row>
    <row r="12493" spans="3:7" x14ac:dyDescent="0.25">
      <c r="C12493" s="15"/>
      <c r="G12493"/>
    </row>
    <row r="12494" spans="3:7" x14ac:dyDescent="0.25">
      <c r="C12494" s="15"/>
      <c r="G12494"/>
    </row>
    <row r="12495" spans="3:7" x14ac:dyDescent="0.25">
      <c r="C12495" s="15"/>
      <c r="G12495"/>
    </row>
    <row r="12496" spans="3:7" x14ac:dyDescent="0.25">
      <c r="C12496" s="15"/>
      <c r="G12496"/>
    </row>
    <row r="12497" spans="3:7" x14ac:dyDescent="0.25">
      <c r="C12497" s="15"/>
      <c r="G12497"/>
    </row>
    <row r="12498" spans="3:7" x14ac:dyDescent="0.25">
      <c r="C12498" s="15"/>
      <c r="G12498"/>
    </row>
    <row r="12499" spans="3:7" x14ac:dyDescent="0.25">
      <c r="C12499" s="15"/>
      <c r="G12499"/>
    </row>
    <row r="12500" spans="3:7" x14ac:dyDescent="0.25">
      <c r="C12500" s="15"/>
      <c r="G12500"/>
    </row>
    <row r="12501" spans="3:7" x14ac:dyDescent="0.25">
      <c r="C12501" s="15"/>
      <c r="G12501"/>
    </row>
    <row r="12502" spans="3:7" x14ac:dyDescent="0.25">
      <c r="C12502" s="15"/>
      <c r="G12502"/>
    </row>
    <row r="12503" spans="3:7" x14ac:dyDescent="0.25">
      <c r="C12503" s="15"/>
      <c r="G12503"/>
    </row>
    <row r="12504" spans="3:7" x14ac:dyDescent="0.25">
      <c r="C12504" s="15"/>
      <c r="G12504"/>
    </row>
    <row r="12505" spans="3:7" x14ac:dyDescent="0.25">
      <c r="C12505" s="15"/>
      <c r="G12505"/>
    </row>
    <row r="12506" spans="3:7" x14ac:dyDescent="0.25">
      <c r="C12506" s="15"/>
      <c r="G12506"/>
    </row>
    <row r="12507" spans="3:7" x14ac:dyDescent="0.25">
      <c r="C12507" s="15"/>
      <c r="G12507"/>
    </row>
    <row r="12508" spans="3:7" x14ac:dyDescent="0.25">
      <c r="C12508" s="15"/>
      <c r="G12508"/>
    </row>
    <row r="12509" spans="3:7" x14ac:dyDescent="0.25">
      <c r="C12509" s="15"/>
      <c r="G12509"/>
    </row>
    <row r="12510" spans="3:7" x14ac:dyDescent="0.25">
      <c r="C12510" s="15"/>
      <c r="G12510"/>
    </row>
    <row r="12511" spans="3:7" x14ac:dyDescent="0.25">
      <c r="C12511" s="15"/>
      <c r="G12511"/>
    </row>
    <row r="12512" spans="3:7" x14ac:dyDescent="0.25">
      <c r="C12512" s="15"/>
      <c r="G12512"/>
    </row>
    <row r="12513" spans="3:7" x14ac:dyDescent="0.25">
      <c r="C12513" s="15"/>
      <c r="G12513"/>
    </row>
    <row r="12514" spans="3:7" x14ac:dyDescent="0.25">
      <c r="C12514" s="15"/>
      <c r="G12514"/>
    </row>
    <row r="12515" spans="3:7" x14ac:dyDescent="0.25">
      <c r="C12515" s="15"/>
      <c r="G12515"/>
    </row>
    <row r="12516" spans="3:7" x14ac:dyDescent="0.25">
      <c r="C12516" s="15"/>
      <c r="G12516"/>
    </row>
    <row r="12517" spans="3:7" x14ac:dyDescent="0.25">
      <c r="C12517" s="15"/>
      <c r="G12517"/>
    </row>
    <row r="12518" spans="3:7" x14ac:dyDescent="0.25">
      <c r="C12518" s="15"/>
      <c r="G12518"/>
    </row>
    <row r="12519" spans="3:7" x14ac:dyDescent="0.25">
      <c r="C12519" s="15"/>
      <c r="G12519"/>
    </row>
    <row r="12520" spans="3:7" x14ac:dyDescent="0.25">
      <c r="C12520" s="15"/>
      <c r="G12520"/>
    </row>
    <row r="12521" spans="3:7" x14ac:dyDescent="0.25">
      <c r="C12521" s="15"/>
      <c r="G12521"/>
    </row>
    <row r="12522" spans="3:7" x14ac:dyDescent="0.25">
      <c r="C12522" s="15"/>
      <c r="G12522"/>
    </row>
    <row r="12523" spans="3:7" x14ac:dyDescent="0.25">
      <c r="C12523" s="15"/>
      <c r="G12523"/>
    </row>
    <row r="12524" spans="3:7" x14ac:dyDescent="0.25">
      <c r="C12524" s="15"/>
      <c r="G12524"/>
    </row>
    <row r="12525" spans="3:7" x14ac:dyDescent="0.25">
      <c r="C12525" s="15"/>
      <c r="G12525"/>
    </row>
    <row r="12526" spans="3:7" x14ac:dyDescent="0.25">
      <c r="C12526" s="15"/>
      <c r="G12526"/>
    </row>
    <row r="12527" spans="3:7" x14ac:dyDescent="0.25">
      <c r="C12527" s="15"/>
      <c r="G12527"/>
    </row>
    <row r="12528" spans="3:7" x14ac:dyDescent="0.25">
      <c r="C12528" s="15"/>
      <c r="G12528"/>
    </row>
    <row r="12529" spans="3:7" x14ac:dyDescent="0.25">
      <c r="C12529" s="15"/>
      <c r="G12529"/>
    </row>
    <row r="12530" spans="3:7" x14ac:dyDescent="0.25">
      <c r="C12530" s="15"/>
      <c r="G12530"/>
    </row>
    <row r="12531" spans="3:7" x14ac:dyDescent="0.25">
      <c r="C12531" s="15"/>
      <c r="G12531"/>
    </row>
    <row r="12532" spans="3:7" x14ac:dyDescent="0.25">
      <c r="C12532" s="15"/>
      <c r="G12532"/>
    </row>
    <row r="12533" spans="3:7" x14ac:dyDescent="0.25">
      <c r="C12533" s="15"/>
      <c r="G12533"/>
    </row>
    <row r="12534" spans="3:7" x14ac:dyDescent="0.25">
      <c r="C12534" s="15"/>
      <c r="G12534"/>
    </row>
    <row r="12535" spans="3:7" x14ac:dyDescent="0.25">
      <c r="C12535" s="15"/>
      <c r="G12535"/>
    </row>
    <row r="12536" spans="3:7" x14ac:dyDescent="0.25">
      <c r="C12536" s="15"/>
      <c r="G12536"/>
    </row>
    <row r="12537" spans="3:7" x14ac:dyDescent="0.25">
      <c r="C12537" s="15"/>
      <c r="G12537"/>
    </row>
    <row r="12538" spans="3:7" x14ac:dyDescent="0.25">
      <c r="C12538" s="15"/>
      <c r="G12538"/>
    </row>
    <row r="12539" spans="3:7" x14ac:dyDescent="0.25">
      <c r="C12539" s="15"/>
      <c r="G12539"/>
    </row>
    <row r="12540" spans="3:7" x14ac:dyDescent="0.25">
      <c r="C12540" s="15"/>
      <c r="G12540"/>
    </row>
    <row r="12541" spans="3:7" x14ac:dyDescent="0.25">
      <c r="C12541" s="15"/>
      <c r="G12541"/>
    </row>
    <row r="12542" spans="3:7" x14ac:dyDescent="0.25">
      <c r="C12542" s="15"/>
      <c r="G12542"/>
    </row>
    <row r="12543" spans="3:7" x14ac:dyDescent="0.25">
      <c r="C12543" s="15"/>
      <c r="G12543"/>
    </row>
    <row r="12544" spans="3:7" x14ac:dyDescent="0.25">
      <c r="C12544" s="15"/>
      <c r="G12544"/>
    </row>
    <row r="12545" spans="3:7" x14ac:dyDescent="0.25">
      <c r="C12545" s="15"/>
      <c r="G12545"/>
    </row>
    <row r="12546" spans="3:7" x14ac:dyDescent="0.25">
      <c r="C12546" s="15"/>
      <c r="G12546"/>
    </row>
    <row r="12547" spans="3:7" x14ac:dyDescent="0.25">
      <c r="C12547" s="15"/>
      <c r="G12547"/>
    </row>
    <row r="12548" spans="3:7" x14ac:dyDescent="0.25">
      <c r="C12548" s="15"/>
      <c r="G12548"/>
    </row>
    <row r="12549" spans="3:7" x14ac:dyDescent="0.25">
      <c r="C12549" s="15"/>
      <c r="G12549"/>
    </row>
    <row r="12550" spans="3:7" x14ac:dyDescent="0.25">
      <c r="C12550" s="15"/>
      <c r="G12550"/>
    </row>
    <row r="12551" spans="3:7" x14ac:dyDescent="0.25">
      <c r="C12551" s="15"/>
      <c r="G12551"/>
    </row>
    <row r="12552" spans="3:7" x14ac:dyDescent="0.25">
      <c r="C12552" s="15"/>
      <c r="G12552"/>
    </row>
    <row r="12553" spans="3:7" x14ac:dyDescent="0.25">
      <c r="C12553" s="15"/>
      <c r="G12553"/>
    </row>
    <row r="12554" spans="3:7" x14ac:dyDescent="0.25">
      <c r="C12554" s="15"/>
      <c r="G12554"/>
    </row>
    <row r="12555" spans="3:7" x14ac:dyDescent="0.25">
      <c r="C12555" s="15"/>
      <c r="G12555"/>
    </row>
    <row r="12556" spans="3:7" x14ac:dyDescent="0.25">
      <c r="C12556" s="15"/>
      <c r="G12556"/>
    </row>
    <row r="12557" spans="3:7" x14ac:dyDescent="0.25">
      <c r="C12557" s="15"/>
      <c r="G12557"/>
    </row>
    <row r="12558" spans="3:7" x14ac:dyDescent="0.25">
      <c r="C12558" s="15"/>
      <c r="G12558"/>
    </row>
    <row r="12559" spans="3:7" x14ac:dyDescent="0.25">
      <c r="C12559" s="15"/>
      <c r="G12559"/>
    </row>
    <row r="12560" spans="3:7" x14ac:dyDescent="0.25">
      <c r="C12560" s="15"/>
      <c r="G12560"/>
    </row>
    <row r="12561" spans="3:7" x14ac:dyDescent="0.25">
      <c r="C12561" s="15"/>
      <c r="G12561"/>
    </row>
    <row r="12562" spans="3:7" x14ac:dyDescent="0.25">
      <c r="C12562" s="15"/>
      <c r="G12562"/>
    </row>
    <row r="12563" spans="3:7" x14ac:dyDescent="0.25">
      <c r="C12563" s="15"/>
      <c r="G12563"/>
    </row>
    <row r="12564" spans="3:7" x14ac:dyDescent="0.25">
      <c r="C12564" s="15"/>
      <c r="G12564"/>
    </row>
    <row r="12565" spans="3:7" x14ac:dyDescent="0.25">
      <c r="C12565" s="15"/>
      <c r="G12565"/>
    </row>
    <row r="12566" spans="3:7" x14ac:dyDescent="0.25">
      <c r="C12566" s="15"/>
      <c r="G12566"/>
    </row>
    <row r="12567" spans="3:7" x14ac:dyDescent="0.25">
      <c r="C12567" s="15"/>
      <c r="G12567"/>
    </row>
    <row r="12568" spans="3:7" x14ac:dyDescent="0.25">
      <c r="C12568" s="15"/>
      <c r="G12568"/>
    </row>
    <row r="12569" spans="3:7" x14ac:dyDescent="0.25">
      <c r="C12569" s="15"/>
      <c r="G12569"/>
    </row>
    <row r="12570" spans="3:7" x14ac:dyDescent="0.25">
      <c r="C12570" s="15"/>
      <c r="G12570"/>
    </row>
    <row r="12571" spans="3:7" x14ac:dyDescent="0.25">
      <c r="C12571" s="15"/>
      <c r="G12571"/>
    </row>
    <row r="12572" spans="3:7" x14ac:dyDescent="0.25">
      <c r="C12572" s="15"/>
      <c r="G12572"/>
    </row>
    <row r="12573" spans="3:7" x14ac:dyDescent="0.25">
      <c r="C12573" s="15"/>
      <c r="G12573"/>
    </row>
    <row r="12574" spans="3:7" x14ac:dyDescent="0.25">
      <c r="C12574" s="15"/>
      <c r="G12574"/>
    </row>
    <row r="12575" spans="3:7" x14ac:dyDescent="0.25">
      <c r="C12575" s="15"/>
      <c r="G12575"/>
    </row>
    <row r="12576" spans="3:7" x14ac:dyDescent="0.25">
      <c r="C12576" s="15"/>
      <c r="G12576"/>
    </row>
    <row r="12577" spans="3:7" x14ac:dyDescent="0.25">
      <c r="C12577" s="15"/>
      <c r="G12577"/>
    </row>
    <row r="12578" spans="3:7" x14ac:dyDescent="0.25">
      <c r="C12578" s="15"/>
      <c r="G12578"/>
    </row>
    <row r="12579" spans="3:7" x14ac:dyDescent="0.25">
      <c r="C12579" s="15"/>
      <c r="G12579"/>
    </row>
    <row r="12580" spans="3:7" x14ac:dyDescent="0.25">
      <c r="C12580" s="15"/>
      <c r="G12580"/>
    </row>
    <row r="12581" spans="3:7" x14ac:dyDescent="0.25">
      <c r="C12581" s="15"/>
      <c r="G12581"/>
    </row>
    <row r="12582" spans="3:7" x14ac:dyDescent="0.25">
      <c r="C12582" s="15"/>
      <c r="G12582"/>
    </row>
    <row r="12583" spans="3:7" x14ac:dyDescent="0.25">
      <c r="C12583" s="15"/>
      <c r="G12583"/>
    </row>
    <row r="12584" spans="3:7" x14ac:dyDescent="0.25">
      <c r="C12584" s="15"/>
      <c r="G12584"/>
    </row>
    <row r="12585" spans="3:7" x14ac:dyDescent="0.25">
      <c r="C12585" s="15"/>
      <c r="G12585"/>
    </row>
    <row r="12586" spans="3:7" x14ac:dyDescent="0.25">
      <c r="C12586" s="15"/>
      <c r="G12586"/>
    </row>
    <row r="12587" spans="3:7" x14ac:dyDescent="0.25">
      <c r="C12587" s="15"/>
      <c r="G12587"/>
    </row>
    <row r="12588" spans="3:7" x14ac:dyDescent="0.25">
      <c r="C12588" s="15"/>
      <c r="G12588"/>
    </row>
    <row r="12589" spans="3:7" x14ac:dyDescent="0.25">
      <c r="C12589" s="15"/>
      <c r="G12589"/>
    </row>
    <row r="12590" spans="3:7" x14ac:dyDescent="0.25">
      <c r="C12590" s="15"/>
      <c r="G12590"/>
    </row>
    <row r="12591" spans="3:7" x14ac:dyDescent="0.25">
      <c r="C12591" s="15"/>
      <c r="G12591"/>
    </row>
    <row r="12592" spans="3:7" x14ac:dyDescent="0.25">
      <c r="C12592" s="15"/>
      <c r="G12592"/>
    </row>
    <row r="12593" spans="3:7" x14ac:dyDescent="0.25">
      <c r="C12593" s="15"/>
      <c r="G12593"/>
    </row>
    <row r="12594" spans="3:7" x14ac:dyDescent="0.25">
      <c r="C12594" s="15"/>
      <c r="G12594"/>
    </row>
    <row r="12595" spans="3:7" x14ac:dyDescent="0.25">
      <c r="C12595" s="15"/>
      <c r="G12595"/>
    </row>
    <row r="12596" spans="3:7" x14ac:dyDescent="0.25">
      <c r="C12596" s="15"/>
      <c r="G12596"/>
    </row>
    <row r="12597" spans="3:7" x14ac:dyDescent="0.25">
      <c r="C12597" s="15"/>
      <c r="G12597"/>
    </row>
    <row r="12598" spans="3:7" x14ac:dyDescent="0.25">
      <c r="C12598" s="15"/>
      <c r="G12598"/>
    </row>
    <row r="12599" spans="3:7" x14ac:dyDescent="0.25">
      <c r="C12599" s="15"/>
      <c r="G12599"/>
    </row>
    <row r="12600" spans="3:7" x14ac:dyDescent="0.25">
      <c r="C12600" s="15"/>
      <c r="G12600"/>
    </row>
    <row r="12601" spans="3:7" x14ac:dyDescent="0.25">
      <c r="C12601" s="15"/>
      <c r="G12601"/>
    </row>
    <row r="12602" spans="3:7" x14ac:dyDescent="0.25">
      <c r="C12602" s="15"/>
      <c r="G12602"/>
    </row>
    <row r="12603" spans="3:7" x14ac:dyDescent="0.25">
      <c r="C12603" s="15"/>
      <c r="G12603"/>
    </row>
    <row r="12604" spans="3:7" x14ac:dyDescent="0.25">
      <c r="C12604" s="15"/>
      <c r="G12604"/>
    </row>
    <row r="12605" spans="3:7" x14ac:dyDescent="0.25">
      <c r="C12605" s="15"/>
      <c r="G12605"/>
    </row>
    <row r="12606" spans="3:7" x14ac:dyDescent="0.25">
      <c r="C12606" s="15"/>
      <c r="G12606"/>
    </row>
    <row r="12607" spans="3:7" x14ac:dyDescent="0.25">
      <c r="C12607" s="15"/>
      <c r="G12607"/>
    </row>
    <row r="12608" spans="3:7" x14ac:dyDescent="0.25">
      <c r="C12608" s="15"/>
      <c r="G12608"/>
    </row>
    <row r="12609" spans="3:7" x14ac:dyDescent="0.25">
      <c r="C12609" s="15"/>
      <c r="G12609"/>
    </row>
    <row r="12610" spans="3:7" x14ac:dyDescent="0.25">
      <c r="C12610" s="15"/>
      <c r="G12610"/>
    </row>
    <row r="12611" spans="3:7" x14ac:dyDescent="0.25">
      <c r="C12611" s="15"/>
      <c r="G12611"/>
    </row>
    <row r="12612" spans="3:7" x14ac:dyDescent="0.25">
      <c r="C12612" s="15"/>
      <c r="G12612"/>
    </row>
    <row r="12613" spans="3:7" x14ac:dyDescent="0.25">
      <c r="C12613" s="15"/>
      <c r="G12613"/>
    </row>
    <row r="12614" spans="3:7" x14ac:dyDescent="0.25">
      <c r="C12614" s="15"/>
      <c r="G12614"/>
    </row>
    <row r="12615" spans="3:7" x14ac:dyDescent="0.25">
      <c r="C12615" s="15"/>
      <c r="G12615"/>
    </row>
    <row r="12616" spans="3:7" x14ac:dyDescent="0.25">
      <c r="C12616" s="15"/>
      <c r="G12616"/>
    </row>
    <row r="12617" spans="3:7" x14ac:dyDescent="0.25">
      <c r="C12617" s="15"/>
      <c r="G12617"/>
    </row>
    <row r="12618" spans="3:7" x14ac:dyDescent="0.25">
      <c r="C12618" s="15"/>
      <c r="G12618"/>
    </row>
    <row r="12619" spans="3:7" x14ac:dyDescent="0.25">
      <c r="C12619" s="15"/>
      <c r="G12619"/>
    </row>
    <row r="12620" spans="3:7" x14ac:dyDescent="0.25">
      <c r="C12620" s="15"/>
      <c r="G12620"/>
    </row>
    <row r="12621" spans="3:7" x14ac:dyDescent="0.25">
      <c r="C12621" s="15"/>
      <c r="G12621"/>
    </row>
    <row r="12622" spans="3:7" x14ac:dyDescent="0.25">
      <c r="C12622" s="15"/>
      <c r="G12622"/>
    </row>
    <row r="12623" spans="3:7" x14ac:dyDescent="0.25">
      <c r="C12623" s="15"/>
      <c r="G12623"/>
    </row>
    <row r="12624" spans="3:7" x14ac:dyDescent="0.25">
      <c r="C12624" s="15"/>
      <c r="G12624"/>
    </row>
    <row r="12625" spans="3:7" x14ac:dyDescent="0.25">
      <c r="C12625" s="15"/>
      <c r="G12625"/>
    </row>
    <row r="12626" spans="3:7" x14ac:dyDescent="0.25">
      <c r="C12626" s="15"/>
      <c r="G12626"/>
    </row>
    <row r="12627" spans="3:7" x14ac:dyDescent="0.25">
      <c r="C12627" s="15"/>
      <c r="G12627"/>
    </row>
    <row r="12628" spans="3:7" x14ac:dyDescent="0.25">
      <c r="C12628" s="15"/>
      <c r="G12628"/>
    </row>
    <row r="12629" spans="3:7" x14ac:dyDescent="0.25">
      <c r="C12629" s="15"/>
      <c r="G12629"/>
    </row>
    <row r="12630" spans="3:7" x14ac:dyDescent="0.25">
      <c r="C12630" s="15"/>
      <c r="G12630"/>
    </row>
    <row r="12631" spans="3:7" x14ac:dyDescent="0.25">
      <c r="C12631" s="15"/>
      <c r="G12631"/>
    </row>
    <row r="12632" spans="3:7" x14ac:dyDescent="0.25">
      <c r="C12632" s="15"/>
      <c r="G12632"/>
    </row>
    <row r="12633" spans="3:7" x14ac:dyDescent="0.25">
      <c r="C12633" s="15"/>
      <c r="G12633"/>
    </row>
    <row r="12634" spans="3:7" x14ac:dyDescent="0.25">
      <c r="C12634" s="15"/>
      <c r="G12634"/>
    </row>
    <row r="12635" spans="3:7" x14ac:dyDescent="0.25">
      <c r="C12635" s="15"/>
      <c r="G12635"/>
    </row>
    <row r="12636" spans="3:7" x14ac:dyDescent="0.25">
      <c r="C12636" s="15"/>
      <c r="G12636"/>
    </row>
    <row r="12637" spans="3:7" x14ac:dyDescent="0.25">
      <c r="C12637" s="15"/>
      <c r="G12637"/>
    </row>
    <row r="12638" spans="3:7" x14ac:dyDescent="0.25">
      <c r="C12638" s="15"/>
      <c r="G12638"/>
    </row>
    <row r="12639" spans="3:7" x14ac:dyDescent="0.25">
      <c r="C12639" s="15"/>
      <c r="G12639"/>
    </row>
    <row r="12640" spans="3:7" x14ac:dyDescent="0.25">
      <c r="C12640" s="15"/>
      <c r="G12640"/>
    </row>
    <row r="12641" spans="3:7" x14ac:dyDescent="0.25">
      <c r="C12641" s="15"/>
      <c r="G12641"/>
    </row>
    <row r="12642" spans="3:7" x14ac:dyDescent="0.25">
      <c r="C12642" s="15"/>
      <c r="G12642"/>
    </row>
    <row r="12643" spans="3:7" x14ac:dyDescent="0.25">
      <c r="C12643" s="15"/>
      <c r="G12643"/>
    </row>
    <row r="12644" spans="3:7" x14ac:dyDescent="0.25">
      <c r="C12644" s="15"/>
      <c r="G12644"/>
    </row>
    <row r="12645" spans="3:7" x14ac:dyDescent="0.25">
      <c r="C12645" s="15"/>
      <c r="G12645"/>
    </row>
    <row r="12646" spans="3:7" x14ac:dyDescent="0.25">
      <c r="C12646" s="15"/>
      <c r="G12646"/>
    </row>
    <row r="12647" spans="3:7" x14ac:dyDescent="0.25">
      <c r="C12647" s="15"/>
      <c r="G12647"/>
    </row>
    <row r="12648" spans="3:7" x14ac:dyDescent="0.25">
      <c r="C12648" s="15"/>
      <c r="G12648"/>
    </row>
    <row r="12649" spans="3:7" x14ac:dyDescent="0.25">
      <c r="C12649" s="15"/>
      <c r="G12649"/>
    </row>
    <row r="12650" spans="3:7" x14ac:dyDescent="0.25">
      <c r="C12650" s="15"/>
      <c r="G12650"/>
    </row>
    <row r="12651" spans="3:7" x14ac:dyDescent="0.25">
      <c r="C12651" s="15"/>
      <c r="G12651"/>
    </row>
    <row r="12652" spans="3:7" x14ac:dyDescent="0.25">
      <c r="C12652" s="15"/>
      <c r="G12652"/>
    </row>
    <row r="12653" spans="3:7" x14ac:dyDescent="0.25">
      <c r="C12653" s="15"/>
      <c r="G12653"/>
    </row>
    <row r="12654" spans="3:7" x14ac:dyDescent="0.25">
      <c r="C12654" s="15"/>
      <c r="G12654"/>
    </row>
    <row r="12655" spans="3:7" x14ac:dyDescent="0.25">
      <c r="C12655" s="15"/>
      <c r="G12655"/>
    </row>
    <row r="12656" spans="3:7" x14ac:dyDescent="0.25">
      <c r="C12656" s="15"/>
      <c r="G12656"/>
    </row>
    <row r="12657" spans="3:7" x14ac:dyDescent="0.25">
      <c r="C12657" s="15"/>
      <c r="G12657"/>
    </row>
    <row r="12658" spans="3:7" x14ac:dyDescent="0.25">
      <c r="C12658" s="15"/>
      <c r="G12658"/>
    </row>
    <row r="12659" spans="3:7" x14ac:dyDescent="0.25">
      <c r="C12659" s="15"/>
      <c r="G12659"/>
    </row>
    <row r="12660" spans="3:7" x14ac:dyDescent="0.25">
      <c r="C12660" s="15"/>
      <c r="G12660"/>
    </row>
    <row r="12661" spans="3:7" x14ac:dyDescent="0.25">
      <c r="C12661" s="15"/>
      <c r="G12661"/>
    </row>
    <row r="12662" spans="3:7" x14ac:dyDescent="0.25">
      <c r="C12662" s="15"/>
      <c r="G12662"/>
    </row>
    <row r="12663" spans="3:7" x14ac:dyDescent="0.25">
      <c r="C12663" s="15"/>
      <c r="G12663"/>
    </row>
    <row r="12664" spans="3:7" x14ac:dyDescent="0.25">
      <c r="C12664" s="15"/>
      <c r="G12664"/>
    </row>
    <row r="12665" spans="3:7" x14ac:dyDescent="0.25">
      <c r="C12665" s="15"/>
      <c r="G12665"/>
    </row>
    <row r="12666" spans="3:7" x14ac:dyDescent="0.25">
      <c r="C12666" s="15"/>
      <c r="G12666"/>
    </row>
    <row r="12667" spans="3:7" x14ac:dyDescent="0.25">
      <c r="C12667" s="15"/>
      <c r="G12667"/>
    </row>
    <row r="12668" spans="3:7" x14ac:dyDescent="0.25">
      <c r="C12668" s="15"/>
      <c r="G12668"/>
    </row>
    <row r="12669" spans="3:7" x14ac:dyDescent="0.25">
      <c r="C12669" s="15"/>
      <c r="G12669"/>
    </row>
    <row r="12670" spans="3:7" x14ac:dyDescent="0.25">
      <c r="C12670" s="15"/>
      <c r="G12670"/>
    </row>
    <row r="12671" spans="3:7" x14ac:dyDescent="0.25">
      <c r="C12671" s="15"/>
      <c r="G12671"/>
    </row>
    <row r="12672" spans="3:7" x14ac:dyDescent="0.25">
      <c r="C12672" s="15"/>
      <c r="G12672"/>
    </row>
    <row r="12673" spans="3:7" x14ac:dyDescent="0.25">
      <c r="C12673" s="15"/>
      <c r="G12673"/>
    </row>
    <row r="12674" spans="3:7" x14ac:dyDescent="0.25">
      <c r="C12674" s="15"/>
      <c r="G12674"/>
    </row>
    <row r="12675" spans="3:7" x14ac:dyDescent="0.25">
      <c r="C12675" s="15"/>
      <c r="G12675"/>
    </row>
    <row r="12676" spans="3:7" x14ac:dyDescent="0.25">
      <c r="C12676" s="15"/>
      <c r="G12676"/>
    </row>
    <row r="12677" spans="3:7" x14ac:dyDescent="0.25">
      <c r="C12677" s="15"/>
      <c r="G12677"/>
    </row>
    <row r="12678" spans="3:7" x14ac:dyDescent="0.25">
      <c r="C12678" s="15"/>
      <c r="G12678"/>
    </row>
    <row r="12679" spans="3:7" x14ac:dyDescent="0.25">
      <c r="C12679" s="15"/>
      <c r="G12679"/>
    </row>
    <row r="12680" spans="3:7" x14ac:dyDescent="0.25">
      <c r="C12680" s="15"/>
      <c r="G12680"/>
    </row>
    <row r="12681" spans="3:7" x14ac:dyDescent="0.25">
      <c r="C12681" s="15"/>
      <c r="G12681"/>
    </row>
    <row r="12682" spans="3:7" x14ac:dyDescent="0.25">
      <c r="C12682" s="15"/>
      <c r="G12682"/>
    </row>
    <row r="12683" spans="3:7" x14ac:dyDescent="0.25">
      <c r="C12683" s="15"/>
      <c r="G12683"/>
    </row>
    <row r="12684" spans="3:7" x14ac:dyDescent="0.25">
      <c r="C12684" s="15"/>
      <c r="G12684"/>
    </row>
    <row r="12685" spans="3:7" x14ac:dyDescent="0.25">
      <c r="C12685" s="15"/>
      <c r="G12685"/>
    </row>
    <row r="12686" spans="3:7" x14ac:dyDescent="0.25">
      <c r="C12686" s="15"/>
      <c r="G12686"/>
    </row>
    <row r="12687" spans="3:7" x14ac:dyDescent="0.25">
      <c r="C12687" s="15"/>
      <c r="G12687"/>
    </row>
    <row r="12688" spans="3:7" x14ac:dyDescent="0.25">
      <c r="C12688" s="15"/>
      <c r="G12688"/>
    </row>
    <row r="12689" spans="3:7" x14ac:dyDescent="0.25">
      <c r="C12689" s="15"/>
      <c r="G12689"/>
    </row>
    <row r="12690" spans="3:7" x14ac:dyDescent="0.25">
      <c r="C12690" s="15"/>
      <c r="G12690"/>
    </row>
    <row r="12691" spans="3:7" x14ac:dyDescent="0.25">
      <c r="C12691" s="15"/>
      <c r="G12691"/>
    </row>
    <row r="12692" spans="3:7" x14ac:dyDescent="0.25">
      <c r="C12692" s="15"/>
      <c r="G12692"/>
    </row>
    <row r="12693" spans="3:7" x14ac:dyDescent="0.25">
      <c r="C12693" s="15"/>
      <c r="G12693"/>
    </row>
    <row r="12694" spans="3:7" x14ac:dyDescent="0.25">
      <c r="C12694" s="15"/>
      <c r="G12694"/>
    </row>
    <row r="12695" spans="3:7" x14ac:dyDescent="0.25">
      <c r="C12695" s="15"/>
      <c r="G12695"/>
    </row>
    <row r="12696" spans="3:7" x14ac:dyDescent="0.25">
      <c r="C12696" s="15"/>
      <c r="G12696"/>
    </row>
    <row r="12697" spans="3:7" x14ac:dyDescent="0.25">
      <c r="C12697" s="15"/>
      <c r="G12697"/>
    </row>
    <row r="12698" spans="3:7" x14ac:dyDescent="0.25">
      <c r="C12698" s="15"/>
      <c r="G12698"/>
    </row>
    <row r="12699" spans="3:7" x14ac:dyDescent="0.25">
      <c r="C12699" s="15"/>
      <c r="G12699"/>
    </row>
    <row r="12700" spans="3:7" x14ac:dyDescent="0.25">
      <c r="C12700" s="15"/>
      <c r="G12700"/>
    </row>
    <row r="12701" spans="3:7" x14ac:dyDescent="0.25">
      <c r="C12701" s="15"/>
      <c r="G12701"/>
    </row>
    <row r="12702" spans="3:7" x14ac:dyDescent="0.25">
      <c r="C12702" s="15"/>
      <c r="G12702"/>
    </row>
    <row r="12703" spans="3:7" x14ac:dyDescent="0.25">
      <c r="C12703" s="15"/>
      <c r="G12703"/>
    </row>
    <row r="12704" spans="3:7" x14ac:dyDescent="0.25">
      <c r="C12704" s="15"/>
      <c r="G12704"/>
    </row>
    <row r="12705" spans="3:7" x14ac:dyDescent="0.25">
      <c r="C12705" s="15"/>
      <c r="G12705"/>
    </row>
    <row r="12706" spans="3:7" x14ac:dyDescent="0.25">
      <c r="C12706" s="15"/>
      <c r="G12706"/>
    </row>
    <row r="12707" spans="3:7" x14ac:dyDescent="0.25">
      <c r="C12707" s="15"/>
      <c r="G12707"/>
    </row>
    <row r="12708" spans="3:7" x14ac:dyDescent="0.25">
      <c r="C12708" s="15"/>
      <c r="G12708"/>
    </row>
    <row r="12709" spans="3:7" x14ac:dyDescent="0.25">
      <c r="C12709" s="15"/>
      <c r="G12709"/>
    </row>
    <row r="12710" spans="3:7" x14ac:dyDescent="0.25">
      <c r="C12710" s="15"/>
      <c r="G12710"/>
    </row>
    <row r="12711" spans="3:7" x14ac:dyDescent="0.25">
      <c r="C12711" s="15"/>
      <c r="G12711"/>
    </row>
    <row r="12712" spans="3:7" x14ac:dyDescent="0.25">
      <c r="C12712" s="15"/>
      <c r="G12712"/>
    </row>
    <row r="12713" spans="3:7" x14ac:dyDescent="0.25">
      <c r="C12713" s="15"/>
      <c r="G12713"/>
    </row>
    <row r="12714" spans="3:7" x14ac:dyDescent="0.25">
      <c r="C12714" s="15"/>
      <c r="G12714"/>
    </row>
    <row r="12715" spans="3:7" x14ac:dyDescent="0.25">
      <c r="C12715" s="15"/>
      <c r="G12715"/>
    </row>
    <row r="12716" spans="3:7" x14ac:dyDescent="0.25">
      <c r="C12716" s="15"/>
      <c r="G12716"/>
    </row>
    <row r="12717" spans="3:7" x14ac:dyDescent="0.25">
      <c r="C12717" s="15"/>
      <c r="G12717"/>
    </row>
    <row r="12718" spans="3:7" x14ac:dyDescent="0.25">
      <c r="C12718" s="15"/>
      <c r="G12718"/>
    </row>
    <row r="12719" spans="3:7" x14ac:dyDescent="0.25">
      <c r="C12719" s="15"/>
      <c r="G12719"/>
    </row>
    <row r="12720" spans="3:7" x14ac:dyDescent="0.25">
      <c r="C12720" s="15"/>
      <c r="G12720"/>
    </row>
    <row r="12721" spans="3:7" x14ac:dyDescent="0.25">
      <c r="C12721" s="15"/>
      <c r="G12721"/>
    </row>
    <row r="12722" spans="3:7" x14ac:dyDescent="0.25">
      <c r="C12722" s="15"/>
      <c r="G12722"/>
    </row>
    <row r="12723" spans="3:7" x14ac:dyDescent="0.25">
      <c r="C12723" s="15"/>
      <c r="G12723"/>
    </row>
    <row r="12724" spans="3:7" x14ac:dyDescent="0.25">
      <c r="C12724" s="15"/>
      <c r="G12724"/>
    </row>
    <row r="12725" spans="3:7" x14ac:dyDescent="0.25">
      <c r="C12725" s="15"/>
      <c r="G12725"/>
    </row>
    <row r="12726" spans="3:7" x14ac:dyDescent="0.25">
      <c r="C12726" s="15"/>
      <c r="G12726"/>
    </row>
    <row r="12727" spans="3:7" x14ac:dyDescent="0.25">
      <c r="C12727" s="15"/>
      <c r="G12727"/>
    </row>
    <row r="12728" spans="3:7" x14ac:dyDescent="0.25">
      <c r="C12728" s="15"/>
      <c r="G12728"/>
    </row>
    <row r="12729" spans="3:7" x14ac:dyDescent="0.25">
      <c r="C12729" s="15"/>
      <c r="G12729"/>
    </row>
    <row r="12730" spans="3:7" x14ac:dyDescent="0.25">
      <c r="C12730" s="15"/>
      <c r="G12730"/>
    </row>
    <row r="12731" spans="3:7" x14ac:dyDescent="0.25">
      <c r="C12731" s="15"/>
      <c r="G12731"/>
    </row>
    <row r="12732" spans="3:7" x14ac:dyDescent="0.25">
      <c r="C12732" s="15"/>
      <c r="G12732"/>
    </row>
    <row r="12733" spans="3:7" x14ac:dyDescent="0.25">
      <c r="C12733" s="15"/>
      <c r="G12733"/>
    </row>
    <row r="12734" spans="3:7" x14ac:dyDescent="0.25">
      <c r="C12734" s="15"/>
      <c r="G12734"/>
    </row>
    <row r="12735" spans="3:7" x14ac:dyDescent="0.25">
      <c r="C12735" s="15"/>
      <c r="G12735"/>
    </row>
    <row r="12736" spans="3:7" x14ac:dyDescent="0.25">
      <c r="C12736" s="15"/>
      <c r="G12736"/>
    </row>
    <row r="12737" spans="3:7" x14ac:dyDescent="0.25">
      <c r="C12737" s="15"/>
      <c r="G12737"/>
    </row>
    <row r="12738" spans="3:7" x14ac:dyDescent="0.25">
      <c r="C12738" s="15"/>
      <c r="G12738"/>
    </row>
    <row r="12739" spans="3:7" x14ac:dyDescent="0.25">
      <c r="C12739" s="15"/>
      <c r="G12739"/>
    </row>
    <row r="12740" spans="3:7" x14ac:dyDescent="0.25">
      <c r="C12740" s="15"/>
      <c r="G12740"/>
    </row>
    <row r="12741" spans="3:7" x14ac:dyDescent="0.25">
      <c r="C12741" s="15"/>
      <c r="G12741"/>
    </row>
    <row r="12742" spans="3:7" x14ac:dyDescent="0.25">
      <c r="C12742" s="15"/>
      <c r="G12742"/>
    </row>
    <row r="12743" spans="3:7" x14ac:dyDescent="0.25">
      <c r="C12743" s="15"/>
      <c r="G12743"/>
    </row>
    <row r="12744" spans="3:7" x14ac:dyDescent="0.25">
      <c r="C12744" s="15"/>
      <c r="G12744"/>
    </row>
    <row r="12745" spans="3:7" x14ac:dyDescent="0.25">
      <c r="C12745" s="15"/>
      <c r="G12745"/>
    </row>
    <row r="12746" spans="3:7" x14ac:dyDescent="0.25">
      <c r="C12746" s="15"/>
      <c r="G12746"/>
    </row>
    <row r="12747" spans="3:7" x14ac:dyDescent="0.25">
      <c r="C12747" s="15"/>
      <c r="G12747"/>
    </row>
    <row r="12748" spans="3:7" x14ac:dyDescent="0.25">
      <c r="C12748" s="15"/>
      <c r="G12748"/>
    </row>
    <row r="12749" spans="3:7" x14ac:dyDescent="0.25">
      <c r="C12749" s="15"/>
      <c r="G12749"/>
    </row>
    <row r="12750" spans="3:7" x14ac:dyDescent="0.25">
      <c r="C12750" s="15"/>
      <c r="G12750"/>
    </row>
    <row r="12751" spans="3:7" x14ac:dyDescent="0.25">
      <c r="C12751" s="15"/>
      <c r="G12751"/>
    </row>
    <row r="12752" spans="3:7" x14ac:dyDescent="0.25">
      <c r="C12752" s="15"/>
      <c r="G12752"/>
    </row>
    <row r="12753" spans="3:7" x14ac:dyDescent="0.25">
      <c r="C12753" s="15"/>
      <c r="G12753"/>
    </row>
    <row r="12754" spans="3:7" x14ac:dyDescent="0.25">
      <c r="C12754" s="15"/>
      <c r="G12754"/>
    </row>
    <row r="12755" spans="3:7" x14ac:dyDescent="0.25">
      <c r="C12755" s="15"/>
      <c r="G12755"/>
    </row>
    <row r="12756" spans="3:7" x14ac:dyDescent="0.25">
      <c r="C12756" s="15"/>
      <c r="G12756"/>
    </row>
    <row r="12757" spans="3:7" x14ac:dyDescent="0.25">
      <c r="C12757" s="15"/>
      <c r="G12757"/>
    </row>
    <row r="12758" spans="3:7" x14ac:dyDescent="0.25">
      <c r="C12758" s="15"/>
      <c r="G12758"/>
    </row>
    <row r="12759" spans="3:7" x14ac:dyDescent="0.25">
      <c r="C12759" s="15"/>
      <c r="G12759"/>
    </row>
    <row r="12760" spans="3:7" x14ac:dyDescent="0.25">
      <c r="C12760" s="15"/>
      <c r="G12760"/>
    </row>
    <row r="12761" spans="3:7" x14ac:dyDescent="0.25">
      <c r="C12761" s="15"/>
      <c r="G12761"/>
    </row>
    <row r="12762" spans="3:7" x14ac:dyDescent="0.25">
      <c r="C12762" s="15"/>
      <c r="G12762"/>
    </row>
    <row r="12763" spans="3:7" x14ac:dyDescent="0.25">
      <c r="C12763" s="15"/>
      <c r="G12763"/>
    </row>
    <row r="12764" spans="3:7" x14ac:dyDescent="0.25">
      <c r="C12764" s="15"/>
      <c r="G12764"/>
    </row>
    <row r="12765" spans="3:7" x14ac:dyDescent="0.25">
      <c r="C12765" s="15"/>
      <c r="G12765"/>
    </row>
    <row r="12766" spans="3:7" x14ac:dyDescent="0.25">
      <c r="C12766" s="15"/>
      <c r="G12766"/>
    </row>
    <row r="12767" spans="3:7" x14ac:dyDescent="0.25">
      <c r="C12767" s="15"/>
      <c r="G12767"/>
    </row>
    <row r="12768" spans="3:7" x14ac:dyDescent="0.25">
      <c r="C12768" s="15"/>
      <c r="G12768"/>
    </row>
    <row r="12769" spans="3:7" x14ac:dyDescent="0.25">
      <c r="C12769" s="15"/>
      <c r="G12769"/>
    </row>
    <row r="12770" spans="3:7" x14ac:dyDescent="0.25">
      <c r="C12770" s="15"/>
      <c r="G12770"/>
    </row>
    <row r="12771" spans="3:7" x14ac:dyDescent="0.25">
      <c r="C12771" s="15"/>
      <c r="G12771"/>
    </row>
    <row r="12772" spans="3:7" x14ac:dyDescent="0.25">
      <c r="C12772" s="15"/>
      <c r="G12772"/>
    </row>
    <row r="12773" spans="3:7" x14ac:dyDescent="0.25">
      <c r="C12773" s="15"/>
      <c r="G12773"/>
    </row>
    <row r="12774" spans="3:7" x14ac:dyDescent="0.25">
      <c r="C12774" s="15"/>
      <c r="G12774"/>
    </row>
    <row r="12775" spans="3:7" x14ac:dyDescent="0.25">
      <c r="C12775" s="15"/>
      <c r="G12775"/>
    </row>
    <row r="12776" spans="3:7" x14ac:dyDescent="0.25">
      <c r="C12776" s="15"/>
      <c r="G12776"/>
    </row>
    <row r="12777" spans="3:7" x14ac:dyDescent="0.25">
      <c r="C12777" s="15"/>
      <c r="G12777"/>
    </row>
    <row r="12778" spans="3:7" x14ac:dyDescent="0.25">
      <c r="C12778" s="15"/>
      <c r="G12778"/>
    </row>
    <row r="12779" spans="3:7" x14ac:dyDescent="0.25">
      <c r="C12779" s="15"/>
      <c r="G12779"/>
    </row>
    <row r="12780" spans="3:7" x14ac:dyDescent="0.25">
      <c r="C12780" s="15"/>
      <c r="G12780"/>
    </row>
    <row r="12781" spans="3:7" x14ac:dyDescent="0.25">
      <c r="C12781" s="15"/>
      <c r="G12781"/>
    </row>
    <row r="12782" spans="3:7" x14ac:dyDescent="0.25">
      <c r="C12782" s="15"/>
      <c r="G12782"/>
    </row>
    <row r="12783" spans="3:7" x14ac:dyDescent="0.25">
      <c r="C12783" s="15"/>
      <c r="G12783"/>
    </row>
    <row r="12784" spans="3:7" x14ac:dyDescent="0.25">
      <c r="C12784" s="15"/>
      <c r="G12784"/>
    </row>
    <row r="12785" spans="3:7" x14ac:dyDescent="0.25">
      <c r="C12785" s="15"/>
      <c r="G12785"/>
    </row>
    <row r="12786" spans="3:7" x14ac:dyDescent="0.25">
      <c r="C12786" s="15"/>
      <c r="G12786"/>
    </row>
    <row r="12787" spans="3:7" x14ac:dyDescent="0.25">
      <c r="C12787" s="15"/>
      <c r="G12787"/>
    </row>
    <row r="12788" spans="3:7" x14ac:dyDescent="0.25">
      <c r="C12788" s="15"/>
      <c r="G12788"/>
    </row>
    <row r="12789" spans="3:7" x14ac:dyDescent="0.25">
      <c r="C12789" s="15"/>
      <c r="G12789"/>
    </row>
    <row r="12790" spans="3:7" x14ac:dyDescent="0.25">
      <c r="C12790" s="15"/>
      <c r="G12790"/>
    </row>
    <row r="12791" spans="3:7" x14ac:dyDescent="0.25">
      <c r="C12791" s="15"/>
      <c r="G12791"/>
    </row>
    <row r="12792" spans="3:7" x14ac:dyDescent="0.25">
      <c r="C12792" s="15"/>
      <c r="G12792"/>
    </row>
    <row r="12793" spans="3:7" x14ac:dyDescent="0.25">
      <c r="C12793" s="15"/>
      <c r="G12793"/>
    </row>
    <row r="12794" spans="3:7" x14ac:dyDescent="0.25">
      <c r="C12794" s="15"/>
      <c r="G12794"/>
    </row>
    <row r="12795" spans="3:7" x14ac:dyDescent="0.25">
      <c r="C12795" s="15"/>
      <c r="G12795"/>
    </row>
    <row r="12796" spans="3:7" x14ac:dyDescent="0.25">
      <c r="C12796" s="15"/>
      <c r="G12796"/>
    </row>
    <row r="12797" spans="3:7" x14ac:dyDescent="0.25">
      <c r="C12797" s="15"/>
      <c r="G12797"/>
    </row>
    <row r="12798" spans="3:7" x14ac:dyDescent="0.25">
      <c r="C12798" s="15"/>
      <c r="G12798"/>
    </row>
    <row r="12799" spans="3:7" x14ac:dyDescent="0.25">
      <c r="C12799" s="15"/>
      <c r="G12799"/>
    </row>
    <row r="12800" spans="3:7" x14ac:dyDescent="0.25">
      <c r="C12800" s="15"/>
      <c r="G12800"/>
    </row>
    <row r="12801" spans="3:7" x14ac:dyDescent="0.25">
      <c r="C12801" s="15"/>
      <c r="G12801"/>
    </row>
    <row r="12802" spans="3:7" x14ac:dyDescent="0.25">
      <c r="C12802" s="15"/>
      <c r="G12802"/>
    </row>
    <row r="12803" spans="3:7" x14ac:dyDescent="0.25">
      <c r="C12803" s="15"/>
      <c r="G12803"/>
    </row>
    <row r="12804" spans="3:7" x14ac:dyDescent="0.25">
      <c r="C12804" s="15"/>
      <c r="G12804"/>
    </row>
    <row r="12805" spans="3:7" x14ac:dyDescent="0.25">
      <c r="C12805" s="15"/>
      <c r="G12805"/>
    </row>
    <row r="12806" spans="3:7" x14ac:dyDescent="0.25">
      <c r="C12806" s="15"/>
      <c r="G12806"/>
    </row>
    <row r="12807" spans="3:7" x14ac:dyDescent="0.25">
      <c r="C12807" s="15"/>
      <c r="G12807"/>
    </row>
    <row r="12808" spans="3:7" x14ac:dyDescent="0.25">
      <c r="C12808" s="15"/>
      <c r="G12808"/>
    </row>
    <row r="12809" spans="3:7" x14ac:dyDescent="0.25">
      <c r="C12809" s="15"/>
      <c r="G12809"/>
    </row>
    <row r="12810" spans="3:7" x14ac:dyDescent="0.25">
      <c r="C12810" s="15"/>
      <c r="G12810"/>
    </row>
    <row r="12811" spans="3:7" x14ac:dyDescent="0.25">
      <c r="C12811" s="15"/>
      <c r="G12811"/>
    </row>
    <row r="12812" spans="3:7" x14ac:dyDescent="0.25">
      <c r="C12812" s="15"/>
      <c r="G12812"/>
    </row>
    <row r="12813" spans="3:7" x14ac:dyDescent="0.25">
      <c r="C12813" s="15"/>
      <c r="G12813"/>
    </row>
    <row r="12814" spans="3:7" x14ac:dyDescent="0.25">
      <c r="C12814" s="15"/>
      <c r="G12814"/>
    </row>
    <row r="12815" spans="3:7" x14ac:dyDescent="0.25">
      <c r="C12815" s="15"/>
      <c r="G12815"/>
    </row>
    <row r="12816" spans="3:7" x14ac:dyDescent="0.25">
      <c r="C12816" s="15"/>
      <c r="G12816"/>
    </row>
    <row r="12817" spans="3:7" x14ac:dyDescent="0.25">
      <c r="C12817" s="15"/>
      <c r="G12817"/>
    </row>
    <row r="12818" spans="3:7" x14ac:dyDescent="0.25">
      <c r="C12818" s="15"/>
      <c r="G12818"/>
    </row>
    <row r="12819" spans="3:7" x14ac:dyDescent="0.25">
      <c r="C12819" s="15"/>
      <c r="G12819"/>
    </row>
    <row r="12820" spans="3:7" x14ac:dyDescent="0.25">
      <c r="C12820" s="15"/>
      <c r="G12820"/>
    </row>
    <row r="12821" spans="3:7" x14ac:dyDescent="0.25">
      <c r="C12821" s="15"/>
      <c r="G12821"/>
    </row>
    <row r="12822" spans="3:7" x14ac:dyDescent="0.25">
      <c r="C12822" s="15"/>
      <c r="G12822"/>
    </row>
    <row r="12823" spans="3:7" x14ac:dyDescent="0.25">
      <c r="C12823" s="15"/>
      <c r="G12823"/>
    </row>
    <row r="12824" spans="3:7" x14ac:dyDescent="0.25">
      <c r="C12824" s="15"/>
      <c r="G12824"/>
    </row>
    <row r="12825" spans="3:7" x14ac:dyDescent="0.25">
      <c r="C12825" s="15"/>
      <c r="G12825"/>
    </row>
    <row r="12826" spans="3:7" x14ac:dyDescent="0.25">
      <c r="C12826" s="15"/>
      <c r="G12826"/>
    </row>
    <row r="12827" spans="3:7" x14ac:dyDescent="0.25">
      <c r="C12827" s="15"/>
      <c r="G12827"/>
    </row>
    <row r="12828" spans="3:7" x14ac:dyDescent="0.25">
      <c r="C12828" s="15"/>
      <c r="G12828"/>
    </row>
    <row r="12829" spans="3:7" x14ac:dyDescent="0.25">
      <c r="C12829" s="15"/>
      <c r="G12829"/>
    </row>
    <row r="12830" spans="3:7" x14ac:dyDescent="0.25">
      <c r="C12830" s="15"/>
      <c r="G12830"/>
    </row>
    <row r="12831" spans="3:7" x14ac:dyDescent="0.25">
      <c r="C12831" s="15"/>
      <c r="G12831"/>
    </row>
    <row r="12832" spans="3:7" x14ac:dyDescent="0.25">
      <c r="C12832" s="15"/>
      <c r="G12832"/>
    </row>
    <row r="12833" spans="3:7" x14ac:dyDescent="0.25">
      <c r="C12833" s="15"/>
      <c r="G12833"/>
    </row>
    <row r="12834" spans="3:7" x14ac:dyDescent="0.25">
      <c r="C12834" s="15"/>
      <c r="G12834"/>
    </row>
    <row r="12835" spans="3:7" x14ac:dyDescent="0.25">
      <c r="C12835" s="15"/>
      <c r="G12835"/>
    </row>
    <row r="12836" spans="3:7" x14ac:dyDescent="0.25">
      <c r="C12836" s="15"/>
      <c r="G12836"/>
    </row>
    <row r="12837" spans="3:7" x14ac:dyDescent="0.25">
      <c r="C12837" s="15"/>
      <c r="G12837"/>
    </row>
    <row r="12838" spans="3:7" x14ac:dyDescent="0.25">
      <c r="C12838" s="15"/>
      <c r="G12838"/>
    </row>
    <row r="12839" spans="3:7" x14ac:dyDescent="0.25">
      <c r="C12839" s="15"/>
      <c r="G12839"/>
    </row>
    <row r="12840" spans="3:7" x14ac:dyDescent="0.25">
      <c r="C12840" s="15"/>
      <c r="G12840"/>
    </row>
    <row r="12841" spans="3:7" x14ac:dyDescent="0.25">
      <c r="C12841" s="15"/>
      <c r="G12841"/>
    </row>
    <row r="12842" spans="3:7" x14ac:dyDescent="0.25">
      <c r="C12842" s="15"/>
      <c r="G12842"/>
    </row>
    <row r="12843" spans="3:7" x14ac:dyDescent="0.25">
      <c r="C12843" s="15"/>
      <c r="G12843"/>
    </row>
    <row r="12844" spans="3:7" x14ac:dyDescent="0.25">
      <c r="C12844" s="15"/>
      <c r="G12844"/>
    </row>
    <row r="12845" spans="3:7" x14ac:dyDescent="0.25">
      <c r="C12845" s="15"/>
      <c r="G12845"/>
    </row>
    <row r="12846" spans="3:7" x14ac:dyDescent="0.25">
      <c r="C12846" s="15"/>
      <c r="G12846"/>
    </row>
    <row r="12847" spans="3:7" x14ac:dyDescent="0.25">
      <c r="C12847" s="15"/>
      <c r="G12847"/>
    </row>
    <row r="12848" spans="3:7" x14ac:dyDescent="0.25">
      <c r="C12848" s="15"/>
      <c r="G12848"/>
    </row>
    <row r="12849" spans="3:7" x14ac:dyDescent="0.25">
      <c r="C12849" s="15"/>
      <c r="G12849"/>
    </row>
    <row r="12850" spans="3:7" x14ac:dyDescent="0.25">
      <c r="C12850" s="15"/>
      <c r="G12850"/>
    </row>
    <row r="12851" spans="3:7" x14ac:dyDescent="0.25">
      <c r="C12851" s="15"/>
      <c r="G12851"/>
    </row>
    <row r="12852" spans="3:7" x14ac:dyDescent="0.25">
      <c r="C12852" s="15"/>
      <c r="G12852"/>
    </row>
    <row r="12853" spans="3:7" x14ac:dyDescent="0.25">
      <c r="C12853" s="15"/>
      <c r="G12853"/>
    </row>
    <row r="12854" spans="3:7" x14ac:dyDescent="0.25">
      <c r="C12854" s="15"/>
      <c r="G12854"/>
    </row>
    <row r="12855" spans="3:7" x14ac:dyDescent="0.25">
      <c r="C12855" s="15"/>
      <c r="G12855"/>
    </row>
    <row r="12856" spans="3:7" x14ac:dyDescent="0.25">
      <c r="C12856" s="15"/>
      <c r="G12856"/>
    </row>
    <row r="12857" spans="3:7" x14ac:dyDescent="0.25">
      <c r="C12857" s="15"/>
      <c r="G12857"/>
    </row>
    <row r="12858" spans="3:7" x14ac:dyDescent="0.25">
      <c r="C12858" s="15"/>
      <c r="G12858"/>
    </row>
    <row r="12859" spans="3:7" x14ac:dyDescent="0.25">
      <c r="C12859" s="15"/>
      <c r="G12859"/>
    </row>
    <row r="12860" spans="3:7" x14ac:dyDescent="0.25">
      <c r="C12860" s="15"/>
      <c r="G12860"/>
    </row>
    <row r="12861" spans="3:7" x14ac:dyDescent="0.25">
      <c r="C12861" s="15"/>
      <c r="G12861"/>
    </row>
    <row r="12862" spans="3:7" x14ac:dyDescent="0.25">
      <c r="C12862" s="15"/>
      <c r="G12862"/>
    </row>
    <row r="12863" spans="3:7" x14ac:dyDescent="0.25">
      <c r="C12863" s="15"/>
      <c r="G12863"/>
    </row>
    <row r="12864" spans="3:7" x14ac:dyDescent="0.25">
      <c r="C12864" s="15"/>
      <c r="G12864"/>
    </row>
    <row r="12865" spans="3:7" x14ac:dyDescent="0.25">
      <c r="C12865" s="15"/>
      <c r="G12865"/>
    </row>
    <row r="12866" spans="3:7" x14ac:dyDescent="0.25">
      <c r="C12866" s="15"/>
      <c r="G12866"/>
    </row>
    <row r="12867" spans="3:7" x14ac:dyDescent="0.25">
      <c r="C12867" s="15"/>
      <c r="G12867"/>
    </row>
    <row r="12868" spans="3:7" x14ac:dyDescent="0.25">
      <c r="C12868" s="15"/>
      <c r="G12868"/>
    </row>
    <row r="12869" spans="3:7" x14ac:dyDescent="0.25">
      <c r="C12869" s="15"/>
      <c r="G12869"/>
    </row>
    <row r="12870" spans="3:7" x14ac:dyDescent="0.25">
      <c r="C12870" s="15"/>
      <c r="G12870"/>
    </row>
    <row r="12871" spans="3:7" x14ac:dyDescent="0.25">
      <c r="C12871" s="15"/>
      <c r="G12871"/>
    </row>
    <row r="12872" spans="3:7" x14ac:dyDescent="0.25">
      <c r="C12872" s="15"/>
      <c r="G12872"/>
    </row>
    <row r="12873" spans="3:7" x14ac:dyDescent="0.25">
      <c r="C12873" s="15"/>
      <c r="G12873"/>
    </row>
    <row r="12874" spans="3:7" x14ac:dyDescent="0.25">
      <c r="C12874" s="15"/>
      <c r="G12874"/>
    </row>
    <row r="12875" spans="3:7" x14ac:dyDescent="0.25">
      <c r="C12875" s="15"/>
      <c r="G12875"/>
    </row>
    <row r="12876" spans="3:7" x14ac:dyDescent="0.25">
      <c r="C12876" s="15"/>
      <c r="G12876"/>
    </row>
    <row r="12877" spans="3:7" x14ac:dyDescent="0.25">
      <c r="C12877" s="15"/>
      <c r="G12877"/>
    </row>
    <row r="12878" spans="3:7" x14ac:dyDescent="0.25">
      <c r="C12878" s="15"/>
      <c r="G12878"/>
    </row>
    <row r="12879" spans="3:7" x14ac:dyDescent="0.25">
      <c r="C12879" s="15"/>
      <c r="G12879"/>
    </row>
    <row r="12880" spans="3:7" x14ac:dyDescent="0.25">
      <c r="C12880" s="15"/>
      <c r="G12880"/>
    </row>
    <row r="12881" spans="3:7" x14ac:dyDescent="0.25">
      <c r="C12881" s="15"/>
      <c r="G12881"/>
    </row>
    <row r="12882" spans="3:7" x14ac:dyDescent="0.25">
      <c r="C12882" s="15"/>
      <c r="G12882"/>
    </row>
    <row r="12883" spans="3:7" x14ac:dyDescent="0.25">
      <c r="C12883" s="15"/>
      <c r="G12883"/>
    </row>
    <row r="12884" spans="3:7" x14ac:dyDescent="0.25">
      <c r="C12884" s="15"/>
      <c r="G12884"/>
    </row>
    <row r="12885" spans="3:7" x14ac:dyDescent="0.25">
      <c r="C12885" s="15"/>
      <c r="G12885"/>
    </row>
    <row r="12886" spans="3:7" x14ac:dyDescent="0.25">
      <c r="C12886" s="15"/>
      <c r="G12886"/>
    </row>
    <row r="12887" spans="3:7" x14ac:dyDescent="0.25">
      <c r="C12887" s="15"/>
      <c r="G12887"/>
    </row>
    <row r="12888" spans="3:7" x14ac:dyDescent="0.25">
      <c r="C12888" s="15"/>
      <c r="G12888"/>
    </row>
    <row r="12889" spans="3:7" x14ac:dyDescent="0.25">
      <c r="C12889" s="15"/>
      <c r="G12889"/>
    </row>
    <row r="12890" spans="3:7" x14ac:dyDescent="0.25">
      <c r="C12890" s="15"/>
      <c r="G12890"/>
    </row>
    <row r="12891" spans="3:7" x14ac:dyDescent="0.25">
      <c r="C12891" s="15"/>
      <c r="G12891"/>
    </row>
    <row r="12892" spans="3:7" x14ac:dyDescent="0.25">
      <c r="C12892" s="15"/>
      <c r="G12892"/>
    </row>
    <row r="12893" spans="3:7" x14ac:dyDescent="0.25">
      <c r="C12893" s="15"/>
      <c r="G12893"/>
    </row>
    <row r="12894" spans="3:7" x14ac:dyDescent="0.25">
      <c r="C12894" s="15"/>
      <c r="G12894"/>
    </row>
    <row r="12895" spans="3:7" x14ac:dyDescent="0.25">
      <c r="C12895" s="15"/>
      <c r="G12895"/>
    </row>
    <row r="12896" spans="3:7" x14ac:dyDescent="0.25">
      <c r="C12896" s="15"/>
      <c r="G12896"/>
    </row>
    <row r="12897" spans="3:7" x14ac:dyDescent="0.25">
      <c r="C12897" s="15"/>
      <c r="G12897"/>
    </row>
    <row r="12898" spans="3:7" x14ac:dyDescent="0.25">
      <c r="C12898" s="15"/>
      <c r="G12898"/>
    </row>
    <row r="12899" spans="3:7" x14ac:dyDescent="0.25">
      <c r="C12899" s="15"/>
      <c r="G12899"/>
    </row>
    <row r="12900" spans="3:7" x14ac:dyDescent="0.25">
      <c r="C12900" s="15"/>
      <c r="G12900"/>
    </row>
    <row r="12901" spans="3:7" x14ac:dyDescent="0.25">
      <c r="C12901" s="15"/>
      <c r="G12901"/>
    </row>
    <row r="12902" spans="3:7" x14ac:dyDescent="0.25">
      <c r="C12902" s="15"/>
      <c r="G12902"/>
    </row>
    <row r="12903" spans="3:7" x14ac:dyDescent="0.25">
      <c r="C12903" s="15"/>
      <c r="G12903"/>
    </row>
    <row r="12904" spans="3:7" x14ac:dyDescent="0.25">
      <c r="C12904" s="15"/>
      <c r="G12904"/>
    </row>
    <row r="12905" spans="3:7" x14ac:dyDescent="0.25">
      <c r="C12905" s="15"/>
      <c r="G12905"/>
    </row>
    <row r="12906" spans="3:7" x14ac:dyDescent="0.25">
      <c r="C12906" s="15"/>
      <c r="G12906"/>
    </row>
    <row r="12907" spans="3:7" x14ac:dyDescent="0.25">
      <c r="C12907" s="15"/>
      <c r="G12907"/>
    </row>
    <row r="12908" spans="3:7" x14ac:dyDescent="0.25">
      <c r="C12908" s="15"/>
      <c r="G12908"/>
    </row>
    <row r="12909" spans="3:7" x14ac:dyDescent="0.25">
      <c r="C12909" s="15"/>
      <c r="G12909"/>
    </row>
    <row r="12910" spans="3:7" x14ac:dyDescent="0.25">
      <c r="C12910" s="15"/>
      <c r="G12910"/>
    </row>
    <row r="12911" spans="3:7" x14ac:dyDescent="0.25">
      <c r="C12911" s="15"/>
      <c r="G12911"/>
    </row>
    <row r="12912" spans="3:7" x14ac:dyDescent="0.25">
      <c r="C12912" s="15"/>
      <c r="G12912"/>
    </row>
    <row r="12913" spans="3:7" x14ac:dyDescent="0.25">
      <c r="C12913" s="15"/>
      <c r="G12913"/>
    </row>
    <row r="12914" spans="3:7" x14ac:dyDescent="0.25">
      <c r="C12914" s="15"/>
      <c r="G12914"/>
    </row>
    <row r="12915" spans="3:7" x14ac:dyDescent="0.25">
      <c r="C12915" s="15"/>
      <c r="G12915"/>
    </row>
    <row r="12916" spans="3:7" x14ac:dyDescent="0.25">
      <c r="C12916" s="15"/>
      <c r="G12916"/>
    </row>
    <row r="12917" spans="3:7" x14ac:dyDescent="0.25">
      <c r="C12917" s="15"/>
      <c r="G12917"/>
    </row>
    <row r="12918" spans="3:7" x14ac:dyDescent="0.25">
      <c r="C12918" s="15"/>
      <c r="G12918"/>
    </row>
    <row r="12919" spans="3:7" x14ac:dyDescent="0.25">
      <c r="C12919" s="15"/>
      <c r="G12919"/>
    </row>
    <row r="12920" spans="3:7" x14ac:dyDescent="0.25">
      <c r="C12920" s="15"/>
      <c r="G12920"/>
    </row>
    <row r="12921" spans="3:7" x14ac:dyDescent="0.25">
      <c r="C12921" s="15"/>
      <c r="G12921"/>
    </row>
    <row r="12922" spans="3:7" x14ac:dyDescent="0.25">
      <c r="C12922" s="15"/>
      <c r="G12922"/>
    </row>
    <row r="12923" spans="3:7" x14ac:dyDescent="0.25">
      <c r="C12923" s="15"/>
      <c r="G12923"/>
    </row>
    <row r="12924" spans="3:7" x14ac:dyDescent="0.25">
      <c r="C12924" s="15"/>
      <c r="G12924"/>
    </row>
    <row r="12925" spans="3:7" x14ac:dyDescent="0.25">
      <c r="C12925" s="15"/>
      <c r="G12925"/>
    </row>
    <row r="12926" spans="3:7" x14ac:dyDescent="0.25">
      <c r="C12926" s="15"/>
      <c r="G12926"/>
    </row>
    <row r="12927" spans="3:7" x14ac:dyDescent="0.25">
      <c r="C12927" s="15"/>
      <c r="G12927"/>
    </row>
    <row r="12928" spans="3:7" x14ac:dyDescent="0.25">
      <c r="C12928" s="15"/>
      <c r="G12928"/>
    </row>
    <row r="12929" spans="3:7" x14ac:dyDescent="0.25">
      <c r="C12929" s="15"/>
      <c r="G12929"/>
    </row>
    <row r="12930" spans="3:7" x14ac:dyDescent="0.25">
      <c r="C12930" s="15"/>
      <c r="G12930"/>
    </row>
    <row r="12931" spans="3:7" x14ac:dyDescent="0.25">
      <c r="C12931" s="15"/>
      <c r="G12931"/>
    </row>
    <row r="12932" spans="3:7" x14ac:dyDescent="0.25">
      <c r="C12932" s="15"/>
      <c r="G12932"/>
    </row>
    <row r="12933" spans="3:7" x14ac:dyDescent="0.25">
      <c r="C12933" s="15"/>
      <c r="G12933"/>
    </row>
    <row r="12934" spans="3:7" x14ac:dyDescent="0.25">
      <c r="C12934" s="15"/>
      <c r="G12934"/>
    </row>
    <row r="12935" spans="3:7" x14ac:dyDescent="0.25">
      <c r="C12935" s="15"/>
      <c r="G12935"/>
    </row>
    <row r="12936" spans="3:7" x14ac:dyDescent="0.25">
      <c r="C12936" s="15"/>
      <c r="G12936"/>
    </row>
    <row r="12937" spans="3:7" x14ac:dyDescent="0.25">
      <c r="C12937" s="15"/>
      <c r="G12937"/>
    </row>
    <row r="12938" spans="3:7" x14ac:dyDescent="0.25">
      <c r="C12938" s="15"/>
      <c r="G12938"/>
    </row>
    <row r="12939" spans="3:7" x14ac:dyDescent="0.25">
      <c r="C12939" s="15"/>
      <c r="G12939"/>
    </row>
    <row r="12940" spans="3:7" x14ac:dyDescent="0.25">
      <c r="C12940" s="15"/>
      <c r="G12940"/>
    </row>
    <row r="12941" spans="3:7" x14ac:dyDescent="0.25">
      <c r="C12941" s="15"/>
      <c r="G12941"/>
    </row>
    <row r="12942" spans="3:7" x14ac:dyDescent="0.25">
      <c r="C12942" s="15"/>
      <c r="G12942"/>
    </row>
    <row r="12943" spans="3:7" x14ac:dyDescent="0.25">
      <c r="C12943" s="15"/>
      <c r="G12943"/>
    </row>
    <row r="12944" spans="3:7" x14ac:dyDescent="0.25">
      <c r="C12944" s="15"/>
      <c r="G12944"/>
    </row>
    <row r="12945" spans="3:7" x14ac:dyDescent="0.25">
      <c r="C12945" s="15"/>
      <c r="G12945"/>
    </row>
    <row r="12946" spans="3:7" x14ac:dyDescent="0.25">
      <c r="C12946" s="15"/>
      <c r="G12946"/>
    </row>
    <row r="12947" spans="3:7" x14ac:dyDescent="0.25">
      <c r="C12947" s="15"/>
      <c r="G12947"/>
    </row>
    <row r="12948" spans="3:7" x14ac:dyDescent="0.25">
      <c r="C12948" s="15"/>
      <c r="G12948"/>
    </row>
    <row r="12949" spans="3:7" x14ac:dyDescent="0.25">
      <c r="C12949" s="15"/>
      <c r="G12949"/>
    </row>
    <row r="12950" spans="3:7" x14ac:dyDescent="0.25">
      <c r="C12950" s="15"/>
      <c r="G12950"/>
    </row>
    <row r="12951" spans="3:7" x14ac:dyDescent="0.25">
      <c r="C12951" s="15"/>
      <c r="G12951"/>
    </row>
    <row r="12952" spans="3:7" x14ac:dyDescent="0.25">
      <c r="C12952" s="15"/>
      <c r="G12952"/>
    </row>
    <row r="12953" spans="3:7" x14ac:dyDescent="0.25">
      <c r="C12953" s="15"/>
      <c r="G12953"/>
    </row>
    <row r="12954" spans="3:7" x14ac:dyDescent="0.25">
      <c r="C12954" s="15"/>
      <c r="G12954"/>
    </row>
    <row r="12955" spans="3:7" x14ac:dyDescent="0.25">
      <c r="C12955" s="15"/>
      <c r="G12955"/>
    </row>
    <row r="12956" spans="3:7" x14ac:dyDescent="0.25">
      <c r="C12956" s="15"/>
      <c r="G12956"/>
    </row>
    <row r="12957" spans="3:7" x14ac:dyDescent="0.25">
      <c r="C12957" s="15"/>
      <c r="G12957"/>
    </row>
    <row r="12958" spans="3:7" x14ac:dyDescent="0.25">
      <c r="C12958" s="15"/>
      <c r="G12958"/>
    </row>
    <row r="12959" spans="3:7" x14ac:dyDescent="0.25">
      <c r="C12959" s="15"/>
      <c r="G12959"/>
    </row>
    <row r="12960" spans="3:7" x14ac:dyDescent="0.25">
      <c r="C12960" s="15"/>
      <c r="G12960"/>
    </row>
    <row r="12961" spans="3:7" x14ac:dyDescent="0.25">
      <c r="C12961" s="15"/>
      <c r="G12961"/>
    </row>
    <row r="12962" spans="3:7" x14ac:dyDescent="0.25">
      <c r="C12962" s="15"/>
      <c r="G12962"/>
    </row>
    <row r="12963" spans="3:7" x14ac:dyDescent="0.25">
      <c r="C12963" s="15"/>
      <c r="G12963"/>
    </row>
    <row r="12964" spans="3:7" x14ac:dyDescent="0.25">
      <c r="C12964" s="15"/>
      <c r="G12964"/>
    </row>
    <row r="12965" spans="3:7" x14ac:dyDescent="0.25">
      <c r="C12965" s="15"/>
      <c r="G12965"/>
    </row>
    <row r="12966" spans="3:7" x14ac:dyDescent="0.25">
      <c r="C12966" s="15"/>
      <c r="G12966"/>
    </row>
    <row r="12967" spans="3:7" x14ac:dyDescent="0.25">
      <c r="C12967" s="15"/>
      <c r="G12967"/>
    </row>
    <row r="12968" spans="3:7" x14ac:dyDescent="0.25">
      <c r="C12968" s="15"/>
      <c r="G12968"/>
    </row>
    <row r="12969" spans="3:7" x14ac:dyDescent="0.25">
      <c r="C12969" s="15"/>
      <c r="G12969"/>
    </row>
    <row r="12970" spans="3:7" x14ac:dyDescent="0.25">
      <c r="C12970" s="15"/>
      <c r="G12970"/>
    </row>
    <row r="12971" spans="3:7" x14ac:dyDescent="0.25">
      <c r="C12971" s="15"/>
      <c r="G12971"/>
    </row>
    <row r="12972" spans="3:7" x14ac:dyDescent="0.25">
      <c r="C12972" s="15"/>
      <c r="G12972"/>
    </row>
    <row r="12973" spans="3:7" x14ac:dyDescent="0.25">
      <c r="C12973" s="15"/>
      <c r="G12973"/>
    </row>
    <row r="12974" spans="3:7" x14ac:dyDescent="0.25">
      <c r="C12974" s="15"/>
      <c r="G12974"/>
    </row>
    <row r="12975" spans="3:7" x14ac:dyDescent="0.25">
      <c r="C12975" s="15"/>
      <c r="G12975"/>
    </row>
    <row r="12976" spans="3:7" x14ac:dyDescent="0.25">
      <c r="C12976" s="15"/>
      <c r="G12976"/>
    </row>
    <row r="12977" spans="3:7" x14ac:dyDescent="0.25">
      <c r="C12977" s="15"/>
      <c r="G12977"/>
    </row>
    <row r="12978" spans="3:7" x14ac:dyDescent="0.25">
      <c r="C12978" s="15"/>
      <c r="G12978"/>
    </row>
    <row r="12979" spans="3:7" x14ac:dyDescent="0.25">
      <c r="C12979" s="15"/>
      <c r="G12979"/>
    </row>
    <row r="12980" spans="3:7" x14ac:dyDescent="0.25">
      <c r="C12980" s="15"/>
      <c r="G12980"/>
    </row>
    <row r="12981" spans="3:7" x14ac:dyDescent="0.25">
      <c r="C12981" s="15"/>
      <c r="G12981"/>
    </row>
    <row r="12982" spans="3:7" x14ac:dyDescent="0.25">
      <c r="C12982" s="15"/>
      <c r="G12982"/>
    </row>
    <row r="12983" spans="3:7" x14ac:dyDescent="0.25">
      <c r="C12983" s="15"/>
      <c r="G12983"/>
    </row>
    <row r="12984" spans="3:7" x14ac:dyDescent="0.25">
      <c r="C12984" s="15"/>
      <c r="G12984"/>
    </row>
    <row r="12985" spans="3:7" x14ac:dyDescent="0.25">
      <c r="C12985" s="15"/>
      <c r="G12985"/>
    </row>
    <row r="12986" spans="3:7" x14ac:dyDescent="0.25">
      <c r="C12986" s="15"/>
      <c r="G12986"/>
    </row>
    <row r="12987" spans="3:7" x14ac:dyDescent="0.25">
      <c r="C12987" s="15"/>
      <c r="G12987"/>
    </row>
    <row r="12988" spans="3:7" x14ac:dyDescent="0.25">
      <c r="C12988" s="15"/>
      <c r="G12988"/>
    </row>
    <row r="12989" spans="3:7" x14ac:dyDescent="0.25">
      <c r="C12989" s="15"/>
      <c r="G12989"/>
    </row>
    <row r="12990" spans="3:7" x14ac:dyDescent="0.25">
      <c r="C12990" s="15"/>
      <c r="G12990"/>
    </row>
    <row r="12991" spans="3:7" x14ac:dyDescent="0.25">
      <c r="C12991" s="15"/>
      <c r="G12991"/>
    </row>
    <row r="12992" spans="3:7" x14ac:dyDescent="0.25">
      <c r="C12992" s="15"/>
      <c r="G12992"/>
    </row>
    <row r="12993" spans="3:7" x14ac:dyDescent="0.25">
      <c r="C12993" s="15"/>
      <c r="G12993"/>
    </row>
    <row r="12994" spans="3:7" x14ac:dyDescent="0.25">
      <c r="C12994" s="15"/>
      <c r="G12994"/>
    </row>
    <row r="12995" spans="3:7" x14ac:dyDescent="0.25">
      <c r="C12995" s="15"/>
      <c r="G12995"/>
    </row>
    <row r="12996" spans="3:7" x14ac:dyDescent="0.25">
      <c r="C12996" s="15"/>
      <c r="G12996"/>
    </row>
    <row r="12997" spans="3:7" x14ac:dyDescent="0.25">
      <c r="C12997" s="15"/>
      <c r="G12997"/>
    </row>
    <row r="12998" spans="3:7" x14ac:dyDescent="0.25">
      <c r="C12998" s="15"/>
      <c r="G12998"/>
    </row>
    <row r="12999" spans="3:7" x14ac:dyDescent="0.25">
      <c r="C12999" s="15"/>
      <c r="G12999"/>
    </row>
    <row r="13000" spans="3:7" x14ac:dyDescent="0.25">
      <c r="C13000" s="15"/>
      <c r="G13000"/>
    </row>
    <row r="13001" spans="3:7" x14ac:dyDescent="0.25">
      <c r="C13001" s="15"/>
      <c r="G13001"/>
    </row>
    <row r="13002" spans="3:7" x14ac:dyDescent="0.25">
      <c r="C13002" s="15"/>
      <c r="G13002"/>
    </row>
    <row r="13003" spans="3:7" x14ac:dyDescent="0.25">
      <c r="C13003" s="15"/>
      <c r="G13003"/>
    </row>
    <row r="13004" spans="3:7" x14ac:dyDescent="0.25">
      <c r="C13004" s="15"/>
      <c r="G13004"/>
    </row>
    <row r="13005" spans="3:7" x14ac:dyDescent="0.25">
      <c r="C13005" s="15"/>
      <c r="G13005"/>
    </row>
    <row r="13006" spans="3:7" x14ac:dyDescent="0.25">
      <c r="C13006" s="15"/>
      <c r="G13006"/>
    </row>
    <row r="13007" spans="3:7" x14ac:dyDescent="0.25">
      <c r="C13007" s="15"/>
      <c r="G13007"/>
    </row>
    <row r="13008" spans="3:7" x14ac:dyDescent="0.25">
      <c r="C13008" s="15"/>
      <c r="G13008"/>
    </row>
    <row r="13009" spans="3:7" x14ac:dyDescent="0.25">
      <c r="C13009" s="15"/>
      <c r="G13009"/>
    </row>
    <row r="13010" spans="3:7" x14ac:dyDescent="0.25">
      <c r="C13010" s="15"/>
      <c r="G13010"/>
    </row>
    <row r="13011" spans="3:7" x14ac:dyDescent="0.25">
      <c r="C13011" s="15"/>
      <c r="G13011"/>
    </row>
    <row r="13012" spans="3:7" x14ac:dyDescent="0.25">
      <c r="C13012" s="15"/>
      <c r="G13012"/>
    </row>
    <row r="13013" spans="3:7" x14ac:dyDescent="0.25">
      <c r="C13013" s="15"/>
      <c r="G13013"/>
    </row>
    <row r="13014" spans="3:7" x14ac:dyDescent="0.25">
      <c r="C13014" s="15"/>
      <c r="G13014"/>
    </row>
    <row r="13015" spans="3:7" x14ac:dyDescent="0.25">
      <c r="C13015" s="15"/>
      <c r="G13015"/>
    </row>
    <row r="13016" spans="3:7" x14ac:dyDescent="0.25">
      <c r="C13016" s="15"/>
      <c r="G13016"/>
    </row>
    <row r="13017" spans="3:7" x14ac:dyDescent="0.25">
      <c r="C13017" s="15"/>
      <c r="G13017"/>
    </row>
    <row r="13018" spans="3:7" x14ac:dyDescent="0.25">
      <c r="C13018" s="15"/>
      <c r="G13018"/>
    </row>
    <row r="13019" spans="3:7" x14ac:dyDescent="0.25">
      <c r="C13019" s="15"/>
      <c r="G13019"/>
    </row>
    <row r="13020" spans="3:7" x14ac:dyDescent="0.25">
      <c r="C13020" s="15"/>
      <c r="G13020"/>
    </row>
    <row r="13021" spans="3:7" x14ac:dyDescent="0.25">
      <c r="C13021" s="15"/>
      <c r="G13021"/>
    </row>
    <row r="13022" spans="3:7" x14ac:dyDescent="0.25">
      <c r="C13022" s="15"/>
      <c r="G13022"/>
    </row>
    <row r="13023" spans="3:7" x14ac:dyDescent="0.25">
      <c r="C13023" s="15"/>
      <c r="G13023"/>
    </row>
    <row r="13024" spans="3:7" x14ac:dyDescent="0.25">
      <c r="C13024" s="15"/>
      <c r="G13024"/>
    </row>
    <row r="13025" spans="3:7" x14ac:dyDescent="0.25">
      <c r="C13025" s="15"/>
      <c r="G13025"/>
    </row>
    <row r="13026" spans="3:7" x14ac:dyDescent="0.25">
      <c r="C13026" s="15"/>
      <c r="G13026"/>
    </row>
    <row r="13027" spans="3:7" x14ac:dyDescent="0.25">
      <c r="C13027" s="15"/>
      <c r="G13027"/>
    </row>
    <row r="13028" spans="3:7" x14ac:dyDescent="0.25">
      <c r="C13028" s="15"/>
      <c r="G13028"/>
    </row>
    <row r="13029" spans="3:7" x14ac:dyDescent="0.25">
      <c r="C13029" s="15"/>
      <c r="G13029"/>
    </row>
    <row r="13030" spans="3:7" x14ac:dyDescent="0.25">
      <c r="C13030" s="15"/>
      <c r="G13030"/>
    </row>
    <row r="13031" spans="3:7" x14ac:dyDescent="0.25">
      <c r="C13031" s="15"/>
      <c r="G13031"/>
    </row>
    <row r="13032" spans="3:7" x14ac:dyDescent="0.25">
      <c r="C13032" s="15"/>
      <c r="G13032"/>
    </row>
    <row r="13033" spans="3:7" x14ac:dyDescent="0.25">
      <c r="C13033" s="15"/>
      <c r="G13033"/>
    </row>
    <row r="13034" spans="3:7" x14ac:dyDescent="0.25">
      <c r="C13034" s="15"/>
      <c r="G13034"/>
    </row>
    <row r="13035" spans="3:7" x14ac:dyDescent="0.25">
      <c r="C13035" s="15"/>
      <c r="G13035"/>
    </row>
    <row r="13036" spans="3:7" x14ac:dyDescent="0.25">
      <c r="C13036" s="15"/>
      <c r="G13036"/>
    </row>
    <row r="13037" spans="3:7" x14ac:dyDescent="0.25">
      <c r="C13037" s="15"/>
      <c r="G13037"/>
    </row>
    <row r="13038" spans="3:7" x14ac:dyDescent="0.25">
      <c r="C13038" s="15"/>
      <c r="G13038"/>
    </row>
    <row r="13039" spans="3:7" x14ac:dyDescent="0.25">
      <c r="C13039" s="15"/>
      <c r="G13039"/>
    </row>
    <row r="13040" spans="3:7" x14ac:dyDescent="0.25">
      <c r="C13040" s="15"/>
      <c r="G13040"/>
    </row>
    <row r="13041" spans="3:7" x14ac:dyDescent="0.25">
      <c r="C13041" s="15"/>
      <c r="G13041"/>
    </row>
    <row r="13042" spans="3:7" x14ac:dyDescent="0.25">
      <c r="C13042" s="15"/>
      <c r="G13042"/>
    </row>
    <row r="13043" spans="3:7" x14ac:dyDescent="0.25">
      <c r="C13043" s="15"/>
      <c r="G13043"/>
    </row>
    <row r="13044" spans="3:7" x14ac:dyDescent="0.25">
      <c r="C13044" s="15"/>
      <c r="G13044"/>
    </row>
    <row r="13045" spans="3:7" x14ac:dyDescent="0.25">
      <c r="C13045" s="15"/>
      <c r="G13045"/>
    </row>
    <row r="13046" spans="3:7" x14ac:dyDescent="0.25">
      <c r="C13046" s="15"/>
      <c r="G13046"/>
    </row>
    <row r="13047" spans="3:7" x14ac:dyDescent="0.25">
      <c r="C13047" s="15"/>
      <c r="G13047"/>
    </row>
    <row r="13048" spans="3:7" x14ac:dyDescent="0.25">
      <c r="C13048" s="15"/>
      <c r="G13048"/>
    </row>
    <row r="13049" spans="3:7" x14ac:dyDescent="0.25">
      <c r="C13049" s="15"/>
      <c r="G13049"/>
    </row>
    <row r="13050" spans="3:7" x14ac:dyDescent="0.25">
      <c r="C13050" s="15"/>
      <c r="G13050"/>
    </row>
    <row r="13051" spans="3:7" x14ac:dyDescent="0.25">
      <c r="C13051" s="15"/>
      <c r="G13051"/>
    </row>
    <row r="13052" spans="3:7" x14ac:dyDescent="0.25">
      <c r="C13052" s="15"/>
      <c r="G13052"/>
    </row>
    <row r="13053" spans="3:7" x14ac:dyDescent="0.25">
      <c r="C13053" s="15"/>
      <c r="G13053"/>
    </row>
    <row r="13054" spans="3:7" x14ac:dyDescent="0.25">
      <c r="C13054" s="15"/>
      <c r="G13054"/>
    </row>
    <row r="13055" spans="3:7" x14ac:dyDescent="0.25">
      <c r="C13055" s="15"/>
      <c r="G13055"/>
    </row>
    <row r="13056" spans="3:7" x14ac:dyDescent="0.25">
      <c r="C13056" s="15"/>
      <c r="G13056"/>
    </row>
    <row r="13057" spans="3:7" x14ac:dyDescent="0.25">
      <c r="C13057" s="15"/>
      <c r="G13057"/>
    </row>
    <row r="13058" spans="3:7" x14ac:dyDescent="0.25">
      <c r="C13058" s="15"/>
      <c r="G13058"/>
    </row>
    <row r="13059" spans="3:7" x14ac:dyDescent="0.25">
      <c r="C13059" s="15"/>
      <c r="G13059"/>
    </row>
    <row r="13060" spans="3:7" x14ac:dyDescent="0.25">
      <c r="C13060" s="15"/>
      <c r="G13060"/>
    </row>
    <row r="13061" spans="3:7" x14ac:dyDescent="0.25">
      <c r="C13061" s="15"/>
      <c r="G13061"/>
    </row>
    <row r="13062" spans="3:7" x14ac:dyDescent="0.25">
      <c r="C13062" s="15"/>
      <c r="G13062"/>
    </row>
    <row r="13063" spans="3:7" x14ac:dyDescent="0.25">
      <c r="C13063" s="15"/>
      <c r="G13063"/>
    </row>
    <row r="13064" spans="3:7" x14ac:dyDescent="0.25">
      <c r="C13064" s="15"/>
      <c r="G13064"/>
    </row>
    <row r="13065" spans="3:7" x14ac:dyDescent="0.25">
      <c r="C13065" s="15"/>
      <c r="G13065"/>
    </row>
    <row r="13066" spans="3:7" x14ac:dyDescent="0.25">
      <c r="C13066" s="15"/>
      <c r="G13066"/>
    </row>
    <row r="13067" spans="3:7" x14ac:dyDescent="0.25">
      <c r="C13067" s="15"/>
      <c r="G13067"/>
    </row>
    <row r="13068" spans="3:7" x14ac:dyDescent="0.25">
      <c r="C13068" s="15"/>
      <c r="G13068"/>
    </row>
    <row r="13069" spans="3:7" x14ac:dyDescent="0.25">
      <c r="C13069" s="15"/>
      <c r="G13069"/>
    </row>
    <row r="13070" spans="3:7" x14ac:dyDescent="0.25">
      <c r="C13070" s="15"/>
      <c r="G13070"/>
    </row>
    <row r="13071" spans="3:7" x14ac:dyDescent="0.25">
      <c r="C13071" s="15"/>
      <c r="G13071"/>
    </row>
    <row r="13072" spans="3:7" x14ac:dyDescent="0.25">
      <c r="C13072" s="15"/>
      <c r="G13072"/>
    </row>
    <row r="13073" spans="3:7" x14ac:dyDescent="0.25">
      <c r="C13073" s="15"/>
      <c r="G13073"/>
    </row>
    <row r="13074" spans="3:7" x14ac:dyDescent="0.25">
      <c r="C13074" s="15"/>
      <c r="G13074"/>
    </row>
    <row r="13075" spans="3:7" x14ac:dyDescent="0.25">
      <c r="C13075" s="15"/>
      <c r="G13075"/>
    </row>
    <row r="13076" spans="3:7" x14ac:dyDescent="0.25">
      <c r="C13076" s="15"/>
      <c r="G13076"/>
    </row>
    <row r="13077" spans="3:7" x14ac:dyDescent="0.25">
      <c r="C13077" s="15"/>
      <c r="G13077"/>
    </row>
    <row r="13078" spans="3:7" x14ac:dyDescent="0.25">
      <c r="C13078" s="15"/>
      <c r="G13078"/>
    </row>
    <row r="13079" spans="3:7" x14ac:dyDescent="0.25">
      <c r="C13079" s="15"/>
      <c r="G13079"/>
    </row>
    <row r="13080" spans="3:7" x14ac:dyDescent="0.25">
      <c r="C13080" s="15"/>
      <c r="G13080"/>
    </row>
    <row r="13081" spans="3:7" x14ac:dyDescent="0.25">
      <c r="C13081" s="15"/>
      <c r="G13081"/>
    </row>
    <row r="13082" spans="3:7" x14ac:dyDescent="0.25">
      <c r="C13082" s="15"/>
      <c r="G13082"/>
    </row>
    <row r="13083" spans="3:7" x14ac:dyDescent="0.25">
      <c r="C13083" s="15"/>
      <c r="G13083"/>
    </row>
    <row r="13084" spans="3:7" x14ac:dyDescent="0.25">
      <c r="C13084" s="15"/>
      <c r="G13084"/>
    </row>
    <row r="13085" spans="3:7" x14ac:dyDescent="0.25">
      <c r="C13085" s="15"/>
      <c r="G13085"/>
    </row>
    <row r="13086" spans="3:7" x14ac:dyDescent="0.25">
      <c r="C13086" s="15"/>
      <c r="G13086"/>
    </row>
    <row r="13087" spans="3:7" x14ac:dyDescent="0.25">
      <c r="C13087" s="15"/>
      <c r="G13087"/>
    </row>
    <row r="13088" spans="3:7" x14ac:dyDescent="0.25">
      <c r="C13088" s="15"/>
      <c r="G13088"/>
    </row>
    <row r="13089" spans="3:7" x14ac:dyDescent="0.25">
      <c r="C13089" s="15"/>
      <c r="G13089"/>
    </row>
    <row r="13090" spans="3:7" x14ac:dyDescent="0.25">
      <c r="C13090" s="15"/>
      <c r="G13090"/>
    </row>
    <row r="13091" spans="3:7" x14ac:dyDescent="0.25">
      <c r="C13091" s="15"/>
      <c r="G13091"/>
    </row>
    <row r="13092" spans="3:7" x14ac:dyDescent="0.25">
      <c r="C13092" s="15"/>
      <c r="G13092"/>
    </row>
    <row r="13093" spans="3:7" x14ac:dyDescent="0.25">
      <c r="C13093" s="15"/>
      <c r="G13093"/>
    </row>
    <row r="13094" spans="3:7" x14ac:dyDescent="0.25">
      <c r="C13094" s="15"/>
      <c r="G13094"/>
    </row>
    <row r="13095" spans="3:7" x14ac:dyDescent="0.25">
      <c r="C13095" s="15"/>
      <c r="G13095"/>
    </row>
    <row r="13096" spans="3:7" x14ac:dyDescent="0.25">
      <c r="C13096" s="15"/>
      <c r="G13096"/>
    </row>
    <row r="13097" spans="3:7" x14ac:dyDescent="0.25">
      <c r="C13097" s="15"/>
      <c r="G13097"/>
    </row>
    <row r="13098" spans="3:7" x14ac:dyDescent="0.25">
      <c r="C13098" s="15"/>
      <c r="G13098"/>
    </row>
    <row r="13099" spans="3:7" x14ac:dyDescent="0.25">
      <c r="C13099" s="15"/>
      <c r="G13099"/>
    </row>
    <row r="13100" spans="3:7" x14ac:dyDescent="0.25">
      <c r="C13100" s="15"/>
      <c r="G13100"/>
    </row>
    <row r="13101" spans="3:7" x14ac:dyDescent="0.25">
      <c r="C13101" s="15"/>
      <c r="G13101"/>
    </row>
    <row r="13102" spans="3:7" x14ac:dyDescent="0.25">
      <c r="C13102" s="15"/>
      <c r="G13102"/>
    </row>
    <row r="13103" spans="3:7" x14ac:dyDescent="0.25">
      <c r="C13103" s="15"/>
      <c r="G13103"/>
    </row>
    <row r="13104" spans="3:7" x14ac:dyDescent="0.25">
      <c r="C13104" s="15"/>
      <c r="G13104"/>
    </row>
    <row r="13105" spans="3:7" x14ac:dyDescent="0.25">
      <c r="C13105" s="15"/>
      <c r="G13105"/>
    </row>
    <row r="13106" spans="3:7" x14ac:dyDescent="0.25">
      <c r="C13106" s="15"/>
      <c r="G13106"/>
    </row>
    <row r="13107" spans="3:7" x14ac:dyDescent="0.25">
      <c r="C13107" s="15"/>
      <c r="G13107"/>
    </row>
    <row r="13108" spans="3:7" x14ac:dyDescent="0.25">
      <c r="C13108" s="15"/>
      <c r="G13108"/>
    </row>
    <row r="13109" spans="3:7" x14ac:dyDescent="0.25">
      <c r="C13109" s="15"/>
      <c r="G13109"/>
    </row>
    <row r="13110" spans="3:7" x14ac:dyDescent="0.25">
      <c r="C13110" s="15"/>
      <c r="G13110"/>
    </row>
    <row r="13111" spans="3:7" x14ac:dyDescent="0.25">
      <c r="C13111" s="15"/>
      <c r="G13111"/>
    </row>
    <row r="13112" spans="3:7" x14ac:dyDescent="0.25">
      <c r="C13112" s="15"/>
      <c r="G13112"/>
    </row>
    <row r="13113" spans="3:7" x14ac:dyDescent="0.25">
      <c r="C13113" s="15"/>
      <c r="G13113"/>
    </row>
    <row r="13114" spans="3:7" x14ac:dyDescent="0.25">
      <c r="C13114" s="15"/>
      <c r="G13114"/>
    </row>
    <row r="13115" spans="3:7" x14ac:dyDescent="0.25">
      <c r="C13115" s="15"/>
      <c r="G13115"/>
    </row>
    <row r="13116" spans="3:7" x14ac:dyDescent="0.25">
      <c r="C13116" s="15"/>
      <c r="G13116"/>
    </row>
    <row r="13117" spans="3:7" x14ac:dyDescent="0.25">
      <c r="C13117" s="15"/>
      <c r="G13117"/>
    </row>
    <row r="13118" spans="3:7" x14ac:dyDescent="0.25">
      <c r="C13118" s="15"/>
      <c r="G13118"/>
    </row>
    <row r="13119" spans="3:7" x14ac:dyDescent="0.25">
      <c r="C13119" s="15"/>
      <c r="G13119"/>
    </row>
    <row r="13120" spans="3:7" x14ac:dyDescent="0.25">
      <c r="C13120" s="15"/>
      <c r="G13120"/>
    </row>
    <row r="13121" spans="3:7" x14ac:dyDescent="0.25">
      <c r="C13121" s="15"/>
      <c r="G13121"/>
    </row>
    <row r="13122" spans="3:7" x14ac:dyDescent="0.25">
      <c r="C13122" s="15"/>
      <c r="G13122"/>
    </row>
    <row r="13123" spans="3:7" x14ac:dyDescent="0.25">
      <c r="C13123" s="15"/>
      <c r="G13123"/>
    </row>
    <row r="13124" spans="3:7" x14ac:dyDescent="0.25">
      <c r="C13124" s="15"/>
      <c r="G13124"/>
    </row>
    <row r="13125" spans="3:7" x14ac:dyDescent="0.25">
      <c r="C13125" s="15"/>
      <c r="G13125"/>
    </row>
    <row r="13126" spans="3:7" x14ac:dyDescent="0.25">
      <c r="C13126" s="15"/>
      <c r="G13126"/>
    </row>
    <row r="13127" spans="3:7" x14ac:dyDescent="0.25">
      <c r="C13127" s="15"/>
      <c r="G13127"/>
    </row>
    <row r="13128" spans="3:7" x14ac:dyDescent="0.25">
      <c r="C13128" s="15"/>
      <c r="G13128"/>
    </row>
    <row r="13129" spans="3:7" x14ac:dyDescent="0.25">
      <c r="C13129" s="15"/>
      <c r="G13129"/>
    </row>
    <row r="13130" spans="3:7" x14ac:dyDescent="0.25">
      <c r="C13130" s="15"/>
      <c r="G13130"/>
    </row>
    <row r="13131" spans="3:7" x14ac:dyDescent="0.25">
      <c r="C13131" s="15"/>
      <c r="G13131"/>
    </row>
    <row r="13132" spans="3:7" x14ac:dyDescent="0.25">
      <c r="C13132" s="15"/>
      <c r="G13132"/>
    </row>
    <row r="13133" spans="3:7" x14ac:dyDescent="0.25">
      <c r="C13133" s="15"/>
      <c r="G13133"/>
    </row>
    <row r="13134" spans="3:7" x14ac:dyDescent="0.25">
      <c r="C13134" s="15"/>
      <c r="G13134"/>
    </row>
    <row r="13135" spans="3:7" x14ac:dyDescent="0.25">
      <c r="C13135" s="15"/>
      <c r="G13135"/>
    </row>
    <row r="13136" spans="3:7" x14ac:dyDescent="0.25">
      <c r="C13136" s="15"/>
      <c r="G13136"/>
    </row>
    <row r="13137" spans="3:7" x14ac:dyDescent="0.25">
      <c r="C13137" s="15"/>
      <c r="G13137"/>
    </row>
    <row r="13138" spans="3:7" x14ac:dyDescent="0.25">
      <c r="C13138" s="15"/>
      <c r="G13138"/>
    </row>
    <row r="13139" spans="3:7" x14ac:dyDescent="0.25">
      <c r="C13139" s="15"/>
      <c r="G13139"/>
    </row>
    <row r="13140" spans="3:7" x14ac:dyDescent="0.25">
      <c r="C13140" s="15"/>
      <c r="G13140"/>
    </row>
    <row r="13141" spans="3:7" x14ac:dyDescent="0.25">
      <c r="C13141" s="15"/>
      <c r="G13141"/>
    </row>
    <row r="13142" spans="3:7" x14ac:dyDescent="0.25">
      <c r="C13142" s="15"/>
      <c r="G13142"/>
    </row>
    <row r="13143" spans="3:7" x14ac:dyDescent="0.25">
      <c r="C13143" s="15"/>
      <c r="G13143"/>
    </row>
    <row r="13144" spans="3:7" x14ac:dyDescent="0.25">
      <c r="C13144" s="15"/>
      <c r="G13144"/>
    </row>
    <row r="13145" spans="3:7" x14ac:dyDescent="0.25">
      <c r="C13145" s="15"/>
      <c r="G13145"/>
    </row>
    <row r="13146" spans="3:7" x14ac:dyDescent="0.25">
      <c r="C13146" s="15"/>
      <c r="G13146"/>
    </row>
    <row r="13147" spans="3:7" x14ac:dyDescent="0.25">
      <c r="C13147" s="15"/>
      <c r="G13147"/>
    </row>
    <row r="13148" spans="3:7" x14ac:dyDescent="0.25">
      <c r="C13148" s="15"/>
      <c r="G13148"/>
    </row>
    <row r="13149" spans="3:7" x14ac:dyDescent="0.25">
      <c r="C13149" s="15"/>
      <c r="G13149"/>
    </row>
    <row r="13150" spans="3:7" x14ac:dyDescent="0.25">
      <c r="C13150" s="15"/>
      <c r="G13150"/>
    </row>
    <row r="13151" spans="3:7" x14ac:dyDescent="0.25">
      <c r="C13151" s="15"/>
      <c r="G13151"/>
    </row>
    <row r="13152" spans="3:7" x14ac:dyDescent="0.25">
      <c r="C13152" s="15"/>
      <c r="G13152"/>
    </row>
    <row r="13153" spans="3:7" x14ac:dyDescent="0.25">
      <c r="C13153" s="15"/>
      <c r="G13153"/>
    </row>
    <row r="13154" spans="3:7" x14ac:dyDescent="0.25">
      <c r="C13154" s="15"/>
      <c r="G13154"/>
    </row>
    <row r="13155" spans="3:7" x14ac:dyDescent="0.25">
      <c r="C13155" s="15"/>
      <c r="G13155"/>
    </row>
    <row r="13156" spans="3:7" x14ac:dyDescent="0.25">
      <c r="C13156" s="15"/>
      <c r="G13156"/>
    </row>
    <row r="13157" spans="3:7" x14ac:dyDescent="0.25">
      <c r="C13157" s="15"/>
      <c r="G13157"/>
    </row>
    <row r="13158" spans="3:7" x14ac:dyDescent="0.25">
      <c r="C13158" s="15"/>
      <c r="G13158"/>
    </row>
    <row r="13159" spans="3:7" x14ac:dyDescent="0.25">
      <c r="C13159" s="15"/>
      <c r="G13159"/>
    </row>
    <row r="13160" spans="3:7" x14ac:dyDescent="0.25">
      <c r="C13160" s="15"/>
      <c r="G13160"/>
    </row>
    <row r="13161" spans="3:7" x14ac:dyDescent="0.25">
      <c r="C13161" s="15"/>
      <c r="G13161"/>
    </row>
    <row r="13162" spans="3:7" x14ac:dyDescent="0.25">
      <c r="C13162" s="15"/>
      <c r="G13162"/>
    </row>
    <row r="13163" spans="3:7" x14ac:dyDescent="0.25">
      <c r="C13163" s="15"/>
      <c r="G13163"/>
    </row>
    <row r="13164" spans="3:7" x14ac:dyDescent="0.25">
      <c r="C13164" s="15"/>
      <c r="G13164"/>
    </row>
    <row r="13165" spans="3:7" x14ac:dyDescent="0.25">
      <c r="C13165" s="15"/>
      <c r="G13165"/>
    </row>
    <row r="13166" spans="3:7" x14ac:dyDescent="0.25">
      <c r="C13166" s="15"/>
      <c r="G13166"/>
    </row>
    <row r="13167" spans="3:7" x14ac:dyDescent="0.25">
      <c r="C13167" s="15"/>
      <c r="G13167"/>
    </row>
    <row r="13168" spans="3:7" x14ac:dyDescent="0.25">
      <c r="C13168" s="15"/>
      <c r="G13168"/>
    </row>
    <row r="13169" spans="3:7" x14ac:dyDescent="0.25">
      <c r="C13169" s="15"/>
      <c r="G13169"/>
    </row>
    <row r="13170" spans="3:7" x14ac:dyDescent="0.25">
      <c r="C13170" s="15"/>
      <c r="G13170"/>
    </row>
    <row r="13171" spans="3:7" x14ac:dyDescent="0.25">
      <c r="C13171" s="15"/>
      <c r="G13171"/>
    </row>
    <row r="13172" spans="3:7" x14ac:dyDescent="0.25">
      <c r="C13172" s="15"/>
      <c r="G13172"/>
    </row>
    <row r="13173" spans="3:7" x14ac:dyDescent="0.25">
      <c r="C13173" s="15"/>
      <c r="G13173"/>
    </row>
    <row r="13174" spans="3:7" x14ac:dyDescent="0.25">
      <c r="C13174" s="15"/>
      <c r="G13174"/>
    </row>
    <row r="13175" spans="3:7" x14ac:dyDescent="0.25">
      <c r="C13175" s="15"/>
      <c r="G13175"/>
    </row>
    <row r="13176" spans="3:7" x14ac:dyDescent="0.25">
      <c r="C13176" s="15"/>
      <c r="G13176"/>
    </row>
    <row r="13177" spans="3:7" x14ac:dyDescent="0.25">
      <c r="C13177" s="15"/>
      <c r="G13177"/>
    </row>
    <row r="13178" spans="3:7" x14ac:dyDescent="0.25">
      <c r="C13178" s="15"/>
      <c r="G13178"/>
    </row>
    <row r="13179" spans="3:7" x14ac:dyDescent="0.25">
      <c r="C13179" s="15"/>
      <c r="G13179"/>
    </row>
    <row r="13180" spans="3:7" x14ac:dyDescent="0.25">
      <c r="C13180" s="15"/>
      <c r="G13180"/>
    </row>
    <row r="13181" spans="3:7" x14ac:dyDescent="0.25">
      <c r="C13181" s="15"/>
      <c r="G13181"/>
    </row>
    <row r="13182" spans="3:7" x14ac:dyDescent="0.25">
      <c r="C13182" s="15"/>
      <c r="G13182"/>
    </row>
    <row r="13183" spans="3:7" x14ac:dyDescent="0.25">
      <c r="C13183" s="15"/>
      <c r="G13183"/>
    </row>
    <row r="13184" spans="3:7" x14ac:dyDescent="0.25">
      <c r="C13184" s="15"/>
      <c r="G13184"/>
    </row>
    <row r="13185" spans="3:7" x14ac:dyDescent="0.25">
      <c r="C13185" s="15"/>
      <c r="G13185"/>
    </row>
    <row r="13186" spans="3:7" x14ac:dyDescent="0.25">
      <c r="C13186" s="15"/>
      <c r="G13186"/>
    </row>
    <row r="13187" spans="3:7" x14ac:dyDescent="0.25">
      <c r="C13187" s="15"/>
      <c r="G13187"/>
    </row>
    <row r="13188" spans="3:7" x14ac:dyDescent="0.25">
      <c r="C13188" s="15"/>
      <c r="G13188"/>
    </row>
    <row r="13189" spans="3:7" x14ac:dyDescent="0.25">
      <c r="C13189" s="15"/>
      <c r="G13189"/>
    </row>
    <row r="13190" spans="3:7" x14ac:dyDescent="0.25">
      <c r="C13190" s="15"/>
      <c r="G13190"/>
    </row>
    <row r="13191" spans="3:7" x14ac:dyDescent="0.25">
      <c r="C13191" s="15"/>
      <c r="G13191"/>
    </row>
    <row r="13192" spans="3:7" x14ac:dyDescent="0.25">
      <c r="C13192" s="15"/>
      <c r="G13192"/>
    </row>
    <row r="13193" spans="3:7" x14ac:dyDescent="0.25">
      <c r="C13193" s="15"/>
      <c r="G13193"/>
    </row>
    <row r="13194" spans="3:7" x14ac:dyDescent="0.25">
      <c r="C13194" s="15"/>
      <c r="G13194"/>
    </row>
    <row r="13195" spans="3:7" x14ac:dyDescent="0.25">
      <c r="C13195" s="15"/>
      <c r="G13195"/>
    </row>
    <row r="13196" spans="3:7" x14ac:dyDescent="0.25">
      <c r="C13196" s="15"/>
      <c r="G13196"/>
    </row>
    <row r="13197" spans="3:7" x14ac:dyDescent="0.25">
      <c r="C13197" s="15"/>
      <c r="G13197"/>
    </row>
    <row r="13198" spans="3:7" x14ac:dyDescent="0.25">
      <c r="C13198" s="15"/>
      <c r="G13198"/>
    </row>
    <row r="13199" spans="3:7" x14ac:dyDescent="0.25">
      <c r="C13199" s="15"/>
      <c r="G13199"/>
    </row>
    <row r="13200" spans="3:7" x14ac:dyDescent="0.25">
      <c r="C13200" s="15"/>
      <c r="G13200"/>
    </row>
    <row r="13201" spans="3:7" x14ac:dyDescent="0.25">
      <c r="C13201" s="15"/>
      <c r="G13201"/>
    </row>
    <row r="13202" spans="3:7" x14ac:dyDescent="0.25">
      <c r="C13202" s="15"/>
      <c r="G13202"/>
    </row>
    <row r="13203" spans="3:7" x14ac:dyDescent="0.25">
      <c r="C13203" s="15"/>
      <c r="G13203"/>
    </row>
    <row r="13204" spans="3:7" x14ac:dyDescent="0.25">
      <c r="C13204" s="15"/>
      <c r="G13204"/>
    </row>
    <row r="13205" spans="3:7" x14ac:dyDescent="0.25">
      <c r="C13205" s="15"/>
      <c r="G13205"/>
    </row>
    <row r="13206" spans="3:7" x14ac:dyDescent="0.25">
      <c r="C13206" s="15"/>
      <c r="G13206"/>
    </row>
    <row r="13207" spans="3:7" x14ac:dyDescent="0.25">
      <c r="C13207" s="15"/>
      <c r="G13207"/>
    </row>
    <row r="13208" spans="3:7" x14ac:dyDescent="0.25">
      <c r="C13208" s="15"/>
      <c r="G13208"/>
    </row>
    <row r="13209" spans="3:7" x14ac:dyDescent="0.25">
      <c r="C13209" s="15"/>
      <c r="G13209"/>
    </row>
    <row r="13210" spans="3:7" x14ac:dyDescent="0.25">
      <c r="C13210" s="15"/>
      <c r="G13210"/>
    </row>
    <row r="13211" spans="3:7" x14ac:dyDescent="0.25">
      <c r="C13211" s="15"/>
      <c r="G13211"/>
    </row>
    <row r="13212" spans="3:7" x14ac:dyDescent="0.25">
      <c r="C13212" s="15"/>
      <c r="G13212"/>
    </row>
    <row r="13213" spans="3:7" x14ac:dyDescent="0.25">
      <c r="C13213" s="15"/>
      <c r="G13213"/>
    </row>
    <row r="13214" spans="3:7" x14ac:dyDescent="0.25">
      <c r="C13214" s="15"/>
      <c r="G13214"/>
    </row>
    <row r="13215" spans="3:7" x14ac:dyDescent="0.25">
      <c r="C13215" s="15"/>
      <c r="G13215"/>
    </row>
    <row r="13216" spans="3:7" x14ac:dyDescent="0.25">
      <c r="C13216" s="15"/>
      <c r="G13216"/>
    </row>
    <row r="13217" spans="3:7" x14ac:dyDescent="0.25">
      <c r="C13217" s="15"/>
      <c r="G13217"/>
    </row>
    <row r="13218" spans="3:7" x14ac:dyDescent="0.25">
      <c r="C13218" s="15"/>
      <c r="G13218"/>
    </row>
    <row r="13219" spans="3:7" x14ac:dyDescent="0.25">
      <c r="C13219" s="15"/>
      <c r="G13219"/>
    </row>
    <row r="13220" spans="3:7" x14ac:dyDescent="0.25">
      <c r="C13220" s="15"/>
      <c r="G13220"/>
    </row>
    <row r="13221" spans="3:7" x14ac:dyDescent="0.25">
      <c r="C13221" s="15"/>
      <c r="G13221"/>
    </row>
    <row r="13222" spans="3:7" x14ac:dyDescent="0.25">
      <c r="C13222" s="15"/>
      <c r="G13222"/>
    </row>
    <row r="13223" spans="3:7" x14ac:dyDescent="0.25">
      <c r="C13223" s="15"/>
      <c r="G13223"/>
    </row>
    <row r="13224" spans="3:7" x14ac:dyDescent="0.25">
      <c r="C13224" s="15"/>
      <c r="G13224"/>
    </row>
    <row r="13225" spans="3:7" x14ac:dyDescent="0.25">
      <c r="C13225" s="15"/>
      <c r="G13225"/>
    </row>
    <row r="13226" spans="3:7" x14ac:dyDescent="0.25">
      <c r="C13226" s="15"/>
      <c r="G13226"/>
    </row>
    <row r="13227" spans="3:7" x14ac:dyDescent="0.25">
      <c r="C13227" s="15"/>
      <c r="G13227"/>
    </row>
    <row r="13228" spans="3:7" x14ac:dyDescent="0.25">
      <c r="C13228" s="15"/>
      <c r="G13228"/>
    </row>
    <row r="13229" spans="3:7" x14ac:dyDescent="0.25">
      <c r="C13229" s="15"/>
      <c r="G13229"/>
    </row>
    <row r="13230" spans="3:7" x14ac:dyDescent="0.25">
      <c r="C13230" s="15"/>
      <c r="G13230"/>
    </row>
    <row r="13231" spans="3:7" x14ac:dyDescent="0.25">
      <c r="C13231" s="15"/>
      <c r="G13231"/>
    </row>
    <row r="13232" spans="3:7" x14ac:dyDescent="0.25">
      <c r="C13232" s="15"/>
      <c r="G13232"/>
    </row>
    <row r="13233" spans="3:7" x14ac:dyDescent="0.25">
      <c r="C13233" s="15"/>
      <c r="G13233"/>
    </row>
    <row r="13234" spans="3:7" x14ac:dyDescent="0.25">
      <c r="C13234" s="15"/>
      <c r="G13234"/>
    </row>
    <row r="13235" spans="3:7" x14ac:dyDescent="0.25">
      <c r="C13235" s="15"/>
      <c r="G13235"/>
    </row>
    <row r="13236" spans="3:7" x14ac:dyDescent="0.25">
      <c r="C13236" s="15"/>
      <c r="G13236"/>
    </row>
    <row r="13237" spans="3:7" x14ac:dyDescent="0.25">
      <c r="C13237" s="15"/>
      <c r="G13237"/>
    </row>
    <row r="13238" spans="3:7" x14ac:dyDescent="0.25">
      <c r="C13238" s="15"/>
      <c r="G13238"/>
    </row>
    <row r="13239" spans="3:7" x14ac:dyDescent="0.25">
      <c r="C13239" s="15"/>
      <c r="G13239"/>
    </row>
    <row r="13240" spans="3:7" x14ac:dyDescent="0.25">
      <c r="C13240" s="15"/>
      <c r="G13240"/>
    </row>
    <row r="13241" spans="3:7" x14ac:dyDescent="0.25">
      <c r="C13241" s="15"/>
      <c r="G13241"/>
    </row>
    <row r="13242" spans="3:7" x14ac:dyDescent="0.25">
      <c r="C13242" s="15"/>
      <c r="G13242"/>
    </row>
    <row r="13243" spans="3:7" x14ac:dyDescent="0.25">
      <c r="C13243" s="15"/>
      <c r="G13243"/>
    </row>
    <row r="13244" spans="3:7" x14ac:dyDescent="0.25">
      <c r="C13244" s="15"/>
      <c r="G13244"/>
    </row>
    <row r="13245" spans="3:7" x14ac:dyDescent="0.25">
      <c r="C13245" s="15"/>
      <c r="G13245"/>
    </row>
    <row r="13246" spans="3:7" x14ac:dyDescent="0.25">
      <c r="C13246" s="15"/>
      <c r="G13246"/>
    </row>
    <row r="13247" spans="3:7" x14ac:dyDescent="0.25">
      <c r="C13247" s="15"/>
      <c r="G13247"/>
    </row>
    <row r="13248" spans="3:7" x14ac:dyDescent="0.25">
      <c r="C13248" s="15"/>
      <c r="G13248"/>
    </row>
    <row r="13249" spans="3:7" x14ac:dyDescent="0.25">
      <c r="C13249" s="15"/>
      <c r="G13249"/>
    </row>
    <row r="13250" spans="3:7" x14ac:dyDescent="0.25">
      <c r="C13250" s="15"/>
      <c r="G13250"/>
    </row>
    <row r="13251" spans="3:7" x14ac:dyDescent="0.25">
      <c r="C13251" s="15"/>
      <c r="G13251"/>
    </row>
    <row r="13252" spans="3:7" x14ac:dyDescent="0.25">
      <c r="C13252" s="15"/>
      <c r="G13252"/>
    </row>
    <row r="13253" spans="3:7" x14ac:dyDescent="0.25">
      <c r="C13253" s="15"/>
      <c r="G13253"/>
    </row>
    <row r="13254" spans="3:7" x14ac:dyDescent="0.25">
      <c r="C13254" s="15"/>
      <c r="G13254"/>
    </row>
    <row r="13255" spans="3:7" x14ac:dyDescent="0.25">
      <c r="C13255" s="15"/>
      <c r="G13255"/>
    </row>
    <row r="13256" spans="3:7" x14ac:dyDescent="0.25">
      <c r="C13256" s="15"/>
      <c r="G13256"/>
    </row>
    <row r="13257" spans="3:7" x14ac:dyDescent="0.25">
      <c r="C13257" s="15"/>
      <c r="G13257"/>
    </row>
    <row r="13258" spans="3:7" x14ac:dyDescent="0.25">
      <c r="C13258" s="15"/>
      <c r="G13258"/>
    </row>
    <row r="13259" spans="3:7" x14ac:dyDescent="0.25">
      <c r="C13259" s="15"/>
      <c r="G13259"/>
    </row>
    <row r="13260" spans="3:7" x14ac:dyDescent="0.25">
      <c r="C13260" s="15"/>
      <c r="G13260"/>
    </row>
    <row r="13261" spans="3:7" x14ac:dyDescent="0.25">
      <c r="C13261" s="15"/>
      <c r="G13261"/>
    </row>
    <row r="13262" spans="3:7" x14ac:dyDescent="0.25">
      <c r="C13262" s="15"/>
      <c r="G13262"/>
    </row>
    <row r="13263" spans="3:7" x14ac:dyDescent="0.25">
      <c r="C13263" s="15"/>
      <c r="G13263"/>
    </row>
    <row r="13264" spans="3:7" x14ac:dyDescent="0.25">
      <c r="C13264" s="15"/>
      <c r="G13264"/>
    </row>
    <row r="13265" spans="3:7" x14ac:dyDescent="0.25">
      <c r="C13265" s="15"/>
      <c r="G13265"/>
    </row>
    <row r="13266" spans="3:7" x14ac:dyDescent="0.25">
      <c r="C13266" s="15"/>
      <c r="G13266"/>
    </row>
    <row r="13267" spans="3:7" x14ac:dyDescent="0.25">
      <c r="C13267" s="15"/>
      <c r="G13267"/>
    </row>
    <row r="13268" spans="3:7" x14ac:dyDescent="0.25">
      <c r="C13268" s="15"/>
      <c r="G13268"/>
    </row>
    <row r="13269" spans="3:7" x14ac:dyDescent="0.25">
      <c r="C13269" s="15"/>
      <c r="G13269"/>
    </row>
    <row r="13270" spans="3:7" x14ac:dyDescent="0.25">
      <c r="C13270" s="15"/>
      <c r="G13270"/>
    </row>
    <row r="13271" spans="3:7" x14ac:dyDescent="0.25">
      <c r="C13271" s="15"/>
      <c r="G13271"/>
    </row>
    <row r="13272" spans="3:7" x14ac:dyDescent="0.25">
      <c r="C13272" s="15"/>
      <c r="G13272"/>
    </row>
    <row r="13273" spans="3:7" x14ac:dyDescent="0.25">
      <c r="C13273" s="15"/>
      <c r="G13273"/>
    </row>
    <row r="13274" spans="3:7" x14ac:dyDescent="0.25">
      <c r="C13274" s="15"/>
      <c r="G13274"/>
    </row>
    <row r="13275" spans="3:7" x14ac:dyDescent="0.25">
      <c r="C13275" s="15"/>
      <c r="G13275"/>
    </row>
    <row r="13276" spans="3:7" x14ac:dyDescent="0.25">
      <c r="C13276" s="15"/>
      <c r="G13276"/>
    </row>
    <row r="13277" spans="3:7" x14ac:dyDescent="0.25">
      <c r="C13277" s="15"/>
      <c r="G13277"/>
    </row>
    <row r="13278" spans="3:7" x14ac:dyDescent="0.25">
      <c r="C13278" s="15"/>
      <c r="G13278"/>
    </row>
    <row r="13279" spans="3:7" x14ac:dyDescent="0.25">
      <c r="C13279" s="15"/>
      <c r="G13279"/>
    </row>
    <row r="13280" spans="3:7" x14ac:dyDescent="0.25">
      <c r="C13280" s="15"/>
      <c r="G13280"/>
    </row>
    <row r="13281" spans="3:7" x14ac:dyDescent="0.25">
      <c r="C13281" s="15"/>
      <c r="G13281"/>
    </row>
    <row r="13282" spans="3:7" x14ac:dyDescent="0.25">
      <c r="C13282" s="15"/>
      <c r="G13282"/>
    </row>
    <row r="13283" spans="3:7" x14ac:dyDescent="0.25">
      <c r="C13283" s="15"/>
      <c r="G13283"/>
    </row>
    <row r="13284" spans="3:7" x14ac:dyDescent="0.25">
      <c r="C13284" s="15"/>
      <c r="G13284"/>
    </row>
    <row r="13285" spans="3:7" x14ac:dyDescent="0.25">
      <c r="C13285" s="15"/>
      <c r="G13285"/>
    </row>
    <row r="13286" spans="3:7" x14ac:dyDescent="0.25">
      <c r="C13286" s="15"/>
      <c r="G13286"/>
    </row>
    <row r="13287" spans="3:7" x14ac:dyDescent="0.25">
      <c r="C13287" s="15"/>
      <c r="G13287"/>
    </row>
    <row r="13288" spans="3:7" x14ac:dyDescent="0.25">
      <c r="C13288" s="15"/>
      <c r="G13288"/>
    </row>
    <row r="13289" spans="3:7" x14ac:dyDescent="0.25">
      <c r="C13289" s="15"/>
      <c r="G13289"/>
    </row>
    <row r="13290" spans="3:7" x14ac:dyDescent="0.25">
      <c r="C13290" s="15"/>
      <c r="G13290"/>
    </row>
    <row r="13291" spans="3:7" x14ac:dyDescent="0.25">
      <c r="C13291" s="15"/>
      <c r="G13291"/>
    </row>
    <row r="13292" spans="3:7" x14ac:dyDescent="0.25">
      <c r="C13292" s="15"/>
      <c r="G13292"/>
    </row>
    <row r="13293" spans="3:7" x14ac:dyDescent="0.25">
      <c r="C13293" s="15"/>
      <c r="G13293"/>
    </row>
    <row r="13294" spans="3:7" x14ac:dyDescent="0.25">
      <c r="C13294" s="15"/>
      <c r="G13294"/>
    </row>
    <row r="13295" spans="3:7" x14ac:dyDescent="0.25">
      <c r="C13295" s="15"/>
      <c r="G13295"/>
    </row>
    <row r="13296" spans="3:7" x14ac:dyDescent="0.25">
      <c r="C13296" s="15"/>
      <c r="G13296"/>
    </row>
    <row r="13297" spans="3:7" x14ac:dyDescent="0.25">
      <c r="C13297" s="15"/>
      <c r="G13297"/>
    </row>
    <row r="13298" spans="3:7" x14ac:dyDescent="0.25">
      <c r="C13298" s="15"/>
      <c r="G13298"/>
    </row>
    <row r="13299" spans="3:7" x14ac:dyDescent="0.25">
      <c r="C13299" s="15"/>
      <c r="G13299"/>
    </row>
    <row r="13300" spans="3:7" x14ac:dyDescent="0.25">
      <c r="C13300" s="15"/>
      <c r="G13300"/>
    </row>
    <row r="13301" spans="3:7" x14ac:dyDescent="0.25">
      <c r="C13301" s="15"/>
      <c r="G13301"/>
    </row>
    <row r="13302" spans="3:7" x14ac:dyDescent="0.25">
      <c r="C13302" s="15"/>
      <c r="G13302"/>
    </row>
    <row r="13303" spans="3:7" x14ac:dyDescent="0.25">
      <c r="C13303" s="15"/>
      <c r="G13303"/>
    </row>
    <row r="13304" spans="3:7" x14ac:dyDescent="0.25">
      <c r="C13304" s="15"/>
      <c r="G13304"/>
    </row>
    <row r="13305" spans="3:7" x14ac:dyDescent="0.25">
      <c r="C13305" s="15"/>
      <c r="G13305"/>
    </row>
    <row r="13306" spans="3:7" x14ac:dyDescent="0.25">
      <c r="C13306" s="15"/>
      <c r="G13306"/>
    </row>
    <row r="13307" spans="3:7" x14ac:dyDescent="0.25">
      <c r="C13307" s="15"/>
      <c r="G13307"/>
    </row>
    <row r="13308" spans="3:7" x14ac:dyDescent="0.25">
      <c r="C13308" s="15"/>
      <c r="G13308"/>
    </row>
    <row r="13309" spans="3:7" x14ac:dyDescent="0.25">
      <c r="C13309" s="15"/>
      <c r="G13309"/>
    </row>
    <row r="13310" spans="3:7" x14ac:dyDescent="0.25">
      <c r="C13310" s="15"/>
      <c r="G13310"/>
    </row>
    <row r="13311" spans="3:7" x14ac:dyDescent="0.25">
      <c r="C13311" s="15"/>
      <c r="G13311"/>
    </row>
    <row r="13312" spans="3:7" x14ac:dyDescent="0.25">
      <c r="C13312" s="15"/>
      <c r="G13312"/>
    </row>
    <row r="13313" spans="3:7" x14ac:dyDescent="0.25">
      <c r="C13313" s="15"/>
      <c r="G13313"/>
    </row>
    <row r="13314" spans="3:7" x14ac:dyDescent="0.25">
      <c r="C13314" s="15"/>
      <c r="G13314"/>
    </row>
    <row r="13315" spans="3:7" x14ac:dyDescent="0.25">
      <c r="C13315" s="15"/>
      <c r="G13315"/>
    </row>
    <row r="13316" spans="3:7" x14ac:dyDescent="0.25">
      <c r="C13316" s="15"/>
      <c r="G13316"/>
    </row>
    <row r="13317" spans="3:7" x14ac:dyDescent="0.25">
      <c r="C13317" s="15"/>
      <c r="G13317"/>
    </row>
    <row r="13318" spans="3:7" x14ac:dyDescent="0.25">
      <c r="C13318" s="15"/>
      <c r="G13318"/>
    </row>
    <row r="13319" spans="3:7" x14ac:dyDescent="0.25">
      <c r="C13319" s="15"/>
      <c r="G13319"/>
    </row>
    <row r="13320" spans="3:7" x14ac:dyDescent="0.25">
      <c r="C13320" s="15"/>
      <c r="G13320"/>
    </row>
    <row r="13321" spans="3:7" x14ac:dyDescent="0.25">
      <c r="C13321" s="15"/>
      <c r="G13321"/>
    </row>
    <row r="13322" spans="3:7" x14ac:dyDescent="0.25">
      <c r="C13322" s="15"/>
      <c r="G13322"/>
    </row>
    <row r="13323" spans="3:7" x14ac:dyDescent="0.25">
      <c r="C13323" s="15"/>
      <c r="G13323"/>
    </row>
    <row r="13324" spans="3:7" x14ac:dyDescent="0.25">
      <c r="C13324" s="15"/>
      <c r="G13324"/>
    </row>
    <row r="13325" spans="3:7" x14ac:dyDescent="0.25">
      <c r="C13325" s="15"/>
      <c r="G13325"/>
    </row>
    <row r="13326" spans="3:7" x14ac:dyDescent="0.25">
      <c r="C13326" s="15"/>
      <c r="G13326"/>
    </row>
    <row r="13327" spans="3:7" x14ac:dyDescent="0.25">
      <c r="C13327" s="15"/>
      <c r="G13327"/>
    </row>
    <row r="13328" spans="3:7" x14ac:dyDescent="0.25">
      <c r="C13328" s="15"/>
      <c r="G13328"/>
    </row>
    <row r="13329" spans="3:7" x14ac:dyDescent="0.25">
      <c r="C13329" s="15"/>
      <c r="G13329"/>
    </row>
    <row r="13330" spans="3:7" x14ac:dyDescent="0.25">
      <c r="C13330" s="15"/>
      <c r="G13330"/>
    </row>
    <row r="13331" spans="3:7" x14ac:dyDescent="0.25">
      <c r="C13331" s="15"/>
      <c r="G13331"/>
    </row>
    <row r="13332" spans="3:7" x14ac:dyDescent="0.25">
      <c r="C13332" s="15"/>
      <c r="G13332"/>
    </row>
    <row r="13333" spans="3:7" x14ac:dyDescent="0.25">
      <c r="C13333" s="15"/>
      <c r="G13333"/>
    </row>
    <row r="13334" spans="3:7" x14ac:dyDescent="0.25">
      <c r="C13334" s="15"/>
      <c r="G13334"/>
    </row>
    <row r="13335" spans="3:7" x14ac:dyDescent="0.25">
      <c r="C13335" s="15"/>
      <c r="G13335"/>
    </row>
    <row r="13336" spans="3:7" x14ac:dyDescent="0.25">
      <c r="C13336" s="15"/>
      <c r="G13336"/>
    </row>
    <row r="13337" spans="3:7" x14ac:dyDescent="0.25">
      <c r="C13337" s="15"/>
      <c r="G13337"/>
    </row>
    <row r="13338" spans="3:7" x14ac:dyDescent="0.25">
      <c r="C13338" s="15"/>
      <c r="G13338"/>
    </row>
    <row r="13339" spans="3:7" x14ac:dyDescent="0.25">
      <c r="C13339" s="15"/>
      <c r="G13339"/>
    </row>
    <row r="13340" spans="3:7" x14ac:dyDescent="0.25">
      <c r="C13340" s="15"/>
      <c r="G13340"/>
    </row>
    <row r="13341" spans="3:7" x14ac:dyDescent="0.25">
      <c r="C13341" s="15"/>
      <c r="G13341"/>
    </row>
    <row r="13342" spans="3:7" x14ac:dyDescent="0.25">
      <c r="C13342" s="15"/>
      <c r="G13342"/>
    </row>
    <row r="13343" spans="3:7" x14ac:dyDescent="0.25">
      <c r="C13343" s="15"/>
      <c r="G13343"/>
    </row>
    <row r="13344" spans="3:7" x14ac:dyDescent="0.25">
      <c r="C13344" s="15"/>
      <c r="G13344"/>
    </row>
    <row r="13345" spans="3:7" x14ac:dyDescent="0.25">
      <c r="C13345" s="15"/>
      <c r="G13345"/>
    </row>
    <row r="13346" spans="3:7" x14ac:dyDescent="0.25">
      <c r="C13346" s="15"/>
      <c r="G13346"/>
    </row>
    <row r="13347" spans="3:7" x14ac:dyDescent="0.25">
      <c r="C13347" s="15"/>
      <c r="G13347"/>
    </row>
    <row r="13348" spans="3:7" x14ac:dyDescent="0.25">
      <c r="C13348" s="15"/>
      <c r="G13348"/>
    </row>
    <row r="13349" spans="3:7" x14ac:dyDescent="0.25">
      <c r="C13349" s="15"/>
      <c r="G13349"/>
    </row>
    <row r="13350" spans="3:7" x14ac:dyDescent="0.25">
      <c r="C13350" s="15"/>
      <c r="G13350"/>
    </row>
    <row r="13351" spans="3:7" x14ac:dyDescent="0.25">
      <c r="C13351" s="15"/>
      <c r="G13351"/>
    </row>
    <row r="13352" spans="3:7" x14ac:dyDescent="0.25">
      <c r="C13352" s="15"/>
      <c r="G13352"/>
    </row>
    <row r="13353" spans="3:7" x14ac:dyDescent="0.25">
      <c r="C13353" s="15"/>
      <c r="G13353"/>
    </row>
    <row r="13354" spans="3:7" x14ac:dyDescent="0.25">
      <c r="C13354" s="15"/>
      <c r="G13354"/>
    </row>
    <row r="13355" spans="3:7" x14ac:dyDescent="0.25">
      <c r="C13355" s="15"/>
      <c r="G13355"/>
    </row>
    <row r="13356" spans="3:7" x14ac:dyDescent="0.25">
      <c r="C13356" s="15"/>
      <c r="G13356"/>
    </row>
    <row r="13357" spans="3:7" x14ac:dyDescent="0.25">
      <c r="C13357" s="15"/>
      <c r="G13357"/>
    </row>
    <row r="13358" spans="3:7" x14ac:dyDescent="0.25">
      <c r="C13358" s="15"/>
      <c r="G13358"/>
    </row>
    <row r="13359" spans="3:7" x14ac:dyDescent="0.25">
      <c r="C13359" s="15"/>
      <c r="G13359"/>
    </row>
    <row r="13360" spans="3:7" x14ac:dyDescent="0.25">
      <c r="C13360" s="15"/>
      <c r="G13360"/>
    </row>
    <row r="13361" spans="3:7" x14ac:dyDescent="0.25">
      <c r="C13361" s="15"/>
      <c r="G13361"/>
    </row>
    <row r="13362" spans="3:7" x14ac:dyDescent="0.25">
      <c r="C13362" s="15"/>
      <c r="G13362"/>
    </row>
    <row r="13363" spans="3:7" x14ac:dyDescent="0.25">
      <c r="C13363" s="15"/>
      <c r="G13363"/>
    </row>
    <row r="13364" spans="3:7" x14ac:dyDescent="0.25">
      <c r="C13364" s="15"/>
      <c r="G13364"/>
    </row>
    <row r="13365" spans="3:7" x14ac:dyDescent="0.25">
      <c r="C13365" s="15"/>
      <c r="G13365"/>
    </row>
    <row r="13366" spans="3:7" x14ac:dyDescent="0.25">
      <c r="C13366" s="15"/>
      <c r="G13366"/>
    </row>
    <row r="13367" spans="3:7" x14ac:dyDescent="0.25">
      <c r="C13367" s="15"/>
      <c r="G13367"/>
    </row>
    <row r="13368" spans="3:7" x14ac:dyDescent="0.25">
      <c r="C13368" s="15"/>
      <c r="G13368"/>
    </row>
    <row r="13369" spans="3:7" x14ac:dyDescent="0.25">
      <c r="C13369" s="15"/>
      <c r="G13369"/>
    </row>
    <row r="13370" spans="3:7" x14ac:dyDescent="0.25">
      <c r="C13370" s="15"/>
      <c r="G13370"/>
    </row>
    <row r="13371" spans="3:7" x14ac:dyDescent="0.25">
      <c r="C13371" s="15"/>
      <c r="G13371"/>
    </row>
    <row r="13372" spans="3:7" x14ac:dyDescent="0.25">
      <c r="C13372" s="15"/>
      <c r="G13372"/>
    </row>
    <row r="13373" spans="3:7" x14ac:dyDescent="0.25">
      <c r="C13373" s="15"/>
      <c r="G13373"/>
    </row>
    <row r="13374" spans="3:7" x14ac:dyDescent="0.25">
      <c r="C13374" s="15"/>
      <c r="G13374"/>
    </row>
    <row r="13375" spans="3:7" x14ac:dyDescent="0.25">
      <c r="C13375" s="15"/>
      <c r="G13375"/>
    </row>
    <row r="13376" spans="3:7" x14ac:dyDescent="0.25">
      <c r="C13376" s="15"/>
      <c r="G13376"/>
    </row>
    <row r="13377" spans="3:7" x14ac:dyDescent="0.25">
      <c r="C13377" s="15"/>
      <c r="G13377"/>
    </row>
    <row r="13378" spans="3:7" x14ac:dyDescent="0.25">
      <c r="C13378" s="15"/>
      <c r="G13378"/>
    </row>
    <row r="13379" spans="3:7" x14ac:dyDescent="0.25">
      <c r="C13379" s="15"/>
      <c r="G13379"/>
    </row>
    <row r="13380" spans="3:7" x14ac:dyDescent="0.25">
      <c r="C13380" s="15"/>
      <c r="G13380"/>
    </row>
    <row r="13381" spans="3:7" x14ac:dyDescent="0.25">
      <c r="C13381" s="15"/>
      <c r="G13381"/>
    </row>
    <row r="13382" spans="3:7" x14ac:dyDescent="0.25">
      <c r="C13382" s="15"/>
      <c r="G13382"/>
    </row>
    <row r="13383" spans="3:7" x14ac:dyDescent="0.25">
      <c r="C13383" s="15"/>
      <c r="G13383"/>
    </row>
    <row r="13384" spans="3:7" x14ac:dyDescent="0.25">
      <c r="C13384" s="15"/>
      <c r="G13384"/>
    </row>
    <row r="13385" spans="3:7" x14ac:dyDescent="0.25">
      <c r="C13385" s="15"/>
      <c r="G13385"/>
    </row>
    <row r="13386" spans="3:7" x14ac:dyDescent="0.25">
      <c r="C13386" s="15"/>
      <c r="G13386"/>
    </row>
    <row r="13387" spans="3:7" x14ac:dyDescent="0.25">
      <c r="C13387" s="15"/>
      <c r="G13387"/>
    </row>
    <row r="13388" spans="3:7" x14ac:dyDescent="0.25">
      <c r="C13388" s="15"/>
      <c r="G13388"/>
    </row>
    <row r="13389" spans="3:7" x14ac:dyDescent="0.25">
      <c r="C13389" s="15"/>
      <c r="G13389"/>
    </row>
    <row r="13390" spans="3:7" x14ac:dyDescent="0.25">
      <c r="C13390" s="15"/>
      <c r="G13390"/>
    </row>
    <row r="13391" spans="3:7" x14ac:dyDescent="0.25">
      <c r="C13391" s="15"/>
      <c r="G13391"/>
    </row>
    <row r="13392" spans="3:7" x14ac:dyDescent="0.25">
      <c r="C13392" s="15"/>
      <c r="G13392"/>
    </row>
    <row r="13393" spans="3:7" x14ac:dyDescent="0.25">
      <c r="C13393" s="15"/>
      <c r="G13393"/>
    </row>
    <row r="13394" spans="3:7" x14ac:dyDescent="0.25">
      <c r="C13394" s="15"/>
      <c r="G13394"/>
    </row>
    <row r="13395" spans="3:7" x14ac:dyDescent="0.25">
      <c r="C13395" s="15"/>
      <c r="G13395"/>
    </row>
    <row r="13396" spans="3:7" x14ac:dyDescent="0.25">
      <c r="C13396" s="15"/>
      <c r="G13396"/>
    </row>
    <row r="13397" spans="3:7" x14ac:dyDescent="0.25">
      <c r="C13397" s="15"/>
      <c r="G13397"/>
    </row>
    <row r="13398" spans="3:7" x14ac:dyDescent="0.25">
      <c r="C13398" s="15"/>
      <c r="G13398"/>
    </row>
    <row r="13399" spans="3:7" x14ac:dyDescent="0.25">
      <c r="C13399" s="15"/>
      <c r="G13399"/>
    </row>
    <row r="13400" spans="3:7" x14ac:dyDescent="0.25">
      <c r="C13400" s="15"/>
      <c r="G13400"/>
    </row>
    <row r="13401" spans="3:7" x14ac:dyDescent="0.25">
      <c r="C13401" s="15"/>
      <c r="G13401"/>
    </row>
    <row r="13402" spans="3:7" x14ac:dyDescent="0.25">
      <c r="C13402" s="15"/>
      <c r="G13402"/>
    </row>
    <row r="13403" spans="3:7" x14ac:dyDescent="0.25">
      <c r="C13403" s="15"/>
      <c r="G13403"/>
    </row>
    <row r="13404" spans="3:7" x14ac:dyDescent="0.25">
      <c r="C13404" s="15"/>
      <c r="G13404"/>
    </row>
    <row r="13405" spans="3:7" x14ac:dyDescent="0.25">
      <c r="C13405" s="15"/>
      <c r="G13405"/>
    </row>
    <row r="13406" spans="3:7" x14ac:dyDescent="0.25">
      <c r="C13406" s="15"/>
      <c r="G13406"/>
    </row>
    <row r="13407" spans="3:7" x14ac:dyDescent="0.25">
      <c r="C13407" s="15"/>
      <c r="G13407"/>
    </row>
    <row r="13408" spans="3:7" x14ac:dyDescent="0.25">
      <c r="C13408" s="15"/>
      <c r="G13408"/>
    </row>
    <row r="13409" spans="3:7" x14ac:dyDescent="0.25">
      <c r="C13409" s="15"/>
      <c r="G13409"/>
    </row>
    <row r="13410" spans="3:7" x14ac:dyDescent="0.25">
      <c r="C13410" s="15"/>
      <c r="G13410"/>
    </row>
    <row r="13411" spans="3:7" x14ac:dyDescent="0.25">
      <c r="C13411" s="15"/>
      <c r="G13411"/>
    </row>
    <row r="13412" spans="3:7" x14ac:dyDescent="0.25">
      <c r="C13412" s="15"/>
      <c r="G13412"/>
    </row>
    <row r="13413" spans="3:7" x14ac:dyDescent="0.25">
      <c r="C13413" s="15"/>
      <c r="G13413"/>
    </row>
    <row r="13414" spans="3:7" x14ac:dyDescent="0.25">
      <c r="C13414" s="15"/>
      <c r="G13414"/>
    </row>
    <row r="13415" spans="3:7" x14ac:dyDescent="0.25">
      <c r="C13415" s="15"/>
      <c r="G13415"/>
    </row>
    <row r="13416" spans="3:7" x14ac:dyDescent="0.25">
      <c r="C13416" s="15"/>
      <c r="G13416"/>
    </row>
    <row r="13417" spans="3:7" x14ac:dyDescent="0.25">
      <c r="C13417" s="15"/>
      <c r="G13417"/>
    </row>
    <row r="13418" spans="3:7" x14ac:dyDescent="0.25">
      <c r="C13418" s="15"/>
      <c r="G13418"/>
    </row>
    <row r="13419" spans="3:7" x14ac:dyDescent="0.25">
      <c r="C13419" s="15"/>
      <c r="G13419"/>
    </row>
    <row r="13420" spans="3:7" x14ac:dyDescent="0.25">
      <c r="C13420" s="15"/>
      <c r="G13420"/>
    </row>
    <row r="13421" spans="3:7" x14ac:dyDescent="0.25">
      <c r="C13421" s="15"/>
      <c r="G13421"/>
    </row>
    <row r="13422" spans="3:7" x14ac:dyDescent="0.25">
      <c r="C13422" s="15"/>
      <c r="G13422"/>
    </row>
    <row r="13423" spans="3:7" x14ac:dyDescent="0.25">
      <c r="C13423" s="15"/>
      <c r="G13423"/>
    </row>
    <row r="13424" spans="3:7" x14ac:dyDescent="0.25">
      <c r="C13424" s="15"/>
      <c r="G13424"/>
    </row>
    <row r="13425" spans="3:7" x14ac:dyDescent="0.25">
      <c r="C13425" s="15"/>
      <c r="G13425"/>
    </row>
    <row r="13426" spans="3:7" x14ac:dyDescent="0.25">
      <c r="C13426" s="15"/>
      <c r="G13426"/>
    </row>
    <row r="13427" spans="3:7" x14ac:dyDescent="0.25">
      <c r="C13427" s="15"/>
      <c r="G13427"/>
    </row>
    <row r="13428" spans="3:7" x14ac:dyDescent="0.25">
      <c r="C13428" s="15"/>
      <c r="G13428"/>
    </row>
    <row r="13429" spans="3:7" x14ac:dyDescent="0.25">
      <c r="C13429" s="15"/>
      <c r="G13429"/>
    </row>
    <row r="13430" spans="3:7" x14ac:dyDescent="0.25">
      <c r="C13430" s="15"/>
      <c r="G13430"/>
    </row>
    <row r="13431" spans="3:7" x14ac:dyDescent="0.25">
      <c r="C13431" s="15"/>
      <c r="G13431"/>
    </row>
    <row r="13432" spans="3:7" x14ac:dyDescent="0.25">
      <c r="C13432" s="15"/>
      <c r="G13432"/>
    </row>
    <row r="13433" spans="3:7" x14ac:dyDescent="0.25">
      <c r="C13433" s="15"/>
      <c r="G13433"/>
    </row>
    <row r="13434" spans="3:7" x14ac:dyDescent="0.25">
      <c r="C13434" s="15"/>
      <c r="G13434"/>
    </row>
    <row r="13435" spans="3:7" x14ac:dyDescent="0.25">
      <c r="C13435" s="15"/>
      <c r="G13435"/>
    </row>
    <row r="13436" spans="3:7" x14ac:dyDescent="0.25">
      <c r="C13436" s="15"/>
      <c r="G13436"/>
    </row>
    <row r="13437" spans="3:7" x14ac:dyDescent="0.25">
      <c r="C13437" s="15"/>
      <c r="G13437"/>
    </row>
    <row r="13438" spans="3:7" x14ac:dyDescent="0.25">
      <c r="C13438" s="15"/>
      <c r="G13438"/>
    </row>
    <row r="13439" spans="3:7" x14ac:dyDescent="0.25">
      <c r="C13439" s="15"/>
      <c r="G13439"/>
    </row>
    <row r="13440" spans="3:7" x14ac:dyDescent="0.25">
      <c r="C13440" s="15"/>
      <c r="G13440"/>
    </row>
    <row r="13441" spans="3:7" x14ac:dyDescent="0.25">
      <c r="C13441" s="15"/>
      <c r="G13441"/>
    </row>
    <row r="13442" spans="3:7" x14ac:dyDescent="0.25">
      <c r="C13442" s="15"/>
      <c r="G13442"/>
    </row>
    <row r="13443" spans="3:7" x14ac:dyDescent="0.25">
      <c r="C13443" s="15"/>
      <c r="G13443"/>
    </row>
    <row r="13444" spans="3:7" x14ac:dyDescent="0.25">
      <c r="C13444" s="15"/>
      <c r="G13444"/>
    </row>
    <row r="13445" spans="3:7" x14ac:dyDescent="0.25">
      <c r="C13445" s="15"/>
      <c r="G13445"/>
    </row>
    <row r="13446" spans="3:7" x14ac:dyDescent="0.25">
      <c r="C13446" s="15"/>
      <c r="G13446"/>
    </row>
    <row r="13447" spans="3:7" x14ac:dyDescent="0.25">
      <c r="C13447" s="15"/>
      <c r="G13447"/>
    </row>
    <row r="13448" spans="3:7" x14ac:dyDescent="0.25">
      <c r="C13448" s="15"/>
      <c r="G13448"/>
    </row>
    <row r="13449" spans="3:7" x14ac:dyDescent="0.25">
      <c r="C13449" s="15"/>
      <c r="G13449"/>
    </row>
    <row r="13450" spans="3:7" x14ac:dyDescent="0.25">
      <c r="C13450" s="15"/>
      <c r="G13450"/>
    </row>
    <row r="13451" spans="3:7" x14ac:dyDescent="0.25">
      <c r="C13451" s="15"/>
      <c r="G13451"/>
    </row>
    <row r="13452" spans="3:7" x14ac:dyDescent="0.25">
      <c r="C13452" s="15"/>
      <c r="G13452"/>
    </row>
    <row r="13453" spans="3:7" x14ac:dyDescent="0.25">
      <c r="C13453" s="15"/>
      <c r="G13453"/>
    </row>
    <row r="13454" spans="3:7" x14ac:dyDescent="0.25">
      <c r="C13454" s="15"/>
      <c r="G13454"/>
    </row>
    <row r="13455" spans="3:7" x14ac:dyDescent="0.25">
      <c r="C13455" s="15"/>
      <c r="G13455"/>
    </row>
    <row r="13456" spans="3:7" x14ac:dyDescent="0.25">
      <c r="C13456" s="15"/>
      <c r="G13456"/>
    </row>
    <row r="13457" spans="3:7" x14ac:dyDescent="0.25">
      <c r="C13457" s="15"/>
      <c r="G13457"/>
    </row>
    <row r="13458" spans="3:7" x14ac:dyDescent="0.25">
      <c r="C13458" s="15"/>
      <c r="G13458"/>
    </row>
    <row r="13459" spans="3:7" x14ac:dyDescent="0.25">
      <c r="C13459" s="15"/>
      <c r="G13459"/>
    </row>
    <row r="13460" spans="3:7" x14ac:dyDescent="0.25">
      <c r="C13460" s="15"/>
      <c r="G13460"/>
    </row>
    <row r="13461" spans="3:7" x14ac:dyDescent="0.25">
      <c r="C13461" s="15"/>
      <c r="G13461"/>
    </row>
    <row r="13462" spans="3:7" x14ac:dyDescent="0.25">
      <c r="C13462" s="15"/>
      <c r="G13462"/>
    </row>
    <row r="13463" spans="3:7" x14ac:dyDescent="0.25">
      <c r="C13463" s="15"/>
      <c r="G13463"/>
    </row>
    <row r="13464" spans="3:7" x14ac:dyDescent="0.25">
      <c r="C13464" s="15"/>
      <c r="G13464"/>
    </row>
    <row r="13465" spans="3:7" x14ac:dyDescent="0.25">
      <c r="C13465" s="15"/>
      <c r="G13465"/>
    </row>
    <row r="13466" spans="3:7" x14ac:dyDescent="0.25">
      <c r="C13466" s="15"/>
      <c r="G13466"/>
    </row>
    <row r="13467" spans="3:7" x14ac:dyDescent="0.25">
      <c r="C13467" s="15"/>
      <c r="G13467"/>
    </row>
    <row r="13468" spans="3:7" x14ac:dyDescent="0.25">
      <c r="C13468" s="15"/>
      <c r="G13468"/>
    </row>
    <row r="13469" spans="3:7" x14ac:dyDescent="0.25">
      <c r="C13469" s="15"/>
      <c r="G13469"/>
    </row>
    <row r="13470" spans="3:7" x14ac:dyDescent="0.25">
      <c r="C13470" s="15"/>
      <c r="G13470"/>
    </row>
    <row r="13471" spans="3:7" x14ac:dyDescent="0.25">
      <c r="C13471" s="15"/>
      <c r="G13471"/>
    </row>
    <row r="13472" spans="3:7" x14ac:dyDescent="0.25">
      <c r="C13472" s="15"/>
      <c r="G13472"/>
    </row>
    <row r="13473" spans="3:7" x14ac:dyDescent="0.25">
      <c r="C13473" s="15"/>
      <c r="G13473"/>
    </row>
    <row r="13474" spans="3:7" x14ac:dyDescent="0.25">
      <c r="C13474" s="15"/>
      <c r="G13474"/>
    </row>
    <row r="13475" spans="3:7" x14ac:dyDescent="0.25">
      <c r="C13475" s="15"/>
      <c r="G13475"/>
    </row>
    <row r="13476" spans="3:7" x14ac:dyDescent="0.25">
      <c r="C13476" s="15"/>
      <c r="G13476"/>
    </row>
    <row r="13477" spans="3:7" x14ac:dyDescent="0.25">
      <c r="C13477" s="15"/>
      <c r="G13477"/>
    </row>
    <row r="13478" spans="3:7" x14ac:dyDescent="0.25">
      <c r="C13478" s="15"/>
      <c r="G13478"/>
    </row>
    <row r="13479" spans="3:7" x14ac:dyDescent="0.25">
      <c r="C13479" s="15"/>
      <c r="G13479"/>
    </row>
    <row r="13480" spans="3:7" x14ac:dyDescent="0.25">
      <c r="C13480" s="15"/>
      <c r="G13480"/>
    </row>
    <row r="13481" spans="3:7" x14ac:dyDescent="0.25">
      <c r="C13481" s="15"/>
      <c r="G13481"/>
    </row>
    <row r="13482" spans="3:7" x14ac:dyDescent="0.25">
      <c r="C13482" s="15"/>
      <c r="G13482"/>
    </row>
    <row r="13483" spans="3:7" x14ac:dyDescent="0.25">
      <c r="C13483" s="15"/>
      <c r="G13483"/>
    </row>
    <row r="13484" spans="3:7" x14ac:dyDescent="0.25">
      <c r="C13484" s="15"/>
      <c r="G13484"/>
    </row>
    <row r="13485" spans="3:7" x14ac:dyDescent="0.25">
      <c r="C13485" s="15"/>
      <c r="G13485"/>
    </row>
    <row r="13486" spans="3:7" x14ac:dyDescent="0.25">
      <c r="C13486" s="15"/>
      <c r="G13486"/>
    </row>
    <row r="13487" spans="3:7" x14ac:dyDescent="0.25">
      <c r="C13487" s="15"/>
      <c r="G13487"/>
    </row>
    <row r="13488" spans="3:7" x14ac:dyDescent="0.25">
      <c r="C13488" s="15"/>
      <c r="G13488"/>
    </row>
    <row r="13489" spans="3:7" x14ac:dyDescent="0.25">
      <c r="C13489" s="15"/>
      <c r="G13489"/>
    </row>
    <row r="13490" spans="3:7" x14ac:dyDescent="0.25">
      <c r="C13490" s="15"/>
      <c r="G13490"/>
    </row>
    <row r="13491" spans="3:7" x14ac:dyDescent="0.25">
      <c r="C13491" s="15"/>
      <c r="G13491"/>
    </row>
    <row r="13492" spans="3:7" x14ac:dyDescent="0.25">
      <c r="C13492" s="15"/>
      <c r="G13492"/>
    </row>
    <row r="13493" spans="3:7" x14ac:dyDescent="0.25">
      <c r="C13493" s="15"/>
      <c r="G13493"/>
    </row>
    <row r="13494" spans="3:7" x14ac:dyDescent="0.25">
      <c r="C13494" s="15"/>
      <c r="G13494"/>
    </row>
    <row r="13495" spans="3:7" x14ac:dyDescent="0.25">
      <c r="C13495" s="15"/>
      <c r="G13495"/>
    </row>
    <row r="13496" spans="3:7" x14ac:dyDescent="0.25">
      <c r="C13496" s="15"/>
      <c r="G13496"/>
    </row>
    <row r="13497" spans="3:7" x14ac:dyDescent="0.25">
      <c r="C13497" s="15"/>
      <c r="G13497"/>
    </row>
    <row r="13498" spans="3:7" x14ac:dyDescent="0.25">
      <c r="C13498" s="15"/>
      <c r="G13498"/>
    </row>
    <row r="13499" spans="3:7" x14ac:dyDescent="0.25">
      <c r="C13499" s="15"/>
      <c r="G13499"/>
    </row>
    <row r="13500" spans="3:7" x14ac:dyDescent="0.25">
      <c r="C13500" s="15"/>
      <c r="G13500"/>
    </row>
    <row r="13501" spans="3:7" x14ac:dyDescent="0.25">
      <c r="C13501" s="15"/>
      <c r="G13501"/>
    </row>
    <row r="13502" spans="3:7" x14ac:dyDescent="0.25">
      <c r="C13502" s="15"/>
      <c r="G13502"/>
    </row>
    <row r="13503" spans="3:7" x14ac:dyDescent="0.25">
      <c r="C13503" s="15"/>
      <c r="G13503"/>
    </row>
    <row r="13504" spans="3:7" x14ac:dyDescent="0.25">
      <c r="C13504" s="15"/>
      <c r="G13504"/>
    </row>
    <row r="13505" spans="3:7" x14ac:dyDescent="0.25">
      <c r="C13505" s="15"/>
      <c r="G13505"/>
    </row>
    <row r="13506" spans="3:7" x14ac:dyDescent="0.25">
      <c r="C13506" s="15"/>
      <c r="G13506"/>
    </row>
    <row r="13507" spans="3:7" x14ac:dyDescent="0.25">
      <c r="C13507" s="15"/>
      <c r="G13507"/>
    </row>
    <row r="13508" spans="3:7" x14ac:dyDescent="0.25">
      <c r="C13508" s="15"/>
      <c r="G13508"/>
    </row>
    <row r="13509" spans="3:7" x14ac:dyDescent="0.25">
      <c r="C13509" s="15"/>
      <c r="G13509"/>
    </row>
    <row r="13510" spans="3:7" x14ac:dyDescent="0.25">
      <c r="C13510" s="15"/>
      <c r="G13510"/>
    </row>
    <row r="13511" spans="3:7" x14ac:dyDescent="0.25">
      <c r="C13511" s="15"/>
      <c r="G13511"/>
    </row>
    <row r="13512" spans="3:7" x14ac:dyDescent="0.25">
      <c r="C13512" s="15"/>
      <c r="G13512"/>
    </row>
    <row r="13513" spans="3:7" x14ac:dyDescent="0.25">
      <c r="C13513" s="15"/>
      <c r="G13513"/>
    </row>
    <row r="13514" spans="3:7" x14ac:dyDescent="0.25">
      <c r="C13514" s="15"/>
      <c r="G13514"/>
    </row>
    <row r="13515" spans="3:7" x14ac:dyDescent="0.25">
      <c r="C13515" s="15"/>
      <c r="G13515"/>
    </row>
    <row r="13516" spans="3:7" x14ac:dyDescent="0.25">
      <c r="C13516" s="15"/>
      <c r="G13516"/>
    </row>
    <row r="13517" spans="3:7" x14ac:dyDescent="0.25">
      <c r="C13517" s="15"/>
      <c r="G13517"/>
    </row>
    <row r="13518" spans="3:7" x14ac:dyDescent="0.25">
      <c r="C13518" s="15"/>
      <c r="G13518"/>
    </row>
    <row r="13519" spans="3:7" x14ac:dyDescent="0.25">
      <c r="C13519" s="15"/>
      <c r="G13519"/>
    </row>
    <row r="13520" spans="3:7" x14ac:dyDescent="0.25">
      <c r="C13520" s="15"/>
      <c r="G13520"/>
    </row>
    <row r="13521" spans="3:7" x14ac:dyDescent="0.25">
      <c r="C13521" s="15"/>
      <c r="G13521"/>
    </row>
    <row r="13522" spans="3:7" x14ac:dyDescent="0.25">
      <c r="C13522" s="15"/>
      <c r="G13522"/>
    </row>
    <row r="13523" spans="3:7" x14ac:dyDescent="0.25">
      <c r="C13523" s="15"/>
      <c r="G13523"/>
    </row>
    <row r="13524" spans="3:7" x14ac:dyDescent="0.25">
      <c r="C13524" s="15"/>
      <c r="G13524"/>
    </row>
    <row r="13525" spans="3:7" x14ac:dyDescent="0.25">
      <c r="C13525" s="15"/>
      <c r="G13525"/>
    </row>
    <row r="13526" spans="3:7" x14ac:dyDescent="0.25">
      <c r="C13526" s="15"/>
      <c r="G13526"/>
    </row>
    <row r="13527" spans="3:7" x14ac:dyDescent="0.25">
      <c r="C13527" s="15"/>
      <c r="G13527"/>
    </row>
    <row r="13528" spans="3:7" x14ac:dyDescent="0.25">
      <c r="C13528" s="15"/>
      <c r="G13528"/>
    </row>
    <row r="13529" spans="3:7" x14ac:dyDescent="0.25">
      <c r="C13529" s="15"/>
      <c r="G13529"/>
    </row>
    <row r="13530" spans="3:7" x14ac:dyDescent="0.25">
      <c r="C13530" s="15"/>
      <c r="G13530"/>
    </row>
    <row r="13531" spans="3:7" x14ac:dyDescent="0.25">
      <c r="C13531" s="15"/>
      <c r="G13531"/>
    </row>
    <row r="13532" spans="3:7" x14ac:dyDescent="0.25">
      <c r="C13532" s="15"/>
      <c r="G13532"/>
    </row>
    <row r="13533" spans="3:7" x14ac:dyDescent="0.25">
      <c r="C13533" s="15"/>
      <c r="G13533"/>
    </row>
    <row r="13534" spans="3:7" x14ac:dyDescent="0.25">
      <c r="C13534" s="15"/>
      <c r="G13534"/>
    </row>
    <row r="13535" spans="3:7" x14ac:dyDescent="0.25">
      <c r="C13535" s="15"/>
      <c r="G13535"/>
    </row>
    <row r="13536" spans="3:7" x14ac:dyDescent="0.25">
      <c r="C13536" s="15"/>
      <c r="G13536"/>
    </row>
    <row r="13537" spans="3:7" x14ac:dyDescent="0.25">
      <c r="C13537" s="15"/>
      <c r="G13537"/>
    </row>
    <row r="13538" spans="3:7" x14ac:dyDescent="0.25">
      <c r="C13538" s="15"/>
      <c r="G13538"/>
    </row>
    <row r="13539" spans="3:7" x14ac:dyDescent="0.25">
      <c r="C13539" s="15"/>
      <c r="G13539"/>
    </row>
    <row r="13540" spans="3:7" x14ac:dyDescent="0.25">
      <c r="C13540" s="15"/>
      <c r="G13540"/>
    </row>
    <row r="13541" spans="3:7" x14ac:dyDescent="0.25">
      <c r="C13541" s="15"/>
      <c r="G13541"/>
    </row>
    <row r="13542" spans="3:7" x14ac:dyDescent="0.25">
      <c r="C13542" s="15"/>
      <c r="G13542"/>
    </row>
    <row r="13543" spans="3:7" x14ac:dyDescent="0.25">
      <c r="C13543" s="15"/>
      <c r="G13543"/>
    </row>
    <row r="13544" spans="3:7" x14ac:dyDescent="0.25">
      <c r="C13544" s="15"/>
      <c r="G13544"/>
    </row>
    <row r="13545" spans="3:7" x14ac:dyDescent="0.25">
      <c r="C13545" s="15"/>
      <c r="G13545"/>
    </row>
    <row r="13546" spans="3:7" x14ac:dyDescent="0.25">
      <c r="C13546" s="15"/>
      <c r="G13546"/>
    </row>
    <row r="13547" spans="3:7" x14ac:dyDescent="0.25">
      <c r="C13547" s="15"/>
      <c r="G13547"/>
    </row>
    <row r="13548" spans="3:7" x14ac:dyDescent="0.25">
      <c r="C13548" s="15"/>
      <c r="G13548"/>
    </row>
    <row r="13549" spans="3:7" x14ac:dyDescent="0.25">
      <c r="C13549" s="15"/>
      <c r="G13549"/>
    </row>
    <row r="13550" spans="3:7" x14ac:dyDescent="0.25">
      <c r="C13550" s="15"/>
      <c r="G13550"/>
    </row>
    <row r="13551" spans="3:7" x14ac:dyDescent="0.25">
      <c r="C13551" s="15"/>
      <c r="G13551"/>
    </row>
    <row r="13552" spans="3:7" x14ac:dyDescent="0.25">
      <c r="C13552" s="15"/>
      <c r="G13552"/>
    </row>
    <row r="13553" spans="3:7" x14ac:dyDescent="0.25">
      <c r="C13553" s="15"/>
      <c r="G13553"/>
    </row>
    <row r="13554" spans="3:7" x14ac:dyDescent="0.25">
      <c r="C13554" s="15"/>
      <c r="G13554"/>
    </row>
    <row r="13555" spans="3:7" x14ac:dyDescent="0.25">
      <c r="C13555" s="15"/>
      <c r="G13555"/>
    </row>
    <row r="13556" spans="3:7" x14ac:dyDescent="0.25">
      <c r="C13556" s="15"/>
      <c r="G13556"/>
    </row>
    <row r="13557" spans="3:7" x14ac:dyDescent="0.25">
      <c r="C13557" s="15"/>
      <c r="G13557"/>
    </row>
    <row r="13558" spans="3:7" x14ac:dyDescent="0.25">
      <c r="C13558" s="15"/>
      <c r="G13558"/>
    </row>
    <row r="13559" spans="3:7" x14ac:dyDescent="0.25">
      <c r="C13559" s="15"/>
      <c r="G13559"/>
    </row>
    <row r="13560" spans="3:7" x14ac:dyDescent="0.25">
      <c r="C13560" s="15"/>
      <c r="G13560"/>
    </row>
    <row r="13561" spans="3:7" x14ac:dyDescent="0.25">
      <c r="C13561" s="15"/>
      <c r="G13561"/>
    </row>
    <row r="13562" spans="3:7" x14ac:dyDescent="0.25">
      <c r="C13562" s="15"/>
      <c r="G13562"/>
    </row>
    <row r="13563" spans="3:7" x14ac:dyDescent="0.25">
      <c r="C13563" s="15"/>
      <c r="G13563"/>
    </row>
    <row r="13564" spans="3:7" x14ac:dyDescent="0.25">
      <c r="C13564" s="15"/>
      <c r="G13564"/>
    </row>
    <row r="13565" spans="3:7" x14ac:dyDescent="0.25">
      <c r="C13565" s="15"/>
      <c r="G13565"/>
    </row>
    <row r="13566" spans="3:7" x14ac:dyDescent="0.25">
      <c r="C13566" s="15"/>
      <c r="G13566"/>
    </row>
    <row r="13567" spans="3:7" x14ac:dyDescent="0.25">
      <c r="C13567" s="15"/>
      <c r="G13567"/>
    </row>
    <row r="13568" spans="3:7" x14ac:dyDescent="0.25">
      <c r="C13568" s="15"/>
      <c r="G13568"/>
    </row>
    <row r="13569" spans="3:7" x14ac:dyDescent="0.25">
      <c r="C13569" s="15"/>
      <c r="G13569"/>
    </row>
    <row r="13570" spans="3:7" x14ac:dyDescent="0.25">
      <c r="C13570" s="15"/>
      <c r="G13570"/>
    </row>
    <row r="13571" spans="3:7" x14ac:dyDescent="0.25">
      <c r="C13571" s="15"/>
      <c r="G13571"/>
    </row>
    <row r="13572" spans="3:7" x14ac:dyDescent="0.25">
      <c r="C13572" s="15"/>
      <c r="G13572"/>
    </row>
    <row r="13573" spans="3:7" x14ac:dyDescent="0.25">
      <c r="C13573" s="15"/>
      <c r="G13573"/>
    </row>
    <row r="13574" spans="3:7" x14ac:dyDescent="0.25">
      <c r="C13574" s="15"/>
      <c r="G13574"/>
    </row>
    <row r="13575" spans="3:7" x14ac:dyDescent="0.25">
      <c r="C13575" s="15"/>
      <c r="G13575"/>
    </row>
    <row r="13576" spans="3:7" x14ac:dyDescent="0.25">
      <c r="C13576" s="15"/>
      <c r="G13576"/>
    </row>
    <row r="13577" spans="3:7" x14ac:dyDescent="0.25">
      <c r="C13577" s="15"/>
      <c r="G13577"/>
    </row>
    <row r="13578" spans="3:7" x14ac:dyDescent="0.25">
      <c r="C13578" s="15"/>
      <c r="G13578"/>
    </row>
    <row r="13579" spans="3:7" x14ac:dyDescent="0.25">
      <c r="C13579" s="15"/>
      <c r="G13579"/>
    </row>
    <row r="13580" spans="3:7" x14ac:dyDescent="0.25">
      <c r="C13580" s="15"/>
      <c r="G13580"/>
    </row>
    <row r="13581" spans="3:7" x14ac:dyDescent="0.25">
      <c r="C13581" s="15"/>
      <c r="G13581"/>
    </row>
    <row r="13582" spans="3:7" x14ac:dyDescent="0.25">
      <c r="C13582" s="15"/>
      <c r="G13582"/>
    </row>
    <row r="13583" spans="3:7" x14ac:dyDescent="0.25">
      <c r="C13583" s="15"/>
      <c r="G13583"/>
    </row>
    <row r="13584" spans="3:7" x14ac:dyDescent="0.25">
      <c r="C13584" s="15"/>
      <c r="G13584"/>
    </row>
    <row r="13585" spans="3:7" x14ac:dyDescent="0.25">
      <c r="C13585" s="15"/>
      <c r="G13585"/>
    </row>
    <row r="13586" spans="3:7" x14ac:dyDescent="0.25">
      <c r="C13586" s="15"/>
      <c r="G13586"/>
    </row>
    <row r="13587" spans="3:7" x14ac:dyDescent="0.25">
      <c r="C13587" s="15"/>
      <c r="G13587"/>
    </row>
    <row r="13588" spans="3:7" x14ac:dyDescent="0.25">
      <c r="C13588" s="15"/>
      <c r="G13588"/>
    </row>
    <row r="13589" spans="3:7" x14ac:dyDescent="0.25">
      <c r="C13589" s="15"/>
      <c r="G13589"/>
    </row>
    <row r="13590" spans="3:7" x14ac:dyDescent="0.25">
      <c r="C13590" s="15"/>
      <c r="G13590"/>
    </row>
    <row r="13591" spans="3:7" x14ac:dyDescent="0.25">
      <c r="C13591" s="15"/>
      <c r="G13591"/>
    </row>
    <row r="13592" spans="3:7" x14ac:dyDescent="0.25">
      <c r="C13592" s="15"/>
      <c r="G13592"/>
    </row>
    <row r="13593" spans="3:7" x14ac:dyDescent="0.25">
      <c r="C13593" s="15"/>
      <c r="G13593"/>
    </row>
    <row r="13594" spans="3:7" x14ac:dyDescent="0.25">
      <c r="C13594" s="15"/>
      <c r="G13594"/>
    </row>
    <row r="13595" spans="3:7" x14ac:dyDescent="0.25">
      <c r="C13595" s="15"/>
      <c r="G13595"/>
    </row>
    <row r="13596" spans="3:7" x14ac:dyDescent="0.25">
      <c r="C13596" s="15"/>
      <c r="G13596"/>
    </row>
    <row r="13597" spans="3:7" x14ac:dyDescent="0.25">
      <c r="C13597" s="15"/>
      <c r="G13597"/>
    </row>
    <row r="13598" spans="3:7" x14ac:dyDescent="0.25">
      <c r="C13598" s="15"/>
      <c r="G13598"/>
    </row>
    <row r="13599" spans="3:7" x14ac:dyDescent="0.25">
      <c r="C13599" s="15"/>
      <c r="G13599"/>
    </row>
    <row r="13600" spans="3:7" x14ac:dyDescent="0.25">
      <c r="C13600" s="15"/>
      <c r="G13600"/>
    </row>
    <row r="13601" spans="3:7" x14ac:dyDescent="0.25">
      <c r="C13601" s="15"/>
      <c r="G13601"/>
    </row>
    <row r="13602" spans="3:7" x14ac:dyDescent="0.25">
      <c r="C13602" s="15"/>
      <c r="G13602"/>
    </row>
    <row r="13603" spans="3:7" x14ac:dyDescent="0.25">
      <c r="C13603" s="15"/>
      <c r="G13603"/>
    </row>
    <row r="13604" spans="3:7" x14ac:dyDescent="0.25">
      <c r="C13604" s="15"/>
      <c r="G13604"/>
    </row>
    <row r="13605" spans="3:7" x14ac:dyDescent="0.25">
      <c r="C13605" s="15"/>
      <c r="G13605"/>
    </row>
    <row r="13606" spans="3:7" x14ac:dyDescent="0.25">
      <c r="C13606" s="15"/>
      <c r="G13606"/>
    </row>
    <row r="13607" spans="3:7" x14ac:dyDescent="0.25">
      <c r="C13607" s="15"/>
      <c r="G13607"/>
    </row>
    <row r="13608" spans="3:7" x14ac:dyDescent="0.25">
      <c r="C13608" s="15"/>
      <c r="G13608"/>
    </row>
    <row r="13609" spans="3:7" x14ac:dyDescent="0.25">
      <c r="C13609" s="15"/>
      <c r="G13609"/>
    </row>
    <row r="13610" spans="3:7" x14ac:dyDescent="0.25">
      <c r="C13610" s="15"/>
      <c r="G13610"/>
    </row>
    <row r="13611" spans="3:7" x14ac:dyDescent="0.25">
      <c r="C13611" s="15"/>
      <c r="G13611"/>
    </row>
    <row r="13612" spans="3:7" x14ac:dyDescent="0.25">
      <c r="C13612" s="15"/>
      <c r="G13612"/>
    </row>
    <row r="13613" spans="3:7" x14ac:dyDescent="0.25">
      <c r="C13613" s="15"/>
      <c r="G13613"/>
    </row>
    <row r="13614" spans="3:7" x14ac:dyDescent="0.25">
      <c r="C13614" s="15"/>
      <c r="G13614"/>
    </row>
    <row r="13615" spans="3:7" x14ac:dyDescent="0.25">
      <c r="C13615" s="15"/>
      <c r="G13615"/>
    </row>
    <row r="13616" spans="3:7" x14ac:dyDescent="0.25">
      <c r="C13616" s="15"/>
      <c r="G13616"/>
    </row>
    <row r="13617" spans="3:7" x14ac:dyDescent="0.25">
      <c r="C13617" s="15"/>
      <c r="G13617"/>
    </row>
    <row r="13618" spans="3:7" x14ac:dyDescent="0.25">
      <c r="C13618" s="15"/>
      <c r="G13618"/>
    </row>
    <row r="13619" spans="3:7" x14ac:dyDescent="0.25">
      <c r="C13619" s="15"/>
      <c r="G13619"/>
    </row>
    <row r="13620" spans="3:7" x14ac:dyDescent="0.25">
      <c r="C13620" s="15"/>
      <c r="G13620"/>
    </row>
    <row r="13621" spans="3:7" x14ac:dyDescent="0.25">
      <c r="C13621" s="15"/>
      <c r="G13621"/>
    </row>
    <row r="13622" spans="3:7" x14ac:dyDescent="0.25">
      <c r="C13622" s="15"/>
      <c r="G13622"/>
    </row>
    <row r="13623" spans="3:7" x14ac:dyDescent="0.25">
      <c r="C13623" s="15"/>
      <c r="G13623"/>
    </row>
    <row r="13624" spans="3:7" x14ac:dyDescent="0.25">
      <c r="C13624" s="15"/>
      <c r="G13624"/>
    </row>
    <row r="13625" spans="3:7" x14ac:dyDescent="0.25">
      <c r="C13625" s="15"/>
      <c r="G13625"/>
    </row>
    <row r="13626" spans="3:7" x14ac:dyDescent="0.25">
      <c r="C13626" s="15"/>
      <c r="G13626"/>
    </row>
    <row r="13627" spans="3:7" x14ac:dyDescent="0.25">
      <c r="C13627" s="15"/>
      <c r="G13627"/>
    </row>
    <row r="13628" spans="3:7" x14ac:dyDescent="0.25">
      <c r="C13628" s="15"/>
      <c r="G13628"/>
    </row>
    <row r="13629" spans="3:7" x14ac:dyDescent="0.25">
      <c r="C13629" s="15"/>
      <c r="G13629"/>
    </row>
    <row r="13630" spans="3:7" x14ac:dyDescent="0.25">
      <c r="C13630" s="15"/>
      <c r="G13630"/>
    </row>
    <row r="13631" spans="3:7" x14ac:dyDescent="0.25">
      <c r="C13631" s="15"/>
      <c r="G13631"/>
    </row>
    <row r="13632" spans="3:7" x14ac:dyDescent="0.25">
      <c r="C13632" s="15"/>
      <c r="G13632"/>
    </row>
    <row r="13633" spans="3:7" x14ac:dyDescent="0.25">
      <c r="C13633" s="15"/>
      <c r="G13633"/>
    </row>
    <row r="13634" spans="3:7" x14ac:dyDescent="0.25">
      <c r="C13634" s="15"/>
      <c r="G13634"/>
    </row>
    <row r="13635" spans="3:7" x14ac:dyDescent="0.25">
      <c r="C13635" s="15"/>
      <c r="G13635"/>
    </row>
    <row r="13636" spans="3:7" x14ac:dyDescent="0.25">
      <c r="C13636" s="15"/>
      <c r="G13636"/>
    </row>
    <row r="13637" spans="3:7" x14ac:dyDescent="0.25">
      <c r="C13637" s="15"/>
      <c r="G13637"/>
    </row>
    <row r="13638" spans="3:7" x14ac:dyDescent="0.25">
      <c r="C13638" s="15"/>
      <c r="G13638"/>
    </row>
    <row r="13639" spans="3:7" x14ac:dyDescent="0.25">
      <c r="C13639" s="15"/>
      <c r="G13639"/>
    </row>
    <row r="13640" spans="3:7" x14ac:dyDescent="0.25">
      <c r="C13640" s="15"/>
      <c r="G13640"/>
    </row>
    <row r="13641" spans="3:7" x14ac:dyDescent="0.25">
      <c r="C13641" s="15"/>
      <c r="G13641"/>
    </row>
    <row r="13642" spans="3:7" x14ac:dyDescent="0.25">
      <c r="C13642" s="15"/>
      <c r="G13642"/>
    </row>
    <row r="13643" spans="3:7" x14ac:dyDescent="0.25">
      <c r="C13643" s="15"/>
      <c r="G13643"/>
    </row>
    <row r="13644" spans="3:7" x14ac:dyDescent="0.25">
      <c r="C13644" s="15"/>
      <c r="G13644"/>
    </row>
    <row r="13645" spans="3:7" x14ac:dyDescent="0.25">
      <c r="C13645" s="15"/>
      <c r="G13645"/>
    </row>
    <row r="13646" spans="3:7" x14ac:dyDescent="0.25">
      <c r="C13646" s="15"/>
      <c r="G13646"/>
    </row>
    <row r="13647" spans="3:7" x14ac:dyDescent="0.25">
      <c r="C13647" s="15"/>
      <c r="G13647"/>
    </row>
    <row r="13648" spans="3:7" x14ac:dyDescent="0.25">
      <c r="C13648" s="15"/>
      <c r="G13648"/>
    </row>
    <row r="13649" spans="3:7" x14ac:dyDescent="0.25">
      <c r="C13649" s="15"/>
      <c r="G13649"/>
    </row>
    <row r="13650" spans="3:7" x14ac:dyDescent="0.25">
      <c r="C13650" s="15"/>
      <c r="G13650"/>
    </row>
    <row r="13651" spans="3:7" x14ac:dyDescent="0.25">
      <c r="C13651" s="15"/>
      <c r="G13651"/>
    </row>
    <row r="13652" spans="3:7" x14ac:dyDescent="0.25">
      <c r="C13652" s="15"/>
      <c r="G13652"/>
    </row>
    <row r="13653" spans="3:7" x14ac:dyDescent="0.25">
      <c r="C13653" s="15"/>
      <c r="G13653"/>
    </row>
    <row r="13654" spans="3:7" x14ac:dyDescent="0.25">
      <c r="C13654" s="15"/>
      <c r="G13654"/>
    </row>
    <row r="13655" spans="3:7" x14ac:dyDescent="0.25">
      <c r="C13655" s="15"/>
      <c r="G13655"/>
    </row>
    <row r="13656" spans="3:7" x14ac:dyDescent="0.25">
      <c r="C13656" s="15"/>
      <c r="G13656"/>
    </row>
    <row r="13657" spans="3:7" x14ac:dyDescent="0.25">
      <c r="C13657" s="15"/>
      <c r="G13657"/>
    </row>
    <row r="13658" spans="3:7" x14ac:dyDescent="0.25">
      <c r="C13658" s="15"/>
      <c r="G13658"/>
    </row>
    <row r="13659" spans="3:7" x14ac:dyDescent="0.25">
      <c r="C13659" s="15"/>
      <c r="G13659"/>
    </row>
    <row r="13660" spans="3:7" x14ac:dyDescent="0.25">
      <c r="C13660" s="15"/>
      <c r="G13660"/>
    </row>
    <row r="13661" spans="3:7" x14ac:dyDescent="0.25">
      <c r="C13661" s="15"/>
      <c r="G13661"/>
    </row>
    <row r="13662" spans="3:7" x14ac:dyDescent="0.25">
      <c r="C13662" s="15"/>
      <c r="G13662"/>
    </row>
    <row r="13663" spans="3:7" x14ac:dyDescent="0.25">
      <c r="C13663" s="15"/>
      <c r="G13663"/>
    </row>
    <row r="13664" spans="3:7" x14ac:dyDescent="0.25">
      <c r="C13664" s="15"/>
      <c r="G13664"/>
    </row>
    <row r="13665" spans="3:7" x14ac:dyDescent="0.25">
      <c r="C13665" s="15"/>
      <c r="G13665"/>
    </row>
    <row r="13666" spans="3:7" x14ac:dyDescent="0.25">
      <c r="C13666" s="15"/>
      <c r="G13666"/>
    </row>
    <row r="13667" spans="3:7" x14ac:dyDescent="0.25">
      <c r="C13667" s="15"/>
      <c r="G13667"/>
    </row>
    <row r="13668" spans="3:7" x14ac:dyDescent="0.25">
      <c r="C13668" s="15"/>
      <c r="G13668"/>
    </row>
    <row r="13669" spans="3:7" x14ac:dyDescent="0.25">
      <c r="C13669" s="15"/>
      <c r="G13669"/>
    </row>
    <row r="13670" spans="3:7" x14ac:dyDescent="0.25">
      <c r="C13670" s="15"/>
      <c r="G13670"/>
    </row>
    <row r="13671" spans="3:7" x14ac:dyDescent="0.25">
      <c r="C13671" s="15"/>
      <c r="G13671"/>
    </row>
    <row r="13672" spans="3:7" x14ac:dyDescent="0.25">
      <c r="C13672" s="15"/>
      <c r="G13672"/>
    </row>
    <row r="13673" spans="3:7" x14ac:dyDescent="0.25">
      <c r="C13673" s="15"/>
      <c r="G13673"/>
    </row>
    <row r="13674" spans="3:7" x14ac:dyDescent="0.25">
      <c r="C13674" s="15"/>
      <c r="G13674"/>
    </row>
    <row r="13675" spans="3:7" x14ac:dyDescent="0.25">
      <c r="C13675" s="15"/>
      <c r="G13675"/>
    </row>
    <row r="13676" spans="3:7" x14ac:dyDescent="0.25">
      <c r="C13676" s="15"/>
      <c r="G13676"/>
    </row>
    <row r="13677" spans="3:7" x14ac:dyDescent="0.25">
      <c r="C13677" s="15"/>
      <c r="G13677"/>
    </row>
    <row r="13678" spans="3:7" x14ac:dyDescent="0.25">
      <c r="C13678" s="15"/>
      <c r="G13678"/>
    </row>
    <row r="13679" spans="3:7" x14ac:dyDescent="0.25">
      <c r="C13679" s="15"/>
      <c r="G13679"/>
    </row>
    <row r="13680" spans="3:7" x14ac:dyDescent="0.25">
      <c r="C13680" s="15"/>
      <c r="G13680"/>
    </row>
    <row r="13681" spans="3:7" x14ac:dyDescent="0.25">
      <c r="C13681" s="15"/>
      <c r="G13681"/>
    </row>
    <row r="13682" spans="3:7" x14ac:dyDescent="0.25">
      <c r="C13682" s="15"/>
      <c r="G13682"/>
    </row>
    <row r="13683" spans="3:7" x14ac:dyDescent="0.25">
      <c r="C13683" s="15"/>
      <c r="G13683"/>
    </row>
    <row r="13684" spans="3:7" x14ac:dyDescent="0.25">
      <c r="C13684" s="15"/>
      <c r="G13684"/>
    </row>
    <row r="13685" spans="3:7" x14ac:dyDescent="0.25">
      <c r="C13685" s="15"/>
      <c r="G13685"/>
    </row>
    <row r="13686" spans="3:7" x14ac:dyDescent="0.25">
      <c r="C13686" s="15"/>
      <c r="G13686"/>
    </row>
    <row r="13687" spans="3:7" x14ac:dyDescent="0.25">
      <c r="C13687" s="15"/>
      <c r="G13687"/>
    </row>
    <row r="13688" spans="3:7" x14ac:dyDescent="0.25">
      <c r="C13688" s="15"/>
      <c r="G13688"/>
    </row>
    <row r="13689" spans="3:7" x14ac:dyDescent="0.25">
      <c r="C13689" s="15"/>
      <c r="G13689"/>
    </row>
    <row r="13690" spans="3:7" x14ac:dyDescent="0.25">
      <c r="C13690" s="15"/>
      <c r="G13690"/>
    </row>
    <row r="13691" spans="3:7" x14ac:dyDescent="0.25">
      <c r="C13691" s="15"/>
      <c r="G13691"/>
    </row>
    <row r="13692" spans="3:7" x14ac:dyDescent="0.25">
      <c r="C13692" s="15"/>
      <c r="G13692"/>
    </row>
    <row r="13693" spans="3:7" x14ac:dyDescent="0.25">
      <c r="C13693" s="15"/>
      <c r="G13693"/>
    </row>
    <row r="13694" spans="3:7" x14ac:dyDescent="0.25">
      <c r="C13694" s="15"/>
      <c r="G13694"/>
    </row>
    <row r="13695" spans="3:7" x14ac:dyDescent="0.25">
      <c r="C13695" s="15"/>
      <c r="G13695"/>
    </row>
    <row r="13696" spans="3:7" x14ac:dyDescent="0.25">
      <c r="C13696" s="15"/>
      <c r="G13696"/>
    </row>
    <row r="13697" spans="3:7" x14ac:dyDescent="0.25">
      <c r="C13697" s="15"/>
      <c r="G13697"/>
    </row>
    <row r="13698" spans="3:7" x14ac:dyDescent="0.25">
      <c r="C13698" s="15"/>
      <c r="G13698"/>
    </row>
    <row r="13699" spans="3:7" x14ac:dyDescent="0.25">
      <c r="C13699" s="15"/>
      <c r="G13699"/>
    </row>
    <row r="13700" spans="3:7" x14ac:dyDescent="0.25">
      <c r="C13700" s="15"/>
      <c r="G13700"/>
    </row>
    <row r="13701" spans="3:7" x14ac:dyDescent="0.25">
      <c r="C13701" s="15"/>
      <c r="G13701"/>
    </row>
    <row r="13702" spans="3:7" x14ac:dyDescent="0.25">
      <c r="C13702" s="15"/>
      <c r="G13702"/>
    </row>
    <row r="13703" spans="3:7" x14ac:dyDescent="0.25">
      <c r="C13703" s="15"/>
      <c r="G13703"/>
    </row>
    <row r="13704" spans="3:7" x14ac:dyDescent="0.25">
      <c r="C13704" s="15"/>
      <c r="G13704"/>
    </row>
    <row r="13705" spans="3:7" x14ac:dyDescent="0.25">
      <c r="C13705" s="15"/>
      <c r="G13705"/>
    </row>
    <row r="13706" spans="3:7" x14ac:dyDescent="0.25">
      <c r="C13706" s="15"/>
      <c r="G13706"/>
    </row>
    <row r="13707" spans="3:7" x14ac:dyDescent="0.25">
      <c r="C13707" s="15"/>
      <c r="G13707"/>
    </row>
    <row r="13708" spans="3:7" x14ac:dyDescent="0.25">
      <c r="C13708" s="15"/>
      <c r="G13708"/>
    </row>
    <row r="13709" spans="3:7" x14ac:dyDescent="0.25">
      <c r="C13709" s="15"/>
      <c r="G13709"/>
    </row>
    <row r="13710" spans="3:7" x14ac:dyDescent="0.25">
      <c r="C13710" s="15"/>
      <c r="G13710"/>
    </row>
    <row r="13711" spans="3:7" x14ac:dyDescent="0.25">
      <c r="C13711" s="15"/>
      <c r="G13711"/>
    </row>
    <row r="13712" spans="3:7" x14ac:dyDescent="0.25">
      <c r="C13712" s="15"/>
      <c r="G13712"/>
    </row>
    <row r="13713" spans="3:7" x14ac:dyDescent="0.25">
      <c r="C13713" s="15"/>
      <c r="G13713"/>
    </row>
    <row r="13714" spans="3:7" x14ac:dyDescent="0.25">
      <c r="C13714" s="15"/>
      <c r="G13714"/>
    </row>
    <row r="13715" spans="3:7" x14ac:dyDescent="0.25">
      <c r="C13715" s="15"/>
      <c r="G13715"/>
    </row>
    <row r="13716" spans="3:7" x14ac:dyDescent="0.25">
      <c r="C13716" s="15"/>
      <c r="G13716"/>
    </row>
    <row r="13717" spans="3:7" x14ac:dyDescent="0.25">
      <c r="C13717" s="15"/>
      <c r="G13717"/>
    </row>
    <row r="13718" spans="3:7" x14ac:dyDescent="0.25">
      <c r="C13718" s="15"/>
      <c r="G13718"/>
    </row>
    <row r="13719" spans="3:7" x14ac:dyDescent="0.25">
      <c r="C13719" s="15"/>
      <c r="G13719"/>
    </row>
    <row r="13720" spans="3:7" x14ac:dyDescent="0.25">
      <c r="C13720" s="15"/>
      <c r="G13720"/>
    </row>
    <row r="13721" spans="3:7" x14ac:dyDescent="0.25">
      <c r="C13721" s="15"/>
      <c r="G13721"/>
    </row>
    <row r="13722" spans="3:7" x14ac:dyDescent="0.25">
      <c r="C13722" s="15"/>
      <c r="G13722"/>
    </row>
    <row r="13723" spans="3:7" x14ac:dyDescent="0.25">
      <c r="C13723" s="15"/>
      <c r="G13723"/>
    </row>
    <row r="13724" spans="3:7" x14ac:dyDescent="0.25">
      <c r="C13724" s="15"/>
      <c r="G13724"/>
    </row>
    <row r="13725" spans="3:7" x14ac:dyDescent="0.25">
      <c r="C13725" s="15"/>
      <c r="G13725"/>
    </row>
    <row r="13726" spans="3:7" x14ac:dyDescent="0.25">
      <c r="C13726" s="15"/>
      <c r="G13726"/>
    </row>
    <row r="13727" spans="3:7" x14ac:dyDescent="0.25">
      <c r="C13727" s="15"/>
      <c r="G13727"/>
    </row>
    <row r="13728" spans="3:7" x14ac:dyDescent="0.25">
      <c r="C13728" s="15"/>
      <c r="G13728"/>
    </row>
    <row r="13729" spans="3:7" x14ac:dyDescent="0.25">
      <c r="C13729" s="15"/>
      <c r="G13729"/>
    </row>
    <row r="13730" spans="3:7" x14ac:dyDescent="0.25">
      <c r="C13730" s="15"/>
      <c r="G13730"/>
    </row>
    <row r="13731" spans="3:7" x14ac:dyDescent="0.25">
      <c r="C13731" s="15"/>
      <c r="G13731"/>
    </row>
    <row r="13732" spans="3:7" x14ac:dyDescent="0.25">
      <c r="C13732" s="15"/>
      <c r="G13732"/>
    </row>
    <row r="13733" spans="3:7" x14ac:dyDescent="0.25">
      <c r="C13733" s="15"/>
      <c r="G13733"/>
    </row>
    <row r="13734" spans="3:7" x14ac:dyDescent="0.25">
      <c r="C13734" s="15"/>
      <c r="G13734"/>
    </row>
    <row r="13735" spans="3:7" x14ac:dyDescent="0.25">
      <c r="C13735" s="15"/>
      <c r="G13735"/>
    </row>
    <row r="13736" spans="3:7" x14ac:dyDescent="0.25">
      <c r="C13736" s="15"/>
      <c r="G13736"/>
    </row>
    <row r="13737" spans="3:7" x14ac:dyDescent="0.25">
      <c r="C13737" s="15"/>
      <c r="G13737"/>
    </row>
    <row r="13738" spans="3:7" x14ac:dyDescent="0.25">
      <c r="C13738" s="15"/>
      <c r="G13738"/>
    </row>
    <row r="13739" spans="3:7" x14ac:dyDescent="0.25">
      <c r="C13739" s="15"/>
      <c r="G13739"/>
    </row>
    <row r="13740" spans="3:7" x14ac:dyDescent="0.25">
      <c r="C13740" s="15"/>
      <c r="G13740"/>
    </row>
    <row r="13741" spans="3:7" x14ac:dyDescent="0.25">
      <c r="C13741" s="15"/>
      <c r="G13741"/>
    </row>
    <row r="13742" spans="3:7" x14ac:dyDescent="0.25">
      <c r="C13742" s="15"/>
      <c r="G13742"/>
    </row>
    <row r="13743" spans="3:7" x14ac:dyDescent="0.25">
      <c r="C13743" s="15"/>
      <c r="G13743"/>
    </row>
    <row r="13744" spans="3:7" x14ac:dyDescent="0.25">
      <c r="C13744" s="15"/>
      <c r="G13744"/>
    </row>
    <row r="13745" spans="3:7" x14ac:dyDescent="0.25">
      <c r="C13745" s="15"/>
      <c r="G13745"/>
    </row>
    <row r="13746" spans="3:7" x14ac:dyDescent="0.25">
      <c r="C13746" s="15"/>
      <c r="G13746"/>
    </row>
    <row r="13747" spans="3:7" x14ac:dyDescent="0.25">
      <c r="C13747" s="15"/>
      <c r="G13747"/>
    </row>
    <row r="13748" spans="3:7" x14ac:dyDescent="0.25">
      <c r="C13748" s="15"/>
      <c r="G13748"/>
    </row>
    <row r="13749" spans="3:7" x14ac:dyDescent="0.25">
      <c r="C13749" s="15"/>
      <c r="G13749"/>
    </row>
    <row r="13750" spans="3:7" x14ac:dyDescent="0.25">
      <c r="C13750" s="15"/>
      <c r="G13750"/>
    </row>
    <row r="13751" spans="3:7" x14ac:dyDescent="0.25">
      <c r="C13751" s="15"/>
      <c r="G13751"/>
    </row>
    <row r="13752" spans="3:7" x14ac:dyDescent="0.25">
      <c r="C13752" s="15"/>
      <c r="G13752"/>
    </row>
    <row r="13753" spans="3:7" x14ac:dyDescent="0.25">
      <c r="C13753" s="15"/>
      <c r="G13753"/>
    </row>
    <row r="13754" spans="3:7" x14ac:dyDescent="0.25">
      <c r="C13754" s="15"/>
      <c r="G13754"/>
    </row>
    <row r="13755" spans="3:7" x14ac:dyDescent="0.25">
      <c r="C13755" s="15"/>
      <c r="G13755"/>
    </row>
    <row r="13756" spans="3:7" x14ac:dyDescent="0.25">
      <c r="C13756" s="15"/>
      <c r="G13756"/>
    </row>
    <row r="13757" spans="3:7" x14ac:dyDescent="0.25">
      <c r="C13757" s="15"/>
      <c r="G13757"/>
    </row>
    <row r="13758" spans="3:7" x14ac:dyDescent="0.25">
      <c r="C13758" s="15"/>
      <c r="G13758"/>
    </row>
    <row r="13759" spans="3:7" x14ac:dyDescent="0.25">
      <c r="C13759" s="15"/>
      <c r="G13759"/>
    </row>
    <row r="13760" spans="3:7" x14ac:dyDescent="0.25">
      <c r="C13760" s="15"/>
      <c r="G13760"/>
    </row>
    <row r="13761" spans="3:7" x14ac:dyDescent="0.25">
      <c r="C13761" s="15"/>
      <c r="G13761"/>
    </row>
    <row r="13762" spans="3:7" x14ac:dyDescent="0.25">
      <c r="C13762" s="15"/>
      <c r="G13762"/>
    </row>
    <row r="13763" spans="3:7" x14ac:dyDescent="0.25">
      <c r="C13763" s="15"/>
      <c r="G13763"/>
    </row>
    <row r="13764" spans="3:7" x14ac:dyDescent="0.25">
      <c r="C13764" s="15"/>
      <c r="G13764"/>
    </row>
    <row r="13765" spans="3:7" x14ac:dyDescent="0.25">
      <c r="C13765" s="15"/>
      <c r="G13765"/>
    </row>
    <row r="13766" spans="3:7" x14ac:dyDescent="0.25">
      <c r="C13766" s="15"/>
      <c r="G13766"/>
    </row>
    <row r="13767" spans="3:7" x14ac:dyDescent="0.25">
      <c r="C13767" s="15"/>
      <c r="G13767"/>
    </row>
    <row r="13768" spans="3:7" x14ac:dyDescent="0.25">
      <c r="C13768" s="15"/>
      <c r="G13768"/>
    </row>
    <row r="13769" spans="3:7" x14ac:dyDescent="0.25">
      <c r="C13769" s="15"/>
      <c r="G13769"/>
    </row>
    <row r="13770" spans="3:7" x14ac:dyDescent="0.25">
      <c r="C13770" s="15"/>
      <c r="G13770"/>
    </row>
    <row r="13771" spans="3:7" x14ac:dyDescent="0.25">
      <c r="C13771" s="15"/>
      <c r="G13771"/>
    </row>
    <row r="13772" spans="3:7" x14ac:dyDescent="0.25">
      <c r="C13772" s="15"/>
      <c r="G13772"/>
    </row>
    <row r="13773" spans="3:7" x14ac:dyDescent="0.25">
      <c r="C13773" s="15"/>
      <c r="G13773"/>
    </row>
    <row r="13774" spans="3:7" x14ac:dyDescent="0.25">
      <c r="C13774" s="15"/>
      <c r="G13774"/>
    </row>
    <row r="13775" spans="3:7" x14ac:dyDescent="0.25">
      <c r="C13775" s="15"/>
      <c r="G13775"/>
    </row>
    <row r="13776" spans="3:7" x14ac:dyDescent="0.25">
      <c r="C13776" s="15"/>
      <c r="G13776"/>
    </row>
    <row r="13777" spans="3:7" x14ac:dyDescent="0.25">
      <c r="C13777" s="15"/>
      <c r="G13777"/>
    </row>
    <row r="13778" spans="3:7" x14ac:dyDescent="0.25">
      <c r="C13778" s="15"/>
      <c r="G13778"/>
    </row>
    <row r="13779" spans="3:7" x14ac:dyDescent="0.25">
      <c r="C13779" s="15"/>
      <c r="G13779"/>
    </row>
    <row r="13780" spans="3:7" x14ac:dyDescent="0.25">
      <c r="C13780" s="15"/>
      <c r="G13780"/>
    </row>
    <row r="13781" spans="3:7" x14ac:dyDescent="0.25">
      <c r="C13781" s="15"/>
      <c r="G13781"/>
    </row>
    <row r="13782" spans="3:7" x14ac:dyDescent="0.25">
      <c r="C13782" s="15"/>
      <c r="G13782"/>
    </row>
    <row r="13783" spans="3:7" x14ac:dyDescent="0.25">
      <c r="C13783" s="15"/>
      <c r="G13783"/>
    </row>
    <row r="13784" spans="3:7" x14ac:dyDescent="0.25">
      <c r="C13784" s="15"/>
      <c r="G13784"/>
    </row>
    <row r="13785" spans="3:7" x14ac:dyDescent="0.25">
      <c r="C13785" s="15"/>
      <c r="G13785"/>
    </row>
    <row r="13786" spans="3:7" x14ac:dyDescent="0.25">
      <c r="C13786" s="15"/>
      <c r="G13786"/>
    </row>
    <row r="13787" spans="3:7" x14ac:dyDescent="0.25">
      <c r="C13787" s="15"/>
      <c r="G13787"/>
    </row>
    <row r="13788" spans="3:7" x14ac:dyDescent="0.25">
      <c r="C13788" s="15"/>
      <c r="G13788"/>
    </row>
    <row r="13789" spans="3:7" x14ac:dyDescent="0.25">
      <c r="C13789" s="15"/>
      <c r="G13789"/>
    </row>
    <row r="13790" spans="3:7" x14ac:dyDescent="0.25">
      <c r="C13790" s="15"/>
      <c r="G13790"/>
    </row>
    <row r="13791" spans="3:7" x14ac:dyDescent="0.25">
      <c r="C13791" s="15"/>
      <c r="G13791"/>
    </row>
    <row r="13792" spans="3:7" x14ac:dyDescent="0.25">
      <c r="C13792" s="15"/>
      <c r="G13792"/>
    </row>
    <row r="13793" spans="3:7" x14ac:dyDescent="0.25">
      <c r="C13793" s="15"/>
      <c r="G13793"/>
    </row>
    <row r="13794" spans="3:7" x14ac:dyDescent="0.25">
      <c r="C13794" s="15"/>
      <c r="G13794"/>
    </row>
    <row r="13795" spans="3:7" x14ac:dyDescent="0.25">
      <c r="C13795" s="15"/>
      <c r="G13795"/>
    </row>
    <row r="13796" spans="3:7" x14ac:dyDescent="0.25">
      <c r="C13796" s="15"/>
      <c r="G13796"/>
    </row>
    <row r="13797" spans="3:7" x14ac:dyDescent="0.25">
      <c r="C13797" s="15"/>
      <c r="G13797"/>
    </row>
    <row r="13798" spans="3:7" x14ac:dyDescent="0.25">
      <c r="C13798" s="15"/>
      <c r="G13798"/>
    </row>
    <row r="13799" spans="3:7" x14ac:dyDescent="0.25">
      <c r="C13799" s="15"/>
      <c r="G13799"/>
    </row>
    <row r="13800" spans="3:7" x14ac:dyDescent="0.25">
      <c r="C13800" s="15"/>
      <c r="G13800"/>
    </row>
    <row r="13801" spans="3:7" x14ac:dyDescent="0.25">
      <c r="C13801" s="15"/>
      <c r="G13801"/>
    </row>
    <row r="13802" spans="3:7" x14ac:dyDescent="0.25">
      <c r="C13802" s="15"/>
      <c r="G13802"/>
    </row>
    <row r="13803" spans="3:7" x14ac:dyDescent="0.25">
      <c r="C13803" s="15"/>
      <c r="G13803"/>
    </row>
    <row r="13804" spans="3:7" x14ac:dyDescent="0.25">
      <c r="C13804" s="15"/>
      <c r="G13804"/>
    </row>
    <row r="13805" spans="3:7" x14ac:dyDescent="0.25">
      <c r="C13805" s="15"/>
      <c r="G13805"/>
    </row>
    <row r="13806" spans="3:7" x14ac:dyDescent="0.25">
      <c r="C13806" s="15"/>
      <c r="G13806"/>
    </row>
    <row r="13807" spans="3:7" x14ac:dyDescent="0.25">
      <c r="C13807" s="15"/>
      <c r="G13807"/>
    </row>
    <row r="13808" spans="3:7" x14ac:dyDescent="0.25">
      <c r="C13808" s="15"/>
      <c r="G13808"/>
    </row>
    <row r="13809" spans="3:7" x14ac:dyDescent="0.25">
      <c r="C13809" s="15"/>
      <c r="G13809"/>
    </row>
    <row r="13810" spans="3:7" x14ac:dyDescent="0.25">
      <c r="C13810" s="15"/>
      <c r="G13810"/>
    </row>
    <row r="13811" spans="3:7" x14ac:dyDescent="0.25">
      <c r="C13811" s="15"/>
      <c r="G13811"/>
    </row>
    <row r="13812" spans="3:7" x14ac:dyDescent="0.25">
      <c r="C13812" s="15"/>
      <c r="G13812"/>
    </row>
    <row r="13813" spans="3:7" x14ac:dyDescent="0.25">
      <c r="C13813" s="15"/>
      <c r="G13813"/>
    </row>
    <row r="13814" spans="3:7" x14ac:dyDescent="0.25">
      <c r="C13814" s="15"/>
      <c r="G13814"/>
    </row>
    <row r="13815" spans="3:7" x14ac:dyDescent="0.25">
      <c r="C13815" s="15"/>
      <c r="G13815"/>
    </row>
    <row r="13816" spans="3:7" x14ac:dyDescent="0.25">
      <c r="C13816" s="15"/>
      <c r="G13816"/>
    </row>
    <row r="13817" spans="3:7" x14ac:dyDescent="0.25">
      <c r="C13817" s="15"/>
      <c r="G13817"/>
    </row>
    <row r="13818" spans="3:7" x14ac:dyDescent="0.25">
      <c r="C13818" s="15"/>
      <c r="G13818"/>
    </row>
    <row r="13819" spans="3:7" x14ac:dyDescent="0.25">
      <c r="C13819" s="15"/>
      <c r="G13819"/>
    </row>
    <row r="13820" spans="3:7" x14ac:dyDescent="0.25">
      <c r="C13820" s="15"/>
      <c r="G13820"/>
    </row>
    <row r="13821" spans="3:7" x14ac:dyDescent="0.25">
      <c r="C13821" s="15"/>
      <c r="G13821"/>
    </row>
    <row r="13822" spans="3:7" x14ac:dyDescent="0.25">
      <c r="C13822" s="15"/>
      <c r="G13822"/>
    </row>
    <row r="13823" spans="3:7" x14ac:dyDescent="0.25">
      <c r="C13823" s="15"/>
      <c r="G13823"/>
    </row>
    <row r="13824" spans="3:7" x14ac:dyDescent="0.25">
      <c r="C13824" s="15"/>
      <c r="G13824"/>
    </row>
    <row r="13825" spans="3:7" x14ac:dyDescent="0.25">
      <c r="C13825" s="15"/>
      <c r="G13825"/>
    </row>
    <row r="13826" spans="3:7" x14ac:dyDescent="0.25">
      <c r="C13826" s="15"/>
      <c r="G13826"/>
    </row>
    <row r="13827" spans="3:7" x14ac:dyDescent="0.25">
      <c r="C13827" s="15"/>
      <c r="G13827"/>
    </row>
    <row r="13828" spans="3:7" x14ac:dyDescent="0.25">
      <c r="C13828" s="15"/>
      <c r="G13828"/>
    </row>
    <row r="13829" spans="3:7" x14ac:dyDescent="0.25">
      <c r="C13829" s="15"/>
      <c r="G13829"/>
    </row>
    <row r="13830" spans="3:7" x14ac:dyDescent="0.25">
      <c r="C13830" s="15"/>
      <c r="G13830"/>
    </row>
    <row r="13831" spans="3:7" x14ac:dyDescent="0.25">
      <c r="C13831" s="15"/>
      <c r="G13831"/>
    </row>
    <row r="13832" spans="3:7" x14ac:dyDescent="0.25">
      <c r="C13832" s="15"/>
      <c r="G13832"/>
    </row>
    <row r="13833" spans="3:7" x14ac:dyDescent="0.25">
      <c r="C13833" s="15"/>
      <c r="G13833"/>
    </row>
    <row r="13834" spans="3:7" x14ac:dyDescent="0.25">
      <c r="C13834" s="15"/>
      <c r="G13834"/>
    </row>
    <row r="13835" spans="3:7" x14ac:dyDescent="0.25">
      <c r="C13835" s="15"/>
      <c r="G13835"/>
    </row>
    <row r="13836" spans="3:7" x14ac:dyDescent="0.25">
      <c r="C13836" s="15"/>
      <c r="G13836"/>
    </row>
    <row r="13837" spans="3:7" x14ac:dyDescent="0.25">
      <c r="C13837" s="15"/>
      <c r="G13837"/>
    </row>
    <row r="13838" spans="3:7" x14ac:dyDescent="0.25">
      <c r="C13838" s="15"/>
      <c r="G13838"/>
    </row>
    <row r="13839" spans="3:7" x14ac:dyDescent="0.25">
      <c r="C13839" s="15"/>
      <c r="G13839"/>
    </row>
    <row r="13840" spans="3:7" x14ac:dyDescent="0.25">
      <c r="C13840" s="15"/>
      <c r="G13840"/>
    </row>
    <row r="13841" spans="3:7" x14ac:dyDescent="0.25">
      <c r="C13841" s="15"/>
      <c r="G13841"/>
    </row>
    <row r="13842" spans="3:7" x14ac:dyDescent="0.25">
      <c r="C13842" s="15"/>
      <c r="G13842"/>
    </row>
    <row r="13843" spans="3:7" x14ac:dyDescent="0.25">
      <c r="C13843" s="15"/>
      <c r="G13843"/>
    </row>
    <row r="13844" spans="3:7" x14ac:dyDescent="0.25">
      <c r="C13844" s="15"/>
      <c r="G13844"/>
    </row>
    <row r="13845" spans="3:7" x14ac:dyDescent="0.25">
      <c r="C13845" s="15"/>
      <c r="G13845"/>
    </row>
    <row r="13846" spans="3:7" x14ac:dyDescent="0.25">
      <c r="C13846" s="15"/>
      <c r="G13846"/>
    </row>
    <row r="13847" spans="3:7" x14ac:dyDescent="0.25">
      <c r="C13847" s="15"/>
      <c r="G13847"/>
    </row>
    <row r="13848" spans="3:7" x14ac:dyDescent="0.25">
      <c r="C13848" s="15"/>
      <c r="G13848"/>
    </row>
    <row r="13849" spans="3:7" x14ac:dyDescent="0.25">
      <c r="C13849" s="15"/>
      <c r="G13849"/>
    </row>
    <row r="13850" spans="3:7" x14ac:dyDescent="0.25">
      <c r="C13850" s="15"/>
      <c r="G13850"/>
    </row>
    <row r="13851" spans="3:7" x14ac:dyDescent="0.25">
      <c r="C13851" s="15"/>
      <c r="G13851"/>
    </row>
    <row r="13852" spans="3:7" x14ac:dyDescent="0.25">
      <c r="C13852" s="15"/>
      <c r="G13852"/>
    </row>
    <row r="13853" spans="3:7" x14ac:dyDescent="0.25">
      <c r="C13853" s="15"/>
      <c r="G13853"/>
    </row>
    <row r="13854" spans="3:7" x14ac:dyDescent="0.25">
      <c r="C13854" s="15"/>
      <c r="G13854"/>
    </row>
    <row r="13855" spans="3:7" x14ac:dyDescent="0.25">
      <c r="C13855" s="15"/>
      <c r="G13855"/>
    </row>
    <row r="13856" spans="3:7" x14ac:dyDescent="0.25">
      <c r="C13856" s="15"/>
      <c r="G13856"/>
    </row>
    <row r="13857" spans="3:7" x14ac:dyDescent="0.25">
      <c r="C13857" s="15"/>
      <c r="G13857"/>
    </row>
    <row r="13858" spans="3:7" x14ac:dyDescent="0.25">
      <c r="C13858" s="15"/>
      <c r="G13858"/>
    </row>
    <row r="13859" spans="3:7" x14ac:dyDescent="0.25">
      <c r="C13859" s="15"/>
      <c r="G13859"/>
    </row>
    <row r="13860" spans="3:7" x14ac:dyDescent="0.25">
      <c r="C13860" s="15"/>
      <c r="G13860"/>
    </row>
    <row r="13861" spans="3:7" x14ac:dyDescent="0.25">
      <c r="C13861" s="15"/>
      <c r="G13861"/>
    </row>
    <row r="13862" spans="3:7" x14ac:dyDescent="0.25">
      <c r="C13862" s="15"/>
      <c r="G13862"/>
    </row>
    <row r="13863" spans="3:7" x14ac:dyDescent="0.25">
      <c r="C13863" s="15"/>
      <c r="G13863"/>
    </row>
    <row r="13864" spans="3:7" x14ac:dyDescent="0.25">
      <c r="C13864" s="15"/>
      <c r="G13864"/>
    </row>
    <row r="13865" spans="3:7" x14ac:dyDescent="0.25">
      <c r="C13865" s="15"/>
      <c r="G13865"/>
    </row>
    <row r="13866" spans="3:7" x14ac:dyDescent="0.25">
      <c r="C13866" s="15"/>
      <c r="G13866"/>
    </row>
    <row r="13867" spans="3:7" x14ac:dyDescent="0.25">
      <c r="C13867" s="15"/>
      <c r="G13867"/>
    </row>
    <row r="13868" spans="3:7" x14ac:dyDescent="0.25">
      <c r="C13868" s="15"/>
      <c r="G13868"/>
    </row>
    <row r="13869" spans="3:7" x14ac:dyDescent="0.25">
      <c r="C13869" s="15"/>
      <c r="G13869"/>
    </row>
    <row r="13870" spans="3:7" x14ac:dyDescent="0.25">
      <c r="C13870" s="15"/>
      <c r="G13870"/>
    </row>
    <row r="13871" spans="3:7" x14ac:dyDescent="0.25">
      <c r="C13871" s="15"/>
      <c r="G13871"/>
    </row>
    <row r="13872" spans="3:7" x14ac:dyDescent="0.25">
      <c r="C13872" s="15"/>
      <c r="G13872"/>
    </row>
    <row r="13873" spans="3:7" x14ac:dyDescent="0.25">
      <c r="C13873" s="15"/>
      <c r="G13873"/>
    </row>
    <row r="13874" spans="3:7" x14ac:dyDescent="0.25">
      <c r="C13874" s="15"/>
      <c r="G13874"/>
    </row>
    <row r="13875" spans="3:7" x14ac:dyDescent="0.25">
      <c r="C13875" s="15"/>
      <c r="G13875"/>
    </row>
    <row r="13876" spans="3:7" x14ac:dyDescent="0.25">
      <c r="C13876" s="15"/>
      <c r="G13876"/>
    </row>
    <row r="13877" spans="3:7" x14ac:dyDescent="0.25">
      <c r="C13877" s="15"/>
      <c r="G13877"/>
    </row>
    <row r="13878" spans="3:7" x14ac:dyDescent="0.25">
      <c r="C13878" s="15"/>
      <c r="G13878"/>
    </row>
    <row r="13879" spans="3:7" x14ac:dyDescent="0.25">
      <c r="C13879" s="15"/>
      <c r="G13879"/>
    </row>
    <row r="13880" spans="3:7" x14ac:dyDescent="0.25">
      <c r="C13880" s="15"/>
      <c r="G13880"/>
    </row>
    <row r="13881" spans="3:7" x14ac:dyDescent="0.25">
      <c r="C13881" s="15"/>
      <c r="G13881"/>
    </row>
    <row r="13882" spans="3:7" x14ac:dyDescent="0.25">
      <c r="C13882" s="15"/>
      <c r="G13882"/>
    </row>
    <row r="13883" spans="3:7" x14ac:dyDescent="0.25">
      <c r="C13883" s="15"/>
      <c r="G13883"/>
    </row>
    <row r="13884" spans="3:7" x14ac:dyDescent="0.25">
      <c r="C13884" s="15"/>
      <c r="G13884"/>
    </row>
    <row r="13885" spans="3:7" x14ac:dyDescent="0.25">
      <c r="C13885" s="15"/>
      <c r="G13885"/>
    </row>
    <row r="13886" spans="3:7" x14ac:dyDescent="0.25">
      <c r="C13886" s="15"/>
      <c r="G13886"/>
    </row>
    <row r="13887" spans="3:7" x14ac:dyDescent="0.25">
      <c r="C13887" s="15"/>
      <c r="G13887"/>
    </row>
    <row r="13888" spans="3:7" x14ac:dyDescent="0.25">
      <c r="C13888" s="15"/>
      <c r="G13888"/>
    </row>
    <row r="13889" spans="3:7" x14ac:dyDescent="0.25">
      <c r="C13889" s="15"/>
      <c r="G13889"/>
    </row>
    <row r="13890" spans="3:7" x14ac:dyDescent="0.25">
      <c r="C13890" s="15"/>
      <c r="G13890"/>
    </row>
    <row r="13891" spans="3:7" x14ac:dyDescent="0.25">
      <c r="C13891" s="15"/>
      <c r="G13891"/>
    </row>
    <row r="13892" spans="3:7" x14ac:dyDescent="0.25">
      <c r="C13892" s="15"/>
      <c r="G13892"/>
    </row>
    <row r="13893" spans="3:7" x14ac:dyDescent="0.25">
      <c r="C13893" s="15"/>
      <c r="G13893"/>
    </row>
    <row r="13894" spans="3:7" x14ac:dyDescent="0.25">
      <c r="C13894" s="15"/>
      <c r="G13894"/>
    </row>
    <row r="13895" spans="3:7" x14ac:dyDescent="0.25">
      <c r="C13895" s="15"/>
      <c r="G13895"/>
    </row>
    <row r="13896" spans="3:7" x14ac:dyDescent="0.25">
      <c r="C13896" s="15"/>
      <c r="G13896"/>
    </row>
    <row r="13897" spans="3:7" x14ac:dyDescent="0.25">
      <c r="C13897" s="15"/>
      <c r="G13897"/>
    </row>
    <row r="13898" spans="3:7" x14ac:dyDescent="0.25">
      <c r="C13898" s="15"/>
      <c r="G13898"/>
    </row>
    <row r="13899" spans="3:7" x14ac:dyDescent="0.25">
      <c r="C13899" s="15"/>
      <c r="G13899"/>
    </row>
    <row r="13900" spans="3:7" x14ac:dyDescent="0.25">
      <c r="C13900" s="15"/>
      <c r="G13900"/>
    </row>
    <row r="13901" spans="3:7" x14ac:dyDescent="0.25">
      <c r="C13901" s="15"/>
      <c r="G13901"/>
    </row>
    <row r="13902" spans="3:7" x14ac:dyDescent="0.25">
      <c r="C13902" s="15"/>
      <c r="G13902"/>
    </row>
    <row r="13903" spans="3:7" x14ac:dyDescent="0.25">
      <c r="C13903" s="15"/>
      <c r="G13903"/>
    </row>
    <row r="13904" spans="3:7" x14ac:dyDescent="0.25">
      <c r="C13904" s="15"/>
      <c r="G13904"/>
    </row>
    <row r="13905" spans="3:7" x14ac:dyDescent="0.25">
      <c r="C13905" s="15"/>
      <c r="G13905"/>
    </row>
    <row r="13906" spans="3:7" x14ac:dyDescent="0.25">
      <c r="C13906" s="15"/>
      <c r="G13906"/>
    </row>
    <row r="13907" spans="3:7" x14ac:dyDescent="0.25">
      <c r="C13907" s="15"/>
      <c r="G13907"/>
    </row>
    <row r="13908" spans="3:7" x14ac:dyDescent="0.25">
      <c r="C13908" s="15"/>
      <c r="G13908"/>
    </row>
    <row r="13909" spans="3:7" x14ac:dyDescent="0.25">
      <c r="C13909" s="15"/>
      <c r="G13909"/>
    </row>
    <row r="13910" spans="3:7" x14ac:dyDescent="0.25">
      <c r="C13910" s="15"/>
      <c r="G13910"/>
    </row>
    <row r="13911" spans="3:7" x14ac:dyDescent="0.25">
      <c r="C13911" s="15"/>
      <c r="G13911"/>
    </row>
    <row r="13912" spans="3:7" x14ac:dyDescent="0.25">
      <c r="C13912" s="15"/>
      <c r="G13912"/>
    </row>
    <row r="13913" spans="3:7" x14ac:dyDescent="0.25">
      <c r="C13913" s="15"/>
      <c r="G13913"/>
    </row>
    <row r="13914" spans="3:7" x14ac:dyDescent="0.25">
      <c r="C13914" s="15"/>
      <c r="G13914"/>
    </row>
    <row r="13915" spans="3:7" x14ac:dyDescent="0.25">
      <c r="C13915" s="15"/>
      <c r="G13915"/>
    </row>
    <row r="13916" spans="3:7" x14ac:dyDescent="0.25">
      <c r="C13916" s="15"/>
      <c r="G13916"/>
    </row>
    <row r="13917" spans="3:7" x14ac:dyDescent="0.25">
      <c r="C13917" s="15"/>
      <c r="G13917"/>
    </row>
    <row r="13918" spans="3:7" x14ac:dyDescent="0.25">
      <c r="C13918" s="15"/>
      <c r="G13918"/>
    </row>
    <row r="13919" spans="3:7" x14ac:dyDescent="0.25">
      <c r="C13919" s="15"/>
      <c r="G13919"/>
    </row>
    <row r="13920" spans="3:7" x14ac:dyDescent="0.25">
      <c r="C13920" s="15"/>
      <c r="G13920"/>
    </row>
    <row r="13921" spans="3:7" x14ac:dyDescent="0.25">
      <c r="C13921" s="15"/>
      <c r="G13921"/>
    </row>
    <row r="13922" spans="3:7" x14ac:dyDescent="0.25">
      <c r="C13922" s="15"/>
      <c r="G13922"/>
    </row>
    <row r="13923" spans="3:7" x14ac:dyDescent="0.25">
      <c r="C13923" s="15"/>
      <c r="G13923"/>
    </row>
    <row r="13924" spans="3:7" x14ac:dyDescent="0.25">
      <c r="C13924" s="15"/>
      <c r="G13924"/>
    </row>
    <row r="13925" spans="3:7" x14ac:dyDescent="0.25">
      <c r="C13925" s="15"/>
      <c r="G13925"/>
    </row>
    <row r="13926" spans="3:7" x14ac:dyDescent="0.25">
      <c r="C13926" s="15"/>
      <c r="G13926"/>
    </row>
    <row r="13927" spans="3:7" x14ac:dyDescent="0.25">
      <c r="C13927" s="15"/>
      <c r="G13927"/>
    </row>
    <row r="13928" spans="3:7" x14ac:dyDescent="0.25">
      <c r="C13928" s="15"/>
      <c r="G13928"/>
    </row>
    <row r="13929" spans="3:7" x14ac:dyDescent="0.25">
      <c r="C13929" s="15"/>
      <c r="G13929"/>
    </row>
    <row r="13930" spans="3:7" x14ac:dyDescent="0.25">
      <c r="C13930" s="15"/>
      <c r="G13930"/>
    </row>
    <row r="13931" spans="3:7" x14ac:dyDescent="0.25">
      <c r="C13931" s="15"/>
      <c r="G13931"/>
    </row>
    <row r="13932" spans="3:7" x14ac:dyDescent="0.25">
      <c r="C13932" s="15"/>
      <c r="G13932"/>
    </row>
    <row r="13933" spans="3:7" x14ac:dyDescent="0.25">
      <c r="C13933" s="15"/>
      <c r="G13933"/>
    </row>
    <row r="13934" spans="3:7" x14ac:dyDescent="0.25">
      <c r="C13934" s="15"/>
      <c r="G13934"/>
    </row>
    <row r="13935" spans="3:7" x14ac:dyDescent="0.25">
      <c r="C13935" s="15"/>
      <c r="G13935"/>
    </row>
    <row r="13936" spans="3:7" x14ac:dyDescent="0.25">
      <c r="C13936" s="15"/>
      <c r="G13936"/>
    </row>
    <row r="13937" spans="3:7" x14ac:dyDescent="0.25">
      <c r="C13937" s="15"/>
      <c r="G13937"/>
    </row>
    <row r="13938" spans="3:7" x14ac:dyDescent="0.25">
      <c r="C13938" s="15"/>
      <c r="G13938"/>
    </row>
    <row r="13939" spans="3:7" x14ac:dyDescent="0.25">
      <c r="C13939" s="15"/>
      <c r="G13939"/>
    </row>
    <row r="13940" spans="3:7" x14ac:dyDescent="0.25">
      <c r="C13940" s="15"/>
      <c r="G13940"/>
    </row>
    <row r="13941" spans="3:7" x14ac:dyDescent="0.25">
      <c r="C13941" s="15"/>
      <c r="G13941"/>
    </row>
    <row r="13942" spans="3:7" x14ac:dyDescent="0.25">
      <c r="C13942" s="15"/>
      <c r="G13942"/>
    </row>
    <row r="13943" spans="3:7" x14ac:dyDescent="0.25">
      <c r="C13943" s="15"/>
      <c r="G13943"/>
    </row>
    <row r="13944" spans="3:7" x14ac:dyDescent="0.25">
      <c r="C13944" s="15"/>
      <c r="G13944"/>
    </row>
    <row r="13945" spans="3:7" x14ac:dyDescent="0.25">
      <c r="C13945" s="15"/>
      <c r="G13945"/>
    </row>
    <row r="13946" spans="3:7" x14ac:dyDescent="0.25">
      <c r="C13946" s="15"/>
      <c r="G13946"/>
    </row>
    <row r="13947" spans="3:7" x14ac:dyDescent="0.25">
      <c r="C13947" s="15"/>
      <c r="G13947"/>
    </row>
    <row r="13948" spans="3:7" x14ac:dyDescent="0.25">
      <c r="C13948" s="15"/>
      <c r="G13948"/>
    </row>
    <row r="13949" spans="3:7" x14ac:dyDescent="0.25">
      <c r="C13949" s="15"/>
      <c r="G13949"/>
    </row>
    <row r="13950" spans="3:7" x14ac:dyDescent="0.25">
      <c r="C13950" s="15"/>
      <c r="G13950"/>
    </row>
    <row r="13951" spans="3:7" x14ac:dyDescent="0.25">
      <c r="C13951" s="15"/>
      <c r="G13951"/>
    </row>
    <row r="13952" spans="3:7" x14ac:dyDescent="0.25">
      <c r="C13952" s="15"/>
      <c r="G13952"/>
    </row>
    <row r="13953" spans="3:7" x14ac:dyDescent="0.25">
      <c r="C13953" s="15"/>
      <c r="G13953"/>
    </row>
    <row r="13954" spans="3:7" x14ac:dyDescent="0.25">
      <c r="C13954" s="15"/>
      <c r="G13954"/>
    </row>
    <row r="13955" spans="3:7" x14ac:dyDescent="0.25">
      <c r="C13955" s="15"/>
      <c r="G13955"/>
    </row>
    <row r="13956" spans="3:7" x14ac:dyDescent="0.25">
      <c r="C13956" s="15"/>
      <c r="G13956"/>
    </row>
    <row r="13957" spans="3:7" x14ac:dyDescent="0.25">
      <c r="C13957" s="15"/>
      <c r="G13957"/>
    </row>
    <row r="13958" spans="3:7" x14ac:dyDescent="0.25">
      <c r="C13958" s="15"/>
      <c r="G13958"/>
    </row>
    <row r="13959" spans="3:7" x14ac:dyDescent="0.25">
      <c r="C13959" s="15"/>
      <c r="G13959"/>
    </row>
    <row r="13960" spans="3:7" x14ac:dyDescent="0.25">
      <c r="C13960" s="15"/>
      <c r="G13960"/>
    </row>
    <row r="13961" spans="3:7" x14ac:dyDescent="0.25">
      <c r="C13961" s="15"/>
      <c r="G13961"/>
    </row>
    <row r="13962" spans="3:7" x14ac:dyDescent="0.25">
      <c r="C13962" s="15"/>
      <c r="G13962"/>
    </row>
    <row r="13963" spans="3:7" x14ac:dyDescent="0.25">
      <c r="C13963" s="15"/>
      <c r="G13963"/>
    </row>
    <row r="13964" spans="3:7" x14ac:dyDescent="0.25">
      <c r="C13964" s="15"/>
      <c r="G13964"/>
    </row>
    <row r="13965" spans="3:7" x14ac:dyDescent="0.25">
      <c r="C13965" s="15"/>
      <c r="G13965"/>
    </row>
    <row r="13966" spans="3:7" x14ac:dyDescent="0.25">
      <c r="C13966" s="15"/>
      <c r="G13966"/>
    </row>
    <row r="13967" spans="3:7" x14ac:dyDescent="0.25">
      <c r="C13967" s="15"/>
      <c r="G13967"/>
    </row>
    <row r="13968" spans="3:7" x14ac:dyDescent="0.25">
      <c r="C13968" s="15"/>
      <c r="G13968"/>
    </row>
    <row r="13969" spans="3:7" x14ac:dyDescent="0.25">
      <c r="C13969" s="15"/>
      <c r="G13969"/>
    </row>
    <row r="13970" spans="3:7" x14ac:dyDescent="0.25">
      <c r="C13970" s="15"/>
      <c r="G13970"/>
    </row>
    <row r="13971" spans="3:7" x14ac:dyDescent="0.25">
      <c r="C13971" s="15"/>
      <c r="G13971"/>
    </row>
    <row r="13972" spans="3:7" x14ac:dyDescent="0.25">
      <c r="C13972" s="15"/>
      <c r="G13972"/>
    </row>
    <row r="13973" spans="3:7" x14ac:dyDescent="0.25">
      <c r="C13973" s="15"/>
      <c r="G13973"/>
    </row>
    <row r="13974" spans="3:7" x14ac:dyDescent="0.25">
      <c r="C13974" s="15"/>
      <c r="G13974"/>
    </row>
    <row r="13975" spans="3:7" x14ac:dyDescent="0.25">
      <c r="C13975" s="15"/>
      <c r="G13975"/>
    </row>
    <row r="13976" spans="3:7" x14ac:dyDescent="0.25">
      <c r="C13976" s="15"/>
      <c r="G13976"/>
    </row>
    <row r="13977" spans="3:7" x14ac:dyDescent="0.25">
      <c r="C13977" s="15"/>
      <c r="G13977"/>
    </row>
    <row r="13978" spans="3:7" x14ac:dyDescent="0.25">
      <c r="C13978" s="15"/>
      <c r="G13978"/>
    </row>
    <row r="13979" spans="3:7" x14ac:dyDescent="0.25">
      <c r="C13979" s="15"/>
      <c r="G13979"/>
    </row>
    <row r="13980" spans="3:7" x14ac:dyDescent="0.25">
      <c r="C13980" s="15"/>
      <c r="G13980"/>
    </row>
    <row r="13981" spans="3:7" x14ac:dyDescent="0.25">
      <c r="C13981" s="15"/>
      <c r="G13981"/>
    </row>
    <row r="13982" spans="3:7" x14ac:dyDescent="0.25">
      <c r="C13982" s="15"/>
      <c r="G13982"/>
    </row>
    <row r="13983" spans="3:7" x14ac:dyDescent="0.25">
      <c r="C13983" s="15"/>
      <c r="G13983"/>
    </row>
    <row r="13984" spans="3:7" x14ac:dyDescent="0.25">
      <c r="C13984" s="15"/>
      <c r="G13984"/>
    </row>
    <row r="13985" spans="3:7" x14ac:dyDescent="0.25">
      <c r="C13985" s="15"/>
      <c r="G13985"/>
    </row>
    <row r="13986" spans="3:7" x14ac:dyDescent="0.25">
      <c r="C13986" s="15"/>
      <c r="G13986"/>
    </row>
    <row r="13987" spans="3:7" x14ac:dyDescent="0.25">
      <c r="C13987" s="15"/>
      <c r="G13987"/>
    </row>
    <row r="13988" spans="3:7" x14ac:dyDescent="0.25">
      <c r="C13988" s="15"/>
      <c r="G13988"/>
    </row>
    <row r="13989" spans="3:7" x14ac:dyDescent="0.25">
      <c r="C13989" s="15"/>
      <c r="G13989"/>
    </row>
    <row r="13990" spans="3:7" x14ac:dyDescent="0.25">
      <c r="C13990" s="15"/>
      <c r="G13990"/>
    </row>
    <row r="13991" spans="3:7" x14ac:dyDescent="0.25">
      <c r="C13991" s="15"/>
      <c r="G13991"/>
    </row>
    <row r="13992" spans="3:7" x14ac:dyDescent="0.25">
      <c r="C13992" s="15"/>
      <c r="G13992"/>
    </row>
    <row r="13993" spans="3:7" x14ac:dyDescent="0.25">
      <c r="C13993" s="15"/>
      <c r="G13993"/>
    </row>
    <row r="13994" spans="3:7" x14ac:dyDescent="0.25">
      <c r="C13994" s="15"/>
      <c r="G13994"/>
    </row>
    <row r="13995" spans="3:7" x14ac:dyDescent="0.25">
      <c r="C13995" s="15"/>
      <c r="G13995"/>
    </row>
    <row r="13996" spans="3:7" x14ac:dyDescent="0.25">
      <c r="C13996" s="15"/>
      <c r="G13996"/>
    </row>
    <row r="13997" spans="3:7" x14ac:dyDescent="0.25">
      <c r="C13997" s="15"/>
      <c r="G13997"/>
    </row>
    <row r="13998" spans="3:7" x14ac:dyDescent="0.25">
      <c r="C13998" s="15"/>
      <c r="G13998"/>
    </row>
    <row r="13999" spans="3:7" x14ac:dyDescent="0.25">
      <c r="C13999" s="15"/>
      <c r="G13999"/>
    </row>
    <row r="14000" spans="3:7" x14ac:dyDescent="0.25">
      <c r="C14000" s="15"/>
      <c r="G14000"/>
    </row>
    <row r="14001" spans="3:7" x14ac:dyDescent="0.25">
      <c r="C14001" s="15"/>
      <c r="G14001"/>
    </row>
    <row r="14002" spans="3:7" x14ac:dyDescent="0.25">
      <c r="C14002" s="15"/>
      <c r="G14002"/>
    </row>
    <row r="14003" spans="3:7" x14ac:dyDescent="0.25">
      <c r="C14003" s="15"/>
      <c r="G14003"/>
    </row>
    <row r="14004" spans="3:7" x14ac:dyDescent="0.25">
      <c r="C14004" s="15"/>
      <c r="G14004"/>
    </row>
    <row r="14005" spans="3:7" x14ac:dyDescent="0.25">
      <c r="C14005" s="15"/>
      <c r="G14005"/>
    </row>
    <row r="14006" spans="3:7" x14ac:dyDescent="0.25">
      <c r="C14006" s="15"/>
      <c r="G14006"/>
    </row>
    <row r="14007" spans="3:7" x14ac:dyDescent="0.25">
      <c r="C14007" s="15"/>
      <c r="G14007"/>
    </row>
    <row r="14008" spans="3:7" x14ac:dyDescent="0.25">
      <c r="C14008" s="15"/>
      <c r="G14008"/>
    </row>
    <row r="14009" spans="3:7" x14ac:dyDescent="0.25">
      <c r="C14009" s="15"/>
      <c r="G14009"/>
    </row>
    <row r="14010" spans="3:7" x14ac:dyDescent="0.25">
      <c r="C14010" s="15"/>
      <c r="G14010"/>
    </row>
    <row r="14011" spans="3:7" x14ac:dyDescent="0.25">
      <c r="C14011" s="15"/>
      <c r="G14011"/>
    </row>
    <row r="14012" spans="3:7" x14ac:dyDescent="0.25">
      <c r="C14012" s="15"/>
      <c r="G14012"/>
    </row>
    <row r="14013" spans="3:7" x14ac:dyDescent="0.25">
      <c r="C14013" s="15"/>
      <c r="G14013"/>
    </row>
    <row r="14014" spans="3:7" x14ac:dyDescent="0.25">
      <c r="C14014" s="15"/>
      <c r="G14014"/>
    </row>
    <row r="14015" spans="3:7" x14ac:dyDescent="0.25">
      <c r="C14015" s="15"/>
      <c r="G14015"/>
    </row>
    <row r="14016" spans="3:7" x14ac:dyDescent="0.25">
      <c r="C14016" s="15"/>
      <c r="G14016"/>
    </row>
    <row r="14017" spans="3:7" x14ac:dyDescent="0.25">
      <c r="C14017" s="15"/>
      <c r="G14017"/>
    </row>
    <row r="14018" spans="3:7" x14ac:dyDescent="0.25">
      <c r="C14018" s="15"/>
      <c r="G14018"/>
    </row>
    <row r="14019" spans="3:7" x14ac:dyDescent="0.25">
      <c r="C14019" s="15"/>
      <c r="G14019"/>
    </row>
    <row r="14020" spans="3:7" x14ac:dyDescent="0.25">
      <c r="C14020" s="15"/>
      <c r="G14020"/>
    </row>
    <row r="14021" spans="3:7" x14ac:dyDescent="0.25">
      <c r="C14021" s="15"/>
      <c r="G14021"/>
    </row>
    <row r="14022" spans="3:7" x14ac:dyDescent="0.25">
      <c r="C14022" s="15"/>
      <c r="G14022"/>
    </row>
    <row r="14023" spans="3:7" x14ac:dyDescent="0.25">
      <c r="C14023" s="15"/>
      <c r="G14023"/>
    </row>
    <row r="14024" spans="3:7" x14ac:dyDescent="0.25">
      <c r="C14024" s="15"/>
      <c r="G14024"/>
    </row>
    <row r="14025" spans="3:7" x14ac:dyDescent="0.25">
      <c r="C14025" s="15"/>
      <c r="G14025"/>
    </row>
    <row r="14026" spans="3:7" x14ac:dyDescent="0.25">
      <c r="C14026" s="15"/>
      <c r="G14026"/>
    </row>
    <row r="14027" spans="3:7" x14ac:dyDescent="0.25">
      <c r="C14027" s="15"/>
      <c r="G14027"/>
    </row>
    <row r="14028" spans="3:7" x14ac:dyDescent="0.25">
      <c r="C14028" s="15"/>
      <c r="G14028"/>
    </row>
    <row r="14029" spans="3:7" x14ac:dyDescent="0.25">
      <c r="C14029" s="15"/>
      <c r="G14029"/>
    </row>
    <row r="14030" spans="3:7" x14ac:dyDescent="0.25">
      <c r="C14030" s="15"/>
      <c r="G14030"/>
    </row>
    <row r="14031" spans="3:7" x14ac:dyDescent="0.25">
      <c r="C14031" s="15"/>
      <c r="G14031"/>
    </row>
    <row r="14032" spans="3:7" x14ac:dyDescent="0.25">
      <c r="C14032" s="15"/>
      <c r="G14032"/>
    </row>
    <row r="14033" spans="3:7" x14ac:dyDescent="0.25">
      <c r="C14033" s="15"/>
      <c r="G14033"/>
    </row>
    <row r="14034" spans="3:7" x14ac:dyDescent="0.25">
      <c r="C14034" s="15"/>
      <c r="G14034"/>
    </row>
    <row r="14035" spans="3:7" x14ac:dyDescent="0.25">
      <c r="C14035" s="15"/>
      <c r="G14035"/>
    </row>
    <row r="14036" spans="3:7" x14ac:dyDescent="0.25">
      <c r="C14036" s="15"/>
      <c r="G14036"/>
    </row>
    <row r="14037" spans="3:7" x14ac:dyDescent="0.25">
      <c r="C14037" s="15"/>
      <c r="G14037"/>
    </row>
    <row r="14038" spans="3:7" x14ac:dyDescent="0.25">
      <c r="C14038" s="15"/>
      <c r="G14038"/>
    </row>
    <row r="14039" spans="3:7" x14ac:dyDescent="0.25">
      <c r="C14039" s="15"/>
      <c r="G14039"/>
    </row>
    <row r="14040" spans="3:7" x14ac:dyDescent="0.25">
      <c r="C14040" s="15"/>
      <c r="G14040"/>
    </row>
    <row r="14041" spans="3:7" x14ac:dyDescent="0.25">
      <c r="C14041" s="15"/>
      <c r="G14041"/>
    </row>
    <row r="14042" spans="3:7" x14ac:dyDescent="0.25">
      <c r="C14042" s="15"/>
      <c r="G14042"/>
    </row>
    <row r="14043" spans="3:7" x14ac:dyDescent="0.25">
      <c r="C14043" s="15"/>
      <c r="G14043"/>
    </row>
    <row r="14044" spans="3:7" x14ac:dyDescent="0.25">
      <c r="C14044" s="15"/>
      <c r="G14044"/>
    </row>
    <row r="14045" spans="3:7" x14ac:dyDescent="0.25">
      <c r="C14045" s="15"/>
      <c r="G14045"/>
    </row>
    <row r="14046" spans="3:7" x14ac:dyDescent="0.25">
      <c r="C14046" s="15"/>
      <c r="G14046"/>
    </row>
    <row r="14047" spans="3:7" x14ac:dyDescent="0.25">
      <c r="C14047" s="15"/>
      <c r="G14047"/>
    </row>
    <row r="14048" spans="3:7" x14ac:dyDescent="0.25">
      <c r="C14048" s="15"/>
      <c r="G14048"/>
    </row>
    <row r="14049" spans="3:7" x14ac:dyDescent="0.25">
      <c r="C14049" s="15"/>
      <c r="G14049"/>
    </row>
    <row r="14050" spans="3:7" x14ac:dyDescent="0.25">
      <c r="C14050" s="15"/>
      <c r="G14050"/>
    </row>
    <row r="14051" spans="3:7" x14ac:dyDescent="0.25">
      <c r="C14051" s="15"/>
      <c r="G14051"/>
    </row>
    <row r="14052" spans="3:7" x14ac:dyDescent="0.25">
      <c r="C14052" s="15"/>
      <c r="G14052"/>
    </row>
    <row r="14053" spans="3:7" x14ac:dyDescent="0.25">
      <c r="C14053" s="15"/>
      <c r="G14053"/>
    </row>
    <row r="14054" spans="3:7" x14ac:dyDescent="0.25">
      <c r="C14054" s="15"/>
      <c r="G14054"/>
    </row>
    <row r="14055" spans="3:7" x14ac:dyDescent="0.25">
      <c r="C14055" s="15"/>
      <c r="G14055"/>
    </row>
    <row r="14056" spans="3:7" x14ac:dyDescent="0.25">
      <c r="C14056" s="15"/>
      <c r="G14056"/>
    </row>
    <row r="14057" spans="3:7" x14ac:dyDescent="0.25">
      <c r="C14057" s="15"/>
      <c r="G14057"/>
    </row>
    <row r="14058" spans="3:7" x14ac:dyDescent="0.25">
      <c r="C14058" s="15"/>
      <c r="G14058"/>
    </row>
    <row r="14059" spans="3:7" x14ac:dyDescent="0.25">
      <c r="C14059" s="15"/>
      <c r="G14059"/>
    </row>
    <row r="14060" spans="3:7" x14ac:dyDescent="0.25">
      <c r="C14060" s="15"/>
      <c r="G14060"/>
    </row>
    <row r="14061" spans="3:7" x14ac:dyDescent="0.25">
      <c r="C14061" s="15"/>
      <c r="G14061"/>
    </row>
    <row r="14062" spans="3:7" x14ac:dyDescent="0.25">
      <c r="C14062" s="15"/>
      <c r="G14062"/>
    </row>
    <row r="14063" spans="3:7" x14ac:dyDescent="0.25">
      <c r="C14063" s="15"/>
      <c r="G14063"/>
    </row>
    <row r="14064" spans="3:7" x14ac:dyDescent="0.25">
      <c r="C14064" s="15"/>
      <c r="G14064"/>
    </row>
    <row r="14065" spans="3:7" x14ac:dyDescent="0.25">
      <c r="C14065" s="15"/>
      <c r="G14065"/>
    </row>
    <row r="14066" spans="3:7" x14ac:dyDescent="0.25">
      <c r="C14066" s="15"/>
      <c r="G14066"/>
    </row>
    <row r="14067" spans="3:7" x14ac:dyDescent="0.25">
      <c r="C14067" s="15"/>
      <c r="G14067"/>
    </row>
    <row r="14068" spans="3:7" x14ac:dyDescent="0.25">
      <c r="C14068" s="15"/>
      <c r="G14068"/>
    </row>
    <row r="14069" spans="3:7" x14ac:dyDescent="0.25">
      <c r="C14069" s="15"/>
      <c r="G14069"/>
    </row>
    <row r="14070" spans="3:7" x14ac:dyDescent="0.25">
      <c r="C14070" s="15"/>
      <c r="G14070"/>
    </row>
    <row r="14071" spans="3:7" x14ac:dyDescent="0.25">
      <c r="C14071" s="15"/>
      <c r="G14071"/>
    </row>
    <row r="14072" spans="3:7" x14ac:dyDescent="0.25">
      <c r="C14072" s="15"/>
      <c r="G14072"/>
    </row>
    <row r="14073" spans="3:7" x14ac:dyDescent="0.25">
      <c r="C14073" s="15"/>
      <c r="G14073"/>
    </row>
    <row r="14074" spans="3:7" x14ac:dyDescent="0.25">
      <c r="C14074" s="15"/>
      <c r="G14074"/>
    </row>
    <row r="14075" spans="3:7" x14ac:dyDescent="0.25">
      <c r="C14075" s="15"/>
      <c r="G14075"/>
    </row>
    <row r="14076" spans="3:7" x14ac:dyDescent="0.25">
      <c r="C14076" s="15"/>
      <c r="G14076"/>
    </row>
    <row r="14077" spans="3:7" x14ac:dyDescent="0.25">
      <c r="C14077" s="15"/>
      <c r="G14077"/>
    </row>
    <row r="14078" spans="3:7" x14ac:dyDescent="0.25">
      <c r="C14078" s="15"/>
      <c r="G14078"/>
    </row>
    <row r="14079" spans="3:7" x14ac:dyDescent="0.25">
      <c r="C14079" s="15"/>
      <c r="G14079"/>
    </row>
    <row r="14080" spans="3:7" x14ac:dyDescent="0.25">
      <c r="C14080" s="15"/>
      <c r="G14080"/>
    </row>
    <row r="14081" spans="3:7" x14ac:dyDescent="0.25">
      <c r="C14081" s="15"/>
      <c r="G14081"/>
    </row>
    <row r="14082" spans="3:7" x14ac:dyDescent="0.25">
      <c r="C14082" s="15"/>
      <c r="G14082"/>
    </row>
    <row r="14083" spans="3:7" x14ac:dyDescent="0.25">
      <c r="C14083" s="15"/>
      <c r="G14083"/>
    </row>
    <row r="14084" spans="3:7" x14ac:dyDescent="0.25">
      <c r="C14084" s="15"/>
      <c r="G14084"/>
    </row>
    <row r="14085" spans="3:7" x14ac:dyDescent="0.25">
      <c r="C14085" s="15"/>
      <c r="G14085"/>
    </row>
    <row r="14086" spans="3:7" x14ac:dyDescent="0.25">
      <c r="C14086" s="15"/>
      <c r="G14086"/>
    </row>
    <row r="14087" spans="3:7" x14ac:dyDescent="0.25">
      <c r="C14087" s="15"/>
      <c r="G14087"/>
    </row>
    <row r="14088" spans="3:7" x14ac:dyDescent="0.25">
      <c r="C14088" s="15"/>
      <c r="G14088"/>
    </row>
    <row r="14089" spans="3:7" x14ac:dyDescent="0.25">
      <c r="C14089" s="15"/>
      <c r="G14089"/>
    </row>
    <row r="14090" spans="3:7" x14ac:dyDescent="0.25">
      <c r="C14090" s="15"/>
      <c r="G14090"/>
    </row>
    <row r="14091" spans="3:7" x14ac:dyDescent="0.25">
      <c r="C14091" s="15"/>
      <c r="G14091"/>
    </row>
    <row r="14092" spans="3:7" x14ac:dyDescent="0.25">
      <c r="C14092" s="15"/>
      <c r="G14092"/>
    </row>
    <row r="14093" spans="3:7" x14ac:dyDescent="0.25">
      <c r="C14093" s="15"/>
      <c r="G14093"/>
    </row>
    <row r="14094" spans="3:7" x14ac:dyDescent="0.25">
      <c r="C14094" s="15"/>
      <c r="G14094"/>
    </row>
    <row r="14095" spans="3:7" x14ac:dyDescent="0.25">
      <c r="C14095" s="15"/>
      <c r="G14095"/>
    </row>
    <row r="14096" spans="3:7" x14ac:dyDescent="0.25">
      <c r="C14096" s="15"/>
      <c r="G14096"/>
    </row>
    <row r="14097" spans="3:7" x14ac:dyDescent="0.25">
      <c r="C14097" s="15"/>
      <c r="G14097"/>
    </row>
    <row r="14098" spans="3:7" x14ac:dyDescent="0.25">
      <c r="C14098" s="15"/>
      <c r="G14098"/>
    </row>
    <row r="14099" spans="3:7" x14ac:dyDescent="0.25">
      <c r="C14099" s="15"/>
      <c r="G14099"/>
    </row>
    <row r="14100" spans="3:7" x14ac:dyDescent="0.25">
      <c r="C14100" s="15"/>
      <c r="G14100"/>
    </row>
    <row r="14101" spans="3:7" x14ac:dyDescent="0.25">
      <c r="C14101" s="15"/>
      <c r="G14101"/>
    </row>
    <row r="14102" spans="3:7" x14ac:dyDescent="0.25">
      <c r="C14102" s="15"/>
      <c r="G14102"/>
    </row>
    <row r="14103" spans="3:7" x14ac:dyDescent="0.25">
      <c r="C14103" s="15"/>
      <c r="G14103"/>
    </row>
    <row r="14104" spans="3:7" x14ac:dyDescent="0.25">
      <c r="C14104" s="15"/>
      <c r="G14104"/>
    </row>
    <row r="14105" spans="3:7" x14ac:dyDescent="0.25">
      <c r="C14105" s="15"/>
      <c r="G14105"/>
    </row>
    <row r="14106" spans="3:7" x14ac:dyDescent="0.25">
      <c r="C14106" s="15"/>
      <c r="G14106"/>
    </row>
    <row r="14107" spans="3:7" x14ac:dyDescent="0.25">
      <c r="C14107" s="15"/>
      <c r="G14107"/>
    </row>
    <row r="14108" spans="3:7" x14ac:dyDescent="0.25">
      <c r="C14108" s="15"/>
      <c r="G14108"/>
    </row>
    <row r="14109" spans="3:7" x14ac:dyDescent="0.25">
      <c r="C14109" s="15"/>
      <c r="G14109"/>
    </row>
    <row r="14110" spans="3:7" x14ac:dyDescent="0.25">
      <c r="C14110" s="15"/>
      <c r="G14110"/>
    </row>
    <row r="14111" spans="3:7" x14ac:dyDescent="0.25">
      <c r="C14111" s="15"/>
      <c r="G14111"/>
    </row>
    <row r="14112" spans="3:7" x14ac:dyDescent="0.25">
      <c r="C14112" s="15"/>
      <c r="G14112"/>
    </row>
    <row r="14113" spans="3:7" x14ac:dyDescent="0.25">
      <c r="C14113" s="15"/>
      <c r="G14113"/>
    </row>
    <row r="14114" spans="3:7" x14ac:dyDescent="0.25">
      <c r="C14114" s="15"/>
      <c r="G14114"/>
    </row>
    <row r="14115" spans="3:7" x14ac:dyDescent="0.25">
      <c r="C14115" s="15"/>
      <c r="G14115"/>
    </row>
    <row r="14116" spans="3:7" x14ac:dyDescent="0.25">
      <c r="C14116" s="15"/>
      <c r="G14116"/>
    </row>
    <row r="14117" spans="3:7" x14ac:dyDescent="0.25">
      <c r="C14117" s="15"/>
      <c r="G14117"/>
    </row>
    <row r="14118" spans="3:7" x14ac:dyDescent="0.25">
      <c r="C14118" s="15"/>
      <c r="G14118"/>
    </row>
    <row r="14119" spans="3:7" x14ac:dyDescent="0.25">
      <c r="C14119" s="15"/>
      <c r="G14119"/>
    </row>
    <row r="14120" spans="3:7" x14ac:dyDescent="0.25">
      <c r="C14120" s="15"/>
      <c r="G14120"/>
    </row>
    <row r="14121" spans="3:7" x14ac:dyDescent="0.25">
      <c r="C14121" s="15"/>
      <c r="G14121"/>
    </row>
    <row r="14122" spans="3:7" x14ac:dyDescent="0.25">
      <c r="C14122" s="15"/>
      <c r="G14122"/>
    </row>
    <row r="14123" spans="3:7" x14ac:dyDescent="0.25">
      <c r="C14123" s="15"/>
      <c r="G14123"/>
    </row>
    <row r="14124" spans="3:7" x14ac:dyDescent="0.25">
      <c r="C14124" s="15"/>
      <c r="G14124"/>
    </row>
    <row r="14125" spans="3:7" x14ac:dyDescent="0.25">
      <c r="C14125" s="15"/>
      <c r="G14125"/>
    </row>
    <row r="14126" spans="3:7" x14ac:dyDescent="0.25">
      <c r="C14126" s="15"/>
      <c r="G14126"/>
    </row>
    <row r="14127" spans="3:7" x14ac:dyDescent="0.25">
      <c r="C14127" s="15"/>
      <c r="G14127"/>
    </row>
    <row r="14128" spans="3:7" x14ac:dyDescent="0.25">
      <c r="C14128" s="15"/>
      <c r="G14128"/>
    </row>
    <row r="14129" spans="3:7" x14ac:dyDescent="0.25">
      <c r="C14129" s="15"/>
      <c r="G14129"/>
    </row>
    <row r="14130" spans="3:7" x14ac:dyDescent="0.25">
      <c r="C14130" s="15"/>
      <c r="G14130"/>
    </row>
    <row r="14131" spans="3:7" x14ac:dyDescent="0.25">
      <c r="C14131" s="15"/>
      <c r="G14131"/>
    </row>
    <row r="14132" spans="3:7" x14ac:dyDescent="0.25">
      <c r="C14132" s="15"/>
      <c r="G14132"/>
    </row>
    <row r="14133" spans="3:7" x14ac:dyDescent="0.25">
      <c r="C14133" s="15"/>
      <c r="G14133"/>
    </row>
    <row r="14134" spans="3:7" x14ac:dyDescent="0.25">
      <c r="C14134" s="15"/>
      <c r="G14134"/>
    </row>
    <row r="14135" spans="3:7" x14ac:dyDescent="0.25">
      <c r="C14135" s="15"/>
      <c r="G14135"/>
    </row>
    <row r="14136" spans="3:7" x14ac:dyDescent="0.25">
      <c r="C14136" s="15"/>
      <c r="G14136"/>
    </row>
    <row r="14137" spans="3:7" x14ac:dyDescent="0.25">
      <c r="C14137" s="15"/>
      <c r="G14137"/>
    </row>
    <row r="14138" spans="3:7" x14ac:dyDescent="0.25">
      <c r="C14138" s="15"/>
      <c r="G14138"/>
    </row>
    <row r="14139" spans="3:7" x14ac:dyDescent="0.25">
      <c r="C14139" s="15"/>
      <c r="G14139"/>
    </row>
    <row r="14140" spans="3:7" x14ac:dyDescent="0.25">
      <c r="C14140" s="15"/>
      <c r="G14140"/>
    </row>
    <row r="14141" spans="3:7" x14ac:dyDescent="0.25">
      <c r="C14141" s="15"/>
      <c r="G14141"/>
    </row>
    <row r="14142" spans="3:7" x14ac:dyDescent="0.25">
      <c r="C14142" s="15"/>
      <c r="G14142"/>
    </row>
    <row r="14143" spans="3:7" x14ac:dyDescent="0.25">
      <c r="C14143" s="15"/>
      <c r="G14143"/>
    </row>
    <row r="14144" spans="3:7" x14ac:dyDescent="0.25">
      <c r="C14144" s="15"/>
      <c r="G14144"/>
    </row>
    <row r="14145" spans="3:7" x14ac:dyDescent="0.25">
      <c r="C14145" s="15"/>
      <c r="G14145"/>
    </row>
    <row r="14146" spans="3:7" x14ac:dyDescent="0.25">
      <c r="C14146" s="15"/>
      <c r="G14146"/>
    </row>
    <row r="14147" spans="3:7" x14ac:dyDescent="0.25">
      <c r="C14147" s="15"/>
      <c r="G14147"/>
    </row>
    <row r="14148" spans="3:7" x14ac:dyDescent="0.25">
      <c r="C14148" s="15"/>
      <c r="G14148"/>
    </row>
    <row r="14149" spans="3:7" x14ac:dyDescent="0.25">
      <c r="C14149" s="15"/>
      <c r="G14149"/>
    </row>
    <row r="14150" spans="3:7" x14ac:dyDescent="0.25">
      <c r="C14150" s="15"/>
      <c r="G14150"/>
    </row>
    <row r="14151" spans="3:7" x14ac:dyDescent="0.25">
      <c r="C14151" s="15"/>
      <c r="G14151"/>
    </row>
    <row r="14152" spans="3:7" x14ac:dyDescent="0.25">
      <c r="C14152" s="15"/>
      <c r="G14152"/>
    </row>
    <row r="14153" spans="3:7" x14ac:dyDescent="0.25">
      <c r="C14153" s="15"/>
      <c r="G14153"/>
    </row>
    <row r="14154" spans="3:7" x14ac:dyDescent="0.25">
      <c r="C14154" s="15"/>
      <c r="G14154"/>
    </row>
    <row r="14155" spans="3:7" x14ac:dyDescent="0.25">
      <c r="C14155" s="15"/>
      <c r="G14155"/>
    </row>
    <row r="14156" spans="3:7" x14ac:dyDescent="0.25">
      <c r="C14156" s="15"/>
      <c r="G14156"/>
    </row>
    <row r="14157" spans="3:7" x14ac:dyDescent="0.25">
      <c r="C14157" s="15"/>
      <c r="G14157"/>
    </row>
    <row r="14158" spans="3:7" x14ac:dyDescent="0.25">
      <c r="C14158" s="15"/>
      <c r="G14158"/>
    </row>
    <row r="14159" spans="3:7" x14ac:dyDescent="0.25">
      <c r="C14159" s="15"/>
      <c r="G14159"/>
    </row>
    <row r="14160" spans="3:7" x14ac:dyDescent="0.25">
      <c r="C14160" s="15"/>
      <c r="G14160"/>
    </row>
    <row r="14161" spans="3:7" x14ac:dyDescent="0.25">
      <c r="C14161" s="15"/>
      <c r="G14161"/>
    </row>
    <row r="14162" spans="3:7" x14ac:dyDescent="0.25">
      <c r="C14162" s="15"/>
      <c r="G14162"/>
    </row>
    <row r="14163" spans="3:7" x14ac:dyDescent="0.25">
      <c r="C14163" s="15"/>
      <c r="G14163"/>
    </row>
    <row r="14164" spans="3:7" x14ac:dyDescent="0.25">
      <c r="C14164" s="15"/>
      <c r="G14164"/>
    </row>
    <row r="14165" spans="3:7" x14ac:dyDescent="0.25">
      <c r="C14165" s="15"/>
      <c r="G14165"/>
    </row>
    <row r="14166" spans="3:7" x14ac:dyDescent="0.25">
      <c r="C14166" s="15"/>
      <c r="G14166"/>
    </row>
    <row r="14167" spans="3:7" x14ac:dyDescent="0.25">
      <c r="C14167" s="15"/>
      <c r="G14167"/>
    </row>
    <row r="14168" spans="3:7" x14ac:dyDescent="0.25">
      <c r="C14168" s="15"/>
      <c r="G14168"/>
    </row>
    <row r="14169" spans="3:7" x14ac:dyDescent="0.25">
      <c r="C14169" s="15"/>
      <c r="G14169"/>
    </row>
    <row r="14170" spans="3:7" x14ac:dyDescent="0.25">
      <c r="C14170" s="15"/>
      <c r="G14170"/>
    </row>
    <row r="14171" spans="3:7" x14ac:dyDescent="0.25">
      <c r="C14171" s="15"/>
      <c r="G14171"/>
    </row>
    <row r="14172" spans="3:7" x14ac:dyDescent="0.25">
      <c r="C14172" s="15"/>
      <c r="G14172"/>
    </row>
    <row r="14173" spans="3:7" x14ac:dyDescent="0.25">
      <c r="C14173" s="15"/>
      <c r="G14173"/>
    </row>
    <row r="14174" spans="3:7" x14ac:dyDescent="0.25">
      <c r="C14174" s="15"/>
      <c r="G14174"/>
    </row>
    <row r="14175" spans="3:7" x14ac:dyDescent="0.25">
      <c r="C14175" s="15"/>
      <c r="G14175"/>
    </row>
    <row r="14176" spans="3:7" x14ac:dyDescent="0.25">
      <c r="C14176" s="15"/>
      <c r="G14176"/>
    </row>
    <row r="14177" spans="3:7" x14ac:dyDescent="0.25">
      <c r="C14177" s="15"/>
      <c r="G14177"/>
    </row>
    <row r="14178" spans="3:7" x14ac:dyDescent="0.25">
      <c r="C14178" s="15"/>
      <c r="G14178"/>
    </row>
    <row r="14179" spans="3:7" x14ac:dyDescent="0.25">
      <c r="C14179" s="15"/>
      <c r="G14179"/>
    </row>
    <row r="14180" spans="3:7" x14ac:dyDescent="0.25">
      <c r="C14180" s="15"/>
      <c r="G14180"/>
    </row>
    <row r="14181" spans="3:7" x14ac:dyDescent="0.25">
      <c r="C14181" s="15"/>
      <c r="G14181"/>
    </row>
    <row r="14182" spans="3:7" x14ac:dyDescent="0.25">
      <c r="C14182" s="15"/>
      <c r="G14182"/>
    </row>
    <row r="14183" spans="3:7" x14ac:dyDescent="0.25">
      <c r="C14183" s="15"/>
      <c r="G14183"/>
    </row>
    <row r="14184" spans="3:7" x14ac:dyDescent="0.25">
      <c r="C14184" s="15"/>
      <c r="G14184"/>
    </row>
    <row r="14185" spans="3:7" x14ac:dyDescent="0.25">
      <c r="C14185" s="15"/>
      <c r="G14185"/>
    </row>
    <row r="14186" spans="3:7" x14ac:dyDescent="0.25">
      <c r="C14186" s="15"/>
      <c r="G14186"/>
    </row>
    <row r="14187" spans="3:7" x14ac:dyDescent="0.25">
      <c r="C14187" s="15"/>
      <c r="G14187"/>
    </row>
    <row r="14188" spans="3:7" x14ac:dyDescent="0.25">
      <c r="C14188" s="15"/>
      <c r="G14188"/>
    </row>
    <row r="14189" spans="3:7" x14ac:dyDescent="0.25">
      <c r="C14189" s="15"/>
      <c r="G14189"/>
    </row>
    <row r="14190" spans="3:7" x14ac:dyDescent="0.25">
      <c r="C14190" s="15"/>
      <c r="G14190"/>
    </row>
    <row r="14191" spans="3:7" x14ac:dyDescent="0.25">
      <c r="C14191" s="15"/>
      <c r="G14191"/>
    </row>
    <row r="14192" spans="3:7" x14ac:dyDescent="0.25">
      <c r="C14192" s="15"/>
      <c r="G14192"/>
    </row>
    <row r="14193" spans="3:7" x14ac:dyDescent="0.25">
      <c r="C14193" s="15"/>
      <c r="G14193"/>
    </row>
    <row r="14194" spans="3:7" x14ac:dyDescent="0.25">
      <c r="C14194" s="15"/>
      <c r="G14194"/>
    </row>
    <row r="14195" spans="3:7" x14ac:dyDescent="0.25">
      <c r="C14195" s="15"/>
      <c r="G14195"/>
    </row>
    <row r="14196" spans="3:7" x14ac:dyDescent="0.25">
      <c r="C14196" s="15"/>
      <c r="G14196"/>
    </row>
    <row r="14197" spans="3:7" x14ac:dyDescent="0.25">
      <c r="C14197" s="15"/>
      <c r="G14197"/>
    </row>
    <row r="14198" spans="3:7" x14ac:dyDescent="0.25">
      <c r="C14198" s="15"/>
      <c r="G14198"/>
    </row>
    <row r="14199" spans="3:7" x14ac:dyDescent="0.25">
      <c r="C14199" s="15"/>
      <c r="G14199"/>
    </row>
    <row r="14200" spans="3:7" x14ac:dyDescent="0.25">
      <c r="C14200" s="15"/>
      <c r="G14200"/>
    </row>
    <row r="14201" spans="3:7" x14ac:dyDescent="0.25">
      <c r="C14201" s="15"/>
      <c r="G14201"/>
    </row>
    <row r="14202" spans="3:7" x14ac:dyDescent="0.25">
      <c r="C14202" s="15"/>
      <c r="G14202"/>
    </row>
    <row r="14203" spans="3:7" x14ac:dyDescent="0.25">
      <c r="C14203" s="15"/>
      <c r="G14203"/>
    </row>
    <row r="14204" spans="3:7" x14ac:dyDescent="0.25">
      <c r="C14204" s="15"/>
      <c r="G14204"/>
    </row>
    <row r="14205" spans="3:7" x14ac:dyDescent="0.25">
      <c r="C14205" s="15"/>
      <c r="G14205"/>
    </row>
    <row r="14206" spans="3:7" x14ac:dyDescent="0.25">
      <c r="C14206" s="15"/>
      <c r="G14206"/>
    </row>
    <row r="14207" spans="3:7" x14ac:dyDescent="0.25">
      <c r="C14207" s="15"/>
      <c r="G14207"/>
    </row>
    <row r="14208" spans="3:7" x14ac:dyDescent="0.25">
      <c r="C14208" s="15"/>
      <c r="G14208"/>
    </row>
    <row r="14209" spans="3:7" x14ac:dyDescent="0.25">
      <c r="C14209" s="15"/>
      <c r="G14209"/>
    </row>
    <row r="14210" spans="3:7" x14ac:dyDescent="0.25">
      <c r="C14210" s="15"/>
      <c r="G14210"/>
    </row>
    <row r="14211" spans="3:7" x14ac:dyDescent="0.25">
      <c r="C14211" s="15"/>
      <c r="G14211"/>
    </row>
    <row r="14212" spans="3:7" x14ac:dyDescent="0.25">
      <c r="C14212" s="15"/>
      <c r="G14212"/>
    </row>
    <row r="14213" spans="3:7" x14ac:dyDescent="0.25">
      <c r="C14213" s="15"/>
      <c r="G14213"/>
    </row>
    <row r="14214" spans="3:7" x14ac:dyDescent="0.25">
      <c r="C14214" s="15"/>
      <c r="G14214"/>
    </row>
    <row r="14215" spans="3:7" x14ac:dyDescent="0.25">
      <c r="C14215" s="15"/>
      <c r="G14215"/>
    </row>
    <row r="14216" spans="3:7" x14ac:dyDescent="0.25">
      <c r="C14216" s="15"/>
      <c r="G14216"/>
    </row>
    <row r="14217" spans="3:7" x14ac:dyDescent="0.25">
      <c r="C14217" s="15"/>
      <c r="G14217"/>
    </row>
    <row r="14218" spans="3:7" x14ac:dyDescent="0.25">
      <c r="C14218" s="15"/>
      <c r="G14218"/>
    </row>
    <row r="14219" spans="3:7" x14ac:dyDescent="0.25">
      <c r="C14219" s="15"/>
      <c r="G14219"/>
    </row>
    <row r="14220" spans="3:7" x14ac:dyDescent="0.25">
      <c r="C14220" s="15"/>
      <c r="G14220"/>
    </row>
    <row r="14221" spans="3:7" x14ac:dyDescent="0.25">
      <c r="C14221" s="15"/>
      <c r="G14221"/>
    </row>
    <row r="14222" spans="3:7" x14ac:dyDescent="0.25">
      <c r="C14222" s="15"/>
      <c r="G14222"/>
    </row>
    <row r="14223" spans="3:7" x14ac:dyDescent="0.25">
      <c r="C14223" s="15"/>
      <c r="G14223"/>
    </row>
    <row r="14224" spans="3:7" x14ac:dyDescent="0.25">
      <c r="C14224" s="15"/>
      <c r="G14224"/>
    </row>
    <row r="14225" spans="3:7" x14ac:dyDescent="0.25">
      <c r="C14225" s="15"/>
      <c r="G14225"/>
    </row>
    <row r="14226" spans="3:7" x14ac:dyDescent="0.25">
      <c r="C14226" s="15"/>
      <c r="G14226"/>
    </row>
    <row r="14227" spans="3:7" x14ac:dyDescent="0.25">
      <c r="C14227" s="15"/>
      <c r="G14227"/>
    </row>
    <row r="14228" spans="3:7" x14ac:dyDescent="0.25">
      <c r="C14228" s="15"/>
      <c r="G14228"/>
    </row>
    <row r="14229" spans="3:7" x14ac:dyDescent="0.25">
      <c r="C14229" s="15"/>
      <c r="G14229"/>
    </row>
    <row r="14230" spans="3:7" x14ac:dyDescent="0.25">
      <c r="C14230" s="15"/>
      <c r="G14230"/>
    </row>
    <row r="14231" spans="3:7" x14ac:dyDescent="0.25">
      <c r="C14231" s="15"/>
      <c r="G14231"/>
    </row>
    <row r="14232" spans="3:7" x14ac:dyDescent="0.25">
      <c r="C14232" s="15"/>
      <c r="G14232"/>
    </row>
    <row r="14233" spans="3:7" x14ac:dyDescent="0.25">
      <c r="C14233" s="15"/>
      <c r="G14233"/>
    </row>
    <row r="14234" spans="3:7" x14ac:dyDescent="0.25">
      <c r="C14234" s="15"/>
      <c r="G14234"/>
    </row>
    <row r="14235" spans="3:7" x14ac:dyDescent="0.25">
      <c r="C14235" s="15"/>
      <c r="G14235"/>
    </row>
    <row r="14236" spans="3:7" x14ac:dyDescent="0.25">
      <c r="C14236" s="15"/>
      <c r="G14236"/>
    </row>
    <row r="14237" spans="3:7" x14ac:dyDescent="0.25">
      <c r="C14237" s="15"/>
      <c r="G14237"/>
    </row>
    <row r="14238" spans="3:7" x14ac:dyDescent="0.25">
      <c r="C14238" s="15"/>
      <c r="G14238"/>
    </row>
    <row r="14239" spans="3:7" x14ac:dyDescent="0.25">
      <c r="C14239" s="15"/>
      <c r="G14239"/>
    </row>
    <row r="14240" spans="3:7" x14ac:dyDescent="0.25">
      <c r="C14240" s="15"/>
      <c r="G14240"/>
    </row>
    <row r="14241" spans="3:7" x14ac:dyDescent="0.25">
      <c r="C14241" s="15"/>
      <c r="G14241"/>
    </row>
    <row r="14242" spans="3:7" x14ac:dyDescent="0.25">
      <c r="C14242" s="15"/>
      <c r="G14242"/>
    </row>
    <row r="14243" spans="3:7" x14ac:dyDescent="0.25">
      <c r="C14243" s="15"/>
      <c r="G14243"/>
    </row>
    <row r="14244" spans="3:7" x14ac:dyDescent="0.25">
      <c r="C14244" s="15"/>
      <c r="G14244"/>
    </row>
    <row r="14245" spans="3:7" x14ac:dyDescent="0.25">
      <c r="C14245" s="15"/>
      <c r="G14245"/>
    </row>
    <row r="14246" spans="3:7" x14ac:dyDescent="0.25">
      <c r="C14246" s="15"/>
      <c r="G14246"/>
    </row>
    <row r="14247" spans="3:7" x14ac:dyDescent="0.25">
      <c r="C14247" s="15"/>
      <c r="G14247"/>
    </row>
    <row r="14248" spans="3:7" x14ac:dyDescent="0.25">
      <c r="C14248" s="15"/>
      <c r="G14248"/>
    </row>
    <row r="14249" spans="3:7" x14ac:dyDescent="0.25">
      <c r="C14249" s="15"/>
      <c r="G14249"/>
    </row>
    <row r="14250" spans="3:7" x14ac:dyDescent="0.25">
      <c r="C14250" s="15"/>
      <c r="G14250"/>
    </row>
    <row r="14251" spans="3:7" x14ac:dyDescent="0.25">
      <c r="C14251" s="15"/>
      <c r="G14251"/>
    </row>
    <row r="14252" spans="3:7" x14ac:dyDescent="0.25">
      <c r="C14252" s="15"/>
      <c r="G14252"/>
    </row>
    <row r="14253" spans="3:7" x14ac:dyDescent="0.25">
      <c r="C14253" s="15"/>
      <c r="G14253"/>
    </row>
    <row r="14254" spans="3:7" x14ac:dyDescent="0.25">
      <c r="C14254" s="15"/>
      <c r="G14254"/>
    </row>
    <row r="14255" spans="3:7" x14ac:dyDescent="0.25">
      <c r="C14255" s="15"/>
      <c r="G14255"/>
    </row>
    <row r="14256" spans="3:7" x14ac:dyDescent="0.25">
      <c r="C14256" s="15"/>
      <c r="G14256"/>
    </row>
    <row r="14257" spans="3:7" x14ac:dyDescent="0.25">
      <c r="C14257" s="15"/>
      <c r="G14257"/>
    </row>
    <row r="14258" spans="3:7" x14ac:dyDescent="0.25">
      <c r="C14258" s="15"/>
      <c r="G14258"/>
    </row>
    <row r="14259" spans="3:7" x14ac:dyDescent="0.25">
      <c r="C14259" s="15"/>
      <c r="G14259"/>
    </row>
    <row r="14260" spans="3:7" x14ac:dyDescent="0.25">
      <c r="C14260" s="15"/>
      <c r="G14260"/>
    </row>
    <row r="14261" spans="3:7" x14ac:dyDescent="0.25">
      <c r="C14261" s="15"/>
      <c r="G14261"/>
    </row>
    <row r="14262" spans="3:7" x14ac:dyDescent="0.25">
      <c r="C14262" s="15"/>
      <c r="G14262"/>
    </row>
    <row r="14263" spans="3:7" x14ac:dyDescent="0.25">
      <c r="C14263" s="15"/>
      <c r="G14263"/>
    </row>
    <row r="14264" spans="3:7" x14ac:dyDescent="0.25">
      <c r="C14264" s="15"/>
      <c r="G14264"/>
    </row>
    <row r="14265" spans="3:7" x14ac:dyDescent="0.25">
      <c r="C14265" s="15"/>
      <c r="G14265"/>
    </row>
    <row r="14266" spans="3:7" x14ac:dyDescent="0.25">
      <c r="C14266" s="15"/>
      <c r="G14266"/>
    </row>
    <row r="14267" spans="3:7" x14ac:dyDescent="0.25">
      <c r="C14267" s="15"/>
      <c r="G14267"/>
    </row>
    <row r="14268" spans="3:7" x14ac:dyDescent="0.25">
      <c r="C14268" s="15"/>
      <c r="G14268"/>
    </row>
    <row r="14269" spans="3:7" x14ac:dyDescent="0.25">
      <c r="C14269" s="15"/>
      <c r="G14269"/>
    </row>
    <row r="14270" spans="3:7" x14ac:dyDescent="0.25">
      <c r="C14270" s="15"/>
      <c r="G14270"/>
    </row>
    <row r="14271" spans="3:7" x14ac:dyDescent="0.25">
      <c r="C14271" s="15"/>
      <c r="G14271"/>
    </row>
    <row r="14272" spans="3:7" x14ac:dyDescent="0.25">
      <c r="C14272" s="15"/>
      <c r="G14272"/>
    </row>
    <row r="14273" spans="3:7" x14ac:dyDescent="0.25">
      <c r="C14273" s="15"/>
      <c r="G14273"/>
    </row>
    <row r="14274" spans="3:7" x14ac:dyDescent="0.25">
      <c r="C14274" s="15"/>
      <c r="G14274"/>
    </row>
    <row r="14275" spans="3:7" x14ac:dyDescent="0.25">
      <c r="C14275" s="15"/>
      <c r="G14275"/>
    </row>
    <row r="14276" spans="3:7" x14ac:dyDescent="0.25">
      <c r="C14276" s="15"/>
      <c r="G14276"/>
    </row>
    <row r="14277" spans="3:7" x14ac:dyDescent="0.25">
      <c r="C14277" s="15"/>
      <c r="G14277"/>
    </row>
    <row r="14278" spans="3:7" x14ac:dyDescent="0.25">
      <c r="C14278" s="15"/>
      <c r="G14278"/>
    </row>
    <row r="14279" spans="3:7" x14ac:dyDescent="0.25">
      <c r="C14279" s="15"/>
      <c r="G14279"/>
    </row>
    <row r="14280" spans="3:7" x14ac:dyDescent="0.25">
      <c r="C14280" s="15"/>
      <c r="G14280"/>
    </row>
    <row r="14281" spans="3:7" x14ac:dyDescent="0.25">
      <c r="C14281" s="15"/>
      <c r="G14281"/>
    </row>
    <row r="14282" spans="3:7" x14ac:dyDescent="0.25">
      <c r="C14282" s="15"/>
      <c r="G14282"/>
    </row>
    <row r="14283" spans="3:7" x14ac:dyDescent="0.25">
      <c r="C14283" s="15"/>
      <c r="G14283"/>
    </row>
    <row r="14284" spans="3:7" x14ac:dyDescent="0.25">
      <c r="C14284" s="15"/>
      <c r="G14284"/>
    </row>
    <row r="14285" spans="3:7" x14ac:dyDescent="0.25">
      <c r="C14285" s="15"/>
      <c r="G14285"/>
    </row>
    <row r="14286" spans="3:7" x14ac:dyDescent="0.25">
      <c r="C14286" s="15"/>
      <c r="G14286"/>
    </row>
    <row r="14287" spans="3:7" x14ac:dyDescent="0.25">
      <c r="C14287" s="15"/>
      <c r="G14287"/>
    </row>
    <row r="14288" spans="3:7" x14ac:dyDescent="0.25">
      <c r="C14288" s="15"/>
      <c r="G14288"/>
    </row>
    <row r="14289" spans="3:7" x14ac:dyDescent="0.25">
      <c r="C14289" s="15"/>
      <c r="G14289"/>
    </row>
    <row r="14290" spans="3:7" x14ac:dyDescent="0.25">
      <c r="C14290" s="15"/>
      <c r="G14290"/>
    </row>
    <row r="14291" spans="3:7" x14ac:dyDescent="0.25">
      <c r="C14291" s="15"/>
      <c r="G14291"/>
    </row>
    <row r="14292" spans="3:7" x14ac:dyDescent="0.25">
      <c r="C14292" s="15"/>
      <c r="G14292"/>
    </row>
    <row r="14293" spans="3:7" x14ac:dyDescent="0.25">
      <c r="C14293" s="15"/>
      <c r="G14293"/>
    </row>
    <row r="14294" spans="3:7" x14ac:dyDescent="0.25">
      <c r="C14294" s="15"/>
      <c r="G14294"/>
    </row>
    <row r="14295" spans="3:7" x14ac:dyDescent="0.25">
      <c r="C14295" s="15"/>
      <c r="G14295"/>
    </row>
    <row r="14296" spans="3:7" x14ac:dyDescent="0.25">
      <c r="C14296" s="15"/>
      <c r="G14296"/>
    </row>
    <row r="14297" spans="3:7" x14ac:dyDescent="0.25">
      <c r="C14297" s="15"/>
      <c r="G14297"/>
    </row>
    <row r="14298" spans="3:7" x14ac:dyDescent="0.25">
      <c r="C14298" s="15"/>
      <c r="G14298"/>
    </row>
    <row r="14299" spans="3:7" x14ac:dyDescent="0.25">
      <c r="C14299" s="15"/>
      <c r="G14299"/>
    </row>
    <row r="14300" spans="3:7" x14ac:dyDescent="0.25">
      <c r="C14300" s="15"/>
      <c r="G14300"/>
    </row>
    <row r="14301" spans="3:7" x14ac:dyDescent="0.25">
      <c r="C14301" s="15"/>
      <c r="G14301"/>
    </row>
    <row r="14302" spans="3:7" x14ac:dyDescent="0.25">
      <c r="C14302" s="15"/>
      <c r="G14302"/>
    </row>
    <row r="14303" spans="3:7" x14ac:dyDescent="0.25">
      <c r="C14303" s="15"/>
      <c r="G14303"/>
    </row>
    <row r="14304" spans="3:7" x14ac:dyDescent="0.25">
      <c r="C14304" s="15"/>
      <c r="G14304"/>
    </row>
    <row r="14305" spans="3:7" x14ac:dyDescent="0.25">
      <c r="C14305" s="15"/>
      <c r="G14305"/>
    </row>
    <row r="14306" spans="3:7" x14ac:dyDescent="0.25">
      <c r="C14306" s="15"/>
      <c r="G14306"/>
    </row>
    <row r="14307" spans="3:7" x14ac:dyDescent="0.25">
      <c r="C14307" s="15"/>
      <c r="G14307"/>
    </row>
    <row r="14308" spans="3:7" x14ac:dyDescent="0.25">
      <c r="C14308" s="15"/>
      <c r="G14308"/>
    </row>
    <row r="14309" spans="3:7" x14ac:dyDescent="0.25">
      <c r="C14309" s="15"/>
      <c r="G14309"/>
    </row>
    <row r="14310" spans="3:7" x14ac:dyDescent="0.25">
      <c r="C14310" s="15"/>
      <c r="G14310"/>
    </row>
    <row r="14311" spans="3:7" x14ac:dyDescent="0.25">
      <c r="C14311" s="15"/>
      <c r="G14311"/>
    </row>
    <row r="14312" spans="3:7" x14ac:dyDescent="0.25">
      <c r="C14312" s="15"/>
      <c r="G14312"/>
    </row>
    <row r="14313" spans="3:7" x14ac:dyDescent="0.25">
      <c r="C14313" s="15"/>
      <c r="G14313"/>
    </row>
    <row r="14314" spans="3:7" x14ac:dyDescent="0.25">
      <c r="C14314" s="15"/>
      <c r="G14314"/>
    </row>
    <row r="14315" spans="3:7" x14ac:dyDescent="0.25">
      <c r="C14315" s="15"/>
      <c r="G14315"/>
    </row>
    <row r="14316" spans="3:7" x14ac:dyDescent="0.25">
      <c r="C14316" s="15"/>
      <c r="G14316"/>
    </row>
    <row r="14317" spans="3:7" x14ac:dyDescent="0.25">
      <c r="C14317" s="15"/>
      <c r="G14317"/>
    </row>
    <row r="14318" spans="3:7" x14ac:dyDescent="0.25">
      <c r="C14318" s="15"/>
      <c r="G14318"/>
    </row>
    <row r="14319" spans="3:7" x14ac:dyDescent="0.25">
      <c r="C14319" s="15"/>
      <c r="G14319"/>
    </row>
    <row r="14320" spans="3:7" x14ac:dyDescent="0.25">
      <c r="C14320" s="15"/>
      <c r="G14320"/>
    </row>
    <row r="14321" spans="3:7" x14ac:dyDescent="0.25">
      <c r="C14321" s="15"/>
      <c r="G14321"/>
    </row>
    <row r="14322" spans="3:7" x14ac:dyDescent="0.25">
      <c r="C14322" s="15"/>
      <c r="G14322"/>
    </row>
    <row r="14323" spans="3:7" x14ac:dyDescent="0.25">
      <c r="C14323" s="15"/>
      <c r="G14323"/>
    </row>
    <row r="14324" spans="3:7" x14ac:dyDescent="0.25">
      <c r="C14324" s="15"/>
      <c r="G14324"/>
    </row>
    <row r="14325" spans="3:7" x14ac:dyDescent="0.25">
      <c r="C14325" s="15"/>
      <c r="G14325"/>
    </row>
    <row r="14326" spans="3:7" x14ac:dyDescent="0.25">
      <c r="C14326" s="15"/>
      <c r="G14326"/>
    </row>
    <row r="14327" spans="3:7" x14ac:dyDescent="0.25">
      <c r="C14327" s="15"/>
      <c r="G14327"/>
    </row>
    <row r="14328" spans="3:7" x14ac:dyDescent="0.25">
      <c r="C14328" s="15"/>
      <c r="G14328"/>
    </row>
    <row r="14329" spans="3:7" x14ac:dyDescent="0.25">
      <c r="C14329" s="15"/>
      <c r="G14329"/>
    </row>
    <row r="14330" spans="3:7" x14ac:dyDescent="0.25">
      <c r="C14330" s="15"/>
      <c r="G14330"/>
    </row>
    <row r="14331" spans="3:7" x14ac:dyDescent="0.25">
      <c r="C14331" s="15"/>
      <c r="G14331"/>
    </row>
    <row r="14332" spans="3:7" x14ac:dyDescent="0.25">
      <c r="C14332" s="15"/>
      <c r="G14332"/>
    </row>
    <row r="14333" spans="3:7" x14ac:dyDescent="0.25">
      <c r="C14333" s="15"/>
      <c r="G14333"/>
    </row>
    <row r="14334" spans="3:7" x14ac:dyDescent="0.25">
      <c r="C14334" s="15"/>
      <c r="G14334"/>
    </row>
    <row r="14335" spans="3:7" x14ac:dyDescent="0.25">
      <c r="C14335" s="15"/>
      <c r="G14335"/>
    </row>
    <row r="14336" spans="3:7" x14ac:dyDescent="0.25">
      <c r="C14336" s="15"/>
      <c r="G14336"/>
    </row>
    <row r="14337" spans="3:7" x14ac:dyDescent="0.25">
      <c r="C14337" s="15"/>
      <c r="G14337"/>
    </row>
    <row r="14338" spans="3:7" x14ac:dyDescent="0.25">
      <c r="C14338" s="15"/>
      <c r="G14338"/>
    </row>
    <row r="14339" spans="3:7" x14ac:dyDescent="0.25">
      <c r="C14339" s="15"/>
      <c r="G14339"/>
    </row>
    <row r="14340" spans="3:7" x14ac:dyDescent="0.25">
      <c r="C14340" s="15"/>
      <c r="G14340"/>
    </row>
    <row r="14341" spans="3:7" x14ac:dyDescent="0.25">
      <c r="C14341" s="15"/>
      <c r="G14341"/>
    </row>
    <row r="14342" spans="3:7" x14ac:dyDescent="0.25">
      <c r="C14342" s="15"/>
      <c r="G14342"/>
    </row>
    <row r="14343" spans="3:7" x14ac:dyDescent="0.25">
      <c r="C14343" s="15"/>
      <c r="G14343"/>
    </row>
    <row r="14344" spans="3:7" x14ac:dyDescent="0.25">
      <c r="C14344" s="15"/>
      <c r="G14344"/>
    </row>
    <row r="14345" spans="3:7" x14ac:dyDescent="0.25">
      <c r="C14345" s="15"/>
      <c r="G14345"/>
    </row>
    <row r="14346" spans="3:7" x14ac:dyDescent="0.25">
      <c r="C14346" s="15"/>
      <c r="G14346"/>
    </row>
    <row r="14347" spans="3:7" x14ac:dyDescent="0.25">
      <c r="C14347" s="15"/>
      <c r="G14347"/>
    </row>
    <row r="14348" spans="3:7" x14ac:dyDescent="0.25">
      <c r="C14348" s="15"/>
      <c r="G14348"/>
    </row>
    <row r="14349" spans="3:7" x14ac:dyDescent="0.25">
      <c r="C14349" s="15"/>
      <c r="G14349"/>
    </row>
    <row r="14350" spans="3:7" x14ac:dyDescent="0.25">
      <c r="C14350" s="15"/>
      <c r="G14350"/>
    </row>
    <row r="14351" spans="3:7" x14ac:dyDescent="0.25">
      <c r="C14351" s="15"/>
      <c r="G14351"/>
    </row>
    <row r="14352" spans="3:7" x14ac:dyDescent="0.25">
      <c r="C14352" s="15"/>
      <c r="G14352"/>
    </row>
    <row r="14353" spans="3:7" x14ac:dyDescent="0.25">
      <c r="C14353" s="15"/>
      <c r="G14353"/>
    </row>
    <row r="14354" spans="3:7" x14ac:dyDescent="0.25">
      <c r="C14354" s="15"/>
      <c r="G14354"/>
    </row>
    <row r="14355" spans="3:7" x14ac:dyDescent="0.25">
      <c r="C14355" s="15"/>
      <c r="G14355"/>
    </row>
    <row r="14356" spans="3:7" x14ac:dyDescent="0.25">
      <c r="C14356" s="15"/>
      <c r="G14356"/>
    </row>
    <row r="14357" spans="3:7" x14ac:dyDescent="0.25">
      <c r="C14357" s="15"/>
      <c r="G14357"/>
    </row>
    <row r="14358" spans="3:7" x14ac:dyDescent="0.25">
      <c r="C14358" s="15"/>
      <c r="G14358"/>
    </row>
    <row r="14359" spans="3:7" x14ac:dyDescent="0.25">
      <c r="C14359" s="15"/>
      <c r="G14359"/>
    </row>
    <row r="14360" spans="3:7" x14ac:dyDescent="0.25">
      <c r="C14360" s="15"/>
      <c r="G14360"/>
    </row>
    <row r="14361" spans="3:7" x14ac:dyDescent="0.25">
      <c r="C14361" s="15"/>
      <c r="G14361"/>
    </row>
    <row r="14362" spans="3:7" x14ac:dyDescent="0.25">
      <c r="C14362" s="15"/>
      <c r="G14362"/>
    </row>
    <row r="14363" spans="3:7" x14ac:dyDescent="0.25">
      <c r="C14363" s="15"/>
      <c r="G14363"/>
    </row>
    <row r="14364" spans="3:7" x14ac:dyDescent="0.25">
      <c r="C14364" s="15"/>
      <c r="G14364"/>
    </row>
    <row r="14365" spans="3:7" x14ac:dyDescent="0.25">
      <c r="C14365" s="15"/>
      <c r="G14365"/>
    </row>
    <row r="14366" spans="3:7" x14ac:dyDescent="0.25">
      <c r="C14366" s="15"/>
      <c r="G14366"/>
    </row>
    <row r="14367" spans="3:7" x14ac:dyDescent="0.25">
      <c r="C14367" s="15"/>
      <c r="G14367"/>
    </row>
    <row r="14368" spans="3:7" x14ac:dyDescent="0.25">
      <c r="C14368" s="15"/>
      <c r="G14368"/>
    </row>
    <row r="14369" spans="3:7" x14ac:dyDescent="0.25">
      <c r="C14369" s="15"/>
      <c r="G14369"/>
    </row>
    <row r="14370" spans="3:7" x14ac:dyDescent="0.25">
      <c r="C14370" s="15"/>
      <c r="G14370"/>
    </row>
    <row r="14371" spans="3:7" x14ac:dyDescent="0.25">
      <c r="C14371" s="15"/>
      <c r="G14371"/>
    </row>
    <row r="14372" spans="3:7" x14ac:dyDescent="0.25">
      <c r="C14372" s="15"/>
      <c r="G14372"/>
    </row>
    <row r="14373" spans="3:7" x14ac:dyDescent="0.25">
      <c r="C14373" s="15"/>
      <c r="G14373"/>
    </row>
    <row r="14374" spans="3:7" x14ac:dyDescent="0.25">
      <c r="C14374" s="15"/>
      <c r="G14374"/>
    </row>
    <row r="14375" spans="3:7" x14ac:dyDescent="0.25">
      <c r="C14375" s="15"/>
      <c r="G14375"/>
    </row>
    <row r="14376" spans="3:7" x14ac:dyDescent="0.25">
      <c r="C14376" s="15"/>
      <c r="G14376"/>
    </row>
    <row r="14377" spans="3:7" x14ac:dyDescent="0.25">
      <c r="C14377" s="15"/>
      <c r="G14377"/>
    </row>
    <row r="14378" spans="3:7" x14ac:dyDescent="0.25">
      <c r="C14378" s="15"/>
      <c r="G14378"/>
    </row>
    <row r="14379" spans="3:7" x14ac:dyDescent="0.25">
      <c r="C14379" s="15"/>
      <c r="G14379"/>
    </row>
    <row r="14380" spans="3:7" x14ac:dyDescent="0.25">
      <c r="C14380" s="15"/>
      <c r="G14380"/>
    </row>
    <row r="14381" spans="3:7" x14ac:dyDescent="0.25">
      <c r="C14381" s="15"/>
      <c r="G14381"/>
    </row>
    <row r="14382" spans="3:7" x14ac:dyDescent="0.25">
      <c r="C14382" s="15"/>
      <c r="G14382"/>
    </row>
    <row r="14383" spans="3:7" x14ac:dyDescent="0.25">
      <c r="C14383" s="15"/>
      <c r="G14383"/>
    </row>
    <row r="14384" spans="3:7" x14ac:dyDescent="0.25">
      <c r="C14384" s="15"/>
      <c r="G14384"/>
    </row>
    <row r="14385" spans="3:7" x14ac:dyDescent="0.25">
      <c r="C14385" s="15"/>
      <c r="G14385"/>
    </row>
    <row r="14386" spans="3:7" x14ac:dyDescent="0.25">
      <c r="C14386" s="15"/>
      <c r="G14386"/>
    </row>
    <row r="14387" spans="3:7" x14ac:dyDescent="0.25">
      <c r="C14387" s="15"/>
      <c r="G14387"/>
    </row>
    <row r="14388" spans="3:7" x14ac:dyDescent="0.25">
      <c r="C14388" s="15"/>
      <c r="G14388"/>
    </row>
    <row r="14389" spans="3:7" x14ac:dyDescent="0.25">
      <c r="C14389" s="15"/>
      <c r="G14389"/>
    </row>
    <row r="14390" spans="3:7" x14ac:dyDescent="0.25">
      <c r="C14390" s="15"/>
      <c r="G14390"/>
    </row>
    <row r="14391" spans="3:7" x14ac:dyDescent="0.25">
      <c r="C14391" s="15"/>
      <c r="G14391"/>
    </row>
    <row r="14392" spans="3:7" x14ac:dyDescent="0.25">
      <c r="C14392" s="15"/>
      <c r="G14392"/>
    </row>
    <row r="14393" spans="3:7" x14ac:dyDescent="0.25">
      <c r="C14393" s="15"/>
      <c r="G14393"/>
    </row>
    <row r="14394" spans="3:7" x14ac:dyDescent="0.25">
      <c r="C14394" s="15"/>
      <c r="G14394"/>
    </row>
    <row r="14395" spans="3:7" x14ac:dyDescent="0.25">
      <c r="C14395" s="15"/>
      <c r="G14395"/>
    </row>
    <row r="14396" spans="3:7" x14ac:dyDescent="0.25">
      <c r="C14396" s="15"/>
      <c r="G14396"/>
    </row>
    <row r="14397" spans="3:7" x14ac:dyDescent="0.25">
      <c r="C14397" s="15"/>
      <c r="G14397"/>
    </row>
    <row r="14398" spans="3:7" x14ac:dyDescent="0.25">
      <c r="C14398" s="15"/>
      <c r="G14398"/>
    </row>
    <row r="14399" spans="3:7" x14ac:dyDescent="0.25">
      <c r="C14399" s="15"/>
      <c r="G14399"/>
    </row>
    <row r="14400" spans="3:7" x14ac:dyDescent="0.25">
      <c r="C14400" s="15"/>
      <c r="G14400"/>
    </row>
    <row r="14401" spans="3:7" x14ac:dyDescent="0.25">
      <c r="C14401" s="15"/>
      <c r="G14401"/>
    </row>
    <row r="14402" spans="3:7" x14ac:dyDescent="0.25">
      <c r="C14402" s="15"/>
      <c r="G14402"/>
    </row>
    <row r="14403" spans="3:7" x14ac:dyDescent="0.25">
      <c r="C14403" s="15"/>
      <c r="G14403"/>
    </row>
    <row r="14404" spans="3:7" x14ac:dyDescent="0.25">
      <c r="C14404" s="15"/>
      <c r="G14404"/>
    </row>
    <row r="14405" spans="3:7" x14ac:dyDescent="0.25">
      <c r="C14405" s="15"/>
      <c r="G14405"/>
    </row>
    <row r="14406" spans="3:7" x14ac:dyDescent="0.25">
      <c r="C14406" s="15"/>
      <c r="G14406"/>
    </row>
    <row r="14407" spans="3:7" x14ac:dyDescent="0.25">
      <c r="C14407" s="15"/>
      <c r="G14407"/>
    </row>
    <row r="14408" spans="3:7" x14ac:dyDescent="0.25">
      <c r="C14408" s="15"/>
      <c r="G14408"/>
    </row>
    <row r="14409" spans="3:7" x14ac:dyDescent="0.25">
      <c r="C14409" s="15"/>
      <c r="G14409"/>
    </row>
    <row r="14410" spans="3:7" x14ac:dyDescent="0.25">
      <c r="C14410" s="15"/>
      <c r="G14410"/>
    </row>
    <row r="14411" spans="3:7" x14ac:dyDescent="0.25">
      <c r="C14411" s="15"/>
      <c r="G14411"/>
    </row>
    <row r="14412" spans="3:7" x14ac:dyDescent="0.25">
      <c r="C14412" s="15"/>
      <c r="G14412"/>
    </row>
    <row r="14413" spans="3:7" x14ac:dyDescent="0.25">
      <c r="C14413" s="15"/>
      <c r="G14413"/>
    </row>
    <row r="14414" spans="3:7" x14ac:dyDescent="0.25">
      <c r="C14414" s="15"/>
      <c r="G14414"/>
    </row>
    <row r="14415" spans="3:7" x14ac:dyDescent="0.25">
      <c r="C14415" s="15"/>
      <c r="G14415"/>
    </row>
    <row r="14416" spans="3:7" x14ac:dyDescent="0.25">
      <c r="C14416" s="15"/>
      <c r="G14416"/>
    </row>
    <row r="14417" spans="3:7" x14ac:dyDescent="0.25">
      <c r="C14417" s="15"/>
      <c r="G14417"/>
    </row>
    <row r="14418" spans="3:7" x14ac:dyDescent="0.25">
      <c r="C14418" s="15"/>
      <c r="G14418"/>
    </row>
    <row r="14419" spans="3:7" x14ac:dyDescent="0.25">
      <c r="C14419" s="15"/>
      <c r="G14419"/>
    </row>
    <row r="14420" spans="3:7" x14ac:dyDescent="0.25">
      <c r="C14420" s="15"/>
      <c r="G14420"/>
    </row>
    <row r="14421" spans="3:7" x14ac:dyDescent="0.25">
      <c r="C14421" s="15"/>
      <c r="G14421"/>
    </row>
    <row r="14422" spans="3:7" x14ac:dyDescent="0.25">
      <c r="C14422" s="15"/>
      <c r="G14422"/>
    </row>
    <row r="14423" spans="3:7" x14ac:dyDescent="0.25">
      <c r="C14423" s="15"/>
      <c r="G14423"/>
    </row>
    <row r="14424" spans="3:7" x14ac:dyDescent="0.25">
      <c r="C14424" s="15"/>
      <c r="G14424"/>
    </row>
    <row r="14425" spans="3:7" x14ac:dyDescent="0.25">
      <c r="C14425" s="15"/>
      <c r="G14425"/>
    </row>
    <row r="14426" spans="3:7" x14ac:dyDescent="0.25">
      <c r="C14426" s="15"/>
      <c r="G14426"/>
    </row>
    <row r="14427" spans="3:7" x14ac:dyDescent="0.25">
      <c r="C14427" s="15"/>
      <c r="G14427"/>
    </row>
    <row r="14428" spans="3:7" x14ac:dyDescent="0.25">
      <c r="C14428" s="15"/>
      <c r="G14428"/>
    </row>
    <row r="14429" spans="3:7" x14ac:dyDescent="0.25">
      <c r="C14429" s="15"/>
      <c r="G14429"/>
    </row>
    <row r="14430" spans="3:7" x14ac:dyDescent="0.25">
      <c r="C14430" s="15"/>
      <c r="G14430"/>
    </row>
    <row r="14431" spans="3:7" x14ac:dyDescent="0.25">
      <c r="C14431" s="15"/>
      <c r="G14431"/>
    </row>
    <row r="14432" spans="3:7" x14ac:dyDescent="0.25">
      <c r="C14432" s="15"/>
      <c r="G14432"/>
    </row>
    <row r="14433" spans="3:7" x14ac:dyDescent="0.25">
      <c r="C14433" s="15"/>
      <c r="G14433"/>
    </row>
    <row r="14434" spans="3:7" x14ac:dyDescent="0.25">
      <c r="C14434" s="15"/>
      <c r="G14434"/>
    </row>
    <row r="14435" spans="3:7" x14ac:dyDescent="0.25">
      <c r="C14435" s="15"/>
      <c r="G14435"/>
    </row>
    <row r="14436" spans="3:7" x14ac:dyDescent="0.25">
      <c r="C14436" s="15"/>
      <c r="G14436"/>
    </row>
    <row r="14437" spans="3:7" x14ac:dyDescent="0.25">
      <c r="C14437" s="15"/>
      <c r="G14437"/>
    </row>
    <row r="14438" spans="3:7" x14ac:dyDescent="0.25">
      <c r="C14438" s="15"/>
      <c r="G14438"/>
    </row>
    <row r="14439" spans="3:7" x14ac:dyDescent="0.25">
      <c r="C14439" s="15"/>
      <c r="G14439"/>
    </row>
    <row r="14440" spans="3:7" x14ac:dyDescent="0.25">
      <c r="C14440" s="15"/>
      <c r="G14440"/>
    </row>
    <row r="14441" spans="3:7" x14ac:dyDescent="0.25">
      <c r="C14441" s="15"/>
      <c r="G14441"/>
    </row>
    <row r="14442" spans="3:7" x14ac:dyDescent="0.25">
      <c r="C14442" s="15"/>
      <c r="G14442"/>
    </row>
    <row r="14443" spans="3:7" x14ac:dyDescent="0.25">
      <c r="C14443" s="15"/>
      <c r="G14443"/>
    </row>
    <row r="14444" spans="3:7" x14ac:dyDescent="0.25">
      <c r="C14444" s="15"/>
      <c r="G14444"/>
    </row>
    <row r="14445" spans="3:7" x14ac:dyDescent="0.25">
      <c r="C14445" s="15"/>
      <c r="G14445"/>
    </row>
    <row r="14446" spans="3:7" x14ac:dyDescent="0.25">
      <c r="C14446" s="15"/>
      <c r="G14446"/>
    </row>
    <row r="14447" spans="3:7" x14ac:dyDescent="0.25">
      <c r="C14447" s="15"/>
      <c r="G14447"/>
    </row>
    <row r="14448" spans="3:7" x14ac:dyDescent="0.25">
      <c r="C14448" s="15"/>
      <c r="G14448"/>
    </row>
    <row r="14449" spans="3:7" x14ac:dyDescent="0.25">
      <c r="C14449" s="15"/>
      <c r="G14449"/>
    </row>
    <row r="14450" spans="3:7" x14ac:dyDescent="0.25">
      <c r="C14450" s="15"/>
      <c r="G14450"/>
    </row>
    <row r="14451" spans="3:7" x14ac:dyDescent="0.25">
      <c r="C14451" s="15"/>
      <c r="G14451"/>
    </row>
    <row r="14452" spans="3:7" x14ac:dyDescent="0.25">
      <c r="C14452" s="15"/>
      <c r="G14452"/>
    </row>
    <row r="14453" spans="3:7" x14ac:dyDescent="0.25">
      <c r="C14453" s="15"/>
      <c r="G14453"/>
    </row>
    <row r="14454" spans="3:7" x14ac:dyDescent="0.25">
      <c r="C14454" s="15"/>
      <c r="G14454"/>
    </row>
    <row r="14455" spans="3:7" x14ac:dyDescent="0.25">
      <c r="C14455" s="15"/>
      <c r="G14455"/>
    </row>
    <row r="14456" spans="3:7" x14ac:dyDescent="0.25">
      <c r="C14456" s="15"/>
      <c r="G14456"/>
    </row>
    <row r="14457" spans="3:7" x14ac:dyDescent="0.25">
      <c r="C14457" s="15"/>
      <c r="G14457"/>
    </row>
    <row r="14458" spans="3:7" x14ac:dyDescent="0.25">
      <c r="C14458" s="15"/>
      <c r="G14458"/>
    </row>
    <row r="14459" spans="3:7" x14ac:dyDescent="0.25">
      <c r="C14459" s="15"/>
      <c r="G14459"/>
    </row>
    <row r="14460" spans="3:7" x14ac:dyDescent="0.25">
      <c r="C14460" s="15"/>
      <c r="G14460"/>
    </row>
    <row r="14461" spans="3:7" x14ac:dyDescent="0.25">
      <c r="C14461" s="15"/>
      <c r="G14461"/>
    </row>
    <row r="14462" spans="3:7" x14ac:dyDescent="0.25">
      <c r="C14462" s="15"/>
      <c r="G14462"/>
    </row>
    <row r="14463" spans="3:7" x14ac:dyDescent="0.25">
      <c r="C14463" s="15"/>
      <c r="G14463"/>
    </row>
    <row r="14464" spans="3:7" x14ac:dyDescent="0.25">
      <c r="C14464" s="15"/>
      <c r="G14464"/>
    </row>
    <row r="14465" spans="3:7" x14ac:dyDescent="0.25">
      <c r="C14465" s="15"/>
      <c r="G14465"/>
    </row>
    <row r="14466" spans="3:7" x14ac:dyDescent="0.25">
      <c r="C14466" s="15"/>
      <c r="G14466"/>
    </row>
    <row r="14467" spans="3:7" x14ac:dyDescent="0.25">
      <c r="C14467" s="15"/>
      <c r="G14467"/>
    </row>
    <row r="14468" spans="3:7" x14ac:dyDescent="0.25">
      <c r="C14468" s="15"/>
      <c r="G14468"/>
    </row>
    <row r="14469" spans="3:7" x14ac:dyDescent="0.25">
      <c r="C14469" s="15"/>
      <c r="G14469"/>
    </row>
    <row r="14470" spans="3:7" x14ac:dyDescent="0.25">
      <c r="C14470" s="15"/>
      <c r="G14470"/>
    </row>
    <row r="14471" spans="3:7" x14ac:dyDescent="0.25">
      <c r="C14471" s="15"/>
      <c r="G14471"/>
    </row>
    <row r="14472" spans="3:7" x14ac:dyDescent="0.25">
      <c r="C14472" s="15"/>
      <c r="G14472"/>
    </row>
    <row r="14473" spans="3:7" x14ac:dyDescent="0.25">
      <c r="C14473" s="15"/>
      <c r="G14473"/>
    </row>
    <row r="14474" spans="3:7" x14ac:dyDescent="0.25">
      <c r="C14474" s="15"/>
      <c r="G14474"/>
    </row>
    <row r="14475" spans="3:7" x14ac:dyDescent="0.25">
      <c r="C14475" s="15"/>
      <c r="G14475"/>
    </row>
    <row r="14476" spans="3:7" x14ac:dyDescent="0.25">
      <c r="C14476" s="15"/>
      <c r="G14476"/>
    </row>
    <row r="14477" spans="3:7" x14ac:dyDescent="0.25">
      <c r="C14477" s="15"/>
      <c r="G14477"/>
    </row>
    <row r="14478" spans="3:7" x14ac:dyDescent="0.25">
      <c r="C14478" s="15"/>
      <c r="G14478"/>
    </row>
    <row r="14479" spans="3:7" x14ac:dyDescent="0.25">
      <c r="C14479" s="15"/>
      <c r="G14479"/>
    </row>
    <row r="14480" spans="3:7" x14ac:dyDescent="0.25">
      <c r="C14480" s="15"/>
      <c r="G14480"/>
    </row>
    <row r="14481" spans="3:7" x14ac:dyDescent="0.25">
      <c r="C14481" s="15"/>
      <c r="G14481"/>
    </row>
    <row r="14482" spans="3:7" x14ac:dyDescent="0.25">
      <c r="C14482" s="15"/>
      <c r="G14482"/>
    </row>
    <row r="14483" spans="3:7" x14ac:dyDescent="0.25">
      <c r="C14483" s="15"/>
      <c r="G14483"/>
    </row>
    <row r="14484" spans="3:7" x14ac:dyDescent="0.25">
      <c r="C14484" s="15"/>
      <c r="G14484"/>
    </row>
    <row r="14485" spans="3:7" x14ac:dyDescent="0.25">
      <c r="C14485" s="15"/>
      <c r="G14485"/>
    </row>
    <row r="14486" spans="3:7" x14ac:dyDescent="0.25">
      <c r="C14486" s="15"/>
      <c r="G14486"/>
    </row>
    <row r="14487" spans="3:7" x14ac:dyDescent="0.25">
      <c r="C14487" s="15"/>
      <c r="G14487"/>
    </row>
    <row r="14488" spans="3:7" x14ac:dyDescent="0.25">
      <c r="C14488" s="15"/>
      <c r="G14488"/>
    </row>
    <row r="14489" spans="3:7" x14ac:dyDescent="0.25">
      <c r="C14489" s="15"/>
      <c r="G14489"/>
    </row>
    <row r="14490" spans="3:7" x14ac:dyDescent="0.25">
      <c r="C14490" s="15"/>
      <c r="G14490"/>
    </row>
    <row r="14491" spans="3:7" x14ac:dyDescent="0.25">
      <c r="C14491" s="15"/>
      <c r="G14491"/>
    </row>
    <row r="14492" spans="3:7" x14ac:dyDescent="0.25">
      <c r="C14492" s="15"/>
      <c r="G14492"/>
    </row>
    <row r="14493" spans="3:7" x14ac:dyDescent="0.25">
      <c r="C14493" s="15"/>
      <c r="G14493"/>
    </row>
    <row r="14494" spans="3:7" x14ac:dyDescent="0.25">
      <c r="C14494" s="15"/>
      <c r="G14494"/>
    </row>
    <row r="14495" spans="3:7" x14ac:dyDescent="0.25">
      <c r="C14495" s="15"/>
      <c r="G14495"/>
    </row>
    <row r="14496" spans="3:7" x14ac:dyDescent="0.25">
      <c r="C14496" s="15"/>
      <c r="G14496"/>
    </row>
    <row r="14497" spans="3:7" x14ac:dyDescent="0.25">
      <c r="C14497" s="15"/>
      <c r="G14497"/>
    </row>
    <row r="14498" spans="3:7" x14ac:dyDescent="0.25">
      <c r="C14498" s="15"/>
      <c r="G14498"/>
    </row>
    <row r="14499" spans="3:7" x14ac:dyDescent="0.25">
      <c r="C14499" s="15"/>
      <c r="G14499"/>
    </row>
    <row r="14500" spans="3:7" x14ac:dyDescent="0.25">
      <c r="C14500" s="15"/>
      <c r="G14500"/>
    </row>
    <row r="14501" spans="3:7" x14ac:dyDescent="0.25">
      <c r="C14501" s="15"/>
      <c r="G14501"/>
    </row>
    <row r="14502" spans="3:7" x14ac:dyDescent="0.25">
      <c r="C14502" s="15"/>
      <c r="G14502"/>
    </row>
    <row r="14503" spans="3:7" x14ac:dyDescent="0.25">
      <c r="C14503" s="15"/>
      <c r="G14503"/>
    </row>
    <row r="14504" spans="3:7" x14ac:dyDescent="0.25">
      <c r="C14504" s="15"/>
      <c r="G14504"/>
    </row>
    <row r="14505" spans="3:7" x14ac:dyDescent="0.25">
      <c r="C14505" s="15"/>
      <c r="G14505"/>
    </row>
    <row r="14506" spans="3:7" x14ac:dyDescent="0.25">
      <c r="C14506" s="15"/>
      <c r="G14506"/>
    </row>
    <row r="14507" spans="3:7" x14ac:dyDescent="0.25">
      <c r="C14507" s="15"/>
      <c r="G14507"/>
    </row>
    <row r="14508" spans="3:7" x14ac:dyDescent="0.25">
      <c r="C14508" s="15"/>
      <c r="G14508"/>
    </row>
    <row r="14509" spans="3:7" x14ac:dyDescent="0.25">
      <c r="C14509" s="15"/>
      <c r="G14509"/>
    </row>
    <row r="14510" spans="3:7" x14ac:dyDescent="0.25">
      <c r="C14510" s="15"/>
      <c r="G14510"/>
    </row>
    <row r="14511" spans="3:7" x14ac:dyDescent="0.25">
      <c r="C14511" s="15"/>
      <c r="G14511"/>
    </row>
    <row r="14512" spans="3:7" x14ac:dyDescent="0.25">
      <c r="C14512" s="15"/>
      <c r="G14512"/>
    </row>
    <row r="14513" spans="3:7" x14ac:dyDescent="0.25">
      <c r="C14513" s="15"/>
      <c r="G14513"/>
    </row>
    <row r="14514" spans="3:7" x14ac:dyDescent="0.25">
      <c r="C14514" s="15"/>
      <c r="G14514"/>
    </row>
    <row r="14515" spans="3:7" x14ac:dyDescent="0.25">
      <c r="C14515" s="15"/>
      <c r="G14515"/>
    </row>
    <row r="14516" spans="3:7" x14ac:dyDescent="0.25">
      <c r="C14516" s="15"/>
      <c r="G14516"/>
    </row>
    <row r="14517" spans="3:7" x14ac:dyDescent="0.25">
      <c r="C14517" s="15"/>
      <c r="G14517"/>
    </row>
    <row r="14518" spans="3:7" x14ac:dyDescent="0.25">
      <c r="C14518" s="15"/>
      <c r="G14518"/>
    </row>
    <row r="14519" spans="3:7" x14ac:dyDescent="0.25">
      <c r="C14519" s="15"/>
      <c r="G14519"/>
    </row>
    <row r="14520" spans="3:7" x14ac:dyDescent="0.25">
      <c r="C14520" s="15"/>
      <c r="G14520"/>
    </row>
    <row r="14521" spans="3:7" x14ac:dyDescent="0.25">
      <c r="C14521" s="15"/>
      <c r="G14521"/>
    </row>
    <row r="14522" spans="3:7" x14ac:dyDescent="0.25">
      <c r="C14522" s="15"/>
      <c r="G14522"/>
    </row>
    <row r="14523" spans="3:7" x14ac:dyDescent="0.25">
      <c r="C14523" s="15"/>
      <c r="G14523"/>
    </row>
    <row r="14524" spans="3:7" x14ac:dyDescent="0.25">
      <c r="C14524" s="15"/>
      <c r="G14524"/>
    </row>
    <row r="14525" spans="3:7" x14ac:dyDescent="0.25">
      <c r="C14525" s="15"/>
      <c r="G14525"/>
    </row>
    <row r="14526" spans="3:7" x14ac:dyDescent="0.25">
      <c r="C14526" s="15"/>
      <c r="G14526"/>
    </row>
    <row r="14527" spans="3:7" x14ac:dyDescent="0.25">
      <c r="C14527" s="15"/>
      <c r="G14527"/>
    </row>
    <row r="14528" spans="3:7" x14ac:dyDescent="0.25">
      <c r="C14528" s="15"/>
      <c r="G14528"/>
    </row>
    <row r="14529" spans="3:7" x14ac:dyDescent="0.25">
      <c r="C14529" s="15"/>
      <c r="G14529"/>
    </row>
    <row r="14530" spans="3:7" x14ac:dyDescent="0.25">
      <c r="C14530" s="15"/>
      <c r="G14530"/>
    </row>
    <row r="14531" spans="3:7" x14ac:dyDescent="0.25">
      <c r="C14531" s="15"/>
      <c r="G14531"/>
    </row>
    <row r="14532" spans="3:7" x14ac:dyDescent="0.25">
      <c r="C14532" s="15"/>
      <c r="G14532"/>
    </row>
    <row r="14533" spans="3:7" x14ac:dyDescent="0.25">
      <c r="C14533" s="15"/>
      <c r="G14533"/>
    </row>
    <row r="14534" spans="3:7" x14ac:dyDescent="0.25">
      <c r="C14534" s="15"/>
      <c r="G14534"/>
    </row>
    <row r="14535" spans="3:7" x14ac:dyDescent="0.25">
      <c r="C14535" s="15"/>
      <c r="G14535"/>
    </row>
    <row r="14536" spans="3:7" x14ac:dyDescent="0.25">
      <c r="C14536" s="15"/>
      <c r="G14536"/>
    </row>
    <row r="14537" spans="3:7" x14ac:dyDescent="0.25">
      <c r="C14537" s="15"/>
      <c r="G14537"/>
    </row>
    <row r="14538" spans="3:7" x14ac:dyDescent="0.25">
      <c r="C14538" s="15"/>
      <c r="G14538"/>
    </row>
    <row r="14539" spans="3:7" x14ac:dyDescent="0.25">
      <c r="C14539" s="15"/>
      <c r="G14539"/>
    </row>
    <row r="14540" spans="3:7" x14ac:dyDescent="0.25">
      <c r="C14540" s="15"/>
      <c r="G14540"/>
    </row>
    <row r="14541" spans="3:7" x14ac:dyDescent="0.25">
      <c r="C14541" s="15"/>
      <c r="G14541"/>
    </row>
    <row r="14542" spans="3:7" x14ac:dyDescent="0.25">
      <c r="C14542" s="15"/>
      <c r="G14542"/>
    </row>
    <row r="14543" spans="3:7" x14ac:dyDescent="0.25">
      <c r="C14543" s="15"/>
      <c r="G14543"/>
    </row>
    <row r="14544" spans="3:7" x14ac:dyDescent="0.25">
      <c r="C14544" s="15"/>
      <c r="G14544"/>
    </row>
    <row r="14545" spans="3:7" x14ac:dyDescent="0.25">
      <c r="C14545" s="15"/>
      <c r="G14545"/>
    </row>
    <row r="14546" spans="3:7" x14ac:dyDescent="0.25">
      <c r="C14546" s="15"/>
      <c r="G14546"/>
    </row>
    <row r="14547" spans="3:7" x14ac:dyDescent="0.25">
      <c r="C14547" s="15"/>
      <c r="G14547"/>
    </row>
    <row r="14548" spans="3:7" x14ac:dyDescent="0.25">
      <c r="C14548" s="15"/>
      <c r="G14548"/>
    </row>
    <row r="14549" spans="3:7" x14ac:dyDescent="0.25">
      <c r="C14549" s="15"/>
      <c r="G14549"/>
    </row>
    <row r="14550" spans="3:7" x14ac:dyDescent="0.25">
      <c r="C14550" s="15"/>
      <c r="G14550"/>
    </row>
    <row r="14551" spans="3:7" x14ac:dyDescent="0.25">
      <c r="C14551" s="15"/>
      <c r="G14551"/>
    </row>
    <row r="14552" spans="3:7" x14ac:dyDescent="0.25">
      <c r="C14552" s="15"/>
      <c r="G14552"/>
    </row>
    <row r="14553" spans="3:7" x14ac:dyDescent="0.25">
      <c r="C14553" s="15"/>
      <c r="G14553"/>
    </row>
    <row r="14554" spans="3:7" x14ac:dyDescent="0.25">
      <c r="C14554" s="15"/>
      <c r="G14554"/>
    </row>
    <row r="14555" spans="3:7" x14ac:dyDescent="0.25">
      <c r="C14555" s="15"/>
      <c r="G14555"/>
    </row>
    <row r="14556" spans="3:7" x14ac:dyDescent="0.25">
      <c r="C14556" s="15"/>
      <c r="G14556"/>
    </row>
    <row r="14557" spans="3:7" x14ac:dyDescent="0.25">
      <c r="C14557" s="15"/>
      <c r="G14557"/>
    </row>
    <row r="14558" spans="3:7" x14ac:dyDescent="0.25">
      <c r="C14558" s="15"/>
      <c r="G14558"/>
    </row>
    <row r="14559" spans="3:7" x14ac:dyDescent="0.25">
      <c r="C14559" s="15"/>
      <c r="G14559"/>
    </row>
    <row r="14560" spans="3:7" x14ac:dyDescent="0.25">
      <c r="C14560" s="15"/>
      <c r="G14560"/>
    </row>
    <row r="14561" spans="3:7" x14ac:dyDescent="0.25">
      <c r="C14561" s="15"/>
      <c r="G14561"/>
    </row>
    <row r="14562" spans="3:7" x14ac:dyDescent="0.25">
      <c r="C14562" s="15"/>
      <c r="G14562"/>
    </row>
    <row r="14563" spans="3:7" x14ac:dyDescent="0.25">
      <c r="C14563" s="15"/>
      <c r="G14563"/>
    </row>
    <row r="14564" spans="3:7" x14ac:dyDescent="0.25">
      <c r="C14564" s="15"/>
      <c r="G14564"/>
    </row>
    <row r="14565" spans="3:7" x14ac:dyDescent="0.25">
      <c r="C14565" s="15"/>
      <c r="G14565"/>
    </row>
    <row r="14566" spans="3:7" x14ac:dyDescent="0.25">
      <c r="C14566" s="15"/>
      <c r="G14566"/>
    </row>
    <row r="14567" spans="3:7" x14ac:dyDescent="0.25">
      <c r="C14567" s="15"/>
      <c r="G14567"/>
    </row>
    <row r="14568" spans="3:7" x14ac:dyDescent="0.25">
      <c r="C14568" s="15"/>
      <c r="G14568"/>
    </row>
    <row r="14569" spans="3:7" x14ac:dyDescent="0.25">
      <c r="C14569" s="15"/>
      <c r="G14569"/>
    </row>
    <row r="14570" spans="3:7" x14ac:dyDescent="0.25">
      <c r="C14570" s="15"/>
      <c r="G14570"/>
    </row>
    <row r="14571" spans="3:7" x14ac:dyDescent="0.25">
      <c r="C14571" s="15"/>
      <c r="G14571"/>
    </row>
    <row r="14572" spans="3:7" x14ac:dyDescent="0.25">
      <c r="C14572" s="15"/>
      <c r="G14572"/>
    </row>
    <row r="14573" spans="3:7" x14ac:dyDescent="0.25">
      <c r="C14573" s="15"/>
      <c r="G14573"/>
    </row>
    <row r="14574" spans="3:7" x14ac:dyDescent="0.25">
      <c r="C14574" s="15"/>
      <c r="G14574"/>
    </row>
    <row r="14575" spans="3:7" x14ac:dyDescent="0.25">
      <c r="C14575" s="15"/>
      <c r="G14575"/>
    </row>
    <row r="14576" spans="3:7" x14ac:dyDescent="0.25">
      <c r="C14576" s="15"/>
      <c r="G14576"/>
    </row>
    <row r="14577" spans="3:7" x14ac:dyDescent="0.25">
      <c r="C14577" s="15"/>
      <c r="G14577"/>
    </row>
    <row r="14578" spans="3:7" x14ac:dyDescent="0.25">
      <c r="C14578" s="15"/>
      <c r="G14578"/>
    </row>
    <row r="14579" spans="3:7" x14ac:dyDescent="0.25">
      <c r="C14579" s="15"/>
      <c r="G14579"/>
    </row>
    <row r="14580" spans="3:7" x14ac:dyDescent="0.25">
      <c r="C14580" s="15"/>
      <c r="G14580"/>
    </row>
    <row r="14581" spans="3:7" x14ac:dyDescent="0.25">
      <c r="C14581" s="15"/>
      <c r="G14581"/>
    </row>
    <row r="14582" spans="3:7" x14ac:dyDescent="0.25">
      <c r="C14582" s="15"/>
      <c r="G14582"/>
    </row>
    <row r="14583" spans="3:7" x14ac:dyDescent="0.25">
      <c r="C14583" s="15"/>
      <c r="G14583"/>
    </row>
    <row r="14584" spans="3:7" x14ac:dyDescent="0.25">
      <c r="C14584" s="15"/>
      <c r="G14584"/>
    </row>
    <row r="14585" spans="3:7" x14ac:dyDescent="0.25">
      <c r="C14585" s="15"/>
      <c r="G14585"/>
    </row>
    <row r="14586" spans="3:7" x14ac:dyDescent="0.25">
      <c r="C14586" s="15"/>
      <c r="G14586"/>
    </row>
    <row r="14587" spans="3:7" x14ac:dyDescent="0.25">
      <c r="C14587" s="15"/>
      <c r="G14587"/>
    </row>
    <row r="14588" spans="3:7" x14ac:dyDescent="0.25">
      <c r="C14588" s="15"/>
      <c r="G14588"/>
    </row>
    <row r="14589" spans="3:7" x14ac:dyDescent="0.25">
      <c r="C14589" s="15"/>
      <c r="G14589"/>
    </row>
    <row r="14590" spans="3:7" x14ac:dyDescent="0.25">
      <c r="C14590" s="15"/>
      <c r="G14590"/>
    </row>
    <row r="14591" spans="3:7" x14ac:dyDescent="0.25">
      <c r="C14591" s="15"/>
      <c r="G14591"/>
    </row>
    <row r="14592" spans="3:7" x14ac:dyDescent="0.25">
      <c r="C14592" s="15"/>
      <c r="G14592"/>
    </row>
    <row r="14593" spans="3:7" x14ac:dyDescent="0.25">
      <c r="C14593" s="15"/>
      <c r="G14593"/>
    </row>
    <row r="14594" spans="3:7" x14ac:dyDescent="0.25">
      <c r="C14594" s="15"/>
      <c r="G14594"/>
    </row>
    <row r="14595" spans="3:7" x14ac:dyDescent="0.25">
      <c r="C14595" s="15"/>
      <c r="G14595"/>
    </row>
    <row r="14596" spans="3:7" x14ac:dyDescent="0.25">
      <c r="C14596" s="15"/>
      <c r="G14596"/>
    </row>
    <row r="14597" spans="3:7" x14ac:dyDescent="0.25">
      <c r="C14597" s="15"/>
      <c r="G14597"/>
    </row>
    <row r="14598" spans="3:7" x14ac:dyDescent="0.25">
      <c r="C14598" s="15"/>
      <c r="G14598"/>
    </row>
    <row r="14599" spans="3:7" x14ac:dyDescent="0.25">
      <c r="C14599" s="15"/>
      <c r="G14599"/>
    </row>
    <row r="14600" spans="3:7" x14ac:dyDescent="0.25">
      <c r="C14600" s="15"/>
      <c r="G14600"/>
    </row>
    <row r="14601" spans="3:7" x14ac:dyDescent="0.25">
      <c r="C14601" s="15"/>
      <c r="G14601"/>
    </row>
    <row r="14602" spans="3:7" x14ac:dyDescent="0.25">
      <c r="C14602" s="15"/>
      <c r="G14602"/>
    </row>
    <row r="14603" spans="3:7" x14ac:dyDescent="0.25">
      <c r="C14603" s="15"/>
      <c r="G14603"/>
    </row>
    <row r="14604" spans="3:7" x14ac:dyDescent="0.25">
      <c r="C14604" s="15"/>
      <c r="G14604"/>
    </row>
    <row r="14605" spans="3:7" x14ac:dyDescent="0.25">
      <c r="C14605" s="15"/>
      <c r="G14605"/>
    </row>
    <row r="14606" spans="3:7" x14ac:dyDescent="0.25">
      <c r="C14606" s="15"/>
      <c r="G14606"/>
    </row>
    <row r="14607" spans="3:7" x14ac:dyDescent="0.25">
      <c r="C14607" s="15"/>
      <c r="G14607"/>
    </row>
    <row r="14608" spans="3:7" x14ac:dyDescent="0.25">
      <c r="C14608" s="15"/>
      <c r="G14608"/>
    </row>
    <row r="14609" spans="3:7" x14ac:dyDescent="0.25">
      <c r="C14609" s="15"/>
      <c r="G14609"/>
    </row>
    <row r="14610" spans="3:7" x14ac:dyDescent="0.25">
      <c r="C14610" s="15"/>
      <c r="G14610"/>
    </row>
    <row r="14611" spans="3:7" x14ac:dyDescent="0.25">
      <c r="C14611" s="15"/>
      <c r="G14611"/>
    </row>
    <row r="14612" spans="3:7" x14ac:dyDescent="0.25">
      <c r="C14612" s="15"/>
      <c r="G14612"/>
    </row>
    <row r="14613" spans="3:7" x14ac:dyDescent="0.25">
      <c r="C14613" s="15"/>
      <c r="G14613"/>
    </row>
    <row r="14614" spans="3:7" x14ac:dyDescent="0.25">
      <c r="C14614" s="15"/>
      <c r="G14614"/>
    </row>
    <row r="14615" spans="3:7" x14ac:dyDescent="0.25">
      <c r="C14615" s="15"/>
      <c r="G14615"/>
    </row>
    <row r="14616" spans="3:7" x14ac:dyDescent="0.25">
      <c r="C14616" s="15"/>
      <c r="G14616"/>
    </row>
    <row r="14617" spans="3:7" x14ac:dyDescent="0.25">
      <c r="C14617" s="15"/>
      <c r="G14617"/>
    </row>
    <row r="14618" spans="3:7" x14ac:dyDescent="0.25">
      <c r="C14618" s="15"/>
      <c r="G14618"/>
    </row>
    <row r="14619" spans="3:7" x14ac:dyDescent="0.25">
      <c r="C14619" s="15"/>
      <c r="G14619"/>
    </row>
    <row r="14620" spans="3:7" x14ac:dyDescent="0.25">
      <c r="C14620" s="15"/>
      <c r="G14620"/>
    </row>
    <row r="14621" spans="3:7" x14ac:dyDescent="0.25">
      <c r="C14621" s="15"/>
      <c r="G14621"/>
    </row>
    <row r="14622" spans="3:7" x14ac:dyDescent="0.25">
      <c r="C14622" s="15"/>
      <c r="G14622"/>
    </row>
    <row r="14623" spans="3:7" x14ac:dyDescent="0.25">
      <c r="C14623" s="15"/>
      <c r="G14623"/>
    </row>
    <row r="14624" spans="3:7" x14ac:dyDescent="0.25">
      <c r="C14624" s="15"/>
      <c r="G14624"/>
    </row>
    <row r="14625" spans="3:7" x14ac:dyDescent="0.25">
      <c r="C14625" s="15"/>
      <c r="G14625"/>
    </row>
    <row r="14626" spans="3:7" x14ac:dyDescent="0.25">
      <c r="C14626" s="15"/>
      <c r="G14626"/>
    </row>
    <row r="14627" spans="3:7" x14ac:dyDescent="0.25">
      <c r="C14627" s="15"/>
      <c r="G14627"/>
    </row>
    <row r="14628" spans="3:7" x14ac:dyDescent="0.25">
      <c r="C14628" s="15"/>
      <c r="G14628"/>
    </row>
    <row r="14629" spans="3:7" x14ac:dyDescent="0.25">
      <c r="C14629" s="15"/>
      <c r="G14629"/>
    </row>
    <row r="14630" spans="3:7" x14ac:dyDescent="0.25">
      <c r="C14630" s="15"/>
      <c r="G14630"/>
    </row>
    <row r="14631" spans="3:7" x14ac:dyDescent="0.25">
      <c r="C14631" s="15"/>
      <c r="G14631"/>
    </row>
    <row r="14632" spans="3:7" x14ac:dyDescent="0.25">
      <c r="C14632" s="15"/>
      <c r="G14632"/>
    </row>
    <row r="14633" spans="3:7" x14ac:dyDescent="0.25">
      <c r="C14633" s="15"/>
      <c r="G14633"/>
    </row>
    <row r="14634" spans="3:7" x14ac:dyDescent="0.25">
      <c r="C14634" s="15"/>
      <c r="G14634"/>
    </row>
    <row r="14635" spans="3:7" x14ac:dyDescent="0.25">
      <c r="C14635" s="15"/>
      <c r="G14635"/>
    </row>
    <row r="14636" spans="3:7" x14ac:dyDescent="0.25">
      <c r="C14636" s="15"/>
      <c r="G14636"/>
    </row>
    <row r="14637" spans="3:7" x14ac:dyDescent="0.25">
      <c r="C14637" s="15"/>
      <c r="G14637"/>
    </row>
    <row r="14638" spans="3:7" x14ac:dyDescent="0.25">
      <c r="C14638" s="15"/>
      <c r="G14638"/>
    </row>
    <row r="14639" spans="3:7" x14ac:dyDescent="0.25">
      <c r="C14639" s="15"/>
      <c r="G14639"/>
    </row>
    <row r="14640" spans="3:7" x14ac:dyDescent="0.25">
      <c r="C14640" s="15"/>
      <c r="G14640"/>
    </row>
    <row r="14641" spans="3:7" x14ac:dyDescent="0.25">
      <c r="C14641" s="15"/>
      <c r="G14641"/>
    </row>
    <row r="14642" spans="3:7" x14ac:dyDescent="0.25">
      <c r="C14642" s="15"/>
      <c r="G14642"/>
    </row>
    <row r="14643" spans="3:7" x14ac:dyDescent="0.25">
      <c r="C14643" s="15"/>
      <c r="G14643"/>
    </row>
    <row r="14644" spans="3:7" x14ac:dyDescent="0.25">
      <c r="C14644" s="15"/>
      <c r="G14644"/>
    </row>
    <row r="14645" spans="3:7" x14ac:dyDescent="0.25">
      <c r="C14645" s="15"/>
      <c r="G14645"/>
    </row>
    <row r="14646" spans="3:7" x14ac:dyDescent="0.25">
      <c r="C14646" s="15"/>
      <c r="G14646"/>
    </row>
    <row r="14647" spans="3:7" x14ac:dyDescent="0.25">
      <c r="C14647" s="15"/>
      <c r="G14647"/>
    </row>
    <row r="14648" spans="3:7" x14ac:dyDescent="0.25">
      <c r="C14648" s="15"/>
      <c r="G14648"/>
    </row>
    <row r="14649" spans="3:7" x14ac:dyDescent="0.25">
      <c r="C14649" s="15"/>
      <c r="G14649"/>
    </row>
    <row r="14650" spans="3:7" x14ac:dyDescent="0.25">
      <c r="C14650" s="15"/>
      <c r="G14650"/>
    </row>
    <row r="14651" spans="3:7" x14ac:dyDescent="0.25">
      <c r="C14651" s="15"/>
      <c r="G14651"/>
    </row>
    <row r="14652" spans="3:7" x14ac:dyDescent="0.25">
      <c r="C14652" s="15"/>
      <c r="G14652"/>
    </row>
    <row r="14653" spans="3:7" x14ac:dyDescent="0.25">
      <c r="C14653" s="15"/>
      <c r="G14653"/>
    </row>
    <row r="14654" spans="3:7" x14ac:dyDescent="0.25">
      <c r="C14654" s="15"/>
      <c r="G14654"/>
    </row>
    <row r="14655" spans="3:7" x14ac:dyDescent="0.25">
      <c r="C14655" s="15"/>
      <c r="G14655"/>
    </row>
    <row r="14656" spans="3:7" x14ac:dyDescent="0.25">
      <c r="C14656" s="15"/>
      <c r="G14656"/>
    </row>
    <row r="14657" spans="3:7" x14ac:dyDescent="0.25">
      <c r="C14657" s="15"/>
      <c r="G14657"/>
    </row>
    <row r="14658" spans="3:7" x14ac:dyDescent="0.25">
      <c r="C14658" s="15"/>
      <c r="G14658"/>
    </row>
    <row r="14659" spans="3:7" x14ac:dyDescent="0.25">
      <c r="C14659" s="15"/>
      <c r="G14659"/>
    </row>
    <row r="14660" spans="3:7" x14ac:dyDescent="0.25">
      <c r="C14660" s="15"/>
      <c r="G14660"/>
    </row>
    <row r="14661" spans="3:7" x14ac:dyDescent="0.25">
      <c r="C14661" s="15"/>
      <c r="G14661"/>
    </row>
    <row r="14662" spans="3:7" x14ac:dyDescent="0.25">
      <c r="C14662" s="15"/>
      <c r="G14662"/>
    </row>
    <row r="14663" spans="3:7" x14ac:dyDescent="0.25">
      <c r="C14663" s="15"/>
      <c r="G14663"/>
    </row>
    <row r="14664" spans="3:7" x14ac:dyDescent="0.25">
      <c r="C14664" s="15"/>
      <c r="G14664"/>
    </row>
    <row r="14665" spans="3:7" x14ac:dyDescent="0.25">
      <c r="C14665" s="15"/>
      <c r="G14665"/>
    </row>
    <row r="14666" spans="3:7" x14ac:dyDescent="0.25">
      <c r="C14666" s="15"/>
      <c r="G14666"/>
    </row>
    <row r="14667" spans="3:7" x14ac:dyDescent="0.25">
      <c r="C14667" s="15"/>
      <c r="G14667"/>
    </row>
    <row r="14668" spans="3:7" x14ac:dyDescent="0.25">
      <c r="C14668" s="15"/>
      <c r="G14668"/>
    </row>
    <row r="14669" spans="3:7" x14ac:dyDescent="0.25">
      <c r="C14669" s="15"/>
      <c r="G14669"/>
    </row>
    <row r="14670" spans="3:7" x14ac:dyDescent="0.25">
      <c r="C14670" s="15"/>
      <c r="G14670"/>
    </row>
    <row r="14671" spans="3:7" x14ac:dyDescent="0.25">
      <c r="C14671" s="15"/>
      <c r="G14671"/>
    </row>
    <row r="14672" spans="3:7" x14ac:dyDescent="0.25">
      <c r="C14672" s="15"/>
      <c r="G14672"/>
    </row>
    <row r="14673" spans="3:7" x14ac:dyDescent="0.25">
      <c r="C14673" s="15"/>
      <c r="G14673"/>
    </row>
    <row r="14674" spans="3:7" x14ac:dyDescent="0.25">
      <c r="C14674" s="15"/>
      <c r="G14674"/>
    </row>
    <row r="14675" spans="3:7" x14ac:dyDescent="0.25">
      <c r="C14675" s="15"/>
      <c r="G14675"/>
    </row>
    <row r="14676" spans="3:7" x14ac:dyDescent="0.25">
      <c r="C14676" s="15"/>
      <c r="G14676"/>
    </row>
    <row r="14677" spans="3:7" x14ac:dyDescent="0.25">
      <c r="C14677" s="15"/>
      <c r="G14677"/>
    </row>
    <row r="14678" spans="3:7" x14ac:dyDescent="0.25">
      <c r="C14678" s="15"/>
      <c r="G14678"/>
    </row>
    <row r="14679" spans="3:7" x14ac:dyDescent="0.25">
      <c r="C14679" s="15"/>
      <c r="G14679"/>
    </row>
    <row r="14680" spans="3:7" x14ac:dyDescent="0.25">
      <c r="C14680" s="15"/>
      <c r="G14680"/>
    </row>
    <row r="14681" spans="3:7" x14ac:dyDescent="0.25">
      <c r="C14681" s="15"/>
      <c r="G14681"/>
    </row>
    <row r="14682" spans="3:7" x14ac:dyDescent="0.25">
      <c r="C14682" s="15"/>
      <c r="G14682"/>
    </row>
    <row r="14683" spans="3:7" x14ac:dyDescent="0.25">
      <c r="C14683" s="15"/>
      <c r="G14683"/>
    </row>
    <row r="14684" spans="3:7" x14ac:dyDescent="0.25">
      <c r="C14684" s="15"/>
      <c r="G14684"/>
    </row>
    <row r="14685" spans="3:7" x14ac:dyDescent="0.25">
      <c r="C14685" s="15"/>
      <c r="G14685"/>
    </row>
    <row r="14686" spans="3:7" x14ac:dyDescent="0.25">
      <c r="C14686" s="15"/>
      <c r="G14686"/>
    </row>
    <row r="14687" spans="3:7" x14ac:dyDescent="0.25">
      <c r="C14687" s="15"/>
      <c r="G14687"/>
    </row>
    <row r="14688" spans="3:7" x14ac:dyDescent="0.25">
      <c r="C14688" s="15"/>
      <c r="G14688"/>
    </row>
    <row r="14689" spans="3:7" x14ac:dyDescent="0.25">
      <c r="C14689" s="15"/>
      <c r="G14689"/>
    </row>
    <row r="14690" spans="3:7" x14ac:dyDescent="0.25">
      <c r="C14690" s="15"/>
      <c r="G14690"/>
    </row>
    <row r="14691" spans="3:7" x14ac:dyDescent="0.25">
      <c r="C14691" s="15"/>
      <c r="G14691"/>
    </row>
    <row r="14692" spans="3:7" x14ac:dyDescent="0.25">
      <c r="C14692" s="15"/>
      <c r="G14692"/>
    </row>
    <row r="14693" spans="3:7" x14ac:dyDescent="0.25">
      <c r="C14693" s="15"/>
      <c r="G14693"/>
    </row>
    <row r="14694" spans="3:7" x14ac:dyDescent="0.25">
      <c r="C14694" s="15"/>
      <c r="G14694"/>
    </row>
    <row r="14695" spans="3:7" x14ac:dyDescent="0.25">
      <c r="C14695" s="15"/>
      <c r="G14695"/>
    </row>
    <row r="14696" spans="3:7" x14ac:dyDescent="0.25">
      <c r="C14696" s="15"/>
      <c r="G14696"/>
    </row>
    <row r="14697" spans="3:7" x14ac:dyDescent="0.25">
      <c r="C14697" s="15"/>
      <c r="G14697"/>
    </row>
    <row r="14698" spans="3:7" x14ac:dyDescent="0.25">
      <c r="C14698" s="15"/>
      <c r="G14698"/>
    </row>
    <row r="14699" spans="3:7" x14ac:dyDescent="0.25">
      <c r="C14699" s="15"/>
      <c r="G14699"/>
    </row>
    <row r="14700" spans="3:7" x14ac:dyDescent="0.25">
      <c r="C14700" s="15"/>
      <c r="G14700"/>
    </row>
    <row r="14701" spans="3:7" x14ac:dyDescent="0.25">
      <c r="C14701" s="15"/>
      <c r="G14701"/>
    </row>
    <row r="14702" spans="3:7" x14ac:dyDescent="0.25">
      <c r="C14702" s="15"/>
      <c r="G14702"/>
    </row>
    <row r="14703" spans="3:7" x14ac:dyDescent="0.25">
      <c r="C14703" s="15"/>
      <c r="G14703"/>
    </row>
    <row r="14704" spans="3:7" x14ac:dyDescent="0.25">
      <c r="C14704" s="15"/>
      <c r="G14704"/>
    </row>
    <row r="14705" spans="3:7" x14ac:dyDescent="0.25">
      <c r="C14705" s="15"/>
      <c r="G14705"/>
    </row>
    <row r="14706" spans="3:7" x14ac:dyDescent="0.25">
      <c r="C14706" s="15"/>
      <c r="G14706"/>
    </row>
    <row r="14707" spans="3:7" x14ac:dyDescent="0.25">
      <c r="C14707" s="15"/>
      <c r="G14707"/>
    </row>
    <row r="14708" spans="3:7" x14ac:dyDescent="0.25">
      <c r="C14708" s="15"/>
      <c r="G14708"/>
    </row>
    <row r="14709" spans="3:7" x14ac:dyDescent="0.25">
      <c r="C14709" s="15"/>
      <c r="G14709"/>
    </row>
    <row r="14710" spans="3:7" x14ac:dyDescent="0.25">
      <c r="C14710" s="15"/>
      <c r="G14710"/>
    </row>
    <row r="14711" spans="3:7" x14ac:dyDescent="0.25">
      <c r="C14711" s="15"/>
      <c r="G14711"/>
    </row>
    <row r="14712" spans="3:7" x14ac:dyDescent="0.25">
      <c r="C14712" s="15"/>
      <c r="G14712"/>
    </row>
    <row r="14713" spans="3:7" x14ac:dyDescent="0.25">
      <c r="C14713" s="15"/>
      <c r="G14713"/>
    </row>
    <row r="14714" spans="3:7" x14ac:dyDescent="0.25">
      <c r="C14714" s="15"/>
      <c r="G14714"/>
    </row>
    <row r="14715" spans="3:7" x14ac:dyDescent="0.25">
      <c r="C14715" s="15"/>
      <c r="G14715"/>
    </row>
    <row r="14716" spans="3:7" x14ac:dyDescent="0.25">
      <c r="C14716" s="15"/>
      <c r="G14716"/>
    </row>
    <row r="14717" spans="3:7" x14ac:dyDescent="0.25">
      <c r="C14717" s="15"/>
      <c r="G14717"/>
    </row>
    <row r="14718" spans="3:7" x14ac:dyDescent="0.25">
      <c r="C14718" s="15"/>
      <c r="G14718"/>
    </row>
    <row r="14719" spans="3:7" x14ac:dyDescent="0.25">
      <c r="C14719" s="15"/>
      <c r="G14719"/>
    </row>
    <row r="14720" spans="3:7" x14ac:dyDescent="0.25">
      <c r="C14720" s="15"/>
      <c r="G14720"/>
    </row>
    <row r="14721" spans="3:7" x14ac:dyDescent="0.25">
      <c r="C14721" s="15"/>
      <c r="G14721"/>
    </row>
    <row r="14722" spans="3:7" x14ac:dyDescent="0.25">
      <c r="C14722" s="15"/>
      <c r="G14722"/>
    </row>
    <row r="14723" spans="3:7" x14ac:dyDescent="0.25">
      <c r="C14723" s="15"/>
      <c r="G14723"/>
    </row>
    <row r="14724" spans="3:7" x14ac:dyDescent="0.25">
      <c r="C14724" s="15"/>
      <c r="G14724"/>
    </row>
    <row r="14725" spans="3:7" x14ac:dyDescent="0.25">
      <c r="C14725" s="15"/>
      <c r="G14725"/>
    </row>
    <row r="14726" spans="3:7" x14ac:dyDescent="0.25">
      <c r="C14726" s="15"/>
      <c r="G14726"/>
    </row>
    <row r="14727" spans="3:7" x14ac:dyDescent="0.25">
      <c r="C14727" s="15"/>
      <c r="G14727"/>
    </row>
    <row r="14728" spans="3:7" x14ac:dyDescent="0.25">
      <c r="C14728" s="15"/>
      <c r="G14728"/>
    </row>
    <row r="14729" spans="3:7" x14ac:dyDescent="0.25">
      <c r="C14729" s="15"/>
      <c r="G14729"/>
    </row>
    <row r="14730" spans="3:7" x14ac:dyDescent="0.25">
      <c r="C14730" s="15"/>
      <c r="G14730"/>
    </row>
    <row r="14731" spans="3:7" x14ac:dyDescent="0.25">
      <c r="C14731" s="15"/>
      <c r="G14731"/>
    </row>
    <row r="14732" spans="3:7" x14ac:dyDescent="0.25">
      <c r="C14732" s="15"/>
      <c r="G14732"/>
    </row>
    <row r="14733" spans="3:7" x14ac:dyDescent="0.25">
      <c r="C14733" s="15"/>
      <c r="G14733"/>
    </row>
    <row r="14734" spans="3:7" x14ac:dyDescent="0.25">
      <c r="C14734" s="15"/>
      <c r="G14734"/>
    </row>
    <row r="14735" spans="3:7" x14ac:dyDescent="0.25">
      <c r="C14735" s="15"/>
      <c r="G14735"/>
    </row>
    <row r="14736" spans="3:7" x14ac:dyDescent="0.25">
      <c r="C14736" s="15"/>
      <c r="G14736"/>
    </row>
    <row r="14737" spans="3:7" x14ac:dyDescent="0.25">
      <c r="C14737" s="15"/>
      <c r="G14737"/>
    </row>
    <row r="14738" spans="3:7" x14ac:dyDescent="0.25">
      <c r="C14738" s="15"/>
      <c r="G14738"/>
    </row>
    <row r="14739" spans="3:7" x14ac:dyDescent="0.25">
      <c r="C14739" s="15"/>
      <c r="G14739"/>
    </row>
    <row r="14740" spans="3:7" x14ac:dyDescent="0.25">
      <c r="C14740" s="15"/>
      <c r="G14740"/>
    </row>
    <row r="14741" spans="3:7" x14ac:dyDescent="0.25">
      <c r="C14741" s="15"/>
      <c r="G14741"/>
    </row>
    <row r="14742" spans="3:7" x14ac:dyDescent="0.25">
      <c r="C14742" s="15"/>
      <c r="G14742"/>
    </row>
    <row r="14743" spans="3:7" x14ac:dyDescent="0.25">
      <c r="C14743" s="15"/>
      <c r="G14743"/>
    </row>
    <row r="14744" spans="3:7" x14ac:dyDescent="0.25">
      <c r="C14744" s="15"/>
      <c r="G14744"/>
    </row>
    <row r="14745" spans="3:7" x14ac:dyDescent="0.25">
      <c r="C14745" s="15"/>
      <c r="G14745"/>
    </row>
    <row r="14746" spans="3:7" x14ac:dyDescent="0.25">
      <c r="C14746" s="15"/>
      <c r="G14746"/>
    </row>
    <row r="14747" spans="3:7" x14ac:dyDescent="0.25">
      <c r="C14747" s="15"/>
      <c r="G14747"/>
    </row>
    <row r="14748" spans="3:7" x14ac:dyDescent="0.25">
      <c r="C14748" s="15"/>
      <c r="G14748"/>
    </row>
    <row r="14749" spans="3:7" x14ac:dyDescent="0.25">
      <c r="C14749" s="15"/>
      <c r="G14749"/>
    </row>
    <row r="14750" spans="3:7" x14ac:dyDescent="0.25">
      <c r="C14750" s="15"/>
      <c r="G14750"/>
    </row>
    <row r="14751" spans="3:7" x14ac:dyDescent="0.25">
      <c r="C14751" s="15"/>
      <c r="G14751"/>
    </row>
    <row r="14752" spans="3:7" x14ac:dyDescent="0.25">
      <c r="C14752" s="15"/>
      <c r="G14752"/>
    </row>
    <row r="14753" spans="3:7" x14ac:dyDescent="0.25">
      <c r="C14753" s="15"/>
      <c r="G14753"/>
    </row>
    <row r="14754" spans="3:7" x14ac:dyDescent="0.25">
      <c r="C14754" s="15"/>
      <c r="G14754"/>
    </row>
    <row r="14755" spans="3:7" x14ac:dyDescent="0.25">
      <c r="C14755" s="15"/>
      <c r="G14755"/>
    </row>
    <row r="14756" spans="3:7" x14ac:dyDescent="0.25">
      <c r="C14756" s="15"/>
      <c r="G14756"/>
    </row>
    <row r="14757" spans="3:7" x14ac:dyDescent="0.25">
      <c r="C14757" s="15"/>
      <c r="G14757"/>
    </row>
    <row r="14758" spans="3:7" x14ac:dyDescent="0.25">
      <c r="C14758" s="15"/>
      <c r="G14758"/>
    </row>
    <row r="14759" spans="3:7" x14ac:dyDescent="0.25">
      <c r="C14759" s="15"/>
      <c r="G14759"/>
    </row>
    <row r="14760" spans="3:7" x14ac:dyDescent="0.25">
      <c r="C14760" s="15"/>
      <c r="G14760"/>
    </row>
    <row r="14761" spans="3:7" x14ac:dyDescent="0.25">
      <c r="C14761" s="15"/>
      <c r="G14761"/>
    </row>
    <row r="14762" spans="3:7" x14ac:dyDescent="0.25">
      <c r="C14762" s="15"/>
      <c r="G14762"/>
    </row>
    <row r="14763" spans="3:7" x14ac:dyDescent="0.25">
      <c r="C14763" s="15"/>
      <c r="G14763"/>
    </row>
    <row r="14764" spans="3:7" x14ac:dyDescent="0.25">
      <c r="C14764" s="15"/>
      <c r="G14764"/>
    </row>
    <row r="14765" spans="3:7" x14ac:dyDescent="0.25">
      <c r="C14765" s="15"/>
      <c r="G14765"/>
    </row>
    <row r="14766" spans="3:7" x14ac:dyDescent="0.25">
      <c r="C14766" s="15"/>
      <c r="G14766"/>
    </row>
    <row r="14767" spans="3:7" x14ac:dyDescent="0.25">
      <c r="C14767" s="15"/>
      <c r="G14767"/>
    </row>
    <row r="14768" spans="3:7" x14ac:dyDescent="0.25">
      <c r="C14768" s="15"/>
      <c r="G14768"/>
    </row>
    <row r="14769" spans="3:7" x14ac:dyDescent="0.25">
      <c r="C14769" s="15"/>
      <c r="G14769"/>
    </row>
    <row r="14770" spans="3:7" x14ac:dyDescent="0.25">
      <c r="C14770" s="15"/>
      <c r="G14770"/>
    </row>
    <row r="14771" spans="3:7" x14ac:dyDescent="0.25">
      <c r="C14771" s="15"/>
      <c r="G14771"/>
    </row>
    <row r="14772" spans="3:7" x14ac:dyDescent="0.25">
      <c r="C14772" s="15"/>
      <c r="G14772"/>
    </row>
    <row r="14773" spans="3:7" x14ac:dyDescent="0.25">
      <c r="C14773" s="15"/>
      <c r="G14773"/>
    </row>
    <row r="14774" spans="3:7" x14ac:dyDescent="0.25">
      <c r="C14774" s="15"/>
      <c r="G14774"/>
    </row>
    <row r="14775" spans="3:7" x14ac:dyDescent="0.25">
      <c r="C14775" s="15"/>
      <c r="G14775"/>
    </row>
    <row r="14776" spans="3:7" x14ac:dyDescent="0.25">
      <c r="C14776" s="15"/>
      <c r="G14776"/>
    </row>
    <row r="14777" spans="3:7" x14ac:dyDescent="0.25">
      <c r="C14777" s="15"/>
      <c r="G14777"/>
    </row>
    <row r="14778" spans="3:7" x14ac:dyDescent="0.25">
      <c r="C14778" s="15"/>
      <c r="G14778"/>
    </row>
    <row r="14779" spans="3:7" x14ac:dyDescent="0.25">
      <c r="C14779" s="15"/>
      <c r="G14779"/>
    </row>
    <row r="14780" spans="3:7" x14ac:dyDescent="0.25">
      <c r="C14780" s="15"/>
      <c r="G14780"/>
    </row>
    <row r="14781" spans="3:7" x14ac:dyDescent="0.25">
      <c r="C14781" s="15"/>
      <c r="G14781"/>
    </row>
    <row r="14782" spans="3:7" x14ac:dyDescent="0.25">
      <c r="C14782" s="15"/>
      <c r="G14782"/>
    </row>
    <row r="14783" spans="3:7" x14ac:dyDescent="0.25">
      <c r="C14783" s="15"/>
      <c r="G14783"/>
    </row>
    <row r="14784" spans="3:7" x14ac:dyDescent="0.25">
      <c r="C14784" s="15"/>
      <c r="G14784"/>
    </row>
    <row r="14785" spans="3:7" x14ac:dyDescent="0.25">
      <c r="C14785" s="15"/>
      <c r="G14785"/>
    </row>
    <row r="14786" spans="3:7" x14ac:dyDescent="0.25">
      <c r="C14786" s="15"/>
      <c r="G14786"/>
    </row>
    <row r="14787" spans="3:7" x14ac:dyDescent="0.25">
      <c r="C14787" s="15"/>
      <c r="G14787"/>
    </row>
    <row r="14788" spans="3:7" x14ac:dyDescent="0.25">
      <c r="C14788" s="15"/>
      <c r="G14788"/>
    </row>
    <row r="14789" spans="3:7" x14ac:dyDescent="0.25">
      <c r="C14789" s="15"/>
      <c r="G14789"/>
    </row>
    <row r="14790" spans="3:7" x14ac:dyDescent="0.25">
      <c r="C14790" s="15"/>
      <c r="G14790"/>
    </row>
    <row r="14791" spans="3:7" x14ac:dyDescent="0.25">
      <c r="C14791" s="15"/>
      <c r="G14791"/>
    </row>
    <row r="14792" spans="3:7" x14ac:dyDescent="0.25">
      <c r="C14792" s="15"/>
      <c r="G14792"/>
    </row>
    <row r="14793" spans="3:7" x14ac:dyDescent="0.25">
      <c r="C14793" s="15"/>
      <c r="G14793"/>
    </row>
    <row r="14794" spans="3:7" x14ac:dyDescent="0.25">
      <c r="C14794" s="15"/>
      <c r="G14794"/>
    </row>
    <row r="14795" spans="3:7" x14ac:dyDescent="0.25">
      <c r="C14795" s="15"/>
      <c r="G14795"/>
    </row>
    <row r="14796" spans="3:7" x14ac:dyDescent="0.25">
      <c r="C14796" s="15"/>
      <c r="G14796"/>
    </row>
    <row r="14797" spans="3:7" x14ac:dyDescent="0.25">
      <c r="C14797" s="15"/>
      <c r="G14797"/>
    </row>
    <row r="14798" spans="3:7" x14ac:dyDescent="0.25">
      <c r="C14798" s="15"/>
      <c r="G14798"/>
    </row>
    <row r="14799" spans="3:7" x14ac:dyDescent="0.25">
      <c r="C14799" s="15"/>
      <c r="G14799"/>
    </row>
    <row r="14800" spans="3:7" x14ac:dyDescent="0.25">
      <c r="C14800" s="15"/>
      <c r="G14800"/>
    </row>
    <row r="14801" spans="3:7" x14ac:dyDescent="0.25">
      <c r="C14801" s="15"/>
      <c r="G14801"/>
    </row>
    <row r="14802" spans="3:7" x14ac:dyDescent="0.25">
      <c r="C14802" s="15"/>
      <c r="G14802"/>
    </row>
    <row r="14803" spans="3:7" x14ac:dyDescent="0.25">
      <c r="C14803" s="15"/>
      <c r="G14803"/>
    </row>
    <row r="14804" spans="3:7" x14ac:dyDescent="0.25">
      <c r="C14804" s="15"/>
      <c r="G14804"/>
    </row>
    <row r="14805" spans="3:7" x14ac:dyDescent="0.25">
      <c r="C14805" s="15"/>
      <c r="G14805"/>
    </row>
    <row r="14806" spans="3:7" x14ac:dyDescent="0.25">
      <c r="C14806" s="15"/>
      <c r="G14806"/>
    </row>
    <row r="14807" spans="3:7" x14ac:dyDescent="0.25">
      <c r="C14807" s="15"/>
      <c r="G14807"/>
    </row>
    <row r="14808" spans="3:7" x14ac:dyDescent="0.25">
      <c r="C14808" s="15"/>
      <c r="G14808"/>
    </row>
    <row r="14809" spans="3:7" x14ac:dyDescent="0.25">
      <c r="C14809" s="15"/>
      <c r="G14809"/>
    </row>
    <row r="14810" spans="3:7" x14ac:dyDescent="0.25">
      <c r="C14810" s="15"/>
      <c r="G14810"/>
    </row>
    <row r="14811" spans="3:7" x14ac:dyDescent="0.25">
      <c r="C14811" s="15"/>
      <c r="G14811"/>
    </row>
    <row r="14812" spans="3:7" x14ac:dyDescent="0.25">
      <c r="C14812" s="15"/>
      <c r="G14812"/>
    </row>
    <row r="14813" spans="3:7" x14ac:dyDescent="0.25">
      <c r="C14813" s="15"/>
      <c r="G14813"/>
    </row>
    <row r="14814" spans="3:7" x14ac:dyDescent="0.25">
      <c r="C14814" s="15"/>
      <c r="G14814"/>
    </row>
    <row r="14815" spans="3:7" x14ac:dyDescent="0.25">
      <c r="C14815" s="15"/>
      <c r="G14815"/>
    </row>
    <row r="14816" spans="3:7" x14ac:dyDescent="0.25">
      <c r="C14816" s="15"/>
      <c r="G14816"/>
    </row>
    <row r="14817" spans="3:7" x14ac:dyDescent="0.25">
      <c r="C14817" s="15"/>
      <c r="G14817"/>
    </row>
    <row r="14818" spans="3:7" x14ac:dyDescent="0.25">
      <c r="C14818" s="15"/>
      <c r="G14818"/>
    </row>
    <row r="14819" spans="3:7" x14ac:dyDescent="0.25">
      <c r="C14819" s="15"/>
      <c r="G14819"/>
    </row>
    <row r="14820" spans="3:7" x14ac:dyDescent="0.25">
      <c r="C14820" s="15"/>
      <c r="G14820"/>
    </row>
    <row r="14821" spans="3:7" x14ac:dyDescent="0.25">
      <c r="C14821" s="15"/>
      <c r="G14821"/>
    </row>
    <row r="14822" spans="3:7" x14ac:dyDescent="0.25">
      <c r="C14822" s="15"/>
      <c r="G14822"/>
    </row>
    <row r="14823" spans="3:7" x14ac:dyDescent="0.25">
      <c r="C14823" s="15"/>
      <c r="G14823"/>
    </row>
    <row r="14824" spans="3:7" x14ac:dyDescent="0.25">
      <c r="C14824" s="15"/>
      <c r="G14824"/>
    </row>
    <row r="14825" spans="3:7" x14ac:dyDescent="0.25">
      <c r="C14825" s="15"/>
      <c r="G14825"/>
    </row>
    <row r="14826" spans="3:7" x14ac:dyDescent="0.25">
      <c r="C14826" s="15"/>
      <c r="G14826"/>
    </row>
    <row r="14827" spans="3:7" x14ac:dyDescent="0.25">
      <c r="C14827" s="15"/>
      <c r="G14827"/>
    </row>
    <row r="14828" spans="3:7" x14ac:dyDescent="0.25">
      <c r="C14828" s="15"/>
      <c r="G14828"/>
    </row>
    <row r="14829" spans="3:7" x14ac:dyDescent="0.25">
      <c r="C14829" s="15"/>
      <c r="G14829"/>
    </row>
    <row r="14830" spans="3:7" x14ac:dyDescent="0.25">
      <c r="C14830" s="15"/>
      <c r="G14830"/>
    </row>
    <row r="14831" spans="3:7" x14ac:dyDescent="0.25">
      <c r="C14831" s="15"/>
      <c r="G14831"/>
    </row>
    <row r="14832" spans="3:7" x14ac:dyDescent="0.25">
      <c r="C14832" s="15"/>
      <c r="G14832"/>
    </row>
    <row r="14833" spans="3:7" x14ac:dyDescent="0.25">
      <c r="C14833" s="15"/>
      <c r="G14833"/>
    </row>
    <row r="14834" spans="3:7" x14ac:dyDescent="0.25">
      <c r="C14834" s="15"/>
      <c r="G14834"/>
    </row>
    <row r="14835" spans="3:7" x14ac:dyDescent="0.25">
      <c r="C14835" s="15"/>
      <c r="G14835"/>
    </row>
    <row r="14836" spans="3:7" x14ac:dyDescent="0.25">
      <c r="C14836" s="15"/>
      <c r="G14836"/>
    </row>
    <row r="14837" spans="3:7" x14ac:dyDescent="0.25">
      <c r="C14837" s="15"/>
      <c r="G14837"/>
    </row>
    <row r="14838" spans="3:7" x14ac:dyDescent="0.25">
      <c r="C14838" s="15"/>
      <c r="G14838"/>
    </row>
    <row r="14839" spans="3:7" x14ac:dyDescent="0.25">
      <c r="C14839" s="15"/>
      <c r="G14839"/>
    </row>
    <row r="14840" spans="3:7" x14ac:dyDescent="0.25">
      <c r="C14840" s="15"/>
      <c r="G14840"/>
    </row>
    <row r="14841" spans="3:7" x14ac:dyDescent="0.25">
      <c r="C14841" s="15"/>
      <c r="G14841"/>
    </row>
    <row r="14842" spans="3:7" x14ac:dyDescent="0.25">
      <c r="C14842" s="15"/>
      <c r="G14842"/>
    </row>
    <row r="14843" spans="3:7" x14ac:dyDescent="0.25">
      <c r="C14843" s="15"/>
      <c r="G14843"/>
    </row>
    <row r="14844" spans="3:7" x14ac:dyDescent="0.25">
      <c r="C14844" s="15"/>
      <c r="G14844"/>
    </row>
    <row r="14845" spans="3:7" x14ac:dyDescent="0.25">
      <c r="C14845" s="15"/>
      <c r="G14845"/>
    </row>
    <row r="14846" spans="3:7" x14ac:dyDescent="0.25">
      <c r="C14846" s="15"/>
      <c r="G14846"/>
    </row>
    <row r="14847" spans="3:7" x14ac:dyDescent="0.25">
      <c r="C14847" s="15"/>
      <c r="G14847"/>
    </row>
    <row r="14848" spans="3:7" x14ac:dyDescent="0.25">
      <c r="C14848" s="15"/>
      <c r="G14848"/>
    </row>
    <row r="14849" spans="3:7" x14ac:dyDescent="0.25">
      <c r="C14849" s="15"/>
      <c r="G14849"/>
    </row>
    <row r="14850" spans="3:7" x14ac:dyDescent="0.25">
      <c r="C14850" s="15"/>
      <c r="G14850"/>
    </row>
    <row r="14851" spans="3:7" x14ac:dyDescent="0.25">
      <c r="C14851" s="15"/>
      <c r="G14851"/>
    </row>
    <row r="14852" spans="3:7" x14ac:dyDescent="0.25">
      <c r="C14852" s="15"/>
      <c r="G14852"/>
    </row>
    <row r="14853" spans="3:7" x14ac:dyDescent="0.25">
      <c r="C14853" s="15"/>
      <c r="G14853"/>
    </row>
    <row r="14854" spans="3:7" x14ac:dyDescent="0.25">
      <c r="C14854" s="15"/>
      <c r="G14854"/>
    </row>
    <row r="14855" spans="3:7" x14ac:dyDescent="0.25">
      <c r="C14855" s="15"/>
      <c r="G14855"/>
    </row>
    <row r="14856" spans="3:7" x14ac:dyDescent="0.25">
      <c r="C14856" s="15"/>
      <c r="G14856"/>
    </row>
    <row r="14857" spans="3:7" x14ac:dyDescent="0.25">
      <c r="C14857" s="15"/>
      <c r="G14857"/>
    </row>
    <row r="14858" spans="3:7" x14ac:dyDescent="0.25">
      <c r="C14858" s="15"/>
      <c r="G14858"/>
    </row>
    <row r="14859" spans="3:7" x14ac:dyDescent="0.25">
      <c r="C14859" s="15"/>
      <c r="G14859"/>
    </row>
    <row r="14860" spans="3:7" x14ac:dyDescent="0.25">
      <c r="C14860" s="15"/>
      <c r="G14860"/>
    </row>
    <row r="14861" spans="3:7" x14ac:dyDescent="0.25">
      <c r="C14861" s="15"/>
      <c r="G14861"/>
    </row>
    <row r="14862" spans="3:7" x14ac:dyDescent="0.25">
      <c r="C14862" s="15"/>
      <c r="G14862"/>
    </row>
    <row r="14863" spans="3:7" x14ac:dyDescent="0.25">
      <c r="C14863" s="15"/>
      <c r="G14863"/>
    </row>
    <row r="14864" spans="3:7" x14ac:dyDescent="0.25">
      <c r="C14864" s="15"/>
      <c r="G14864"/>
    </row>
    <row r="14865" spans="3:7" x14ac:dyDescent="0.25">
      <c r="C14865" s="15"/>
      <c r="G14865"/>
    </row>
    <row r="14866" spans="3:7" x14ac:dyDescent="0.25">
      <c r="C14866" s="15"/>
      <c r="G14866"/>
    </row>
    <row r="14867" spans="3:7" x14ac:dyDescent="0.25">
      <c r="C14867" s="15"/>
      <c r="G14867"/>
    </row>
    <row r="14868" spans="3:7" x14ac:dyDescent="0.25">
      <c r="C14868" s="15"/>
      <c r="G14868"/>
    </row>
    <row r="14869" spans="3:7" x14ac:dyDescent="0.25">
      <c r="C14869" s="15"/>
      <c r="G14869"/>
    </row>
    <row r="14870" spans="3:7" x14ac:dyDescent="0.25">
      <c r="C14870" s="15"/>
      <c r="G14870"/>
    </row>
    <row r="14871" spans="3:7" x14ac:dyDescent="0.25">
      <c r="C14871" s="15"/>
      <c r="G14871"/>
    </row>
    <row r="14872" spans="3:7" x14ac:dyDescent="0.25">
      <c r="C14872" s="15"/>
      <c r="G14872"/>
    </row>
    <row r="14873" spans="3:7" x14ac:dyDescent="0.25">
      <c r="C14873" s="15"/>
      <c r="G14873"/>
    </row>
    <row r="14874" spans="3:7" x14ac:dyDescent="0.25">
      <c r="C14874" s="15"/>
      <c r="G14874"/>
    </row>
    <row r="14875" spans="3:7" x14ac:dyDescent="0.25">
      <c r="C14875" s="15"/>
      <c r="G14875"/>
    </row>
    <row r="14876" spans="3:7" x14ac:dyDescent="0.25">
      <c r="C14876" s="15"/>
      <c r="G14876"/>
    </row>
    <row r="14877" spans="3:7" x14ac:dyDescent="0.25">
      <c r="C14877" s="15"/>
      <c r="G14877"/>
    </row>
    <row r="14878" spans="3:7" x14ac:dyDescent="0.25">
      <c r="C14878" s="15"/>
      <c r="G14878"/>
    </row>
    <row r="14879" spans="3:7" x14ac:dyDescent="0.25">
      <c r="C14879" s="15"/>
      <c r="G14879"/>
    </row>
    <row r="14880" spans="3:7" x14ac:dyDescent="0.25">
      <c r="C14880" s="15"/>
      <c r="G14880"/>
    </row>
    <row r="14881" spans="3:7" x14ac:dyDescent="0.25">
      <c r="C14881" s="15"/>
      <c r="G14881"/>
    </row>
    <row r="14882" spans="3:7" x14ac:dyDescent="0.25">
      <c r="C14882" s="15"/>
      <c r="G14882"/>
    </row>
    <row r="14883" spans="3:7" x14ac:dyDescent="0.25">
      <c r="C14883" s="15"/>
      <c r="G14883"/>
    </row>
    <row r="14884" spans="3:7" x14ac:dyDescent="0.25">
      <c r="C14884" s="15"/>
      <c r="G14884"/>
    </row>
    <row r="14885" spans="3:7" x14ac:dyDescent="0.25">
      <c r="C14885" s="15"/>
      <c r="G14885"/>
    </row>
    <row r="14886" spans="3:7" x14ac:dyDescent="0.25">
      <c r="C14886" s="15"/>
      <c r="G14886"/>
    </row>
    <row r="14887" spans="3:7" x14ac:dyDescent="0.25">
      <c r="C14887" s="15"/>
      <c r="G14887"/>
    </row>
    <row r="14888" spans="3:7" x14ac:dyDescent="0.25">
      <c r="C14888" s="15"/>
      <c r="G14888"/>
    </row>
    <row r="14889" spans="3:7" x14ac:dyDescent="0.25">
      <c r="C14889" s="15"/>
      <c r="G14889"/>
    </row>
    <row r="14890" spans="3:7" x14ac:dyDescent="0.25">
      <c r="C14890" s="15"/>
      <c r="G14890"/>
    </row>
    <row r="14891" spans="3:7" x14ac:dyDescent="0.25">
      <c r="C14891" s="15"/>
      <c r="G14891"/>
    </row>
    <row r="14892" spans="3:7" x14ac:dyDescent="0.25">
      <c r="C14892" s="15"/>
      <c r="G14892"/>
    </row>
    <row r="14893" spans="3:7" x14ac:dyDescent="0.25">
      <c r="C14893" s="15"/>
      <c r="G14893"/>
    </row>
    <row r="14894" spans="3:7" x14ac:dyDescent="0.25">
      <c r="C14894" s="15"/>
      <c r="G14894"/>
    </row>
    <row r="14895" spans="3:7" x14ac:dyDescent="0.25">
      <c r="C14895" s="15"/>
      <c r="G14895"/>
    </row>
    <row r="14896" spans="3:7" x14ac:dyDescent="0.25">
      <c r="C14896" s="15"/>
      <c r="G14896"/>
    </row>
    <row r="14897" spans="3:7" x14ac:dyDescent="0.25">
      <c r="C14897" s="15"/>
      <c r="G14897"/>
    </row>
    <row r="14898" spans="3:7" x14ac:dyDescent="0.25">
      <c r="C14898" s="15"/>
      <c r="G14898"/>
    </row>
    <row r="14899" spans="3:7" x14ac:dyDescent="0.25">
      <c r="C14899" s="15"/>
      <c r="G14899"/>
    </row>
    <row r="14900" spans="3:7" x14ac:dyDescent="0.25">
      <c r="C14900" s="15"/>
      <c r="G14900"/>
    </row>
    <row r="14901" spans="3:7" x14ac:dyDescent="0.25">
      <c r="C14901" s="15"/>
      <c r="G14901"/>
    </row>
    <row r="14902" spans="3:7" x14ac:dyDescent="0.25">
      <c r="C14902" s="15"/>
      <c r="G14902"/>
    </row>
    <row r="14903" spans="3:7" x14ac:dyDescent="0.25">
      <c r="C14903" s="15"/>
      <c r="G14903"/>
    </row>
    <row r="14904" spans="3:7" x14ac:dyDescent="0.25">
      <c r="C14904" s="15"/>
      <c r="G14904"/>
    </row>
    <row r="14905" spans="3:7" x14ac:dyDescent="0.25">
      <c r="C14905" s="15"/>
      <c r="G14905"/>
    </row>
    <row r="14906" spans="3:7" x14ac:dyDescent="0.25">
      <c r="C14906" s="15"/>
      <c r="G14906"/>
    </row>
    <row r="14907" spans="3:7" x14ac:dyDescent="0.25">
      <c r="C14907" s="15"/>
      <c r="G14907"/>
    </row>
    <row r="14908" spans="3:7" x14ac:dyDescent="0.25">
      <c r="C14908" s="15"/>
      <c r="G14908"/>
    </row>
    <row r="14909" spans="3:7" x14ac:dyDescent="0.25">
      <c r="C14909" s="15"/>
      <c r="G14909"/>
    </row>
    <row r="14910" spans="3:7" x14ac:dyDescent="0.25">
      <c r="C14910" s="15"/>
      <c r="G14910"/>
    </row>
    <row r="14911" spans="3:7" x14ac:dyDescent="0.25">
      <c r="C14911" s="15"/>
      <c r="G14911"/>
    </row>
    <row r="14912" spans="3:7" x14ac:dyDescent="0.25">
      <c r="C14912" s="15"/>
      <c r="G14912"/>
    </row>
    <row r="14913" spans="3:7" x14ac:dyDescent="0.25">
      <c r="C14913" s="15"/>
      <c r="G14913"/>
    </row>
    <row r="14914" spans="3:7" x14ac:dyDescent="0.25">
      <c r="C14914" s="15"/>
      <c r="G14914"/>
    </row>
    <row r="14915" spans="3:7" x14ac:dyDescent="0.25">
      <c r="C14915" s="15"/>
      <c r="G14915"/>
    </row>
    <row r="14916" spans="3:7" x14ac:dyDescent="0.25">
      <c r="C14916" s="15"/>
      <c r="G14916"/>
    </row>
    <row r="14917" spans="3:7" x14ac:dyDescent="0.25">
      <c r="C14917" s="15"/>
      <c r="G14917"/>
    </row>
    <row r="14918" spans="3:7" x14ac:dyDescent="0.25">
      <c r="C14918" s="15"/>
      <c r="G14918"/>
    </row>
    <row r="14919" spans="3:7" x14ac:dyDescent="0.25">
      <c r="C14919" s="15"/>
      <c r="G14919"/>
    </row>
    <row r="14920" spans="3:7" x14ac:dyDescent="0.25">
      <c r="C14920" s="15"/>
      <c r="G14920"/>
    </row>
    <row r="14921" spans="3:7" x14ac:dyDescent="0.25">
      <c r="C14921" s="15"/>
      <c r="G14921"/>
    </row>
    <row r="14922" spans="3:7" x14ac:dyDescent="0.25">
      <c r="C14922" s="15"/>
      <c r="G14922"/>
    </row>
    <row r="14923" spans="3:7" x14ac:dyDescent="0.25">
      <c r="C14923" s="15"/>
      <c r="G14923"/>
    </row>
    <row r="14924" spans="3:7" x14ac:dyDescent="0.25">
      <c r="C14924" s="15"/>
      <c r="G14924"/>
    </row>
    <row r="14925" spans="3:7" x14ac:dyDescent="0.25">
      <c r="C14925" s="15"/>
      <c r="G14925"/>
    </row>
    <row r="14926" spans="3:7" x14ac:dyDescent="0.25">
      <c r="C14926" s="15"/>
      <c r="G14926"/>
    </row>
    <row r="14927" spans="3:7" x14ac:dyDescent="0.25">
      <c r="C14927" s="15"/>
      <c r="G14927"/>
    </row>
    <row r="14928" spans="3:7" x14ac:dyDescent="0.25">
      <c r="C14928" s="15"/>
      <c r="G14928"/>
    </row>
    <row r="14929" spans="3:7" x14ac:dyDescent="0.25">
      <c r="C14929" s="15"/>
      <c r="G14929"/>
    </row>
    <row r="14930" spans="3:7" x14ac:dyDescent="0.25">
      <c r="C14930" s="15"/>
      <c r="G14930"/>
    </row>
    <row r="14931" spans="3:7" x14ac:dyDescent="0.25">
      <c r="C14931" s="15"/>
      <c r="G14931"/>
    </row>
    <row r="14932" spans="3:7" x14ac:dyDescent="0.25">
      <c r="C14932" s="15"/>
      <c r="G14932"/>
    </row>
    <row r="14933" spans="3:7" x14ac:dyDescent="0.25">
      <c r="C14933" s="15"/>
      <c r="G14933"/>
    </row>
    <row r="14934" spans="3:7" x14ac:dyDescent="0.25">
      <c r="C14934" s="15"/>
      <c r="G14934"/>
    </row>
    <row r="14935" spans="3:7" x14ac:dyDescent="0.25">
      <c r="C14935" s="15"/>
      <c r="G14935"/>
    </row>
    <row r="14936" spans="3:7" x14ac:dyDescent="0.25">
      <c r="C14936" s="15"/>
      <c r="G14936"/>
    </row>
    <row r="14937" spans="3:7" x14ac:dyDescent="0.25">
      <c r="C14937" s="15"/>
      <c r="G14937"/>
    </row>
    <row r="14938" spans="3:7" x14ac:dyDescent="0.25">
      <c r="C14938" s="15"/>
      <c r="G14938"/>
    </row>
    <row r="14939" spans="3:7" x14ac:dyDescent="0.25">
      <c r="C14939" s="15"/>
      <c r="G14939"/>
    </row>
    <row r="14940" spans="3:7" x14ac:dyDescent="0.25">
      <c r="C14940" s="15"/>
      <c r="G14940"/>
    </row>
    <row r="14941" spans="3:7" x14ac:dyDescent="0.25">
      <c r="C14941" s="15"/>
      <c r="G14941"/>
    </row>
    <row r="14942" spans="3:7" x14ac:dyDescent="0.25">
      <c r="C14942" s="15"/>
      <c r="G14942"/>
    </row>
    <row r="14943" spans="3:7" x14ac:dyDescent="0.25">
      <c r="C14943" s="15"/>
      <c r="G14943"/>
    </row>
    <row r="14944" spans="3:7" x14ac:dyDescent="0.25">
      <c r="C14944" s="15"/>
      <c r="G14944"/>
    </row>
    <row r="14945" spans="3:7" x14ac:dyDescent="0.25">
      <c r="C14945" s="15"/>
      <c r="G14945"/>
    </row>
    <row r="14946" spans="3:7" x14ac:dyDescent="0.25">
      <c r="C14946" s="15"/>
      <c r="G14946"/>
    </row>
    <row r="14947" spans="3:7" x14ac:dyDescent="0.25">
      <c r="C14947" s="15"/>
      <c r="G14947"/>
    </row>
    <row r="14948" spans="3:7" x14ac:dyDescent="0.25">
      <c r="C14948" s="15"/>
      <c r="G14948"/>
    </row>
    <row r="14949" spans="3:7" x14ac:dyDescent="0.25">
      <c r="C14949" s="15"/>
      <c r="G14949"/>
    </row>
    <row r="14950" spans="3:7" x14ac:dyDescent="0.25">
      <c r="C14950" s="15"/>
      <c r="G14950"/>
    </row>
    <row r="14951" spans="3:7" x14ac:dyDescent="0.25">
      <c r="C14951" s="15"/>
      <c r="G14951"/>
    </row>
    <row r="14952" spans="3:7" x14ac:dyDescent="0.25">
      <c r="C14952" s="15"/>
      <c r="G14952"/>
    </row>
    <row r="14953" spans="3:7" x14ac:dyDescent="0.25">
      <c r="C14953" s="15"/>
      <c r="G14953"/>
    </row>
    <row r="14954" spans="3:7" x14ac:dyDescent="0.25">
      <c r="C14954" s="15"/>
      <c r="G14954"/>
    </row>
    <row r="14955" spans="3:7" x14ac:dyDescent="0.25">
      <c r="C14955" s="15"/>
      <c r="G14955"/>
    </row>
    <row r="14956" spans="3:7" x14ac:dyDescent="0.25">
      <c r="C14956" s="15"/>
      <c r="G14956"/>
    </row>
    <row r="14957" spans="3:7" x14ac:dyDescent="0.25">
      <c r="C14957" s="15"/>
      <c r="G14957"/>
    </row>
    <row r="14958" spans="3:7" x14ac:dyDescent="0.25">
      <c r="C14958" s="15"/>
      <c r="G14958"/>
    </row>
    <row r="14959" spans="3:7" x14ac:dyDescent="0.25">
      <c r="C14959" s="15"/>
      <c r="G14959"/>
    </row>
    <row r="14960" spans="3:7" x14ac:dyDescent="0.25">
      <c r="C14960" s="15"/>
      <c r="G14960"/>
    </row>
    <row r="14961" spans="3:7" x14ac:dyDescent="0.25">
      <c r="C14961" s="15"/>
      <c r="G14961"/>
    </row>
    <row r="14962" spans="3:7" x14ac:dyDescent="0.25">
      <c r="C14962" s="15"/>
      <c r="G14962"/>
    </row>
    <row r="14963" spans="3:7" x14ac:dyDescent="0.25">
      <c r="C14963" s="15"/>
      <c r="G14963"/>
    </row>
    <row r="14964" spans="3:7" x14ac:dyDescent="0.25">
      <c r="C14964" s="15"/>
      <c r="G14964"/>
    </row>
    <row r="14965" spans="3:7" x14ac:dyDescent="0.25">
      <c r="C14965" s="15"/>
      <c r="G14965"/>
    </row>
    <row r="14966" spans="3:7" x14ac:dyDescent="0.25">
      <c r="C14966" s="15"/>
      <c r="G14966"/>
    </row>
    <row r="14967" spans="3:7" x14ac:dyDescent="0.25">
      <c r="C14967" s="15"/>
      <c r="G14967"/>
    </row>
    <row r="14968" spans="3:7" x14ac:dyDescent="0.25">
      <c r="C14968" s="15"/>
      <c r="G14968"/>
    </row>
    <row r="14969" spans="3:7" x14ac:dyDescent="0.25">
      <c r="C14969" s="15"/>
      <c r="G14969"/>
    </row>
    <row r="14970" spans="3:7" x14ac:dyDescent="0.25">
      <c r="C14970" s="15"/>
      <c r="G14970"/>
    </row>
    <row r="14971" spans="3:7" x14ac:dyDescent="0.25">
      <c r="C14971" s="15"/>
      <c r="G14971"/>
    </row>
    <row r="14972" spans="3:7" x14ac:dyDescent="0.25">
      <c r="C14972" s="15"/>
      <c r="G14972"/>
    </row>
    <row r="14973" spans="3:7" x14ac:dyDescent="0.25">
      <c r="C14973" s="15"/>
      <c r="G14973"/>
    </row>
    <row r="14974" spans="3:7" x14ac:dyDescent="0.25">
      <c r="C14974" s="15"/>
      <c r="G14974"/>
    </row>
    <row r="14975" spans="3:7" x14ac:dyDescent="0.25">
      <c r="C14975" s="15"/>
      <c r="G14975"/>
    </row>
    <row r="14976" spans="3:7" x14ac:dyDescent="0.25">
      <c r="C14976" s="15"/>
      <c r="G14976"/>
    </row>
    <row r="14977" spans="3:7" x14ac:dyDescent="0.25">
      <c r="C14977" s="15"/>
      <c r="G14977"/>
    </row>
    <row r="14978" spans="3:7" x14ac:dyDescent="0.25">
      <c r="C14978" s="15"/>
      <c r="G14978"/>
    </row>
    <row r="14979" spans="3:7" x14ac:dyDescent="0.25">
      <c r="C14979" s="15"/>
      <c r="G14979"/>
    </row>
    <row r="14980" spans="3:7" x14ac:dyDescent="0.25">
      <c r="C14980" s="15"/>
      <c r="G14980"/>
    </row>
    <row r="14981" spans="3:7" x14ac:dyDescent="0.25">
      <c r="C14981" s="15"/>
      <c r="G14981"/>
    </row>
    <row r="14982" spans="3:7" x14ac:dyDescent="0.25">
      <c r="C14982" s="15"/>
      <c r="G14982"/>
    </row>
    <row r="14983" spans="3:7" x14ac:dyDescent="0.25">
      <c r="C14983" s="15"/>
      <c r="G14983"/>
    </row>
    <row r="14984" spans="3:7" x14ac:dyDescent="0.25">
      <c r="C14984" s="15"/>
      <c r="G14984"/>
    </row>
    <row r="14985" spans="3:7" x14ac:dyDescent="0.25">
      <c r="C14985" s="15"/>
      <c r="G14985"/>
    </row>
    <row r="14986" spans="3:7" x14ac:dyDescent="0.25">
      <c r="C14986" s="15"/>
      <c r="G14986"/>
    </row>
    <row r="14987" spans="3:7" x14ac:dyDescent="0.25">
      <c r="C14987" s="15"/>
      <c r="G14987"/>
    </row>
    <row r="14988" spans="3:7" x14ac:dyDescent="0.25">
      <c r="C14988" s="15"/>
      <c r="G14988"/>
    </row>
    <row r="14989" spans="3:7" x14ac:dyDescent="0.25">
      <c r="C14989" s="15"/>
      <c r="G14989"/>
    </row>
    <row r="14990" spans="3:7" x14ac:dyDescent="0.25">
      <c r="C14990" s="15"/>
      <c r="G14990"/>
    </row>
    <row r="14991" spans="3:7" x14ac:dyDescent="0.25">
      <c r="C14991" s="15"/>
      <c r="G14991"/>
    </row>
    <row r="14992" spans="3:7" x14ac:dyDescent="0.25">
      <c r="C14992" s="15"/>
      <c r="G14992"/>
    </row>
    <row r="14993" spans="3:7" x14ac:dyDescent="0.25">
      <c r="C14993" s="15"/>
      <c r="G14993"/>
    </row>
    <row r="14994" spans="3:7" x14ac:dyDescent="0.25">
      <c r="C14994" s="15"/>
      <c r="G14994"/>
    </row>
    <row r="14995" spans="3:7" x14ac:dyDescent="0.25">
      <c r="C14995" s="15"/>
      <c r="G14995"/>
    </row>
    <row r="14996" spans="3:7" x14ac:dyDescent="0.25">
      <c r="C14996" s="15"/>
      <c r="G14996"/>
    </row>
    <row r="14997" spans="3:7" x14ac:dyDescent="0.25">
      <c r="C14997" s="15"/>
      <c r="G14997"/>
    </row>
    <row r="14998" spans="3:7" x14ac:dyDescent="0.25">
      <c r="C14998" s="15"/>
      <c r="G14998"/>
    </row>
    <row r="14999" spans="3:7" x14ac:dyDescent="0.25">
      <c r="C14999" s="15"/>
      <c r="G14999"/>
    </row>
    <row r="15000" spans="3:7" x14ac:dyDescent="0.25">
      <c r="C15000" s="15"/>
      <c r="G15000"/>
    </row>
    <row r="15001" spans="3:7" x14ac:dyDescent="0.25">
      <c r="C15001" s="15"/>
      <c r="G15001"/>
    </row>
    <row r="15002" spans="3:7" x14ac:dyDescent="0.25">
      <c r="C15002" s="15"/>
      <c r="G15002"/>
    </row>
    <row r="15003" spans="3:7" x14ac:dyDescent="0.25">
      <c r="C15003" s="15"/>
      <c r="G15003"/>
    </row>
    <row r="15004" spans="3:7" x14ac:dyDescent="0.25">
      <c r="C15004" s="15"/>
      <c r="G15004"/>
    </row>
    <row r="15005" spans="3:7" x14ac:dyDescent="0.25">
      <c r="C15005" s="15"/>
      <c r="G15005"/>
    </row>
    <row r="15006" spans="3:7" x14ac:dyDescent="0.25">
      <c r="C15006" s="15"/>
      <c r="G15006"/>
    </row>
    <row r="15007" spans="3:7" x14ac:dyDescent="0.25">
      <c r="C15007" s="15"/>
      <c r="G15007"/>
    </row>
    <row r="15008" spans="3:7" x14ac:dyDescent="0.25">
      <c r="C15008" s="15"/>
      <c r="G15008"/>
    </row>
    <row r="15009" spans="3:7" x14ac:dyDescent="0.25">
      <c r="C15009" s="15"/>
      <c r="G15009"/>
    </row>
    <row r="15010" spans="3:7" x14ac:dyDescent="0.25">
      <c r="C15010" s="15"/>
      <c r="G15010"/>
    </row>
    <row r="15011" spans="3:7" x14ac:dyDescent="0.25">
      <c r="C15011" s="15"/>
      <c r="G15011"/>
    </row>
    <row r="15012" spans="3:7" x14ac:dyDescent="0.25">
      <c r="C15012" s="15"/>
      <c r="G15012"/>
    </row>
    <row r="15013" spans="3:7" x14ac:dyDescent="0.25">
      <c r="C15013" s="15"/>
      <c r="G15013"/>
    </row>
    <row r="15014" spans="3:7" x14ac:dyDescent="0.25">
      <c r="C15014" s="15"/>
      <c r="G15014"/>
    </row>
    <row r="15015" spans="3:7" x14ac:dyDescent="0.25">
      <c r="C15015" s="15"/>
      <c r="G15015"/>
    </row>
    <row r="15016" spans="3:7" x14ac:dyDescent="0.25">
      <c r="C15016" s="15"/>
      <c r="G15016"/>
    </row>
    <row r="15017" spans="3:7" x14ac:dyDescent="0.25">
      <c r="C15017" s="15"/>
      <c r="G15017"/>
    </row>
    <row r="15018" spans="3:7" x14ac:dyDescent="0.25">
      <c r="C15018" s="15"/>
      <c r="G15018"/>
    </row>
    <row r="15019" spans="3:7" x14ac:dyDescent="0.25">
      <c r="C15019" s="15"/>
      <c r="G15019"/>
    </row>
    <row r="15020" spans="3:7" x14ac:dyDescent="0.25">
      <c r="C15020" s="15"/>
      <c r="G15020"/>
    </row>
    <row r="15021" spans="3:7" x14ac:dyDescent="0.25">
      <c r="C15021" s="15"/>
      <c r="G15021"/>
    </row>
    <row r="15022" spans="3:7" x14ac:dyDescent="0.25">
      <c r="C15022" s="15"/>
      <c r="G15022"/>
    </row>
    <row r="15023" spans="3:7" x14ac:dyDescent="0.25">
      <c r="C15023" s="15"/>
      <c r="G15023"/>
    </row>
    <row r="15024" spans="3:7" x14ac:dyDescent="0.25">
      <c r="C15024" s="15"/>
      <c r="G15024"/>
    </row>
    <row r="15025" spans="3:7" x14ac:dyDescent="0.25">
      <c r="C15025" s="15"/>
      <c r="G15025"/>
    </row>
    <row r="15026" spans="3:7" x14ac:dyDescent="0.25">
      <c r="C15026" s="15"/>
      <c r="G15026"/>
    </row>
    <row r="15027" spans="3:7" x14ac:dyDescent="0.25">
      <c r="C15027" s="15"/>
      <c r="G15027"/>
    </row>
    <row r="15028" spans="3:7" x14ac:dyDescent="0.25">
      <c r="C15028" s="15"/>
      <c r="G15028"/>
    </row>
    <row r="15029" spans="3:7" x14ac:dyDescent="0.25">
      <c r="C15029" s="15"/>
      <c r="G15029"/>
    </row>
    <row r="15030" spans="3:7" x14ac:dyDescent="0.25">
      <c r="C15030" s="15"/>
      <c r="G15030"/>
    </row>
    <row r="15031" spans="3:7" x14ac:dyDescent="0.25">
      <c r="C15031" s="15"/>
      <c r="G15031"/>
    </row>
    <row r="15032" spans="3:7" x14ac:dyDescent="0.25">
      <c r="C15032" s="15"/>
      <c r="G15032"/>
    </row>
    <row r="15033" spans="3:7" x14ac:dyDescent="0.25">
      <c r="C15033" s="15"/>
      <c r="G15033"/>
    </row>
    <row r="15034" spans="3:7" x14ac:dyDescent="0.25">
      <c r="C15034" s="15"/>
      <c r="G15034"/>
    </row>
    <row r="15035" spans="3:7" x14ac:dyDescent="0.25">
      <c r="C15035" s="15"/>
      <c r="G15035"/>
    </row>
    <row r="15036" spans="3:7" x14ac:dyDescent="0.25">
      <c r="C15036" s="15"/>
      <c r="G15036"/>
    </row>
    <row r="15037" spans="3:7" x14ac:dyDescent="0.25">
      <c r="C15037" s="15"/>
      <c r="G15037"/>
    </row>
    <row r="15038" spans="3:7" x14ac:dyDescent="0.25">
      <c r="C15038" s="15"/>
      <c r="G15038"/>
    </row>
    <row r="15039" spans="3:7" x14ac:dyDescent="0.25">
      <c r="C15039" s="15"/>
      <c r="G15039"/>
    </row>
    <row r="15040" spans="3:7" x14ac:dyDescent="0.25">
      <c r="C15040" s="15"/>
      <c r="G15040"/>
    </row>
    <row r="15041" spans="3:7" x14ac:dyDescent="0.25">
      <c r="C15041" s="15"/>
      <c r="G15041"/>
    </row>
    <row r="15042" spans="3:7" x14ac:dyDescent="0.25">
      <c r="C15042" s="15"/>
      <c r="G15042"/>
    </row>
    <row r="15043" spans="3:7" x14ac:dyDescent="0.25">
      <c r="C15043" s="15"/>
      <c r="G15043"/>
    </row>
    <row r="15044" spans="3:7" x14ac:dyDescent="0.25">
      <c r="C15044" s="15"/>
      <c r="G15044"/>
    </row>
    <row r="15045" spans="3:7" x14ac:dyDescent="0.25">
      <c r="C15045" s="15"/>
      <c r="G15045"/>
    </row>
    <row r="15046" spans="3:7" x14ac:dyDescent="0.25">
      <c r="C15046" s="15"/>
      <c r="G15046"/>
    </row>
    <row r="15047" spans="3:7" x14ac:dyDescent="0.25">
      <c r="C15047" s="15"/>
      <c r="G15047"/>
    </row>
    <row r="15048" spans="3:7" x14ac:dyDescent="0.25">
      <c r="C15048" s="15"/>
      <c r="G15048"/>
    </row>
    <row r="15049" spans="3:7" x14ac:dyDescent="0.25">
      <c r="C15049" s="15"/>
      <c r="G15049"/>
    </row>
    <row r="15050" spans="3:7" x14ac:dyDescent="0.25">
      <c r="C15050" s="15"/>
      <c r="G15050"/>
    </row>
    <row r="15051" spans="3:7" x14ac:dyDescent="0.25">
      <c r="C15051" s="15"/>
      <c r="G15051"/>
    </row>
    <row r="15052" spans="3:7" x14ac:dyDescent="0.25">
      <c r="C15052" s="15"/>
      <c r="G15052"/>
    </row>
    <row r="15053" spans="3:7" x14ac:dyDescent="0.25">
      <c r="C15053" s="15"/>
      <c r="G15053"/>
    </row>
    <row r="15054" spans="3:7" x14ac:dyDescent="0.25">
      <c r="C15054" s="15"/>
      <c r="G15054"/>
    </row>
    <row r="15055" spans="3:7" x14ac:dyDescent="0.25">
      <c r="C15055" s="15"/>
      <c r="G15055"/>
    </row>
    <row r="15056" spans="3:7" x14ac:dyDescent="0.25">
      <c r="C15056" s="15"/>
      <c r="G15056"/>
    </row>
    <row r="15057" spans="3:7" x14ac:dyDescent="0.25">
      <c r="C15057" s="15"/>
      <c r="G15057"/>
    </row>
    <row r="15058" spans="3:7" x14ac:dyDescent="0.25">
      <c r="C15058" s="15"/>
      <c r="G15058"/>
    </row>
    <row r="15059" spans="3:7" x14ac:dyDescent="0.25">
      <c r="C15059" s="15"/>
      <c r="G15059"/>
    </row>
    <row r="15060" spans="3:7" x14ac:dyDescent="0.25">
      <c r="C15060" s="15"/>
      <c r="G15060"/>
    </row>
    <row r="15061" spans="3:7" x14ac:dyDescent="0.25">
      <c r="C15061" s="15"/>
      <c r="G15061"/>
    </row>
    <row r="15062" spans="3:7" x14ac:dyDescent="0.25">
      <c r="C15062" s="15"/>
      <c r="G15062"/>
    </row>
    <row r="15063" spans="3:7" x14ac:dyDescent="0.25">
      <c r="C15063" s="15"/>
      <c r="G15063"/>
    </row>
    <row r="15064" spans="3:7" x14ac:dyDescent="0.25">
      <c r="C15064" s="15"/>
      <c r="G15064"/>
    </row>
    <row r="15065" spans="3:7" x14ac:dyDescent="0.25">
      <c r="C15065" s="15"/>
      <c r="G15065"/>
    </row>
    <row r="15066" spans="3:7" x14ac:dyDescent="0.25">
      <c r="C15066" s="15"/>
      <c r="G15066"/>
    </row>
    <row r="15067" spans="3:7" x14ac:dyDescent="0.25">
      <c r="C15067" s="15"/>
      <c r="G15067"/>
    </row>
    <row r="15068" spans="3:7" x14ac:dyDescent="0.25">
      <c r="C15068" s="15"/>
      <c r="G15068"/>
    </row>
    <row r="15069" spans="3:7" x14ac:dyDescent="0.25">
      <c r="C15069" s="15"/>
      <c r="G15069"/>
    </row>
    <row r="15070" spans="3:7" x14ac:dyDescent="0.25">
      <c r="C15070" s="15"/>
      <c r="G15070"/>
    </row>
    <row r="15071" spans="3:7" x14ac:dyDescent="0.25">
      <c r="C15071" s="15"/>
      <c r="G15071"/>
    </row>
    <row r="15072" spans="3:7" x14ac:dyDescent="0.25">
      <c r="C15072" s="15"/>
      <c r="G15072"/>
    </row>
    <row r="15073" spans="3:7" x14ac:dyDescent="0.25">
      <c r="C15073" s="15"/>
      <c r="G15073"/>
    </row>
    <row r="15074" spans="3:7" x14ac:dyDescent="0.25">
      <c r="C15074" s="15"/>
      <c r="G15074"/>
    </row>
    <row r="15075" spans="3:7" x14ac:dyDescent="0.25">
      <c r="C15075" s="15"/>
      <c r="G15075"/>
    </row>
    <row r="15076" spans="3:7" x14ac:dyDescent="0.25">
      <c r="C15076" s="15"/>
      <c r="G15076"/>
    </row>
    <row r="15077" spans="3:7" x14ac:dyDescent="0.25">
      <c r="C15077" s="15"/>
      <c r="G15077"/>
    </row>
    <row r="15078" spans="3:7" x14ac:dyDescent="0.25">
      <c r="C15078" s="15"/>
      <c r="G15078"/>
    </row>
    <row r="15079" spans="3:7" x14ac:dyDescent="0.25">
      <c r="C15079" s="15"/>
      <c r="G15079"/>
    </row>
    <row r="15080" spans="3:7" x14ac:dyDescent="0.25">
      <c r="C15080" s="15"/>
      <c r="G15080"/>
    </row>
    <row r="15081" spans="3:7" x14ac:dyDescent="0.25">
      <c r="C15081" s="15"/>
      <c r="G15081"/>
    </row>
    <row r="15082" spans="3:7" x14ac:dyDescent="0.25">
      <c r="C15082" s="15"/>
      <c r="G15082"/>
    </row>
    <row r="15083" spans="3:7" x14ac:dyDescent="0.25">
      <c r="C15083" s="15"/>
      <c r="G15083"/>
    </row>
    <row r="15084" spans="3:7" x14ac:dyDescent="0.25">
      <c r="C15084" s="15"/>
      <c r="G15084"/>
    </row>
    <row r="15085" spans="3:7" x14ac:dyDescent="0.25">
      <c r="C15085" s="15"/>
      <c r="G15085"/>
    </row>
    <row r="15086" spans="3:7" x14ac:dyDescent="0.25">
      <c r="C15086" s="15"/>
      <c r="G15086"/>
    </row>
    <row r="15087" spans="3:7" x14ac:dyDescent="0.25">
      <c r="C15087" s="15"/>
      <c r="G15087"/>
    </row>
    <row r="15088" spans="3:7" x14ac:dyDescent="0.25">
      <c r="C15088" s="15"/>
      <c r="G15088"/>
    </row>
    <row r="15089" spans="3:7" x14ac:dyDescent="0.25">
      <c r="C15089" s="15"/>
      <c r="G15089"/>
    </row>
    <row r="15090" spans="3:7" x14ac:dyDescent="0.25">
      <c r="C15090" s="15"/>
      <c r="G15090"/>
    </row>
    <row r="15091" spans="3:7" x14ac:dyDescent="0.25">
      <c r="C15091" s="15"/>
      <c r="G15091"/>
    </row>
    <row r="15092" spans="3:7" x14ac:dyDescent="0.25">
      <c r="C15092" s="15"/>
      <c r="G15092"/>
    </row>
    <row r="15093" spans="3:7" x14ac:dyDescent="0.25">
      <c r="C15093" s="15"/>
      <c r="G15093"/>
    </row>
    <row r="15094" spans="3:7" x14ac:dyDescent="0.25">
      <c r="C15094" s="15"/>
      <c r="G15094"/>
    </row>
    <row r="15095" spans="3:7" x14ac:dyDescent="0.25">
      <c r="C15095" s="15"/>
      <c r="G15095"/>
    </row>
    <row r="15096" spans="3:7" x14ac:dyDescent="0.25">
      <c r="C15096" s="15"/>
      <c r="G15096"/>
    </row>
    <row r="15097" spans="3:7" x14ac:dyDescent="0.25">
      <c r="C15097" s="15"/>
      <c r="G15097"/>
    </row>
    <row r="15098" spans="3:7" x14ac:dyDescent="0.25">
      <c r="C15098" s="15"/>
      <c r="G15098"/>
    </row>
    <row r="15099" spans="3:7" x14ac:dyDescent="0.25">
      <c r="C15099" s="15"/>
      <c r="G15099"/>
    </row>
    <row r="15100" spans="3:7" x14ac:dyDescent="0.25">
      <c r="C15100" s="15"/>
      <c r="G15100"/>
    </row>
    <row r="15101" spans="3:7" x14ac:dyDescent="0.25">
      <c r="C15101" s="15"/>
      <c r="G15101"/>
    </row>
    <row r="15102" spans="3:7" x14ac:dyDescent="0.25">
      <c r="C15102" s="15"/>
      <c r="G15102"/>
    </row>
    <row r="15103" spans="3:7" x14ac:dyDescent="0.25">
      <c r="C15103" s="15"/>
      <c r="G15103"/>
    </row>
    <row r="15104" spans="3:7" x14ac:dyDescent="0.25">
      <c r="C15104" s="15"/>
      <c r="G15104"/>
    </row>
    <row r="15105" spans="3:7" x14ac:dyDescent="0.25">
      <c r="C15105" s="15"/>
      <c r="G15105"/>
    </row>
    <row r="15106" spans="3:7" x14ac:dyDescent="0.25">
      <c r="C15106" s="15"/>
      <c r="G15106"/>
    </row>
    <row r="15107" spans="3:7" x14ac:dyDescent="0.25">
      <c r="C15107" s="15"/>
      <c r="G15107"/>
    </row>
    <row r="15108" spans="3:7" x14ac:dyDescent="0.25">
      <c r="C15108" s="15"/>
      <c r="G15108"/>
    </row>
    <row r="15109" spans="3:7" x14ac:dyDescent="0.25">
      <c r="C15109" s="15"/>
      <c r="G15109"/>
    </row>
    <row r="15110" spans="3:7" x14ac:dyDescent="0.25">
      <c r="C15110" s="15"/>
      <c r="G15110"/>
    </row>
    <row r="15111" spans="3:7" x14ac:dyDescent="0.25">
      <c r="C15111" s="15"/>
      <c r="G15111"/>
    </row>
    <row r="15112" spans="3:7" x14ac:dyDescent="0.25">
      <c r="C15112" s="15"/>
      <c r="G15112"/>
    </row>
    <row r="15113" spans="3:7" x14ac:dyDescent="0.25">
      <c r="C15113" s="15"/>
      <c r="G15113"/>
    </row>
    <row r="15114" spans="3:7" x14ac:dyDescent="0.25">
      <c r="C15114" s="15"/>
      <c r="G15114"/>
    </row>
    <row r="15115" spans="3:7" x14ac:dyDescent="0.25">
      <c r="C15115" s="15"/>
      <c r="G15115"/>
    </row>
    <row r="15116" spans="3:7" x14ac:dyDescent="0.25">
      <c r="C15116" s="15"/>
      <c r="G15116"/>
    </row>
    <row r="15117" spans="3:7" x14ac:dyDescent="0.25">
      <c r="C15117" s="15"/>
      <c r="G15117"/>
    </row>
    <row r="15118" spans="3:7" x14ac:dyDescent="0.25">
      <c r="C15118" s="15"/>
      <c r="G15118"/>
    </row>
    <row r="15119" spans="3:7" x14ac:dyDescent="0.25">
      <c r="C15119" s="15"/>
      <c r="G15119"/>
    </row>
    <row r="15120" spans="3:7" x14ac:dyDescent="0.25">
      <c r="C15120" s="15"/>
      <c r="G15120"/>
    </row>
    <row r="15121" spans="3:7" x14ac:dyDescent="0.25">
      <c r="C15121" s="15"/>
      <c r="G15121"/>
    </row>
    <row r="15122" spans="3:7" x14ac:dyDescent="0.25">
      <c r="C15122" s="15"/>
      <c r="G15122"/>
    </row>
    <row r="15123" spans="3:7" x14ac:dyDescent="0.25">
      <c r="C15123" s="15"/>
      <c r="G15123"/>
    </row>
    <row r="15124" spans="3:7" x14ac:dyDescent="0.25">
      <c r="C15124" s="15"/>
      <c r="G15124"/>
    </row>
    <row r="15125" spans="3:7" x14ac:dyDescent="0.25">
      <c r="C15125" s="15"/>
      <c r="G15125"/>
    </row>
    <row r="15126" spans="3:7" x14ac:dyDescent="0.25">
      <c r="C15126" s="15"/>
      <c r="G15126"/>
    </row>
    <row r="15127" spans="3:7" x14ac:dyDescent="0.25">
      <c r="C15127" s="15"/>
      <c r="G15127"/>
    </row>
    <row r="15128" spans="3:7" x14ac:dyDescent="0.25">
      <c r="C15128" s="15"/>
      <c r="G15128"/>
    </row>
    <row r="15129" spans="3:7" x14ac:dyDescent="0.25">
      <c r="C15129" s="15"/>
      <c r="G15129"/>
    </row>
    <row r="15130" spans="3:7" x14ac:dyDescent="0.25">
      <c r="C15130" s="15"/>
      <c r="G15130"/>
    </row>
    <row r="15131" spans="3:7" x14ac:dyDescent="0.25">
      <c r="C15131" s="15"/>
      <c r="G15131"/>
    </row>
    <row r="15132" spans="3:7" x14ac:dyDescent="0.25">
      <c r="C15132" s="15"/>
      <c r="G15132"/>
    </row>
    <row r="15133" spans="3:7" x14ac:dyDescent="0.25">
      <c r="C15133" s="15"/>
      <c r="G15133"/>
    </row>
    <row r="15134" spans="3:7" x14ac:dyDescent="0.25">
      <c r="C15134" s="15"/>
      <c r="G15134"/>
    </row>
    <row r="15135" spans="3:7" x14ac:dyDescent="0.25">
      <c r="C15135" s="15"/>
      <c r="G15135"/>
    </row>
    <row r="15136" spans="3:7" x14ac:dyDescent="0.25">
      <c r="C15136" s="15"/>
      <c r="G15136"/>
    </row>
    <row r="15137" spans="3:7" x14ac:dyDescent="0.25">
      <c r="C15137" s="15"/>
      <c r="G15137"/>
    </row>
    <row r="15138" spans="3:7" x14ac:dyDescent="0.25">
      <c r="C15138" s="15"/>
      <c r="G15138"/>
    </row>
    <row r="15139" spans="3:7" x14ac:dyDescent="0.25">
      <c r="C15139" s="15"/>
      <c r="G15139"/>
    </row>
    <row r="15140" spans="3:7" x14ac:dyDescent="0.25">
      <c r="C15140" s="15"/>
      <c r="G15140"/>
    </row>
    <row r="15141" spans="3:7" x14ac:dyDescent="0.25">
      <c r="C15141" s="15"/>
      <c r="G15141"/>
    </row>
    <row r="15142" spans="3:7" x14ac:dyDescent="0.25">
      <c r="C15142" s="15"/>
      <c r="G15142"/>
    </row>
    <row r="15143" spans="3:7" x14ac:dyDescent="0.25">
      <c r="C15143" s="15"/>
      <c r="G15143"/>
    </row>
    <row r="15144" spans="3:7" x14ac:dyDescent="0.25">
      <c r="C15144" s="15"/>
      <c r="G15144"/>
    </row>
    <row r="15145" spans="3:7" x14ac:dyDescent="0.25">
      <c r="C15145" s="15"/>
      <c r="G15145"/>
    </row>
    <row r="15146" spans="3:7" x14ac:dyDescent="0.25">
      <c r="C15146" s="15"/>
      <c r="G15146"/>
    </row>
    <row r="15147" spans="3:7" x14ac:dyDescent="0.25">
      <c r="C15147" s="15"/>
      <c r="G15147"/>
    </row>
    <row r="15148" spans="3:7" x14ac:dyDescent="0.25">
      <c r="C15148" s="15"/>
      <c r="G15148"/>
    </row>
    <row r="15149" spans="3:7" x14ac:dyDescent="0.25">
      <c r="C15149" s="15"/>
      <c r="G15149"/>
    </row>
    <row r="15150" spans="3:7" x14ac:dyDescent="0.25">
      <c r="C15150" s="15"/>
      <c r="G15150"/>
    </row>
    <row r="15151" spans="3:7" x14ac:dyDescent="0.25">
      <c r="C15151" s="15"/>
      <c r="G15151"/>
    </row>
    <row r="15152" spans="3:7" x14ac:dyDescent="0.25">
      <c r="C15152" s="15"/>
      <c r="G15152"/>
    </row>
    <row r="15153" spans="3:7" x14ac:dyDescent="0.25">
      <c r="C15153" s="15"/>
      <c r="G15153"/>
    </row>
    <row r="15154" spans="3:7" x14ac:dyDescent="0.25">
      <c r="C15154" s="15"/>
      <c r="G15154"/>
    </row>
    <row r="15155" spans="3:7" x14ac:dyDescent="0.25">
      <c r="C15155" s="15"/>
      <c r="G15155"/>
    </row>
    <row r="15156" spans="3:7" x14ac:dyDescent="0.25">
      <c r="C15156" s="15"/>
      <c r="G15156"/>
    </row>
    <row r="15157" spans="3:7" x14ac:dyDescent="0.25">
      <c r="C15157" s="15"/>
      <c r="G15157"/>
    </row>
    <row r="15158" spans="3:7" x14ac:dyDescent="0.25">
      <c r="C15158" s="15"/>
      <c r="G15158"/>
    </row>
    <row r="15159" spans="3:7" x14ac:dyDescent="0.25">
      <c r="C15159" s="15"/>
      <c r="G15159"/>
    </row>
    <row r="15160" spans="3:7" x14ac:dyDescent="0.25">
      <c r="C15160" s="15"/>
      <c r="G15160"/>
    </row>
    <row r="15161" spans="3:7" x14ac:dyDescent="0.25">
      <c r="C15161" s="15"/>
      <c r="G15161"/>
    </row>
    <row r="15162" spans="3:7" x14ac:dyDescent="0.25">
      <c r="C15162" s="15"/>
      <c r="G15162"/>
    </row>
    <row r="15163" spans="3:7" x14ac:dyDescent="0.25">
      <c r="C15163" s="15"/>
      <c r="G15163"/>
    </row>
    <row r="15164" spans="3:7" x14ac:dyDescent="0.25">
      <c r="C15164" s="15"/>
      <c r="G15164"/>
    </row>
    <row r="15165" spans="3:7" x14ac:dyDescent="0.25">
      <c r="C15165" s="15"/>
      <c r="G15165"/>
    </row>
    <row r="15166" spans="3:7" x14ac:dyDescent="0.25">
      <c r="C15166" s="15"/>
      <c r="G15166"/>
    </row>
    <row r="15167" spans="3:7" x14ac:dyDescent="0.25">
      <c r="C15167" s="15"/>
      <c r="G15167"/>
    </row>
    <row r="15168" spans="3:7" x14ac:dyDescent="0.25">
      <c r="C15168" s="15"/>
      <c r="G15168"/>
    </row>
    <row r="15169" spans="3:7" x14ac:dyDescent="0.25">
      <c r="C15169" s="15"/>
      <c r="G15169"/>
    </row>
    <row r="15170" spans="3:7" x14ac:dyDescent="0.25">
      <c r="C15170" s="15"/>
      <c r="G15170"/>
    </row>
    <row r="15171" spans="3:7" x14ac:dyDescent="0.25">
      <c r="C15171" s="15"/>
      <c r="G15171"/>
    </row>
    <row r="15172" spans="3:7" x14ac:dyDescent="0.25">
      <c r="C15172" s="15"/>
      <c r="G15172"/>
    </row>
    <row r="15173" spans="3:7" x14ac:dyDescent="0.25">
      <c r="C15173" s="15"/>
      <c r="G15173"/>
    </row>
    <row r="15174" spans="3:7" x14ac:dyDescent="0.25">
      <c r="C15174" s="15"/>
      <c r="G15174"/>
    </row>
    <row r="15175" spans="3:7" x14ac:dyDescent="0.25">
      <c r="C15175" s="15"/>
      <c r="G15175"/>
    </row>
    <row r="15176" spans="3:7" x14ac:dyDescent="0.25">
      <c r="C15176" s="15"/>
      <c r="G15176"/>
    </row>
    <row r="15177" spans="3:7" x14ac:dyDescent="0.25">
      <c r="C15177" s="15"/>
      <c r="G15177"/>
    </row>
    <row r="15178" spans="3:7" x14ac:dyDescent="0.25">
      <c r="C15178" s="15"/>
      <c r="G15178"/>
    </row>
    <row r="15179" spans="3:7" x14ac:dyDescent="0.25">
      <c r="C15179" s="15"/>
      <c r="G15179"/>
    </row>
    <row r="15180" spans="3:7" x14ac:dyDescent="0.25">
      <c r="C15180" s="15"/>
      <c r="G15180"/>
    </row>
    <row r="15181" spans="3:7" x14ac:dyDescent="0.25">
      <c r="C15181" s="15"/>
      <c r="G15181"/>
    </row>
    <row r="15182" spans="3:7" x14ac:dyDescent="0.25">
      <c r="C15182" s="15"/>
      <c r="G15182"/>
    </row>
    <row r="15183" spans="3:7" x14ac:dyDescent="0.25">
      <c r="C15183" s="15"/>
      <c r="G15183"/>
    </row>
    <row r="15184" spans="3:7" x14ac:dyDescent="0.25">
      <c r="C15184" s="15"/>
      <c r="G15184"/>
    </row>
    <row r="15185" spans="3:7" x14ac:dyDescent="0.25">
      <c r="C15185" s="15"/>
      <c r="G15185"/>
    </row>
    <row r="15186" spans="3:7" x14ac:dyDescent="0.25">
      <c r="C15186" s="15"/>
      <c r="G15186"/>
    </row>
    <row r="15187" spans="3:7" x14ac:dyDescent="0.25">
      <c r="C15187" s="15"/>
      <c r="G15187"/>
    </row>
    <row r="15188" spans="3:7" x14ac:dyDescent="0.25">
      <c r="C15188" s="15"/>
      <c r="G15188"/>
    </row>
    <row r="15189" spans="3:7" x14ac:dyDescent="0.25">
      <c r="C15189" s="15"/>
      <c r="G15189"/>
    </row>
    <row r="15190" spans="3:7" x14ac:dyDescent="0.25">
      <c r="C15190" s="15"/>
      <c r="G15190"/>
    </row>
    <row r="15191" spans="3:7" x14ac:dyDescent="0.25">
      <c r="C15191" s="15"/>
      <c r="G15191"/>
    </row>
    <row r="15192" spans="3:7" x14ac:dyDescent="0.25">
      <c r="C15192" s="15"/>
      <c r="G15192"/>
    </row>
    <row r="15193" spans="3:7" x14ac:dyDescent="0.25">
      <c r="C15193" s="15"/>
      <c r="G15193"/>
    </row>
    <row r="15194" spans="3:7" x14ac:dyDescent="0.25">
      <c r="C15194" s="15"/>
      <c r="G15194"/>
    </row>
    <row r="15195" spans="3:7" x14ac:dyDescent="0.25">
      <c r="C15195" s="15"/>
      <c r="G15195"/>
    </row>
    <row r="15196" spans="3:7" x14ac:dyDescent="0.25">
      <c r="C15196" s="15"/>
      <c r="G15196"/>
    </row>
    <row r="15197" spans="3:7" x14ac:dyDescent="0.25">
      <c r="C15197" s="15"/>
      <c r="G15197"/>
    </row>
    <row r="15198" spans="3:7" x14ac:dyDescent="0.25">
      <c r="C15198" s="15"/>
      <c r="G15198"/>
    </row>
    <row r="15199" spans="3:7" x14ac:dyDescent="0.25">
      <c r="C15199" s="15"/>
      <c r="G15199"/>
    </row>
    <row r="15200" spans="3:7" x14ac:dyDescent="0.25">
      <c r="C15200" s="15"/>
      <c r="G15200"/>
    </row>
    <row r="15201" spans="3:7" x14ac:dyDescent="0.25">
      <c r="C15201" s="15"/>
      <c r="G15201"/>
    </row>
    <row r="15202" spans="3:7" x14ac:dyDescent="0.25">
      <c r="C15202" s="15"/>
      <c r="G15202"/>
    </row>
    <row r="15203" spans="3:7" x14ac:dyDescent="0.25">
      <c r="C15203" s="15"/>
      <c r="G15203"/>
    </row>
    <row r="15204" spans="3:7" x14ac:dyDescent="0.25">
      <c r="C15204" s="15"/>
      <c r="G15204"/>
    </row>
    <row r="15205" spans="3:7" x14ac:dyDescent="0.25">
      <c r="C15205" s="15"/>
      <c r="G15205"/>
    </row>
    <row r="15206" spans="3:7" x14ac:dyDescent="0.25">
      <c r="C15206" s="15"/>
      <c r="G15206"/>
    </row>
    <row r="15207" spans="3:7" x14ac:dyDescent="0.25">
      <c r="C15207" s="15"/>
      <c r="G15207"/>
    </row>
    <row r="15208" spans="3:7" x14ac:dyDescent="0.25">
      <c r="C15208" s="15"/>
      <c r="G15208"/>
    </row>
    <row r="15209" spans="3:7" x14ac:dyDescent="0.25">
      <c r="C15209" s="15"/>
      <c r="G15209"/>
    </row>
    <row r="15210" spans="3:7" x14ac:dyDescent="0.25">
      <c r="C15210" s="15"/>
      <c r="G15210"/>
    </row>
    <row r="15211" spans="3:7" x14ac:dyDescent="0.25">
      <c r="C15211" s="15"/>
      <c r="G15211"/>
    </row>
    <row r="15212" spans="3:7" x14ac:dyDescent="0.25">
      <c r="C15212" s="15"/>
      <c r="G15212"/>
    </row>
    <row r="15213" spans="3:7" x14ac:dyDescent="0.25">
      <c r="C15213" s="15"/>
      <c r="G15213"/>
    </row>
    <row r="15214" spans="3:7" x14ac:dyDescent="0.25">
      <c r="C15214" s="15"/>
      <c r="G15214"/>
    </row>
    <row r="15215" spans="3:7" x14ac:dyDescent="0.25">
      <c r="C15215" s="15"/>
      <c r="G15215"/>
    </row>
    <row r="15216" spans="3:7" x14ac:dyDescent="0.25">
      <c r="C15216" s="15"/>
      <c r="G15216"/>
    </row>
    <row r="15217" spans="3:7" x14ac:dyDescent="0.25">
      <c r="C15217" s="15"/>
      <c r="G15217"/>
    </row>
    <row r="15218" spans="3:7" x14ac:dyDescent="0.25">
      <c r="C15218" s="15"/>
      <c r="G15218"/>
    </row>
    <row r="15219" spans="3:7" x14ac:dyDescent="0.25">
      <c r="C15219" s="15"/>
      <c r="G15219"/>
    </row>
    <row r="15220" spans="3:7" x14ac:dyDescent="0.25">
      <c r="C15220" s="15"/>
      <c r="G15220"/>
    </row>
    <row r="15221" spans="3:7" x14ac:dyDescent="0.25">
      <c r="C15221" s="15"/>
      <c r="G15221"/>
    </row>
    <row r="15222" spans="3:7" x14ac:dyDescent="0.25">
      <c r="C15222" s="15"/>
      <c r="G15222"/>
    </row>
    <row r="15223" spans="3:7" x14ac:dyDescent="0.25">
      <c r="C15223" s="15"/>
      <c r="G15223"/>
    </row>
    <row r="15224" spans="3:7" x14ac:dyDescent="0.25">
      <c r="C15224" s="15"/>
      <c r="G15224"/>
    </row>
    <row r="15225" spans="3:7" x14ac:dyDescent="0.25">
      <c r="C15225" s="15"/>
      <c r="G15225"/>
    </row>
    <row r="15226" spans="3:7" x14ac:dyDescent="0.25">
      <c r="C15226" s="15"/>
      <c r="G15226"/>
    </row>
    <row r="15227" spans="3:7" x14ac:dyDescent="0.25">
      <c r="C15227" s="15"/>
      <c r="G15227"/>
    </row>
    <row r="15228" spans="3:7" x14ac:dyDescent="0.25">
      <c r="C15228" s="15"/>
      <c r="G15228"/>
    </row>
    <row r="15229" spans="3:7" x14ac:dyDescent="0.25">
      <c r="C15229" s="15"/>
      <c r="G15229"/>
    </row>
    <row r="15230" spans="3:7" x14ac:dyDescent="0.25">
      <c r="C15230" s="15"/>
      <c r="G15230"/>
    </row>
    <row r="15231" spans="3:7" x14ac:dyDescent="0.25">
      <c r="C15231" s="15"/>
      <c r="G15231"/>
    </row>
    <row r="15232" spans="3:7" x14ac:dyDescent="0.25">
      <c r="C15232" s="15"/>
      <c r="G15232"/>
    </row>
    <row r="15233" spans="3:7" x14ac:dyDescent="0.25">
      <c r="C15233" s="15"/>
      <c r="G15233"/>
    </row>
    <row r="15234" spans="3:7" x14ac:dyDescent="0.25">
      <c r="C15234" s="15"/>
      <c r="G15234"/>
    </row>
    <row r="15235" spans="3:7" x14ac:dyDescent="0.25">
      <c r="C15235" s="15"/>
      <c r="G15235"/>
    </row>
    <row r="15236" spans="3:7" x14ac:dyDescent="0.25">
      <c r="C15236" s="15"/>
      <c r="G15236"/>
    </row>
    <row r="15237" spans="3:7" x14ac:dyDescent="0.25">
      <c r="C15237" s="15"/>
      <c r="G15237"/>
    </row>
    <row r="15238" spans="3:7" x14ac:dyDescent="0.25">
      <c r="C15238" s="15"/>
      <c r="G15238"/>
    </row>
    <row r="15239" spans="3:7" x14ac:dyDescent="0.25">
      <c r="C15239" s="15"/>
      <c r="G15239"/>
    </row>
    <row r="15240" spans="3:7" x14ac:dyDescent="0.25">
      <c r="C15240" s="15"/>
      <c r="G15240"/>
    </row>
    <row r="15241" spans="3:7" x14ac:dyDescent="0.25">
      <c r="C15241" s="15"/>
      <c r="G15241"/>
    </row>
    <row r="15242" spans="3:7" x14ac:dyDescent="0.25">
      <c r="C15242" s="15"/>
      <c r="G15242"/>
    </row>
    <row r="15243" spans="3:7" x14ac:dyDescent="0.25">
      <c r="C15243" s="15"/>
      <c r="G15243"/>
    </row>
    <row r="15244" spans="3:7" x14ac:dyDescent="0.25">
      <c r="C15244" s="15"/>
      <c r="G15244"/>
    </row>
    <row r="15245" spans="3:7" x14ac:dyDescent="0.25">
      <c r="C15245" s="15"/>
      <c r="G15245"/>
    </row>
    <row r="15246" spans="3:7" x14ac:dyDescent="0.25">
      <c r="C15246" s="15"/>
      <c r="G15246"/>
    </row>
    <row r="15247" spans="3:7" x14ac:dyDescent="0.25">
      <c r="C15247" s="15"/>
      <c r="G15247"/>
    </row>
    <row r="15248" spans="3:7" x14ac:dyDescent="0.25">
      <c r="C15248" s="15"/>
      <c r="G15248"/>
    </row>
    <row r="15249" spans="3:7" x14ac:dyDescent="0.25">
      <c r="C15249" s="15"/>
      <c r="G15249"/>
    </row>
    <row r="15250" spans="3:7" x14ac:dyDescent="0.25">
      <c r="C15250" s="15"/>
      <c r="G15250"/>
    </row>
    <row r="15251" spans="3:7" x14ac:dyDescent="0.25">
      <c r="C15251" s="15"/>
      <c r="G15251"/>
    </row>
    <row r="15252" spans="3:7" x14ac:dyDescent="0.25">
      <c r="C15252" s="15"/>
      <c r="G15252"/>
    </row>
    <row r="15253" spans="3:7" x14ac:dyDescent="0.25">
      <c r="C15253" s="15"/>
      <c r="G15253"/>
    </row>
    <row r="15254" spans="3:7" x14ac:dyDescent="0.25">
      <c r="C15254" s="15"/>
      <c r="G15254"/>
    </row>
    <row r="15255" spans="3:7" x14ac:dyDescent="0.25">
      <c r="C15255" s="15"/>
      <c r="G15255"/>
    </row>
    <row r="15256" spans="3:7" x14ac:dyDescent="0.25">
      <c r="C15256" s="15"/>
      <c r="G15256"/>
    </row>
    <row r="15257" spans="3:7" x14ac:dyDescent="0.25">
      <c r="C15257" s="15"/>
      <c r="G15257"/>
    </row>
    <row r="15258" spans="3:7" x14ac:dyDescent="0.25">
      <c r="C15258" s="15"/>
      <c r="G15258"/>
    </row>
    <row r="15259" spans="3:7" x14ac:dyDescent="0.25">
      <c r="C15259" s="15"/>
      <c r="G15259"/>
    </row>
    <row r="15260" spans="3:7" x14ac:dyDescent="0.25">
      <c r="C15260" s="15"/>
      <c r="G15260"/>
    </row>
    <row r="15261" spans="3:7" x14ac:dyDescent="0.25">
      <c r="C15261" s="15"/>
      <c r="G15261"/>
    </row>
    <row r="15262" spans="3:7" x14ac:dyDescent="0.25">
      <c r="C15262" s="15"/>
      <c r="G15262"/>
    </row>
    <row r="15263" spans="3:7" x14ac:dyDescent="0.25">
      <c r="C15263" s="15"/>
      <c r="G15263"/>
    </row>
    <row r="15264" spans="3:7" x14ac:dyDescent="0.25">
      <c r="C15264" s="15"/>
      <c r="G15264"/>
    </row>
    <row r="15265" spans="3:7" x14ac:dyDescent="0.25">
      <c r="C15265" s="15"/>
      <c r="G15265"/>
    </row>
    <row r="15266" spans="3:7" x14ac:dyDescent="0.25">
      <c r="C15266" s="15"/>
      <c r="G15266"/>
    </row>
    <row r="15267" spans="3:7" x14ac:dyDescent="0.25">
      <c r="C15267" s="15"/>
      <c r="G15267"/>
    </row>
    <row r="15268" spans="3:7" x14ac:dyDescent="0.25">
      <c r="C15268" s="15"/>
      <c r="G15268"/>
    </row>
    <row r="15269" spans="3:7" x14ac:dyDescent="0.25">
      <c r="C15269" s="15"/>
      <c r="G15269"/>
    </row>
    <row r="15270" spans="3:7" x14ac:dyDescent="0.25">
      <c r="C15270" s="15"/>
      <c r="G15270"/>
    </row>
    <row r="15271" spans="3:7" x14ac:dyDescent="0.25">
      <c r="C15271" s="15"/>
      <c r="G15271"/>
    </row>
    <row r="15272" spans="3:7" x14ac:dyDescent="0.25">
      <c r="C15272" s="15"/>
      <c r="G15272"/>
    </row>
    <row r="15273" spans="3:7" x14ac:dyDescent="0.25">
      <c r="C15273" s="15"/>
      <c r="G15273"/>
    </row>
    <row r="15274" spans="3:7" x14ac:dyDescent="0.25">
      <c r="C15274" s="15"/>
      <c r="G15274"/>
    </row>
    <row r="15275" spans="3:7" x14ac:dyDescent="0.25">
      <c r="C15275" s="15"/>
      <c r="G15275"/>
    </row>
    <row r="15276" spans="3:7" x14ac:dyDescent="0.25">
      <c r="C15276" s="15"/>
      <c r="G15276"/>
    </row>
    <row r="15277" spans="3:7" x14ac:dyDescent="0.25">
      <c r="C15277" s="15"/>
      <c r="G15277"/>
    </row>
    <row r="15278" spans="3:7" x14ac:dyDescent="0.25">
      <c r="C15278" s="15"/>
      <c r="G15278"/>
    </row>
    <row r="15279" spans="3:7" x14ac:dyDescent="0.25">
      <c r="C15279" s="15"/>
      <c r="G15279"/>
    </row>
    <row r="15280" spans="3:7" x14ac:dyDescent="0.25">
      <c r="C15280" s="15"/>
      <c r="G15280"/>
    </row>
    <row r="15281" spans="3:7" x14ac:dyDescent="0.25">
      <c r="C15281" s="15"/>
      <c r="G15281"/>
    </row>
    <row r="15282" spans="3:7" x14ac:dyDescent="0.25">
      <c r="C15282" s="15"/>
      <c r="G15282"/>
    </row>
    <row r="15283" spans="3:7" x14ac:dyDescent="0.25">
      <c r="C15283" s="15"/>
      <c r="G15283"/>
    </row>
    <row r="15284" spans="3:7" x14ac:dyDescent="0.25">
      <c r="C15284" s="15"/>
      <c r="G15284"/>
    </row>
    <row r="15285" spans="3:7" x14ac:dyDescent="0.25">
      <c r="C15285" s="15"/>
      <c r="G15285"/>
    </row>
    <row r="15286" spans="3:7" x14ac:dyDescent="0.25">
      <c r="C15286" s="15"/>
      <c r="G15286"/>
    </row>
    <row r="15287" spans="3:7" x14ac:dyDescent="0.25">
      <c r="C15287" s="15"/>
      <c r="G15287"/>
    </row>
    <row r="15288" spans="3:7" x14ac:dyDescent="0.25">
      <c r="C15288" s="15"/>
      <c r="G15288"/>
    </row>
    <row r="15289" spans="3:7" x14ac:dyDescent="0.25">
      <c r="C15289" s="15"/>
      <c r="G15289"/>
    </row>
    <row r="15290" spans="3:7" x14ac:dyDescent="0.25">
      <c r="C15290" s="15"/>
      <c r="G15290"/>
    </row>
    <row r="15291" spans="3:7" x14ac:dyDescent="0.25">
      <c r="C15291" s="15"/>
      <c r="G15291"/>
    </row>
    <row r="15292" spans="3:7" x14ac:dyDescent="0.25">
      <c r="C15292" s="15"/>
      <c r="G15292"/>
    </row>
    <row r="15293" spans="3:7" x14ac:dyDescent="0.25">
      <c r="C15293" s="15"/>
      <c r="G15293"/>
    </row>
    <row r="15294" spans="3:7" x14ac:dyDescent="0.25">
      <c r="C15294" s="15"/>
      <c r="G15294"/>
    </row>
    <row r="15295" spans="3:7" x14ac:dyDescent="0.25">
      <c r="C15295" s="15"/>
      <c r="G15295"/>
    </row>
    <row r="15296" spans="3:7" x14ac:dyDescent="0.25">
      <c r="C15296" s="15"/>
      <c r="G15296"/>
    </row>
    <row r="15297" spans="3:7" x14ac:dyDescent="0.25">
      <c r="C15297" s="15"/>
      <c r="G15297"/>
    </row>
    <row r="15298" spans="3:7" x14ac:dyDescent="0.25">
      <c r="C15298" s="15"/>
      <c r="G15298"/>
    </row>
    <row r="15299" spans="3:7" x14ac:dyDescent="0.25">
      <c r="C15299" s="15"/>
      <c r="G15299"/>
    </row>
    <row r="15300" spans="3:7" x14ac:dyDescent="0.25">
      <c r="C15300" s="15"/>
      <c r="G15300"/>
    </row>
    <row r="15301" spans="3:7" x14ac:dyDescent="0.25">
      <c r="C15301" s="15"/>
      <c r="G15301"/>
    </row>
    <row r="15302" spans="3:7" x14ac:dyDescent="0.25">
      <c r="C15302" s="15"/>
      <c r="G15302"/>
    </row>
    <row r="15303" spans="3:7" x14ac:dyDescent="0.25">
      <c r="C15303" s="15"/>
      <c r="G15303"/>
    </row>
    <row r="15304" spans="3:7" x14ac:dyDescent="0.25">
      <c r="C15304" s="15"/>
      <c r="G15304"/>
    </row>
    <row r="15305" spans="3:7" x14ac:dyDescent="0.25">
      <c r="C15305" s="15"/>
      <c r="G15305"/>
    </row>
    <row r="15306" spans="3:7" x14ac:dyDescent="0.25">
      <c r="C15306" s="15"/>
      <c r="G15306"/>
    </row>
    <row r="15307" spans="3:7" x14ac:dyDescent="0.25">
      <c r="C15307" s="15"/>
      <c r="G15307"/>
    </row>
    <row r="15308" spans="3:7" x14ac:dyDescent="0.25">
      <c r="C15308" s="15"/>
      <c r="G15308"/>
    </row>
    <row r="15309" spans="3:7" x14ac:dyDescent="0.25">
      <c r="C15309" s="15"/>
      <c r="G15309"/>
    </row>
    <row r="15310" spans="3:7" x14ac:dyDescent="0.25">
      <c r="C15310" s="15"/>
      <c r="G15310"/>
    </row>
    <row r="15311" spans="3:7" x14ac:dyDescent="0.25">
      <c r="C15311" s="15"/>
      <c r="G15311"/>
    </row>
    <row r="15312" spans="3:7" x14ac:dyDescent="0.25">
      <c r="C15312" s="15"/>
      <c r="G15312"/>
    </row>
    <row r="15313" spans="3:7" x14ac:dyDescent="0.25">
      <c r="C15313" s="15"/>
      <c r="G15313"/>
    </row>
    <row r="15314" spans="3:7" x14ac:dyDescent="0.25">
      <c r="C15314" s="15"/>
      <c r="G15314"/>
    </row>
    <row r="15315" spans="3:7" x14ac:dyDescent="0.25">
      <c r="C15315" s="15"/>
      <c r="G15315"/>
    </row>
    <row r="15316" spans="3:7" x14ac:dyDescent="0.25">
      <c r="C15316" s="15"/>
      <c r="G15316"/>
    </row>
    <row r="15317" spans="3:7" x14ac:dyDescent="0.25">
      <c r="C15317" s="15"/>
      <c r="G15317"/>
    </row>
    <row r="15318" spans="3:7" x14ac:dyDescent="0.25">
      <c r="C15318" s="15"/>
      <c r="G15318"/>
    </row>
    <row r="15319" spans="3:7" x14ac:dyDescent="0.25">
      <c r="C15319" s="15"/>
      <c r="G15319"/>
    </row>
    <row r="15320" spans="3:7" x14ac:dyDescent="0.25">
      <c r="C15320" s="15"/>
      <c r="G15320"/>
    </row>
    <row r="15321" spans="3:7" x14ac:dyDescent="0.25">
      <c r="C15321" s="15"/>
      <c r="G15321"/>
    </row>
    <row r="15322" spans="3:7" x14ac:dyDescent="0.25">
      <c r="C15322" s="15"/>
      <c r="G15322"/>
    </row>
    <row r="15323" spans="3:7" x14ac:dyDescent="0.25">
      <c r="C15323" s="15"/>
      <c r="G15323"/>
    </row>
    <row r="15324" spans="3:7" x14ac:dyDescent="0.25">
      <c r="C15324" s="15"/>
      <c r="G15324"/>
    </row>
    <row r="15325" spans="3:7" x14ac:dyDescent="0.25">
      <c r="C15325" s="15"/>
      <c r="G15325"/>
    </row>
    <row r="15326" spans="3:7" x14ac:dyDescent="0.25">
      <c r="C15326" s="15"/>
      <c r="G15326"/>
    </row>
    <row r="15327" spans="3:7" x14ac:dyDescent="0.25">
      <c r="C15327" s="15"/>
      <c r="G15327"/>
    </row>
    <row r="15328" spans="3:7" x14ac:dyDescent="0.25">
      <c r="C15328" s="15"/>
      <c r="G15328"/>
    </row>
    <row r="15329" spans="3:7" x14ac:dyDescent="0.25">
      <c r="C15329" s="15"/>
      <c r="G15329"/>
    </row>
    <row r="15330" spans="3:7" x14ac:dyDescent="0.25">
      <c r="C15330" s="15"/>
      <c r="G15330"/>
    </row>
    <row r="15331" spans="3:7" x14ac:dyDescent="0.25">
      <c r="C15331" s="15"/>
      <c r="G15331"/>
    </row>
    <row r="15332" spans="3:7" x14ac:dyDescent="0.25">
      <c r="C15332" s="15"/>
      <c r="G15332"/>
    </row>
    <row r="15333" spans="3:7" x14ac:dyDescent="0.25">
      <c r="C15333" s="15"/>
      <c r="G15333"/>
    </row>
    <row r="15334" spans="3:7" x14ac:dyDescent="0.25">
      <c r="C15334" s="15"/>
      <c r="G15334"/>
    </row>
    <row r="15335" spans="3:7" x14ac:dyDescent="0.25">
      <c r="C15335" s="15"/>
      <c r="G15335"/>
    </row>
    <row r="15336" spans="3:7" x14ac:dyDescent="0.25">
      <c r="C15336" s="15"/>
      <c r="G15336"/>
    </row>
    <row r="15337" spans="3:7" x14ac:dyDescent="0.25">
      <c r="C15337" s="15"/>
      <c r="G15337"/>
    </row>
    <row r="15338" spans="3:7" x14ac:dyDescent="0.25">
      <c r="C15338" s="15"/>
      <c r="G15338"/>
    </row>
    <row r="15339" spans="3:7" x14ac:dyDescent="0.25">
      <c r="C15339" s="15"/>
      <c r="G15339"/>
    </row>
    <row r="15340" spans="3:7" x14ac:dyDescent="0.25">
      <c r="C15340" s="15"/>
      <c r="G15340"/>
    </row>
    <row r="15341" spans="3:7" x14ac:dyDescent="0.25">
      <c r="C15341" s="15"/>
      <c r="G15341"/>
    </row>
    <row r="15342" spans="3:7" x14ac:dyDescent="0.25">
      <c r="C15342" s="15"/>
      <c r="G15342"/>
    </row>
    <row r="15343" spans="3:7" x14ac:dyDescent="0.25">
      <c r="C15343" s="15"/>
      <c r="G15343"/>
    </row>
    <row r="15344" spans="3:7" x14ac:dyDescent="0.25">
      <c r="C15344" s="15"/>
      <c r="G15344"/>
    </row>
    <row r="15345" spans="3:7" x14ac:dyDescent="0.25">
      <c r="C15345" s="15"/>
      <c r="G15345"/>
    </row>
    <row r="15346" spans="3:7" x14ac:dyDescent="0.25">
      <c r="C15346" s="15"/>
      <c r="G15346"/>
    </row>
    <row r="15347" spans="3:7" x14ac:dyDescent="0.25">
      <c r="C15347" s="15"/>
      <c r="G15347"/>
    </row>
    <row r="15348" spans="3:7" x14ac:dyDescent="0.25">
      <c r="C15348" s="15"/>
      <c r="G15348"/>
    </row>
    <row r="15349" spans="3:7" x14ac:dyDescent="0.25">
      <c r="C15349" s="15"/>
      <c r="G15349"/>
    </row>
    <row r="15350" spans="3:7" x14ac:dyDescent="0.25">
      <c r="C15350" s="15"/>
      <c r="G15350"/>
    </row>
    <row r="15351" spans="3:7" x14ac:dyDescent="0.25">
      <c r="C15351" s="15"/>
      <c r="G15351"/>
    </row>
    <row r="15352" spans="3:7" x14ac:dyDescent="0.25">
      <c r="C15352" s="15"/>
      <c r="G15352"/>
    </row>
    <row r="15353" spans="3:7" x14ac:dyDescent="0.25">
      <c r="C15353" s="15"/>
      <c r="G15353"/>
    </row>
    <row r="15354" spans="3:7" x14ac:dyDescent="0.25">
      <c r="C15354" s="15"/>
      <c r="G15354"/>
    </row>
    <row r="15355" spans="3:7" x14ac:dyDescent="0.25">
      <c r="C15355" s="15"/>
      <c r="G15355"/>
    </row>
    <row r="15356" spans="3:7" x14ac:dyDescent="0.25">
      <c r="C15356" s="15"/>
      <c r="G15356"/>
    </row>
    <row r="15357" spans="3:7" x14ac:dyDescent="0.25">
      <c r="C15357" s="15"/>
      <c r="G15357"/>
    </row>
    <row r="15358" spans="3:7" x14ac:dyDescent="0.25">
      <c r="C15358" s="15"/>
      <c r="G15358"/>
    </row>
    <row r="15359" spans="3:7" x14ac:dyDescent="0.25">
      <c r="C15359" s="15"/>
      <c r="G15359"/>
    </row>
    <row r="15360" spans="3:7" x14ac:dyDescent="0.25">
      <c r="C15360" s="15"/>
      <c r="G15360"/>
    </row>
    <row r="15361" spans="3:7" x14ac:dyDescent="0.25">
      <c r="C15361" s="15"/>
      <c r="G15361"/>
    </row>
    <row r="15362" spans="3:7" x14ac:dyDescent="0.25">
      <c r="C15362" s="15"/>
      <c r="G15362"/>
    </row>
    <row r="15363" spans="3:7" x14ac:dyDescent="0.25">
      <c r="C15363" s="15"/>
      <c r="G15363"/>
    </row>
    <row r="15364" spans="3:7" x14ac:dyDescent="0.25">
      <c r="C15364" s="15"/>
      <c r="G15364"/>
    </row>
    <row r="15365" spans="3:7" x14ac:dyDescent="0.25">
      <c r="C15365" s="15"/>
      <c r="G15365"/>
    </row>
    <row r="15366" spans="3:7" x14ac:dyDescent="0.25">
      <c r="C15366" s="15"/>
      <c r="G15366"/>
    </row>
    <row r="15367" spans="3:7" x14ac:dyDescent="0.25">
      <c r="C15367" s="15"/>
      <c r="G15367"/>
    </row>
    <row r="15368" spans="3:7" x14ac:dyDescent="0.25">
      <c r="C15368" s="15"/>
      <c r="G15368"/>
    </row>
    <row r="15369" spans="3:7" x14ac:dyDescent="0.25">
      <c r="C15369" s="15"/>
      <c r="G15369"/>
    </row>
    <row r="15370" spans="3:7" x14ac:dyDescent="0.25">
      <c r="C15370" s="15"/>
      <c r="G15370"/>
    </row>
    <row r="15371" spans="3:7" x14ac:dyDescent="0.25">
      <c r="C15371" s="15"/>
      <c r="G15371"/>
    </row>
    <row r="15372" spans="3:7" x14ac:dyDescent="0.25">
      <c r="C15372" s="15"/>
      <c r="G15372"/>
    </row>
    <row r="15373" spans="3:7" x14ac:dyDescent="0.25">
      <c r="C15373" s="15"/>
      <c r="G15373"/>
    </row>
    <row r="15374" spans="3:7" x14ac:dyDescent="0.25">
      <c r="C15374" s="15"/>
      <c r="G15374"/>
    </row>
    <row r="15375" spans="3:7" x14ac:dyDescent="0.25">
      <c r="C15375" s="15"/>
      <c r="G15375"/>
    </row>
    <row r="15376" spans="3:7" x14ac:dyDescent="0.25">
      <c r="C15376" s="15"/>
      <c r="G15376"/>
    </row>
    <row r="15377" spans="3:7" x14ac:dyDescent="0.25">
      <c r="C15377" s="15"/>
      <c r="G15377"/>
    </row>
    <row r="15378" spans="3:7" x14ac:dyDescent="0.25">
      <c r="C15378" s="15"/>
      <c r="G15378"/>
    </row>
    <row r="15379" spans="3:7" x14ac:dyDescent="0.25">
      <c r="C15379" s="15"/>
      <c r="G15379"/>
    </row>
    <row r="15380" spans="3:7" x14ac:dyDescent="0.25">
      <c r="C15380" s="15"/>
      <c r="G15380"/>
    </row>
    <row r="15381" spans="3:7" x14ac:dyDescent="0.25">
      <c r="C15381" s="15"/>
      <c r="G15381"/>
    </row>
    <row r="15382" spans="3:7" x14ac:dyDescent="0.25">
      <c r="C15382" s="15"/>
      <c r="G15382"/>
    </row>
    <row r="15383" spans="3:7" x14ac:dyDescent="0.25">
      <c r="C15383" s="15"/>
      <c r="G15383"/>
    </row>
    <row r="15384" spans="3:7" x14ac:dyDescent="0.25">
      <c r="C15384" s="15"/>
      <c r="G15384"/>
    </row>
    <row r="15385" spans="3:7" x14ac:dyDescent="0.25">
      <c r="C15385" s="15"/>
      <c r="G15385"/>
    </row>
    <row r="15386" spans="3:7" x14ac:dyDescent="0.25">
      <c r="C15386" s="15"/>
      <c r="G15386"/>
    </row>
    <row r="15387" spans="3:7" x14ac:dyDescent="0.25">
      <c r="C15387" s="15"/>
      <c r="G15387"/>
    </row>
    <row r="15388" spans="3:7" x14ac:dyDescent="0.25">
      <c r="C15388" s="15"/>
      <c r="G15388"/>
    </row>
    <row r="15389" spans="3:7" x14ac:dyDescent="0.25">
      <c r="C15389" s="15"/>
      <c r="G15389"/>
    </row>
    <row r="15390" spans="3:7" x14ac:dyDescent="0.25">
      <c r="C15390" s="15"/>
      <c r="G15390"/>
    </row>
    <row r="15391" spans="3:7" x14ac:dyDescent="0.25">
      <c r="C15391" s="15"/>
      <c r="G15391"/>
    </row>
    <row r="15392" spans="3:7" x14ac:dyDescent="0.25">
      <c r="C15392" s="15"/>
      <c r="G15392"/>
    </row>
    <row r="15393" spans="3:7" x14ac:dyDescent="0.25">
      <c r="C15393" s="15"/>
      <c r="G15393"/>
    </row>
    <row r="15394" spans="3:7" x14ac:dyDescent="0.25">
      <c r="C15394" s="15"/>
      <c r="G15394"/>
    </row>
    <row r="15395" spans="3:7" x14ac:dyDescent="0.25">
      <c r="C15395" s="15"/>
      <c r="G15395"/>
    </row>
    <row r="15396" spans="3:7" x14ac:dyDescent="0.25">
      <c r="C15396" s="15"/>
      <c r="G15396"/>
    </row>
    <row r="15397" spans="3:7" x14ac:dyDescent="0.25">
      <c r="C15397" s="15"/>
      <c r="G15397"/>
    </row>
    <row r="15398" spans="3:7" x14ac:dyDescent="0.25">
      <c r="C15398" s="15"/>
      <c r="G15398"/>
    </row>
    <row r="15399" spans="3:7" x14ac:dyDescent="0.25">
      <c r="C15399" s="15"/>
      <c r="G15399"/>
    </row>
    <row r="15400" spans="3:7" x14ac:dyDescent="0.25">
      <c r="C15400" s="15"/>
      <c r="G15400"/>
    </row>
    <row r="15401" spans="3:7" x14ac:dyDescent="0.25">
      <c r="C15401" s="15"/>
      <c r="G15401"/>
    </row>
    <row r="15402" spans="3:7" x14ac:dyDescent="0.25">
      <c r="C15402" s="15"/>
      <c r="G15402"/>
    </row>
    <row r="15403" spans="3:7" x14ac:dyDescent="0.25">
      <c r="C15403" s="15"/>
      <c r="G15403"/>
    </row>
    <row r="15404" spans="3:7" x14ac:dyDescent="0.25">
      <c r="C15404" s="15"/>
      <c r="G15404"/>
    </row>
    <row r="15405" spans="3:7" x14ac:dyDescent="0.25">
      <c r="C15405" s="15"/>
      <c r="G15405"/>
    </row>
    <row r="15406" spans="3:7" x14ac:dyDescent="0.25">
      <c r="C15406" s="15"/>
      <c r="G15406"/>
    </row>
    <row r="15407" spans="3:7" x14ac:dyDescent="0.25">
      <c r="C15407" s="15"/>
      <c r="G15407"/>
    </row>
    <row r="15408" spans="3:7" x14ac:dyDescent="0.25">
      <c r="C15408" s="15"/>
      <c r="G15408"/>
    </row>
    <row r="15409" spans="3:7" x14ac:dyDescent="0.25">
      <c r="C15409" s="15"/>
      <c r="G15409"/>
    </row>
    <row r="15410" spans="3:7" x14ac:dyDescent="0.25">
      <c r="C15410" s="15"/>
      <c r="G15410"/>
    </row>
    <row r="15411" spans="3:7" x14ac:dyDescent="0.25">
      <c r="C15411" s="15"/>
      <c r="G15411"/>
    </row>
    <row r="15412" spans="3:7" x14ac:dyDescent="0.25">
      <c r="C15412" s="15"/>
      <c r="G15412"/>
    </row>
    <row r="15413" spans="3:7" x14ac:dyDescent="0.25">
      <c r="C15413" s="15"/>
      <c r="G15413"/>
    </row>
    <row r="15414" spans="3:7" x14ac:dyDescent="0.25">
      <c r="C15414" s="15"/>
      <c r="G15414"/>
    </row>
    <row r="15415" spans="3:7" x14ac:dyDescent="0.25">
      <c r="C15415" s="15"/>
      <c r="G15415"/>
    </row>
    <row r="15416" spans="3:7" x14ac:dyDescent="0.25">
      <c r="C15416" s="15"/>
      <c r="G15416"/>
    </row>
    <row r="15417" spans="3:7" x14ac:dyDescent="0.25">
      <c r="C15417" s="15"/>
      <c r="G15417"/>
    </row>
    <row r="15418" spans="3:7" x14ac:dyDescent="0.25">
      <c r="C15418" s="15"/>
      <c r="G15418"/>
    </row>
    <row r="15419" spans="3:7" x14ac:dyDescent="0.25">
      <c r="C15419" s="15"/>
      <c r="G15419"/>
    </row>
    <row r="15420" spans="3:7" x14ac:dyDescent="0.25">
      <c r="C15420" s="15"/>
      <c r="G15420"/>
    </row>
    <row r="15421" spans="3:7" x14ac:dyDescent="0.25">
      <c r="C15421" s="15"/>
      <c r="G15421"/>
    </row>
    <row r="15422" spans="3:7" x14ac:dyDescent="0.25">
      <c r="C15422" s="15"/>
      <c r="G15422"/>
    </row>
    <row r="15423" spans="3:7" x14ac:dyDescent="0.25">
      <c r="C15423" s="15"/>
      <c r="G15423"/>
    </row>
    <row r="15424" spans="3:7" x14ac:dyDescent="0.25">
      <c r="C15424" s="15"/>
      <c r="G15424"/>
    </row>
    <row r="15425" spans="3:7" x14ac:dyDescent="0.25">
      <c r="C15425" s="15"/>
      <c r="G15425"/>
    </row>
    <row r="15426" spans="3:7" x14ac:dyDescent="0.25">
      <c r="C15426" s="15"/>
      <c r="G15426"/>
    </row>
    <row r="15427" spans="3:7" x14ac:dyDescent="0.25">
      <c r="C15427" s="15"/>
      <c r="G15427"/>
    </row>
    <row r="15428" spans="3:7" x14ac:dyDescent="0.25">
      <c r="C15428" s="15"/>
      <c r="G15428"/>
    </row>
    <row r="15429" spans="3:7" x14ac:dyDescent="0.25">
      <c r="C15429" s="15"/>
      <c r="G15429"/>
    </row>
    <row r="15430" spans="3:7" x14ac:dyDescent="0.25">
      <c r="C15430" s="15"/>
      <c r="G15430"/>
    </row>
    <row r="15431" spans="3:7" x14ac:dyDescent="0.25">
      <c r="C15431" s="15"/>
      <c r="G15431"/>
    </row>
    <row r="15432" spans="3:7" x14ac:dyDescent="0.25">
      <c r="C15432" s="15"/>
      <c r="G15432"/>
    </row>
    <row r="15433" spans="3:7" x14ac:dyDescent="0.25">
      <c r="C15433" s="15"/>
      <c r="G15433"/>
    </row>
    <row r="15434" spans="3:7" x14ac:dyDescent="0.25">
      <c r="C15434" s="15"/>
      <c r="G15434"/>
    </row>
    <row r="15435" spans="3:7" x14ac:dyDescent="0.25">
      <c r="C15435" s="15"/>
      <c r="G15435"/>
    </row>
    <row r="15436" spans="3:7" x14ac:dyDescent="0.25">
      <c r="C15436" s="15"/>
      <c r="G15436"/>
    </row>
    <row r="15437" spans="3:7" x14ac:dyDescent="0.25">
      <c r="C15437" s="15"/>
      <c r="G15437"/>
    </row>
    <row r="15438" spans="3:7" x14ac:dyDescent="0.25">
      <c r="C15438" s="15"/>
      <c r="G15438"/>
    </row>
    <row r="15439" spans="3:7" x14ac:dyDescent="0.25">
      <c r="C15439" s="15"/>
      <c r="G15439"/>
    </row>
    <row r="15440" spans="3:7" x14ac:dyDescent="0.25">
      <c r="C15440" s="15"/>
      <c r="G15440"/>
    </row>
    <row r="15441" spans="3:7" x14ac:dyDescent="0.25">
      <c r="C15441" s="15"/>
      <c r="G15441"/>
    </row>
    <row r="15442" spans="3:7" x14ac:dyDescent="0.25">
      <c r="C15442" s="15"/>
      <c r="G15442"/>
    </row>
    <row r="15443" spans="3:7" x14ac:dyDescent="0.25">
      <c r="C15443" s="15"/>
      <c r="G15443"/>
    </row>
    <row r="15444" spans="3:7" x14ac:dyDescent="0.25">
      <c r="C15444" s="15"/>
      <c r="G15444"/>
    </row>
    <row r="15445" spans="3:7" x14ac:dyDescent="0.25">
      <c r="C15445" s="15"/>
      <c r="G15445"/>
    </row>
    <row r="15446" spans="3:7" x14ac:dyDescent="0.25">
      <c r="C15446" s="15"/>
      <c r="G15446"/>
    </row>
    <row r="15447" spans="3:7" x14ac:dyDescent="0.25">
      <c r="C15447" s="15"/>
      <c r="G15447"/>
    </row>
    <row r="15448" spans="3:7" x14ac:dyDescent="0.25">
      <c r="C15448" s="15"/>
      <c r="G15448"/>
    </row>
    <row r="15449" spans="3:7" x14ac:dyDescent="0.25">
      <c r="C15449" s="15"/>
      <c r="G15449"/>
    </row>
    <row r="15450" spans="3:7" x14ac:dyDescent="0.25">
      <c r="C15450" s="15"/>
      <c r="G15450"/>
    </row>
    <row r="15451" spans="3:7" x14ac:dyDescent="0.25">
      <c r="C15451" s="15"/>
      <c r="G15451"/>
    </row>
    <row r="15452" spans="3:7" x14ac:dyDescent="0.25">
      <c r="C15452" s="15"/>
      <c r="G15452"/>
    </row>
    <row r="15453" spans="3:7" x14ac:dyDescent="0.25">
      <c r="C15453" s="15"/>
      <c r="G15453"/>
    </row>
    <row r="15454" spans="3:7" x14ac:dyDescent="0.25">
      <c r="C15454" s="15"/>
      <c r="G15454"/>
    </row>
    <row r="15455" spans="3:7" x14ac:dyDescent="0.25">
      <c r="C15455" s="15"/>
      <c r="G15455"/>
    </row>
    <row r="15456" spans="3:7" x14ac:dyDescent="0.25">
      <c r="C15456" s="15"/>
      <c r="G15456"/>
    </row>
    <row r="15457" spans="3:7" x14ac:dyDescent="0.25">
      <c r="C15457" s="15"/>
      <c r="G15457"/>
    </row>
    <row r="15458" spans="3:7" x14ac:dyDescent="0.25">
      <c r="C15458" s="15"/>
      <c r="G15458"/>
    </row>
    <row r="15459" spans="3:7" x14ac:dyDescent="0.25">
      <c r="C15459" s="15"/>
      <c r="G15459"/>
    </row>
    <row r="15460" spans="3:7" x14ac:dyDescent="0.25">
      <c r="C15460" s="15"/>
      <c r="G15460"/>
    </row>
    <row r="15461" spans="3:7" x14ac:dyDescent="0.25">
      <c r="C15461" s="15"/>
      <c r="G15461"/>
    </row>
    <row r="15462" spans="3:7" x14ac:dyDescent="0.25">
      <c r="C15462" s="15"/>
      <c r="G15462"/>
    </row>
    <row r="15463" spans="3:7" x14ac:dyDescent="0.25">
      <c r="C15463" s="15"/>
      <c r="G15463"/>
    </row>
    <row r="15464" spans="3:7" x14ac:dyDescent="0.25">
      <c r="C15464" s="15"/>
      <c r="G15464"/>
    </row>
    <row r="15465" spans="3:7" x14ac:dyDescent="0.25">
      <c r="C15465" s="15"/>
      <c r="G15465"/>
    </row>
    <row r="15466" spans="3:7" x14ac:dyDescent="0.25">
      <c r="C15466" s="15"/>
      <c r="G15466"/>
    </row>
    <row r="15467" spans="3:7" x14ac:dyDescent="0.25">
      <c r="C15467" s="15"/>
      <c r="G15467"/>
    </row>
    <row r="15468" spans="3:7" x14ac:dyDescent="0.25">
      <c r="C15468" s="15"/>
      <c r="G15468"/>
    </row>
    <row r="15469" spans="3:7" x14ac:dyDescent="0.25">
      <c r="C15469" s="15"/>
      <c r="G15469"/>
    </row>
    <row r="15470" spans="3:7" x14ac:dyDescent="0.25">
      <c r="C15470" s="15"/>
      <c r="G15470"/>
    </row>
    <row r="15471" spans="3:7" x14ac:dyDescent="0.25">
      <c r="C15471" s="15"/>
      <c r="G15471"/>
    </row>
    <row r="15472" spans="3:7" x14ac:dyDescent="0.25">
      <c r="C15472" s="15"/>
      <c r="G15472"/>
    </row>
    <row r="15473" spans="3:7" x14ac:dyDescent="0.25">
      <c r="C15473" s="15"/>
      <c r="G15473"/>
    </row>
    <row r="15474" spans="3:7" x14ac:dyDescent="0.25">
      <c r="C15474" s="15"/>
      <c r="G15474"/>
    </row>
    <row r="15475" spans="3:7" x14ac:dyDescent="0.25">
      <c r="C15475" s="15"/>
      <c r="G15475"/>
    </row>
    <row r="15476" spans="3:7" x14ac:dyDescent="0.25">
      <c r="C15476" s="15"/>
      <c r="G15476"/>
    </row>
    <row r="15477" spans="3:7" x14ac:dyDescent="0.25">
      <c r="C15477" s="15"/>
      <c r="G15477"/>
    </row>
    <row r="15478" spans="3:7" x14ac:dyDescent="0.25">
      <c r="C15478" s="15"/>
      <c r="G15478"/>
    </row>
    <row r="15479" spans="3:7" x14ac:dyDescent="0.25">
      <c r="C15479" s="15"/>
      <c r="G15479"/>
    </row>
    <row r="15480" spans="3:7" x14ac:dyDescent="0.25">
      <c r="C15480" s="15"/>
      <c r="G15480"/>
    </row>
    <row r="15481" spans="3:7" x14ac:dyDescent="0.25">
      <c r="C15481" s="15"/>
      <c r="G15481"/>
    </row>
    <row r="15482" spans="3:7" x14ac:dyDescent="0.25">
      <c r="C15482" s="15"/>
      <c r="G15482"/>
    </row>
    <row r="15483" spans="3:7" x14ac:dyDescent="0.25">
      <c r="C15483" s="15"/>
      <c r="G15483"/>
    </row>
    <row r="15484" spans="3:7" x14ac:dyDescent="0.25">
      <c r="C15484" s="15"/>
      <c r="G15484"/>
    </row>
    <row r="15485" spans="3:7" x14ac:dyDescent="0.25">
      <c r="C15485" s="15"/>
      <c r="G15485"/>
    </row>
    <row r="15486" spans="3:7" x14ac:dyDescent="0.25">
      <c r="C15486" s="15"/>
      <c r="G15486"/>
    </row>
    <row r="15487" spans="3:7" x14ac:dyDescent="0.25">
      <c r="C15487" s="15"/>
      <c r="G15487"/>
    </row>
    <row r="15488" spans="3:7" x14ac:dyDescent="0.25">
      <c r="C15488" s="15"/>
      <c r="G15488"/>
    </row>
    <row r="15489" spans="3:7" x14ac:dyDescent="0.25">
      <c r="C15489" s="15"/>
      <c r="G15489"/>
    </row>
    <row r="15490" spans="3:7" x14ac:dyDescent="0.25">
      <c r="C15490" s="15"/>
      <c r="G15490"/>
    </row>
    <row r="15491" spans="3:7" x14ac:dyDescent="0.25">
      <c r="C15491" s="15"/>
      <c r="G15491"/>
    </row>
    <row r="15492" spans="3:7" x14ac:dyDescent="0.25">
      <c r="C15492" s="15"/>
      <c r="G15492"/>
    </row>
    <row r="15493" spans="3:7" x14ac:dyDescent="0.25">
      <c r="C15493" s="15"/>
      <c r="G15493"/>
    </row>
    <row r="15494" spans="3:7" x14ac:dyDescent="0.25">
      <c r="C15494" s="15"/>
      <c r="G15494"/>
    </row>
    <row r="15495" spans="3:7" x14ac:dyDescent="0.25">
      <c r="C15495" s="15"/>
      <c r="G15495"/>
    </row>
    <row r="15496" spans="3:7" x14ac:dyDescent="0.25">
      <c r="C15496" s="15"/>
      <c r="G15496"/>
    </row>
    <row r="15497" spans="3:7" x14ac:dyDescent="0.25">
      <c r="C15497" s="15"/>
      <c r="G15497"/>
    </row>
    <row r="15498" spans="3:7" x14ac:dyDescent="0.25">
      <c r="C15498" s="15"/>
      <c r="G15498"/>
    </row>
    <row r="15499" spans="3:7" x14ac:dyDescent="0.25">
      <c r="C15499" s="15"/>
      <c r="G15499"/>
    </row>
    <row r="15500" spans="3:7" x14ac:dyDescent="0.25">
      <c r="C15500" s="15"/>
      <c r="G15500"/>
    </row>
    <row r="15501" spans="3:7" x14ac:dyDescent="0.25">
      <c r="C15501" s="15"/>
      <c r="G15501"/>
    </row>
    <row r="15502" spans="3:7" x14ac:dyDescent="0.25">
      <c r="C15502" s="15"/>
      <c r="G15502"/>
    </row>
    <row r="15503" spans="3:7" x14ac:dyDescent="0.25">
      <c r="C15503" s="15"/>
      <c r="G15503"/>
    </row>
    <row r="15504" spans="3:7" x14ac:dyDescent="0.25">
      <c r="C15504" s="15"/>
      <c r="G15504"/>
    </row>
    <row r="15505" spans="3:7" x14ac:dyDescent="0.25">
      <c r="C15505" s="15"/>
      <c r="G15505"/>
    </row>
    <row r="15506" spans="3:7" x14ac:dyDescent="0.25">
      <c r="C15506" s="15"/>
      <c r="G15506"/>
    </row>
    <row r="15507" spans="3:7" x14ac:dyDescent="0.25">
      <c r="C15507" s="15"/>
      <c r="G15507"/>
    </row>
    <row r="15508" spans="3:7" x14ac:dyDescent="0.25">
      <c r="C15508" s="15"/>
      <c r="G15508"/>
    </row>
    <row r="15509" spans="3:7" x14ac:dyDescent="0.25">
      <c r="C15509" s="15"/>
      <c r="G15509"/>
    </row>
    <row r="15510" spans="3:7" x14ac:dyDescent="0.25">
      <c r="C15510" s="15"/>
      <c r="G15510"/>
    </row>
    <row r="15511" spans="3:7" x14ac:dyDescent="0.25">
      <c r="C15511" s="15"/>
      <c r="G15511"/>
    </row>
    <row r="15512" spans="3:7" x14ac:dyDescent="0.25">
      <c r="C15512" s="15"/>
      <c r="G15512"/>
    </row>
    <row r="15513" spans="3:7" x14ac:dyDescent="0.25">
      <c r="C15513" s="15"/>
      <c r="G15513"/>
    </row>
    <row r="15514" spans="3:7" x14ac:dyDescent="0.25">
      <c r="C15514" s="15"/>
      <c r="G15514"/>
    </row>
    <row r="15515" spans="3:7" x14ac:dyDescent="0.25">
      <c r="C15515" s="15"/>
      <c r="G15515"/>
    </row>
    <row r="15516" spans="3:7" x14ac:dyDescent="0.25">
      <c r="C15516" s="15"/>
      <c r="G15516"/>
    </row>
    <row r="15517" spans="3:7" x14ac:dyDescent="0.25">
      <c r="C15517" s="15"/>
      <c r="G15517"/>
    </row>
    <row r="15518" spans="3:7" x14ac:dyDescent="0.25">
      <c r="C15518" s="15"/>
      <c r="G15518"/>
    </row>
    <row r="15519" spans="3:7" x14ac:dyDescent="0.25">
      <c r="C15519" s="15"/>
      <c r="G15519"/>
    </row>
    <row r="15520" spans="3:7" x14ac:dyDescent="0.25">
      <c r="C15520" s="15"/>
      <c r="G15520"/>
    </row>
    <row r="15521" spans="3:7" x14ac:dyDescent="0.25">
      <c r="C15521" s="15"/>
      <c r="G15521"/>
    </row>
    <row r="15522" spans="3:7" x14ac:dyDescent="0.25">
      <c r="C15522" s="15"/>
      <c r="G15522"/>
    </row>
    <row r="15523" spans="3:7" x14ac:dyDescent="0.25">
      <c r="C15523" s="15"/>
      <c r="G15523"/>
    </row>
    <row r="15524" spans="3:7" x14ac:dyDescent="0.25">
      <c r="C15524" s="15"/>
      <c r="G15524"/>
    </row>
    <row r="15525" spans="3:7" x14ac:dyDescent="0.25">
      <c r="C15525" s="15"/>
      <c r="G15525"/>
    </row>
    <row r="15526" spans="3:7" x14ac:dyDescent="0.25">
      <c r="C15526" s="15"/>
      <c r="G15526"/>
    </row>
    <row r="15527" spans="3:7" x14ac:dyDescent="0.25">
      <c r="C15527" s="15"/>
      <c r="G15527"/>
    </row>
    <row r="15528" spans="3:7" x14ac:dyDescent="0.25">
      <c r="C15528" s="15"/>
      <c r="G15528"/>
    </row>
    <row r="15529" spans="3:7" x14ac:dyDescent="0.25">
      <c r="C15529" s="15"/>
      <c r="G15529"/>
    </row>
    <row r="15530" spans="3:7" x14ac:dyDescent="0.25">
      <c r="C15530" s="15"/>
      <c r="G15530"/>
    </row>
    <row r="15531" spans="3:7" x14ac:dyDescent="0.25">
      <c r="C15531" s="15"/>
      <c r="G15531"/>
    </row>
    <row r="15532" spans="3:7" x14ac:dyDescent="0.25">
      <c r="C15532" s="15"/>
      <c r="G15532"/>
    </row>
    <row r="15533" spans="3:7" x14ac:dyDescent="0.25">
      <c r="C15533" s="15"/>
      <c r="G15533"/>
    </row>
    <row r="15534" spans="3:7" x14ac:dyDescent="0.25">
      <c r="C15534" s="15"/>
      <c r="G15534"/>
    </row>
    <row r="15535" spans="3:7" x14ac:dyDescent="0.25">
      <c r="C15535" s="15"/>
      <c r="G15535"/>
    </row>
    <row r="15536" spans="3:7" x14ac:dyDescent="0.25">
      <c r="C15536" s="15"/>
      <c r="G15536"/>
    </row>
    <row r="15537" spans="3:7" x14ac:dyDescent="0.25">
      <c r="C15537" s="15"/>
      <c r="G15537"/>
    </row>
    <row r="15538" spans="3:7" x14ac:dyDescent="0.25">
      <c r="C15538" s="15"/>
      <c r="G15538"/>
    </row>
    <row r="15539" spans="3:7" x14ac:dyDescent="0.25">
      <c r="C15539" s="15"/>
      <c r="G15539"/>
    </row>
    <row r="15540" spans="3:7" x14ac:dyDescent="0.25">
      <c r="C15540" s="15"/>
      <c r="G15540"/>
    </row>
    <row r="15541" spans="3:7" x14ac:dyDescent="0.25">
      <c r="C15541" s="15"/>
      <c r="G15541"/>
    </row>
    <row r="15542" spans="3:7" x14ac:dyDescent="0.25">
      <c r="C15542" s="15"/>
      <c r="G15542"/>
    </row>
    <row r="15543" spans="3:7" x14ac:dyDescent="0.25">
      <c r="C15543" s="15"/>
      <c r="G15543"/>
    </row>
    <row r="15544" spans="3:7" x14ac:dyDescent="0.25">
      <c r="C15544" s="15"/>
      <c r="G15544"/>
    </row>
    <row r="15545" spans="3:7" x14ac:dyDescent="0.25">
      <c r="C15545" s="15"/>
      <c r="G15545"/>
    </row>
    <row r="15546" spans="3:7" x14ac:dyDescent="0.25">
      <c r="C15546" s="15"/>
      <c r="G15546"/>
    </row>
    <row r="15547" spans="3:7" x14ac:dyDescent="0.25">
      <c r="C15547" s="15"/>
      <c r="G15547"/>
    </row>
    <row r="15548" spans="3:7" x14ac:dyDescent="0.25">
      <c r="C15548" s="15"/>
      <c r="G15548"/>
    </row>
    <row r="15549" spans="3:7" x14ac:dyDescent="0.25">
      <c r="C15549" s="15"/>
      <c r="G15549"/>
    </row>
    <row r="15550" spans="3:7" x14ac:dyDescent="0.25">
      <c r="C15550" s="15"/>
      <c r="G15550"/>
    </row>
    <row r="15551" spans="3:7" x14ac:dyDescent="0.25">
      <c r="C15551" s="15"/>
      <c r="G15551"/>
    </row>
    <row r="15552" spans="3:7" x14ac:dyDescent="0.25">
      <c r="C15552" s="15"/>
      <c r="G15552"/>
    </row>
    <row r="15553" spans="3:7" x14ac:dyDescent="0.25">
      <c r="C15553" s="15"/>
      <c r="G15553"/>
    </row>
    <row r="15554" spans="3:7" x14ac:dyDescent="0.25">
      <c r="C15554" s="15"/>
      <c r="G15554"/>
    </row>
    <row r="15555" spans="3:7" x14ac:dyDescent="0.25">
      <c r="C15555" s="15"/>
      <c r="G15555"/>
    </row>
    <row r="15556" spans="3:7" x14ac:dyDescent="0.25">
      <c r="C15556" s="15"/>
      <c r="G15556"/>
    </row>
    <row r="15557" spans="3:7" x14ac:dyDescent="0.25">
      <c r="C15557" s="15"/>
      <c r="G15557"/>
    </row>
    <row r="15558" spans="3:7" x14ac:dyDescent="0.25">
      <c r="C15558" s="15"/>
      <c r="G15558"/>
    </row>
    <row r="15559" spans="3:7" x14ac:dyDescent="0.25">
      <c r="C15559" s="15"/>
      <c r="G15559"/>
    </row>
    <row r="15560" spans="3:7" x14ac:dyDescent="0.25">
      <c r="C15560" s="15"/>
      <c r="G15560"/>
    </row>
    <row r="15561" spans="3:7" x14ac:dyDescent="0.25">
      <c r="C15561" s="15"/>
      <c r="G15561"/>
    </row>
    <row r="15562" spans="3:7" x14ac:dyDescent="0.25">
      <c r="C15562" s="15"/>
      <c r="G15562"/>
    </row>
    <row r="15563" spans="3:7" x14ac:dyDescent="0.25">
      <c r="C15563" s="15"/>
      <c r="G15563"/>
    </row>
    <row r="15564" spans="3:7" x14ac:dyDescent="0.25">
      <c r="C15564" s="15"/>
      <c r="G15564"/>
    </row>
    <row r="15565" spans="3:7" x14ac:dyDescent="0.25">
      <c r="C15565" s="15"/>
      <c r="G15565"/>
    </row>
    <row r="15566" spans="3:7" x14ac:dyDescent="0.25">
      <c r="C15566" s="15"/>
      <c r="G15566"/>
    </row>
    <row r="15567" spans="3:7" x14ac:dyDescent="0.25">
      <c r="C15567" s="15"/>
      <c r="G15567"/>
    </row>
    <row r="15568" spans="3:7" x14ac:dyDescent="0.25">
      <c r="C15568" s="15"/>
      <c r="G15568"/>
    </row>
    <row r="15569" spans="3:7" x14ac:dyDescent="0.25">
      <c r="C15569" s="15"/>
      <c r="G15569"/>
    </row>
    <row r="15570" spans="3:7" x14ac:dyDescent="0.25">
      <c r="C15570" s="15"/>
      <c r="G15570"/>
    </row>
    <row r="15571" spans="3:7" x14ac:dyDescent="0.25">
      <c r="C15571" s="15"/>
      <c r="G15571"/>
    </row>
    <row r="15572" spans="3:7" x14ac:dyDescent="0.25">
      <c r="C15572" s="15"/>
      <c r="G15572"/>
    </row>
    <row r="15573" spans="3:7" x14ac:dyDescent="0.25">
      <c r="C15573" s="15"/>
      <c r="G15573"/>
    </row>
    <row r="15574" spans="3:7" x14ac:dyDescent="0.25">
      <c r="C15574" s="15"/>
      <c r="G15574"/>
    </row>
    <row r="15575" spans="3:7" x14ac:dyDescent="0.25">
      <c r="C15575" s="15"/>
      <c r="G15575"/>
    </row>
    <row r="15576" spans="3:7" x14ac:dyDescent="0.25">
      <c r="C15576" s="15"/>
      <c r="G15576"/>
    </row>
    <row r="15577" spans="3:7" x14ac:dyDescent="0.25">
      <c r="C15577" s="15"/>
      <c r="G15577"/>
    </row>
    <row r="15578" spans="3:7" x14ac:dyDescent="0.25">
      <c r="C15578" s="15"/>
      <c r="G15578"/>
    </row>
    <row r="15579" spans="3:7" x14ac:dyDescent="0.25">
      <c r="C15579" s="15"/>
      <c r="G15579"/>
    </row>
    <row r="15580" spans="3:7" x14ac:dyDescent="0.25">
      <c r="C15580" s="15"/>
      <c r="G15580"/>
    </row>
    <row r="15581" spans="3:7" x14ac:dyDescent="0.25">
      <c r="C15581" s="15"/>
      <c r="G15581"/>
    </row>
    <row r="15582" spans="3:7" x14ac:dyDescent="0.25">
      <c r="C15582" s="15"/>
      <c r="G15582"/>
    </row>
    <row r="15583" spans="3:7" x14ac:dyDescent="0.25">
      <c r="C15583" s="15"/>
      <c r="G15583"/>
    </row>
    <row r="15584" spans="3:7" x14ac:dyDescent="0.25">
      <c r="C15584" s="15"/>
      <c r="G15584"/>
    </row>
    <row r="15585" spans="3:7" x14ac:dyDescent="0.25">
      <c r="C15585" s="15"/>
      <c r="G15585"/>
    </row>
    <row r="15586" spans="3:7" x14ac:dyDescent="0.25">
      <c r="C15586" s="15"/>
      <c r="G15586"/>
    </row>
    <row r="15587" spans="3:7" x14ac:dyDescent="0.25">
      <c r="C15587" s="15"/>
      <c r="G15587"/>
    </row>
    <row r="15588" spans="3:7" x14ac:dyDescent="0.25">
      <c r="C15588" s="15"/>
      <c r="G15588"/>
    </row>
    <row r="15589" spans="3:7" x14ac:dyDescent="0.25">
      <c r="C15589" s="15"/>
      <c r="G15589"/>
    </row>
    <row r="15590" spans="3:7" x14ac:dyDescent="0.25">
      <c r="C15590" s="15"/>
      <c r="G15590"/>
    </row>
    <row r="15591" spans="3:7" x14ac:dyDescent="0.25">
      <c r="C15591" s="15"/>
      <c r="G15591"/>
    </row>
    <row r="15592" spans="3:7" x14ac:dyDescent="0.25">
      <c r="C15592" s="15"/>
      <c r="G15592"/>
    </row>
    <row r="15593" spans="3:7" x14ac:dyDescent="0.25">
      <c r="C15593" s="15"/>
      <c r="G15593"/>
    </row>
    <row r="15594" spans="3:7" x14ac:dyDescent="0.25">
      <c r="C15594" s="15"/>
      <c r="G15594"/>
    </row>
    <row r="15595" spans="3:7" x14ac:dyDescent="0.25">
      <c r="C15595" s="15"/>
      <c r="G15595"/>
    </row>
    <row r="15596" spans="3:7" x14ac:dyDescent="0.25">
      <c r="C15596" s="15"/>
      <c r="G15596"/>
    </row>
    <row r="15597" spans="3:7" x14ac:dyDescent="0.25">
      <c r="C15597" s="15"/>
      <c r="G15597"/>
    </row>
    <row r="15598" spans="3:7" x14ac:dyDescent="0.25">
      <c r="C15598" s="15"/>
      <c r="G15598"/>
    </row>
    <row r="15599" spans="3:7" x14ac:dyDescent="0.25">
      <c r="C15599" s="15"/>
      <c r="G15599"/>
    </row>
    <row r="15600" spans="3:7" x14ac:dyDescent="0.25">
      <c r="C15600" s="15"/>
      <c r="G15600"/>
    </row>
    <row r="15601" spans="3:7" x14ac:dyDescent="0.25">
      <c r="C15601" s="15"/>
      <c r="G15601"/>
    </row>
    <row r="15602" spans="3:7" x14ac:dyDescent="0.25">
      <c r="C15602" s="15"/>
      <c r="G15602"/>
    </row>
    <row r="15603" spans="3:7" x14ac:dyDescent="0.25">
      <c r="C15603" s="15"/>
      <c r="G15603"/>
    </row>
    <row r="15604" spans="3:7" x14ac:dyDescent="0.25">
      <c r="C15604" s="15"/>
      <c r="G15604"/>
    </row>
    <row r="15605" spans="3:7" x14ac:dyDescent="0.25">
      <c r="C15605" s="15"/>
      <c r="G15605"/>
    </row>
    <row r="15606" spans="3:7" x14ac:dyDescent="0.25">
      <c r="C15606" s="15"/>
      <c r="G15606"/>
    </row>
    <row r="15607" spans="3:7" x14ac:dyDescent="0.25">
      <c r="C15607" s="15"/>
      <c r="G15607"/>
    </row>
    <row r="15608" spans="3:7" x14ac:dyDescent="0.25">
      <c r="C15608" s="15"/>
      <c r="G15608"/>
    </row>
    <row r="15609" spans="3:7" x14ac:dyDescent="0.25">
      <c r="C15609" s="15"/>
      <c r="G15609"/>
    </row>
    <row r="15610" spans="3:7" x14ac:dyDescent="0.25">
      <c r="C15610" s="15"/>
      <c r="G15610"/>
    </row>
    <row r="15611" spans="3:7" x14ac:dyDescent="0.25">
      <c r="C15611" s="15"/>
      <c r="G15611"/>
    </row>
    <row r="15612" spans="3:7" x14ac:dyDescent="0.25">
      <c r="C15612" s="15"/>
      <c r="G15612"/>
    </row>
    <row r="15613" spans="3:7" x14ac:dyDescent="0.25">
      <c r="C15613" s="15"/>
      <c r="G15613"/>
    </row>
    <row r="15614" spans="3:7" x14ac:dyDescent="0.25">
      <c r="C15614" s="15"/>
      <c r="G15614"/>
    </row>
    <row r="15615" spans="3:7" x14ac:dyDescent="0.25">
      <c r="C15615" s="15"/>
      <c r="G15615"/>
    </row>
    <row r="15616" spans="3:7" x14ac:dyDescent="0.25">
      <c r="C15616" s="15"/>
      <c r="G15616"/>
    </row>
    <row r="15617" spans="3:7" x14ac:dyDescent="0.25">
      <c r="C15617" s="15"/>
      <c r="G15617"/>
    </row>
    <row r="15618" spans="3:7" x14ac:dyDescent="0.25">
      <c r="C15618" s="15"/>
      <c r="G15618"/>
    </row>
    <row r="15619" spans="3:7" x14ac:dyDescent="0.25">
      <c r="C15619" s="15"/>
      <c r="G15619"/>
    </row>
    <row r="15620" spans="3:7" x14ac:dyDescent="0.25">
      <c r="C15620" s="15"/>
      <c r="G15620"/>
    </row>
    <row r="15621" spans="3:7" x14ac:dyDescent="0.25">
      <c r="C15621" s="15"/>
      <c r="G15621"/>
    </row>
    <row r="15622" spans="3:7" x14ac:dyDescent="0.25">
      <c r="C15622" s="15"/>
      <c r="G15622"/>
    </row>
    <row r="15623" spans="3:7" x14ac:dyDescent="0.25">
      <c r="C15623" s="15"/>
      <c r="G15623"/>
    </row>
    <row r="15624" spans="3:7" x14ac:dyDescent="0.25">
      <c r="C15624" s="15"/>
      <c r="G15624"/>
    </row>
    <row r="15625" spans="3:7" x14ac:dyDescent="0.25">
      <c r="C15625" s="15"/>
      <c r="G15625"/>
    </row>
    <row r="15626" spans="3:7" x14ac:dyDescent="0.25">
      <c r="C15626" s="15"/>
      <c r="G15626"/>
    </row>
    <row r="15627" spans="3:7" x14ac:dyDescent="0.25">
      <c r="C15627" s="15"/>
      <c r="G15627"/>
    </row>
    <row r="15628" spans="3:7" x14ac:dyDescent="0.25">
      <c r="C15628" s="15"/>
      <c r="G15628"/>
    </row>
    <row r="15629" spans="3:7" x14ac:dyDescent="0.25">
      <c r="C15629" s="15"/>
      <c r="G15629"/>
    </row>
    <row r="15630" spans="3:7" x14ac:dyDescent="0.25">
      <c r="C15630" s="15"/>
      <c r="G15630"/>
    </row>
    <row r="15631" spans="3:7" x14ac:dyDescent="0.25">
      <c r="C15631" s="15"/>
      <c r="G15631"/>
    </row>
    <row r="15632" spans="3:7" x14ac:dyDescent="0.25">
      <c r="C15632" s="15"/>
      <c r="G15632"/>
    </row>
    <row r="15633" spans="3:7" x14ac:dyDescent="0.25">
      <c r="C15633" s="15"/>
      <c r="G15633"/>
    </row>
    <row r="15634" spans="3:7" x14ac:dyDescent="0.25">
      <c r="C15634" s="15"/>
      <c r="G15634"/>
    </row>
    <row r="15635" spans="3:7" x14ac:dyDescent="0.25">
      <c r="C15635" s="15"/>
      <c r="G15635"/>
    </row>
    <row r="15636" spans="3:7" x14ac:dyDescent="0.25">
      <c r="C15636" s="15"/>
      <c r="G15636"/>
    </row>
    <row r="15637" spans="3:7" x14ac:dyDescent="0.25">
      <c r="C15637" s="15"/>
      <c r="G15637"/>
    </row>
    <row r="15638" spans="3:7" x14ac:dyDescent="0.25">
      <c r="C15638" s="15"/>
      <c r="G15638"/>
    </row>
    <row r="15639" spans="3:7" x14ac:dyDescent="0.25">
      <c r="C15639" s="15"/>
      <c r="G15639"/>
    </row>
    <row r="15640" spans="3:7" x14ac:dyDescent="0.25">
      <c r="C15640" s="15"/>
      <c r="G15640"/>
    </row>
    <row r="15641" spans="3:7" x14ac:dyDescent="0.25">
      <c r="C15641" s="15"/>
      <c r="G15641"/>
    </row>
    <row r="15642" spans="3:7" x14ac:dyDescent="0.25">
      <c r="C15642" s="15"/>
      <c r="G15642"/>
    </row>
    <row r="15643" spans="3:7" x14ac:dyDescent="0.25">
      <c r="C15643" s="15"/>
      <c r="G15643"/>
    </row>
    <row r="15644" spans="3:7" x14ac:dyDescent="0.25">
      <c r="C15644" s="15"/>
      <c r="G15644"/>
    </row>
    <row r="15645" spans="3:7" x14ac:dyDescent="0.25">
      <c r="C15645" s="15"/>
      <c r="G15645"/>
    </row>
    <row r="15646" spans="3:7" x14ac:dyDescent="0.25">
      <c r="C15646" s="15"/>
      <c r="G15646"/>
    </row>
    <row r="15647" spans="3:7" x14ac:dyDescent="0.25">
      <c r="C15647" s="15"/>
      <c r="G15647"/>
    </row>
    <row r="15648" spans="3:7" x14ac:dyDescent="0.25">
      <c r="C15648" s="15"/>
      <c r="G15648"/>
    </row>
    <row r="15649" spans="3:7" x14ac:dyDescent="0.25">
      <c r="C15649" s="15"/>
      <c r="G15649"/>
    </row>
    <row r="15650" spans="3:7" x14ac:dyDescent="0.25">
      <c r="C15650" s="15"/>
      <c r="G15650"/>
    </row>
    <row r="15651" spans="3:7" x14ac:dyDescent="0.25">
      <c r="C15651" s="15"/>
      <c r="G15651"/>
    </row>
    <row r="15652" spans="3:7" x14ac:dyDescent="0.25">
      <c r="C15652" s="15"/>
      <c r="G15652"/>
    </row>
    <row r="15653" spans="3:7" x14ac:dyDescent="0.25">
      <c r="C15653" s="15"/>
      <c r="G15653"/>
    </row>
    <row r="15654" spans="3:7" x14ac:dyDescent="0.25">
      <c r="C15654" s="15"/>
      <c r="G15654"/>
    </row>
    <row r="15655" spans="3:7" x14ac:dyDescent="0.25">
      <c r="C15655" s="15"/>
      <c r="G15655"/>
    </row>
    <row r="15656" spans="3:7" x14ac:dyDescent="0.25">
      <c r="C15656" s="15"/>
      <c r="G15656"/>
    </row>
    <row r="15657" spans="3:7" x14ac:dyDescent="0.25">
      <c r="C15657" s="15"/>
      <c r="G15657"/>
    </row>
    <row r="15658" spans="3:7" x14ac:dyDescent="0.25">
      <c r="C15658" s="15"/>
      <c r="G15658"/>
    </row>
    <row r="15659" spans="3:7" x14ac:dyDescent="0.25">
      <c r="C15659" s="15"/>
      <c r="G15659"/>
    </row>
    <row r="15660" spans="3:7" x14ac:dyDescent="0.25">
      <c r="C15660" s="15"/>
      <c r="G15660"/>
    </row>
    <row r="15661" spans="3:7" x14ac:dyDescent="0.25">
      <c r="C15661" s="15"/>
      <c r="G15661"/>
    </row>
    <row r="15662" spans="3:7" x14ac:dyDescent="0.25">
      <c r="C15662" s="15"/>
      <c r="G15662"/>
    </row>
    <row r="15663" spans="3:7" x14ac:dyDescent="0.25">
      <c r="C15663" s="15"/>
      <c r="G15663"/>
    </row>
    <row r="15664" spans="3:7" x14ac:dyDescent="0.25">
      <c r="C15664" s="15"/>
      <c r="G15664"/>
    </row>
    <row r="15665" spans="3:7" x14ac:dyDescent="0.25">
      <c r="C15665" s="15"/>
      <c r="G15665"/>
    </row>
    <row r="15666" spans="3:7" x14ac:dyDescent="0.25">
      <c r="C15666" s="15"/>
      <c r="G15666"/>
    </row>
    <row r="15667" spans="3:7" x14ac:dyDescent="0.25">
      <c r="C15667" s="15"/>
      <c r="G15667"/>
    </row>
    <row r="15668" spans="3:7" x14ac:dyDescent="0.25">
      <c r="C15668" s="15"/>
      <c r="G15668"/>
    </row>
    <row r="15669" spans="3:7" x14ac:dyDescent="0.25">
      <c r="C15669" s="15"/>
      <c r="G15669"/>
    </row>
    <row r="15670" spans="3:7" x14ac:dyDescent="0.25">
      <c r="C15670" s="15"/>
      <c r="G15670"/>
    </row>
    <row r="15671" spans="3:7" x14ac:dyDescent="0.25">
      <c r="C15671" s="15"/>
      <c r="G15671"/>
    </row>
    <row r="15672" spans="3:7" x14ac:dyDescent="0.25">
      <c r="C15672" s="15"/>
      <c r="G15672"/>
    </row>
    <row r="15673" spans="3:7" x14ac:dyDescent="0.25">
      <c r="C15673" s="15"/>
      <c r="G15673"/>
    </row>
    <row r="15674" spans="3:7" x14ac:dyDescent="0.25">
      <c r="C15674" s="15"/>
      <c r="G15674"/>
    </row>
    <row r="15675" spans="3:7" x14ac:dyDescent="0.25">
      <c r="C15675" s="15"/>
      <c r="G15675"/>
    </row>
    <row r="15676" spans="3:7" x14ac:dyDescent="0.25">
      <c r="C15676" s="15"/>
      <c r="G15676"/>
    </row>
    <row r="15677" spans="3:7" x14ac:dyDescent="0.25">
      <c r="C15677" s="15"/>
      <c r="G15677"/>
    </row>
    <row r="15678" spans="3:7" x14ac:dyDescent="0.25">
      <c r="C15678" s="15"/>
      <c r="G15678"/>
    </row>
    <row r="15679" spans="3:7" x14ac:dyDescent="0.25">
      <c r="C15679" s="15"/>
      <c r="G15679"/>
    </row>
    <row r="15680" spans="3:7" x14ac:dyDescent="0.25">
      <c r="C15680" s="15"/>
      <c r="G15680"/>
    </row>
    <row r="15681" spans="3:7" x14ac:dyDescent="0.25">
      <c r="C15681" s="15"/>
      <c r="G15681"/>
    </row>
    <row r="15682" spans="3:7" x14ac:dyDescent="0.25">
      <c r="C15682" s="15"/>
      <c r="G15682"/>
    </row>
    <row r="15683" spans="3:7" x14ac:dyDescent="0.25">
      <c r="C15683" s="15"/>
      <c r="G15683"/>
    </row>
    <row r="15684" spans="3:7" x14ac:dyDescent="0.25">
      <c r="C15684" s="15"/>
      <c r="G15684"/>
    </row>
    <row r="15685" spans="3:7" x14ac:dyDescent="0.25">
      <c r="C15685" s="15"/>
      <c r="G15685"/>
    </row>
    <row r="15686" spans="3:7" x14ac:dyDescent="0.25">
      <c r="C15686" s="15"/>
      <c r="G15686"/>
    </row>
    <row r="15687" spans="3:7" x14ac:dyDescent="0.25">
      <c r="C15687" s="15"/>
      <c r="G15687"/>
    </row>
    <row r="15688" spans="3:7" x14ac:dyDescent="0.25">
      <c r="C15688" s="15"/>
      <c r="G15688"/>
    </row>
    <row r="15689" spans="3:7" x14ac:dyDescent="0.25">
      <c r="C15689" s="15"/>
      <c r="G15689"/>
    </row>
    <row r="15690" spans="3:7" x14ac:dyDescent="0.25">
      <c r="C15690" s="15"/>
      <c r="G15690"/>
    </row>
    <row r="15691" spans="3:7" x14ac:dyDescent="0.25">
      <c r="C15691" s="15"/>
      <c r="G15691"/>
    </row>
    <row r="15692" spans="3:7" x14ac:dyDescent="0.25">
      <c r="C15692" s="15"/>
      <c r="G15692"/>
    </row>
    <row r="15693" spans="3:7" x14ac:dyDescent="0.25">
      <c r="C15693" s="15"/>
      <c r="G15693"/>
    </row>
    <row r="15694" spans="3:7" x14ac:dyDescent="0.25">
      <c r="C15694" s="15"/>
      <c r="G15694"/>
    </row>
    <row r="15695" spans="3:7" x14ac:dyDescent="0.25">
      <c r="C15695" s="15"/>
      <c r="G15695"/>
    </row>
    <row r="15696" spans="3:7" x14ac:dyDescent="0.25">
      <c r="C15696" s="15"/>
      <c r="G15696"/>
    </row>
    <row r="15697" spans="3:7" x14ac:dyDescent="0.25">
      <c r="C15697" s="15"/>
      <c r="G15697"/>
    </row>
    <row r="15698" spans="3:7" x14ac:dyDescent="0.25">
      <c r="C15698" s="15"/>
      <c r="G15698"/>
    </row>
    <row r="15699" spans="3:7" x14ac:dyDescent="0.25">
      <c r="C15699" s="15"/>
      <c r="G15699"/>
    </row>
    <row r="15700" spans="3:7" x14ac:dyDescent="0.25">
      <c r="C15700" s="15"/>
      <c r="G15700"/>
    </row>
    <row r="15701" spans="3:7" x14ac:dyDescent="0.25">
      <c r="C15701" s="15"/>
      <c r="G15701"/>
    </row>
    <row r="15702" spans="3:7" x14ac:dyDescent="0.25">
      <c r="C15702" s="15"/>
      <c r="G15702"/>
    </row>
    <row r="15703" spans="3:7" x14ac:dyDescent="0.25">
      <c r="C15703" s="15"/>
      <c r="G15703"/>
    </row>
    <row r="15704" spans="3:7" x14ac:dyDescent="0.25">
      <c r="C15704" s="15"/>
      <c r="G15704"/>
    </row>
    <row r="15705" spans="3:7" x14ac:dyDescent="0.25">
      <c r="C15705" s="15"/>
      <c r="G15705"/>
    </row>
    <row r="15706" spans="3:7" x14ac:dyDescent="0.25">
      <c r="C15706" s="15"/>
      <c r="G15706"/>
    </row>
    <row r="15707" spans="3:7" x14ac:dyDescent="0.25">
      <c r="C15707" s="15"/>
      <c r="G15707"/>
    </row>
    <row r="15708" spans="3:7" x14ac:dyDescent="0.25">
      <c r="C15708" s="15"/>
      <c r="G15708"/>
    </row>
    <row r="15709" spans="3:7" x14ac:dyDescent="0.25">
      <c r="C15709" s="15"/>
      <c r="G15709"/>
    </row>
    <row r="15710" spans="3:7" x14ac:dyDescent="0.25">
      <c r="C15710" s="15"/>
      <c r="G15710"/>
    </row>
    <row r="15711" spans="3:7" x14ac:dyDescent="0.25">
      <c r="C15711" s="15"/>
      <c r="G15711"/>
    </row>
    <row r="15712" spans="3:7" x14ac:dyDescent="0.25">
      <c r="C15712" s="15"/>
      <c r="G15712"/>
    </row>
    <row r="15713" spans="3:7" x14ac:dyDescent="0.25">
      <c r="C15713" s="15"/>
      <c r="G15713"/>
    </row>
    <row r="15714" spans="3:7" x14ac:dyDescent="0.25">
      <c r="C15714" s="15"/>
      <c r="G15714"/>
    </row>
    <row r="15715" spans="3:7" x14ac:dyDescent="0.25">
      <c r="C15715" s="15"/>
      <c r="G15715"/>
    </row>
    <row r="15716" spans="3:7" x14ac:dyDescent="0.25">
      <c r="C15716" s="15"/>
      <c r="G15716"/>
    </row>
    <row r="15717" spans="3:7" x14ac:dyDescent="0.25">
      <c r="C15717" s="15"/>
      <c r="G15717"/>
    </row>
    <row r="15718" spans="3:7" x14ac:dyDescent="0.25">
      <c r="C15718" s="15"/>
      <c r="G15718"/>
    </row>
    <row r="15719" spans="3:7" x14ac:dyDescent="0.25">
      <c r="C15719" s="15"/>
      <c r="G15719"/>
    </row>
    <row r="15720" spans="3:7" x14ac:dyDescent="0.25">
      <c r="C15720" s="15"/>
      <c r="G15720"/>
    </row>
    <row r="15721" spans="3:7" x14ac:dyDescent="0.25">
      <c r="C15721" s="15"/>
      <c r="G15721"/>
    </row>
    <row r="15722" spans="3:7" x14ac:dyDescent="0.25">
      <c r="C15722" s="15"/>
      <c r="G15722"/>
    </row>
    <row r="15723" spans="3:7" x14ac:dyDescent="0.25">
      <c r="C15723" s="15"/>
      <c r="G15723"/>
    </row>
    <row r="15724" spans="3:7" x14ac:dyDescent="0.25">
      <c r="C15724" s="15"/>
      <c r="G15724"/>
    </row>
    <row r="15725" spans="3:7" x14ac:dyDescent="0.25">
      <c r="C15725" s="15"/>
      <c r="G15725"/>
    </row>
    <row r="15726" spans="3:7" x14ac:dyDescent="0.25">
      <c r="C15726" s="15"/>
      <c r="G15726"/>
    </row>
    <row r="15727" spans="3:7" x14ac:dyDescent="0.25">
      <c r="C15727" s="15"/>
      <c r="G15727"/>
    </row>
    <row r="15728" spans="3:7" x14ac:dyDescent="0.25">
      <c r="C15728" s="15"/>
      <c r="G15728"/>
    </row>
    <row r="15729" spans="3:7" x14ac:dyDescent="0.25">
      <c r="C15729" s="15"/>
      <c r="G15729"/>
    </row>
    <row r="15730" spans="3:7" x14ac:dyDescent="0.25">
      <c r="C15730" s="15"/>
      <c r="G15730"/>
    </row>
    <row r="15731" spans="3:7" x14ac:dyDescent="0.25">
      <c r="C15731" s="15"/>
      <c r="G15731"/>
    </row>
    <row r="15732" spans="3:7" x14ac:dyDescent="0.25">
      <c r="C15732" s="15"/>
      <c r="G15732"/>
    </row>
    <row r="15733" spans="3:7" x14ac:dyDescent="0.25">
      <c r="C15733" s="15"/>
      <c r="G15733"/>
    </row>
    <row r="15734" spans="3:7" x14ac:dyDescent="0.25">
      <c r="C15734" s="15"/>
      <c r="G15734"/>
    </row>
    <row r="15735" spans="3:7" x14ac:dyDescent="0.25">
      <c r="C15735" s="15"/>
      <c r="G15735"/>
    </row>
    <row r="15736" spans="3:7" x14ac:dyDescent="0.25">
      <c r="C15736" s="15"/>
      <c r="G15736"/>
    </row>
    <row r="15737" spans="3:7" x14ac:dyDescent="0.25">
      <c r="C15737" s="15"/>
      <c r="G15737"/>
    </row>
    <row r="15738" spans="3:7" x14ac:dyDescent="0.25">
      <c r="C15738" s="15"/>
      <c r="G15738"/>
    </row>
    <row r="15739" spans="3:7" x14ac:dyDescent="0.25">
      <c r="C15739" s="15"/>
      <c r="G15739"/>
    </row>
    <row r="15740" spans="3:7" x14ac:dyDescent="0.25">
      <c r="C15740" s="15"/>
      <c r="G15740"/>
    </row>
    <row r="15741" spans="3:7" x14ac:dyDescent="0.25">
      <c r="C15741" s="15"/>
      <c r="G15741"/>
    </row>
    <row r="15742" spans="3:7" x14ac:dyDescent="0.25">
      <c r="C15742" s="15"/>
      <c r="G15742"/>
    </row>
    <row r="15743" spans="3:7" x14ac:dyDescent="0.25">
      <c r="C15743" s="15"/>
      <c r="G15743"/>
    </row>
    <row r="15744" spans="3:7" x14ac:dyDescent="0.25">
      <c r="C15744" s="15"/>
      <c r="G15744"/>
    </row>
    <row r="15745" spans="3:7" x14ac:dyDescent="0.25">
      <c r="C15745" s="15"/>
      <c r="G15745"/>
    </row>
    <row r="15746" spans="3:7" x14ac:dyDescent="0.25">
      <c r="C15746" s="15"/>
      <c r="G15746"/>
    </row>
    <row r="15747" spans="3:7" x14ac:dyDescent="0.25">
      <c r="C15747" s="15"/>
      <c r="G15747"/>
    </row>
    <row r="15748" spans="3:7" x14ac:dyDescent="0.25">
      <c r="C15748" s="15"/>
      <c r="G15748"/>
    </row>
    <row r="15749" spans="3:7" x14ac:dyDescent="0.25">
      <c r="C15749" s="15"/>
      <c r="G15749"/>
    </row>
    <row r="15750" spans="3:7" x14ac:dyDescent="0.25">
      <c r="C15750" s="15"/>
      <c r="G15750"/>
    </row>
    <row r="15751" spans="3:7" x14ac:dyDescent="0.25">
      <c r="C15751" s="15"/>
      <c r="G15751"/>
    </row>
    <row r="15752" spans="3:7" x14ac:dyDescent="0.25">
      <c r="C15752" s="15"/>
      <c r="G15752"/>
    </row>
    <row r="15753" spans="3:7" x14ac:dyDescent="0.25">
      <c r="C15753" s="15"/>
      <c r="G15753"/>
    </row>
    <row r="15754" spans="3:7" x14ac:dyDescent="0.25">
      <c r="C15754" s="15"/>
      <c r="G15754"/>
    </row>
    <row r="15755" spans="3:7" x14ac:dyDescent="0.25">
      <c r="C15755" s="15"/>
      <c r="G15755"/>
    </row>
    <row r="15756" spans="3:7" x14ac:dyDescent="0.25">
      <c r="C15756" s="15"/>
      <c r="G15756"/>
    </row>
    <row r="15757" spans="3:7" x14ac:dyDescent="0.25">
      <c r="C15757" s="15"/>
      <c r="G15757"/>
    </row>
    <row r="15758" spans="3:7" x14ac:dyDescent="0.25">
      <c r="C15758" s="15"/>
      <c r="G15758"/>
    </row>
    <row r="15759" spans="3:7" x14ac:dyDescent="0.25">
      <c r="C15759" s="15"/>
      <c r="G15759"/>
    </row>
    <row r="15760" spans="3:7" x14ac:dyDescent="0.25">
      <c r="C15760" s="15"/>
      <c r="G15760"/>
    </row>
    <row r="15761" spans="3:7" x14ac:dyDescent="0.25">
      <c r="C15761" s="15"/>
      <c r="G15761"/>
    </row>
    <row r="15762" spans="3:7" x14ac:dyDescent="0.25">
      <c r="C15762" s="15"/>
      <c r="G15762"/>
    </row>
    <row r="15763" spans="3:7" x14ac:dyDescent="0.25">
      <c r="C15763" s="15"/>
      <c r="G15763"/>
    </row>
    <row r="15764" spans="3:7" x14ac:dyDescent="0.25">
      <c r="C15764" s="15"/>
      <c r="G15764"/>
    </row>
    <row r="15765" spans="3:7" x14ac:dyDescent="0.25">
      <c r="C15765" s="15"/>
      <c r="G15765"/>
    </row>
    <row r="15766" spans="3:7" x14ac:dyDescent="0.25">
      <c r="C15766" s="15"/>
      <c r="G15766"/>
    </row>
    <row r="15767" spans="3:7" x14ac:dyDescent="0.25">
      <c r="C15767" s="15"/>
      <c r="G15767"/>
    </row>
    <row r="15768" spans="3:7" x14ac:dyDescent="0.25">
      <c r="C15768" s="15"/>
      <c r="G15768"/>
    </row>
    <row r="15769" spans="3:7" x14ac:dyDescent="0.25">
      <c r="C15769" s="15"/>
      <c r="G15769"/>
    </row>
    <row r="15770" spans="3:7" x14ac:dyDescent="0.25">
      <c r="C15770" s="15"/>
      <c r="G15770"/>
    </row>
    <row r="15771" spans="3:7" x14ac:dyDescent="0.25">
      <c r="C15771" s="15"/>
      <c r="G15771"/>
    </row>
    <row r="15772" spans="3:7" x14ac:dyDescent="0.25">
      <c r="C15772" s="15"/>
      <c r="G15772"/>
    </row>
    <row r="15773" spans="3:7" x14ac:dyDescent="0.25">
      <c r="C15773" s="15"/>
      <c r="G15773"/>
    </row>
    <row r="15774" spans="3:7" x14ac:dyDescent="0.25">
      <c r="C15774" s="15"/>
      <c r="G15774"/>
    </row>
    <row r="15775" spans="3:7" x14ac:dyDescent="0.25">
      <c r="C15775" s="15"/>
      <c r="G15775"/>
    </row>
    <row r="15776" spans="3:7" x14ac:dyDescent="0.25">
      <c r="C15776" s="15"/>
      <c r="G15776"/>
    </row>
    <row r="15777" spans="3:7" x14ac:dyDescent="0.25">
      <c r="C15777" s="15"/>
      <c r="G15777"/>
    </row>
    <row r="15778" spans="3:7" x14ac:dyDescent="0.25">
      <c r="C15778" s="15"/>
      <c r="G15778"/>
    </row>
    <row r="15779" spans="3:7" x14ac:dyDescent="0.25">
      <c r="C15779" s="15"/>
      <c r="G15779"/>
    </row>
    <row r="15780" spans="3:7" x14ac:dyDescent="0.25">
      <c r="C15780" s="15"/>
      <c r="G15780"/>
    </row>
    <row r="15781" spans="3:7" x14ac:dyDescent="0.25">
      <c r="C15781" s="15"/>
      <c r="G15781"/>
    </row>
    <row r="15782" spans="3:7" x14ac:dyDescent="0.25">
      <c r="C15782" s="15"/>
      <c r="G15782"/>
    </row>
    <row r="15783" spans="3:7" x14ac:dyDescent="0.25">
      <c r="C15783" s="15"/>
      <c r="G15783"/>
    </row>
    <row r="15784" spans="3:7" x14ac:dyDescent="0.25">
      <c r="C15784" s="15"/>
      <c r="G15784"/>
    </row>
    <row r="15785" spans="3:7" x14ac:dyDescent="0.25">
      <c r="C15785" s="15"/>
      <c r="G15785"/>
    </row>
    <row r="15786" spans="3:7" x14ac:dyDescent="0.25">
      <c r="C15786" s="15"/>
      <c r="G15786"/>
    </row>
    <row r="15787" spans="3:7" x14ac:dyDescent="0.25">
      <c r="C15787" s="15"/>
      <c r="G15787"/>
    </row>
    <row r="15788" spans="3:7" x14ac:dyDescent="0.25">
      <c r="C15788" s="15"/>
      <c r="G15788"/>
    </row>
    <row r="15789" spans="3:7" x14ac:dyDescent="0.25">
      <c r="C15789" s="15"/>
      <c r="G15789"/>
    </row>
    <row r="15790" spans="3:7" x14ac:dyDescent="0.25">
      <c r="C15790" s="15"/>
      <c r="G15790"/>
    </row>
    <row r="15791" spans="3:7" x14ac:dyDescent="0.25">
      <c r="C15791" s="15"/>
      <c r="G15791"/>
    </row>
    <row r="15792" spans="3:7" x14ac:dyDescent="0.25">
      <c r="C15792" s="15"/>
      <c r="G15792"/>
    </row>
    <row r="15793" spans="3:7" x14ac:dyDescent="0.25">
      <c r="C15793" s="15"/>
      <c r="G15793"/>
    </row>
    <row r="15794" spans="3:7" x14ac:dyDescent="0.25">
      <c r="C15794" s="15"/>
      <c r="G15794"/>
    </row>
    <row r="15795" spans="3:7" x14ac:dyDescent="0.25">
      <c r="C15795" s="15"/>
      <c r="G15795"/>
    </row>
    <row r="15796" spans="3:7" x14ac:dyDescent="0.25">
      <c r="C15796" s="15"/>
      <c r="G15796"/>
    </row>
    <row r="15797" spans="3:7" x14ac:dyDescent="0.25">
      <c r="C15797" s="15"/>
      <c r="G15797"/>
    </row>
    <row r="15798" spans="3:7" x14ac:dyDescent="0.25">
      <c r="C15798" s="15"/>
      <c r="G15798"/>
    </row>
    <row r="15799" spans="3:7" x14ac:dyDescent="0.25">
      <c r="C15799" s="15"/>
      <c r="G15799"/>
    </row>
    <row r="15800" spans="3:7" x14ac:dyDescent="0.25">
      <c r="C15800" s="15"/>
      <c r="G15800"/>
    </row>
    <row r="15801" spans="3:7" x14ac:dyDescent="0.25">
      <c r="C15801" s="15"/>
      <c r="G15801"/>
    </row>
    <row r="15802" spans="3:7" x14ac:dyDescent="0.25">
      <c r="C15802" s="15"/>
      <c r="G15802"/>
    </row>
    <row r="15803" spans="3:7" x14ac:dyDescent="0.25">
      <c r="C15803" s="15"/>
      <c r="G15803"/>
    </row>
    <row r="15804" spans="3:7" x14ac:dyDescent="0.25">
      <c r="C15804" s="15"/>
      <c r="G15804"/>
    </row>
    <row r="15805" spans="3:7" x14ac:dyDescent="0.25">
      <c r="C15805" s="15"/>
      <c r="G15805"/>
    </row>
    <row r="15806" spans="3:7" x14ac:dyDescent="0.25">
      <c r="C15806" s="15"/>
      <c r="G15806"/>
    </row>
    <row r="15807" spans="3:7" x14ac:dyDescent="0.25">
      <c r="C15807" s="15"/>
      <c r="G15807"/>
    </row>
    <row r="15808" spans="3:7" x14ac:dyDescent="0.25">
      <c r="C15808" s="15"/>
      <c r="G15808"/>
    </row>
    <row r="15809" spans="3:7" x14ac:dyDescent="0.25">
      <c r="C15809" s="15"/>
      <c r="G15809"/>
    </row>
    <row r="15810" spans="3:7" x14ac:dyDescent="0.25">
      <c r="C15810" s="15"/>
      <c r="G15810"/>
    </row>
    <row r="15811" spans="3:7" x14ac:dyDescent="0.25">
      <c r="C15811" s="15"/>
      <c r="G15811"/>
    </row>
    <row r="15812" spans="3:7" x14ac:dyDescent="0.25">
      <c r="C15812" s="15"/>
      <c r="G15812"/>
    </row>
    <row r="15813" spans="3:7" x14ac:dyDescent="0.25">
      <c r="C15813" s="15"/>
      <c r="G15813"/>
    </row>
    <row r="15814" spans="3:7" x14ac:dyDescent="0.25">
      <c r="C15814" s="15"/>
      <c r="G15814"/>
    </row>
    <row r="15815" spans="3:7" x14ac:dyDescent="0.25">
      <c r="C15815" s="15"/>
      <c r="G15815"/>
    </row>
    <row r="15816" spans="3:7" x14ac:dyDescent="0.25">
      <c r="C15816" s="15"/>
      <c r="G15816"/>
    </row>
    <row r="15817" spans="3:7" x14ac:dyDescent="0.25">
      <c r="C15817" s="15"/>
      <c r="G15817"/>
    </row>
    <row r="15818" spans="3:7" x14ac:dyDescent="0.25">
      <c r="C15818" s="15"/>
      <c r="G15818"/>
    </row>
    <row r="15819" spans="3:7" x14ac:dyDescent="0.25">
      <c r="C15819" s="15"/>
      <c r="G15819"/>
    </row>
    <row r="15820" spans="3:7" x14ac:dyDescent="0.25">
      <c r="C15820" s="15"/>
      <c r="G15820"/>
    </row>
    <row r="15821" spans="3:7" x14ac:dyDescent="0.25">
      <c r="C15821" s="15"/>
      <c r="G15821"/>
    </row>
    <row r="15822" spans="3:7" x14ac:dyDescent="0.25">
      <c r="C15822" s="15"/>
      <c r="G15822"/>
    </row>
    <row r="15823" spans="3:7" x14ac:dyDescent="0.25">
      <c r="C15823" s="15"/>
      <c r="G15823"/>
    </row>
    <row r="15824" spans="3:7" x14ac:dyDescent="0.25">
      <c r="C15824" s="15"/>
      <c r="G15824"/>
    </row>
    <row r="15825" spans="3:7" x14ac:dyDescent="0.25">
      <c r="C15825" s="15"/>
      <c r="G15825"/>
    </row>
    <row r="15826" spans="3:7" x14ac:dyDescent="0.25">
      <c r="C15826" s="15"/>
      <c r="G15826"/>
    </row>
    <row r="15827" spans="3:7" x14ac:dyDescent="0.25">
      <c r="C15827" s="15"/>
      <c r="G15827"/>
    </row>
    <row r="15828" spans="3:7" x14ac:dyDescent="0.25">
      <c r="C15828" s="15"/>
      <c r="G15828"/>
    </row>
    <row r="15829" spans="3:7" x14ac:dyDescent="0.25">
      <c r="C15829" s="15"/>
      <c r="G15829"/>
    </row>
    <row r="15830" spans="3:7" x14ac:dyDescent="0.25">
      <c r="C15830" s="15"/>
      <c r="G15830"/>
    </row>
    <row r="15831" spans="3:7" x14ac:dyDescent="0.25">
      <c r="C15831" s="15"/>
      <c r="G15831"/>
    </row>
    <row r="15832" spans="3:7" x14ac:dyDescent="0.25">
      <c r="C15832" s="15"/>
      <c r="G15832"/>
    </row>
    <row r="15833" spans="3:7" x14ac:dyDescent="0.25">
      <c r="C15833" s="15"/>
      <c r="G15833"/>
    </row>
    <row r="15834" spans="3:7" x14ac:dyDescent="0.25">
      <c r="C15834" s="15"/>
      <c r="G15834"/>
    </row>
    <row r="15835" spans="3:7" x14ac:dyDescent="0.25">
      <c r="C15835" s="15"/>
      <c r="G15835"/>
    </row>
    <row r="15836" spans="3:7" x14ac:dyDescent="0.25">
      <c r="C15836" s="15"/>
      <c r="G15836"/>
    </row>
    <row r="15837" spans="3:7" x14ac:dyDescent="0.25">
      <c r="C15837" s="15"/>
      <c r="G15837"/>
    </row>
    <row r="15838" spans="3:7" x14ac:dyDescent="0.25">
      <c r="C15838" s="15"/>
      <c r="G15838"/>
    </row>
    <row r="15839" spans="3:7" x14ac:dyDescent="0.25">
      <c r="C15839" s="15"/>
      <c r="G15839"/>
    </row>
    <row r="15840" spans="3:7" x14ac:dyDescent="0.25">
      <c r="C15840" s="15"/>
      <c r="G15840"/>
    </row>
    <row r="15841" spans="3:7" x14ac:dyDescent="0.25">
      <c r="C15841" s="15"/>
      <c r="G15841"/>
    </row>
    <row r="15842" spans="3:7" x14ac:dyDescent="0.25">
      <c r="C15842" s="15"/>
      <c r="G15842"/>
    </row>
    <row r="15843" spans="3:7" x14ac:dyDescent="0.25">
      <c r="C15843" s="15"/>
      <c r="G15843"/>
    </row>
    <row r="15844" spans="3:7" x14ac:dyDescent="0.25">
      <c r="C15844" s="15"/>
      <c r="G15844"/>
    </row>
    <row r="15845" spans="3:7" x14ac:dyDescent="0.25">
      <c r="C15845" s="15"/>
      <c r="G15845"/>
    </row>
    <row r="15846" spans="3:7" x14ac:dyDescent="0.25">
      <c r="C15846" s="15"/>
      <c r="G15846"/>
    </row>
    <row r="15847" spans="3:7" x14ac:dyDescent="0.25">
      <c r="C15847" s="15"/>
      <c r="G15847"/>
    </row>
    <row r="15848" spans="3:7" x14ac:dyDescent="0.25">
      <c r="C15848" s="15"/>
      <c r="G15848"/>
    </row>
    <row r="15849" spans="3:7" x14ac:dyDescent="0.25">
      <c r="C15849" s="15"/>
      <c r="G15849"/>
    </row>
    <row r="15850" spans="3:7" x14ac:dyDescent="0.25">
      <c r="C15850" s="15"/>
      <c r="G15850"/>
    </row>
    <row r="15851" spans="3:7" x14ac:dyDescent="0.25">
      <c r="C15851" s="15"/>
      <c r="G15851"/>
    </row>
    <row r="15852" spans="3:7" x14ac:dyDescent="0.25">
      <c r="C15852" s="15"/>
      <c r="G15852"/>
    </row>
    <row r="15853" spans="3:7" x14ac:dyDescent="0.25">
      <c r="C15853" s="15"/>
      <c r="G15853"/>
    </row>
    <row r="15854" spans="3:7" x14ac:dyDescent="0.25">
      <c r="C15854" s="15"/>
      <c r="G15854"/>
    </row>
    <row r="15855" spans="3:7" x14ac:dyDescent="0.25">
      <c r="C15855" s="15"/>
      <c r="G15855"/>
    </row>
    <row r="15856" spans="3:7" x14ac:dyDescent="0.25">
      <c r="C15856" s="15"/>
      <c r="G15856"/>
    </row>
    <row r="15857" spans="3:7" x14ac:dyDescent="0.25">
      <c r="C15857" s="15"/>
      <c r="G15857"/>
    </row>
    <row r="15858" spans="3:7" x14ac:dyDescent="0.25">
      <c r="C15858" s="15"/>
      <c r="G15858"/>
    </row>
    <row r="15859" spans="3:7" x14ac:dyDescent="0.25">
      <c r="C15859" s="15"/>
      <c r="G15859"/>
    </row>
    <row r="15860" spans="3:7" x14ac:dyDescent="0.25">
      <c r="C15860" s="15"/>
      <c r="G15860"/>
    </row>
    <row r="15861" spans="3:7" x14ac:dyDescent="0.25">
      <c r="C15861" s="15"/>
      <c r="G15861"/>
    </row>
    <row r="15862" spans="3:7" x14ac:dyDescent="0.25">
      <c r="C15862" s="15"/>
      <c r="G15862"/>
    </row>
    <row r="15863" spans="3:7" x14ac:dyDescent="0.25">
      <c r="C15863" s="15"/>
      <c r="G15863"/>
    </row>
    <row r="15864" spans="3:7" x14ac:dyDescent="0.25">
      <c r="C15864" s="15"/>
      <c r="G15864"/>
    </row>
    <row r="15865" spans="3:7" x14ac:dyDescent="0.25">
      <c r="C15865" s="15"/>
      <c r="G15865"/>
    </row>
    <row r="15866" spans="3:7" x14ac:dyDescent="0.25">
      <c r="C15866" s="15"/>
      <c r="G15866"/>
    </row>
    <row r="15867" spans="3:7" x14ac:dyDescent="0.25">
      <c r="C15867" s="15"/>
      <c r="G15867"/>
    </row>
    <row r="15868" spans="3:7" x14ac:dyDescent="0.25">
      <c r="C15868" s="15"/>
      <c r="G15868"/>
    </row>
    <row r="15869" spans="3:7" x14ac:dyDescent="0.25">
      <c r="C15869" s="15"/>
      <c r="G15869"/>
    </row>
    <row r="15870" spans="3:7" x14ac:dyDescent="0.25">
      <c r="C15870" s="15"/>
      <c r="G15870"/>
    </row>
    <row r="15871" spans="3:7" x14ac:dyDescent="0.25">
      <c r="C15871" s="15"/>
      <c r="G15871"/>
    </row>
    <row r="15872" spans="3:7" x14ac:dyDescent="0.25">
      <c r="C15872" s="15"/>
      <c r="G15872"/>
    </row>
    <row r="15873" spans="3:7" x14ac:dyDescent="0.25">
      <c r="C15873" s="15"/>
      <c r="G15873"/>
    </row>
    <row r="15874" spans="3:7" x14ac:dyDescent="0.25">
      <c r="C15874" s="15"/>
      <c r="G15874"/>
    </row>
    <row r="15875" spans="3:7" x14ac:dyDescent="0.25">
      <c r="C15875" s="15"/>
      <c r="G15875"/>
    </row>
    <row r="15876" spans="3:7" x14ac:dyDescent="0.25">
      <c r="C15876" s="15"/>
      <c r="G15876"/>
    </row>
    <row r="15877" spans="3:7" x14ac:dyDescent="0.25">
      <c r="C15877" s="15"/>
      <c r="G15877"/>
    </row>
    <row r="15878" spans="3:7" x14ac:dyDescent="0.25">
      <c r="C15878" s="15"/>
      <c r="G15878"/>
    </row>
    <row r="15879" spans="3:7" x14ac:dyDescent="0.25">
      <c r="C15879" s="15"/>
      <c r="G15879"/>
    </row>
    <row r="15880" spans="3:7" x14ac:dyDescent="0.25">
      <c r="C15880" s="15"/>
      <c r="G15880"/>
    </row>
    <row r="15881" spans="3:7" x14ac:dyDescent="0.25">
      <c r="C15881" s="15"/>
      <c r="G15881"/>
    </row>
    <row r="15882" spans="3:7" x14ac:dyDescent="0.25">
      <c r="C15882" s="15"/>
      <c r="G15882"/>
    </row>
    <row r="15883" spans="3:7" x14ac:dyDescent="0.25">
      <c r="C15883" s="15"/>
      <c r="G15883"/>
    </row>
    <row r="15884" spans="3:7" x14ac:dyDescent="0.25">
      <c r="C15884" s="15"/>
      <c r="G15884"/>
    </row>
    <row r="15885" spans="3:7" x14ac:dyDescent="0.25">
      <c r="C15885" s="15"/>
      <c r="G15885"/>
    </row>
    <row r="15886" spans="3:7" x14ac:dyDescent="0.25">
      <c r="C15886" s="15"/>
      <c r="G15886"/>
    </row>
    <row r="15887" spans="3:7" x14ac:dyDescent="0.25">
      <c r="C15887" s="15"/>
      <c r="G15887"/>
    </row>
    <row r="15888" spans="3:7" x14ac:dyDescent="0.25">
      <c r="C15888" s="15"/>
      <c r="G15888"/>
    </row>
    <row r="15889" spans="3:7" x14ac:dyDescent="0.25">
      <c r="C15889" s="15"/>
      <c r="G15889"/>
    </row>
    <row r="15890" spans="3:7" x14ac:dyDescent="0.25">
      <c r="C15890" s="15"/>
      <c r="G15890"/>
    </row>
    <row r="15891" spans="3:7" x14ac:dyDescent="0.25">
      <c r="C15891" s="15"/>
      <c r="G15891"/>
    </row>
    <row r="15892" spans="3:7" x14ac:dyDescent="0.25">
      <c r="C15892" s="15"/>
      <c r="G15892"/>
    </row>
    <row r="15893" spans="3:7" x14ac:dyDescent="0.25">
      <c r="C15893" s="15"/>
      <c r="G15893"/>
    </row>
    <row r="15894" spans="3:7" x14ac:dyDescent="0.25">
      <c r="C15894" s="15"/>
      <c r="G15894"/>
    </row>
    <row r="15895" spans="3:7" x14ac:dyDescent="0.25">
      <c r="C15895" s="15"/>
      <c r="G15895"/>
    </row>
    <row r="15896" spans="3:7" x14ac:dyDescent="0.25">
      <c r="C15896" s="15"/>
      <c r="G15896"/>
    </row>
    <row r="15897" spans="3:7" x14ac:dyDescent="0.25">
      <c r="C15897" s="15"/>
      <c r="G15897"/>
    </row>
    <row r="15898" spans="3:7" x14ac:dyDescent="0.25">
      <c r="C15898" s="15"/>
      <c r="G15898"/>
    </row>
    <row r="15899" spans="3:7" x14ac:dyDescent="0.25">
      <c r="C15899" s="15"/>
      <c r="G15899"/>
    </row>
    <row r="15900" spans="3:7" x14ac:dyDescent="0.25">
      <c r="C15900" s="15"/>
      <c r="G15900"/>
    </row>
    <row r="15901" spans="3:7" x14ac:dyDescent="0.25">
      <c r="C15901" s="15"/>
      <c r="G15901"/>
    </row>
    <row r="15902" spans="3:7" x14ac:dyDescent="0.25">
      <c r="C15902" s="15"/>
      <c r="G15902"/>
    </row>
    <row r="15903" spans="3:7" x14ac:dyDescent="0.25">
      <c r="C15903" s="15"/>
      <c r="G15903"/>
    </row>
    <row r="15904" spans="3:7" x14ac:dyDescent="0.25">
      <c r="C15904" s="15"/>
      <c r="G15904"/>
    </row>
    <row r="15905" spans="3:7" x14ac:dyDescent="0.25">
      <c r="C15905" s="15"/>
      <c r="G15905"/>
    </row>
    <row r="15906" spans="3:7" x14ac:dyDescent="0.25">
      <c r="C15906" s="15"/>
      <c r="G15906"/>
    </row>
    <row r="15907" spans="3:7" x14ac:dyDescent="0.25">
      <c r="C15907" s="15"/>
      <c r="G15907"/>
    </row>
    <row r="15908" spans="3:7" x14ac:dyDescent="0.25">
      <c r="C15908" s="15"/>
      <c r="G15908"/>
    </row>
    <row r="15909" spans="3:7" x14ac:dyDescent="0.25">
      <c r="C15909" s="15"/>
      <c r="G15909"/>
    </row>
    <row r="15910" spans="3:7" x14ac:dyDescent="0.25">
      <c r="C15910" s="15"/>
      <c r="G15910"/>
    </row>
    <row r="15911" spans="3:7" x14ac:dyDescent="0.25">
      <c r="C15911" s="15"/>
      <c r="G15911"/>
    </row>
    <row r="15912" spans="3:7" x14ac:dyDescent="0.25">
      <c r="C15912" s="15"/>
      <c r="G15912"/>
    </row>
    <row r="15913" spans="3:7" x14ac:dyDescent="0.25">
      <c r="C15913" s="15"/>
      <c r="G15913"/>
    </row>
    <row r="15914" spans="3:7" x14ac:dyDescent="0.25">
      <c r="C15914" s="15"/>
      <c r="G15914"/>
    </row>
    <row r="15915" spans="3:7" x14ac:dyDescent="0.25">
      <c r="C15915" s="15"/>
      <c r="G15915"/>
    </row>
    <row r="15916" spans="3:7" x14ac:dyDescent="0.25">
      <c r="C15916" s="15"/>
      <c r="G15916"/>
    </row>
    <row r="15917" spans="3:7" x14ac:dyDescent="0.25">
      <c r="C15917" s="15"/>
      <c r="G15917"/>
    </row>
    <row r="15918" spans="3:7" x14ac:dyDescent="0.25">
      <c r="C15918" s="15"/>
      <c r="G15918"/>
    </row>
    <row r="15919" spans="3:7" x14ac:dyDescent="0.25">
      <c r="C15919" s="15"/>
      <c r="G15919"/>
    </row>
    <row r="15920" spans="3:7" x14ac:dyDescent="0.25">
      <c r="C15920" s="15"/>
      <c r="G15920"/>
    </row>
    <row r="15921" spans="3:7" x14ac:dyDescent="0.25">
      <c r="C15921" s="15"/>
      <c r="G15921"/>
    </row>
    <row r="15922" spans="3:7" x14ac:dyDescent="0.25">
      <c r="C15922" s="15"/>
      <c r="G15922"/>
    </row>
    <row r="15923" spans="3:7" x14ac:dyDescent="0.25">
      <c r="C15923" s="15"/>
      <c r="G15923"/>
    </row>
    <row r="15924" spans="3:7" x14ac:dyDescent="0.25">
      <c r="C15924" s="15"/>
      <c r="G15924"/>
    </row>
    <row r="15925" spans="3:7" x14ac:dyDescent="0.25">
      <c r="C15925" s="15"/>
      <c r="G15925"/>
    </row>
    <row r="15926" spans="3:7" x14ac:dyDescent="0.25">
      <c r="C15926" s="15"/>
      <c r="G15926"/>
    </row>
    <row r="15927" spans="3:7" x14ac:dyDescent="0.25">
      <c r="C15927" s="15"/>
      <c r="G15927"/>
    </row>
    <row r="15928" spans="3:7" x14ac:dyDescent="0.25">
      <c r="C15928" s="15"/>
      <c r="G15928"/>
    </row>
    <row r="15929" spans="3:7" x14ac:dyDescent="0.25">
      <c r="C15929" s="15"/>
      <c r="G15929"/>
    </row>
    <row r="15930" spans="3:7" x14ac:dyDescent="0.25">
      <c r="C15930" s="15"/>
      <c r="G15930"/>
    </row>
    <row r="15931" spans="3:7" x14ac:dyDescent="0.25">
      <c r="C15931" s="15"/>
      <c r="G15931"/>
    </row>
    <row r="15932" spans="3:7" x14ac:dyDescent="0.25">
      <c r="C15932" s="15"/>
      <c r="G15932"/>
    </row>
    <row r="15933" spans="3:7" x14ac:dyDescent="0.25">
      <c r="C15933" s="15"/>
      <c r="G15933"/>
    </row>
    <row r="15934" spans="3:7" x14ac:dyDescent="0.25">
      <c r="C15934" s="15"/>
      <c r="G15934"/>
    </row>
    <row r="15935" spans="3:7" x14ac:dyDescent="0.25">
      <c r="C15935" s="15"/>
      <c r="G15935"/>
    </row>
    <row r="15936" spans="3:7" x14ac:dyDescent="0.25">
      <c r="C15936" s="15"/>
      <c r="G15936"/>
    </row>
    <row r="15937" spans="3:7" x14ac:dyDescent="0.25">
      <c r="C15937" s="15"/>
      <c r="G15937"/>
    </row>
    <row r="15938" spans="3:7" x14ac:dyDescent="0.25">
      <c r="C15938" s="15"/>
      <c r="G15938"/>
    </row>
    <row r="15939" spans="3:7" x14ac:dyDescent="0.25">
      <c r="C15939" s="15"/>
      <c r="G15939"/>
    </row>
    <row r="15940" spans="3:7" x14ac:dyDescent="0.25">
      <c r="C15940" s="15"/>
      <c r="G15940"/>
    </row>
    <row r="15941" spans="3:7" x14ac:dyDescent="0.25">
      <c r="C15941" s="15"/>
      <c r="G15941"/>
    </row>
    <row r="15942" spans="3:7" x14ac:dyDescent="0.25">
      <c r="C15942" s="15"/>
      <c r="G15942"/>
    </row>
    <row r="15943" spans="3:7" x14ac:dyDescent="0.25">
      <c r="C15943" s="15"/>
      <c r="G15943"/>
    </row>
    <row r="15944" spans="3:7" x14ac:dyDescent="0.25">
      <c r="C15944" s="15"/>
      <c r="G15944"/>
    </row>
    <row r="15945" spans="3:7" x14ac:dyDescent="0.25">
      <c r="C15945" s="15"/>
      <c r="G15945"/>
    </row>
    <row r="15946" spans="3:7" x14ac:dyDescent="0.25">
      <c r="C15946" s="15"/>
      <c r="G15946"/>
    </row>
    <row r="15947" spans="3:7" x14ac:dyDescent="0.25">
      <c r="C15947" s="15"/>
      <c r="G15947"/>
    </row>
    <row r="15948" spans="3:7" x14ac:dyDescent="0.25">
      <c r="C15948" s="15"/>
      <c r="G15948"/>
    </row>
    <row r="15949" spans="3:7" x14ac:dyDescent="0.25">
      <c r="C15949" s="15"/>
      <c r="G15949"/>
    </row>
    <row r="15950" spans="3:7" x14ac:dyDescent="0.25">
      <c r="C15950" s="15"/>
      <c r="G15950"/>
    </row>
    <row r="15951" spans="3:7" x14ac:dyDescent="0.25">
      <c r="C15951" s="15"/>
      <c r="G15951"/>
    </row>
    <row r="15952" spans="3:7" x14ac:dyDescent="0.25">
      <c r="C15952" s="15"/>
      <c r="G15952"/>
    </row>
    <row r="15953" spans="3:7" x14ac:dyDescent="0.25">
      <c r="C15953" s="15"/>
      <c r="G15953"/>
    </row>
    <row r="15954" spans="3:7" x14ac:dyDescent="0.25">
      <c r="C15954" s="15"/>
      <c r="G15954"/>
    </row>
    <row r="15955" spans="3:7" x14ac:dyDescent="0.25">
      <c r="C15955" s="15"/>
      <c r="G15955"/>
    </row>
    <row r="15956" spans="3:7" x14ac:dyDescent="0.25">
      <c r="C15956" s="15"/>
      <c r="G15956"/>
    </row>
    <row r="15957" spans="3:7" x14ac:dyDescent="0.25">
      <c r="C15957" s="15"/>
      <c r="G15957"/>
    </row>
    <row r="15958" spans="3:7" x14ac:dyDescent="0.25">
      <c r="C15958" s="15"/>
      <c r="G15958"/>
    </row>
    <row r="15959" spans="3:7" x14ac:dyDescent="0.25">
      <c r="C15959" s="15"/>
      <c r="G15959"/>
    </row>
    <row r="15960" spans="3:7" x14ac:dyDescent="0.25">
      <c r="C15960" s="15"/>
      <c r="G15960"/>
    </row>
    <row r="15961" spans="3:7" x14ac:dyDescent="0.25">
      <c r="C15961" s="15"/>
      <c r="G15961"/>
    </row>
    <row r="15962" spans="3:7" x14ac:dyDescent="0.25">
      <c r="C15962" s="15"/>
      <c r="G15962"/>
    </row>
    <row r="15963" spans="3:7" x14ac:dyDescent="0.25">
      <c r="C15963" s="15"/>
      <c r="G15963"/>
    </row>
    <row r="15964" spans="3:7" x14ac:dyDescent="0.25">
      <c r="C15964" s="15"/>
      <c r="G15964"/>
    </row>
    <row r="15965" spans="3:7" x14ac:dyDescent="0.25">
      <c r="C15965" s="15"/>
      <c r="G15965"/>
    </row>
    <row r="15966" spans="3:7" x14ac:dyDescent="0.25">
      <c r="C15966" s="15"/>
      <c r="G15966"/>
    </row>
    <row r="15967" spans="3:7" x14ac:dyDescent="0.25">
      <c r="C15967" s="15"/>
      <c r="G15967"/>
    </row>
    <row r="15968" spans="3:7" x14ac:dyDescent="0.25">
      <c r="C15968" s="15"/>
      <c r="G15968"/>
    </row>
    <row r="15969" spans="3:7" x14ac:dyDescent="0.25">
      <c r="C15969" s="15"/>
      <c r="G15969"/>
    </row>
    <row r="15970" spans="3:7" x14ac:dyDescent="0.25">
      <c r="C15970" s="15"/>
      <c r="G15970"/>
    </row>
    <row r="15971" spans="3:7" x14ac:dyDescent="0.25">
      <c r="C15971" s="15"/>
      <c r="G15971"/>
    </row>
    <row r="15972" spans="3:7" x14ac:dyDescent="0.25">
      <c r="C15972" s="15"/>
      <c r="G15972"/>
    </row>
    <row r="15973" spans="3:7" x14ac:dyDescent="0.25">
      <c r="C15973" s="15"/>
      <c r="G15973"/>
    </row>
    <row r="15974" spans="3:7" x14ac:dyDescent="0.25">
      <c r="C15974" s="15"/>
      <c r="G15974"/>
    </row>
    <row r="15975" spans="3:7" x14ac:dyDescent="0.25">
      <c r="C15975" s="15"/>
      <c r="G15975"/>
    </row>
    <row r="15976" spans="3:7" x14ac:dyDescent="0.25">
      <c r="C15976" s="15"/>
      <c r="G15976"/>
    </row>
    <row r="15977" spans="3:7" x14ac:dyDescent="0.25">
      <c r="C15977" s="15"/>
      <c r="G15977"/>
    </row>
    <row r="15978" spans="3:7" x14ac:dyDescent="0.25">
      <c r="C15978" s="15"/>
      <c r="G15978"/>
    </row>
    <row r="15979" spans="3:7" x14ac:dyDescent="0.25">
      <c r="C15979" s="15"/>
      <c r="G15979"/>
    </row>
    <row r="15980" spans="3:7" x14ac:dyDescent="0.25">
      <c r="C15980" s="15"/>
      <c r="G15980"/>
    </row>
    <row r="15981" spans="3:7" x14ac:dyDescent="0.25">
      <c r="C15981" s="15"/>
      <c r="G15981"/>
    </row>
    <row r="15982" spans="3:7" x14ac:dyDescent="0.25">
      <c r="C15982" s="15"/>
      <c r="G15982"/>
    </row>
    <row r="15983" spans="3:7" x14ac:dyDescent="0.25">
      <c r="C15983" s="15"/>
      <c r="G15983"/>
    </row>
    <row r="15984" spans="3:7" x14ac:dyDescent="0.25">
      <c r="C15984" s="15"/>
      <c r="G15984"/>
    </row>
    <row r="15985" spans="3:7" x14ac:dyDescent="0.25">
      <c r="C15985" s="15"/>
      <c r="G15985"/>
    </row>
    <row r="15986" spans="3:7" x14ac:dyDescent="0.25">
      <c r="C15986" s="15"/>
      <c r="G15986"/>
    </row>
    <row r="15987" spans="3:7" x14ac:dyDescent="0.25">
      <c r="C15987" s="15"/>
      <c r="G15987"/>
    </row>
    <row r="15988" spans="3:7" x14ac:dyDescent="0.25">
      <c r="C15988" s="15"/>
      <c r="G15988"/>
    </row>
    <row r="15989" spans="3:7" x14ac:dyDescent="0.25">
      <c r="C15989" s="15"/>
      <c r="G15989"/>
    </row>
    <row r="15990" spans="3:7" x14ac:dyDescent="0.25">
      <c r="C15990" s="15"/>
      <c r="G15990"/>
    </row>
    <row r="15991" spans="3:7" x14ac:dyDescent="0.25">
      <c r="C15991" s="15"/>
      <c r="G15991"/>
    </row>
    <row r="15992" spans="3:7" x14ac:dyDescent="0.25">
      <c r="C15992" s="15"/>
      <c r="G15992"/>
    </row>
    <row r="15993" spans="3:7" x14ac:dyDescent="0.25">
      <c r="C15993" s="15"/>
      <c r="G15993"/>
    </row>
    <row r="15994" spans="3:7" x14ac:dyDescent="0.25">
      <c r="C15994" s="15"/>
      <c r="G15994"/>
    </row>
    <row r="15995" spans="3:7" x14ac:dyDescent="0.25">
      <c r="C15995" s="15"/>
      <c r="G15995"/>
    </row>
    <row r="15996" spans="3:7" x14ac:dyDescent="0.25">
      <c r="C15996" s="15"/>
      <c r="G15996"/>
    </row>
    <row r="15997" spans="3:7" x14ac:dyDescent="0.25">
      <c r="C15997" s="15"/>
      <c r="G15997"/>
    </row>
    <row r="15998" spans="3:7" x14ac:dyDescent="0.25">
      <c r="C15998" s="15"/>
      <c r="G15998"/>
    </row>
    <row r="15999" spans="3:7" x14ac:dyDescent="0.25">
      <c r="C15999" s="15"/>
      <c r="G15999"/>
    </row>
    <row r="16000" spans="3:7" x14ac:dyDescent="0.25">
      <c r="C16000" s="15"/>
      <c r="G16000"/>
    </row>
    <row r="16001" spans="3:7" x14ac:dyDescent="0.25">
      <c r="C16001" s="15"/>
      <c r="G16001"/>
    </row>
    <row r="16002" spans="3:7" x14ac:dyDescent="0.25">
      <c r="C16002" s="15"/>
      <c r="G16002"/>
    </row>
    <row r="16003" spans="3:7" x14ac:dyDescent="0.25">
      <c r="C16003" s="15"/>
      <c r="G16003"/>
    </row>
    <row r="16004" spans="3:7" x14ac:dyDescent="0.25">
      <c r="C16004" s="15"/>
      <c r="G16004"/>
    </row>
    <row r="16005" spans="3:7" x14ac:dyDescent="0.25">
      <c r="C16005" s="15"/>
      <c r="G16005"/>
    </row>
    <row r="16006" spans="3:7" x14ac:dyDescent="0.25">
      <c r="C16006" s="15"/>
      <c r="G16006"/>
    </row>
    <row r="16007" spans="3:7" x14ac:dyDescent="0.25">
      <c r="C16007" s="15"/>
      <c r="G16007"/>
    </row>
    <row r="16008" spans="3:7" x14ac:dyDescent="0.25">
      <c r="C16008" s="15"/>
      <c r="G16008"/>
    </row>
    <row r="16009" spans="3:7" x14ac:dyDescent="0.25">
      <c r="C16009" s="15"/>
      <c r="G16009"/>
    </row>
    <row r="16010" spans="3:7" x14ac:dyDescent="0.25">
      <c r="C16010" s="15"/>
      <c r="G16010"/>
    </row>
    <row r="16011" spans="3:7" x14ac:dyDescent="0.25">
      <c r="C16011" s="15"/>
      <c r="G16011"/>
    </row>
    <row r="16012" spans="3:7" x14ac:dyDescent="0.25">
      <c r="C16012" s="15"/>
      <c r="G16012"/>
    </row>
    <row r="16013" spans="3:7" x14ac:dyDescent="0.25">
      <c r="C16013" s="15"/>
      <c r="G16013"/>
    </row>
    <row r="16014" spans="3:7" x14ac:dyDescent="0.25">
      <c r="C16014" s="15"/>
      <c r="G16014"/>
    </row>
    <row r="16015" spans="3:7" x14ac:dyDescent="0.25">
      <c r="C16015" s="15"/>
      <c r="G16015"/>
    </row>
    <row r="16016" spans="3:7" x14ac:dyDescent="0.25">
      <c r="C16016" s="15"/>
      <c r="G16016"/>
    </row>
    <row r="16017" spans="3:7" x14ac:dyDescent="0.25">
      <c r="C16017" s="15"/>
      <c r="G16017"/>
    </row>
    <row r="16018" spans="3:7" x14ac:dyDescent="0.25">
      <c r="C16018" s="15"/>
      <c r="G16018"/>
    </row>
    <row r="16019" spans="3:7" x14ac:dyDescent="0.25">
      <c r="C16019" s="15"/>
      <c r="G16019"/>
    </row>
    <row r="16020" spans="3:7" x14ac:dyDescent="0.25">
      <c r="C16020" s="15"/>
      <c r="G16020"/>
    </row>
    <row r="16021" spans="3:7" x14ac:dyDescent="0.25">
      <c r="C16021" s="15"/>
      <c r="G16021"/>
    </row>
    <row r="16022" spans="3:7" x14ac:dyDescent="0.25">
      <c r="C16022" s="15"/>
      <c r="G16022"/>
    </row>
    <row r="16023" spans="3:7" x14ac:dyDescent="0.25">
      <c r="C16023" s="15"/>
      <c r="G16023"/>
    </row>
    <row r="16024" spans="3:7" x14ac:dyDescent="0.25">
      <c r="C16024" s="15"/>
      <c r="G16024"/>
    </row>
    <row r="16025" spans="3:7" x14ac:dyDescent="0.25">
      <c r="C16025" s="15"/>
      <c r="G16025"/>
    </row>
    <row r="16026" spans="3:7" x14ac:dyDescent="0.25">
      <c r="C16026" s="15"/>
      <c r="G16026"/>
    </row>
    <row r="16027" spans="3:7" x14ac:dyDescent="0.25">
      <c r="C16027" s="15"/>
      <c r="G16027"/>
    </row>
    <row r="16028" spans="3:7" x14ac:dyDescent="0.25">
      <c r="C16028" s="15"/>
      <c r="G16028"/>
    </row>
    <row r="16029" spans="3:7" x14ac:dyDescent="0.25">
      <c r="C16029" s="15"/>
      <c r="G16029"/>
    </row>
    <row r="16030" spans="3:7" x14ac:dyDescent="0.25">
      <c r="C16030" s="15"/>
      <c r="G16030"/>
    </row>
    <row r="16031" spans="3:7" x14ac:dyDescent="0.25">
      <c r="C16031" s="15"/>
      <c r="G16031"/>
    </row>
    <row r="16032" spans="3:7" x14ac:dyDescent="0.25">
      <c r="C16032" s="15"/>
      <c r="G16032"/>
    </row>
    <row r="16033" spans="3:7" x14ac:dyDescent="0.25">
      <c r="C16033" s="15"/>
      <c r="G16033"/>
    </row>
    <row r="16034" spans="3:7" x14ac:dyDescent="0.25">
      <c r="C16034" s="15"/>
      <c r="G16034"/>
    </row>
    <row r="16035" spans="3:7" x14ac:dyDescent="0.25">
      <c r="C16035" s="15"/>
      <c r="G16035"/>
    </row>
    <row r="16036" spans="3:7" x14ac:dyDescent="0.25">
      <c r="C16036" s="15"/>
      <c r="G16036"/>
    </row>
    <row r="16037" spans="3:7" x14ac:dyDescent="0.25">
      <c r="C16037" s="15"/>
      <c r="G16037"/>
    </row>
    <row r="16038" spans="3:7" x14ac:dyDescent="0.25">
      <c r="C16038" s="15"/>
      <c r="G16038"/>
    </row>
    <row r="16039" spans="3:7" x14ac:dyDescent="0.25">
      <c r="C16039" s="15"/>
      <c r="G16039"/>
    </row>
    <row r="16040" spans="3:7" x14ac:dyDescent="0.25">
      <c r="C16040" s="15"/>
      <c r="G16040"/>
    </row>
    <row r="16041" spans="3:7" x14ac:dyDescent="0.25">
      <c r="C16041" s="15"/>
      <c r="G16041"/>
    </row>
    <row r="16042" spans="3:7" x14ac:dyDescent="0.25">
      <c r="C16042" s="15"/>
      <c r="G16042"/>
    </row>
    <row r="16043" spans="3:7" x14ac:dyDescent="0.25">
      <c r="C16043" s="15"/>
      <c r="G16043"/>
    </row>
    <row r="16044" spans="3:7" x14ac:dyDescent="0.25">
      <c r="C16044" s="15"/>
      <c r="G16044"/>
    </row>
    <row r="16045" spans="3:7" x14ac:dyDescent="0.25">
      <c r="C16045" s="15"/>
      <c r="G16045"/>
    </row>
    <row r="16046" spans="3:7" x14ac:dyDescent="0.25">
      <c r="C16046" s="15"/>
      <c r="G16046"/>
    </row>
    <row r="16047" spans="3:7" x14ac:dyDescent="0.25">
      <c r="C16047" s="15"/>
      <c r="G16047"/>
    </row>
    <row r="16048" spans="3:7" x14ac:dyDescent="0.25">
      <c r="C16048" s="15"/>
      <c r="G16048"/>
    </row>
    <row r="16049" spans="3:7" x14ac:dyDescent="0.25">
      <c r="C16049" s="15"/>
      <c r="G16049"/>
    </row>
    <row r="16050" spans="3:7" x14ac:dyDescent="0.25">
      <c r="C16050" s="15"/>
      <c r="G16050"/>
    </row>
    <row r="16051" spans="3:7" x14ac:dyDescent="0.25">
      <c r="C16051" s="15"/>
      <c r="G16051"/>
    </row>
    <row r="16052" spans="3:7" x14ac:dyDescent="0.25">
      <c r="C16052" s="15"/>
      <c r="G16052"/>
    </row>
    <row r="16053" spans="3:7" x14ac:dyDescent="0.25">
      <c r="C16053" s="15"/>
      <c r="G16053"/>
    </row>
    <row r="16054" spans="3:7" x14ac:dyDescent="0.25">
      <c r="C16054" s="15"/>
      <c r="G16054"/>
    </row>
    <row r="16055" spans="3:7" x14ac:dyDescent="0.25">
      <c r="C16055" s="15"/>
      <c r="G16055"/>
    </row>
    <row r="16056" spans="3:7" x14ac:dyDescent="0.25">
      <c r="C16056" s="15"/>
      <c r="G16056"/>
    </row>
    <row r="16057" spans="3:7" x14ac:dyDescent="0.25">
      <c r="C16057" s="15"/>
      <c r="G16057"/>
    </row>
    <row r="16058" spans="3:7" x14ac:dyDescent="0.25">
      <c r="C16058" s="15"/>
      <c r="G16058"/>
    </row>
    <row r="16059" spans="3:7" x14ac:dyDescent="0.25">
      <c r="C16059" s="15"/>
      <c r="G16059"/>
    </row>
    <row r="16060" spans="3:7" x14ac:dyDescent="0.25">
      <c r="C16060" s="15"/>
      <c r="G16060"/>
    </row>
    <row r="16061" spans="3:7" x14ac:dyDescent="0.25">
      <c r="C16061" s="15"/>
      <c r="G16061"/>
    </row>
    <row r="16062" spans="3:7" x14ac:dyDescent="0.25">
      <c r="C16062" s="15"/>
      <c r="G16062"/>
    </row>
    <row r="16063" spans="3:7" x14ac:dyDescent="0.25">
      <c r="C16063" s="15"/>
      <c r="G16063"/>
    </row>
    <row r="16064" spans="3:7" x14ac:dyDescent="0.25">
      <c r="C16064" s="15"/>
      <c r="G16064"/>
    </row>
    <row r="16065" spans="3:7" x14ac:dyDescent="0.25">
      <c r="C16065" s="15"/>
      <c r="G16065"/>
    </row>
    <row r="16066" spans="3:7" x14ac:dyDescent="0.25">
      <c r="C16066" s="15"/>
      <c r="G16066"/>
    </row>
    <row r="16067" spans="3:7" x14ac:dyDescent="0.25">
      <c r="C16067" s="15"/>
      <c r="G16067"/>
    </row>
    <row r="16068" spans="3:7" x14ac:dyDescent="0.25">
      <c r="C16068" s="15"/>
      <c r="G16068"/>
    </row>
    <row r="16069" spans="3:7" x14ac:dyDescent="0.25">
      <c r="C16069" s="15"/>
      <c r="G16069"/>
    </row>
    <row r="16070" spans="3:7" x14ac:dyDescent="0.25">
      <c r="C16070" s="15"/>
      <c r="G16070"/>
    </row>
    <row r="16071" spans="3:7" x14ac:dyDescent="0.25">
      <c r="C16071" s="15"/>
      <c r="G16071"/>
    </row>
    <row r="16072" spans="3:7" x14ac:dyDescent="0.25">
      <c r="C16072" s="15"/>
      <c r="G16072"/>
    </row>
    <row r="16073" spans="3:7" x14ac:dyDescent="0.25">
      <c r="C16073" s="15"/>
      <c r="G16073"/>
    </row>
    <row r="16074" spans="3:7" x14ac:dyDescent="0.25">
      <c r="C16074" s="15"/>
      <c r="G16074"/>
    </row>
    <row r="16075" spans="3:7" x14ac:dyDescent="0.25">
      <c r="C16075" s="15"/>
      <c r="G16075"/>
    </row>
    <row r="16076" spans="3:7" x14ac:dyDescent="0.25">
      <c r="C16076" s="15"/>
      <c r="G16076"/>
    </row>
    <row r="16077" spans="3:7" x14ac:dyDescent="0.25">
      <c r="C16077" s="15"/>
      <c r="G16077"/>
    </row>
    <row r="16078" spans="3:7" x14ac:dyDescent="0.25">
      <c r="C16078" s="15"/>
      <c r="G16078"/>
    </row>
    <row r="16079" spans="3:7" x14ac:dyDescent="0.25">
      <c r="C16079" s="15"/>
      <c r="G16079"/>
    </row>
    <row r="16080" spans="3:7" x14ac:dyDescent="0.25">
      <c r="C16080" s="15"/>
      <c r="G16080"/>
    </row>
    <row r="16081" spans="3:7" x14ac:dyDescent="0.25">
      <c r="C16081" s="15"/>
      <c r="G16081"/>
    </row>
    <row r="16082" spans="3:7" x14ac:dyDescent="0.25">
      <c r="C16082" s="15"/>
      <c r="G16082"/>
    </row>
    <row r="16083" spans="3:7" x14ac:dyDescent="0.25">
      <c r="C16083" s="15"/>
      <c r="G16083"/>
    </row>
    <row r="16084" spans="3:7" x14ac:dyDescent="0.25">
      <c r="C16084" s="15"/>
      <c r="G16084"/>
    </row>
    <row r="16085" spans="3:7" x14ac:dyDescent="0.25">
      <c r="C16085" s="15"/>
      <c r="G16085"/>
    </row>
    <row r="16086" spans="3:7" x14ac:dyDescent="0.25">
      <c r="C16086" s="15"/>
      <c r="G16086"/>
    </row>
    <row r="16087" spans="3:7" x14ac:dyDescent="0.25">
      <c r="C16087" s="15"/>
      <c r="G16087"/>
    </row>
    <row r="16088" spans="3:7" x14ac:dyDescent="0.25">
      <c r="C16088" s="15"/>
      <c r="G16088"/>
    </row>
    <row r="16089" spans="3:7" x14ac:dyDescent="0.25">
      <c r="C16089" s="15"/>
      <c r="G16089"/>
    </row>
    <row r="16090" spans="3:7" x14ac:dyDescent="0.25">
      <c r="C16090" s="15"/>
      <c r="G16090"/>
    </row>
    <row r="16091" spans="3:7" x14ac:dyDescent="0.25">
      <c r="C16091" s="15"/>
      <c r="G16091"/>
    </row>
    <row r="16092" spans="3:7" x14ac:dyDescent="0.25">
      <c r="C16092" s="15"/>
      <c r="G16092"/>
    </row>
    <row r="16093" spans="3:7" x14ac:dyDescent="0.25">
      <c r="C16093" s="15"/>
      <c r="G16093"/>
    </row>
    <row r="16094" spans="3:7" x14ac:dyDescent="0.25">
      <c r="C16094" s="15"/>
      <c r="G16094"/>
    </row>
    <row r="16095" spans="3:7" x14ac:dyDescent="0.25">
      <c r="C16095" s="15"/>
      <c r="G16095"/>
    </row>
    <row r="16096" spans="3:7" x14ac:dyDescent="0.25">
      <c r="C16096" s="15"/>
      <c r="G16096"/>
    </row>
    <row r="16097" spans="3:7" x14ac:dyDescent="0.25">
      <c r="C16097" s="15"/>
      <c r="G16097"/>
    </row>
    <row r="16098" spans="3:7" x14ac:dyDescent="0.25">
      <c r="C16098" s="15"/>
      <c r="G16098"/>
    </row>
    <row r="16099" spans="3:7" x14ac:dyDescent="0.25">
      <c r="C16099" s="15"/>
      <c r="G16099"/>
    </row>
    <row r="16100" spans="3:7" x14ac:dyDescent="0.25">
      <c r="C16100" s="15"/>
      <c r="G16100"/>
    </row>
    <row r="16101" spans="3:7" x14ac:dyDescent="0.25">
      <c r="C16101" s="15"/>
      <c r="G16101"/>
    </row>
    <row r="16102" spans="3:7" x14ac:dyDescent="0.25">
      <c r="C16102" s="15"/>
      <c r="G16102"/>
    </row>
    <row r="16103" spans="3:7" x14ac:dyDescent="0.25">
      <c r="C16103" s="15"/>
      <c r="G16103"/>
    </row>
    <row r="16104" spans="3:7" x14ac:dyDescent="0.25">
      <c r="C16104" s="15"/>
      <c r="G16104"/>
    </row>
    <row r="16105" spans="3:7" x14ac:dyDescent="0.25">
      <c r="C16105" s="15"/>
      <c r="G16105"/>
    </row>
    <row r="16106" spans="3:7" x14ac:dyDescent="0.25">
      <c r="C16106" s="15"/>
      <c r="G16106"/>
    </row>
    <row r="16107" spans="3:7" x14ac:dyDescent="0.25">
      <c r="C16107" s="15"/>
      <c r="G16107"/>
    </row>
    <row r="16108" spans="3:7" x14ac:dyDescent="0.25">
      <c r="C16108" s="15"/>
      <c r="G16108"/>
    </row>
    <row r="16109" spans="3:7" x14ac:dyDescent="0.25">
      <c r="C16109" s="15"/>
      <c r="G16109"/>
    </row>
    <row r="16110" spans="3:7" x14ac:dyDescent="0.25">
      <c r="C16110" s="15"/>
      <c r="G16110"/>
    </row>
    <row r="16111" spans="3:7" x14ac:dyDescent="0.25">
      <c r="C16111" s="15"/>
      <c r="G16111"/>
    </row>
    <row r="16112" spans="3:7" x14ac:dyDescent="0.25">
      <c r="C16112" s="15"/>
      <c r="G16112"/>
    </row>
    <row r="16113" spans="3:7" x14ac:dyDescent="0.25">
      <c r="C16113" s="15"/>
      <c r="G16113"/>
    </row>
    <row r="16114" spans="3:7" x14ac:dyDescent="0.25">
      <c r="C16114" s="15"/>
      <c r="G16114"/>
    </row>
    <row r="16115" spans="3:7" x14ac:dyDescent="0.25">
      <c r="C16115" s="15"/>
      <c r="G16115"/>
    </row>
    <row r="16116" spans="3:7" x14ac:dyDescent="0.25">
      <c r="C16116" s="15"/>
      <c r="G16116"/>
    </row>
    <row r="16117" spans="3:7" x14ac:dyDescent="0.25">
      <c r="C16117" s="15"/>
      <c r="G16117"/>
    </row>
    <row r="16118" spans="3:7" x14ac:dyDescent="0.25">
      <c r="C16118" s="15"/>
      <c r="G16118"/>
    </row>
    <row r="16119" spans="3:7" x14ac:dyDescent="0.25">
      <c r="C16119" s="15"/>
      <c r="G16119"/>
    </row>
    <row r="16120" spans="3:7" x14ac:dyDescent="0.25">
      <c r="C16120" s="15"/>
      <c r="G16120"/>
    </row>
    <row r="16121" spans="3:7" x14ac:dyDescent="0.25">
      <c r="C16121" s="15"/>
      <c r="G16121"/>
    </row>
    <row r="16122" spans="3:7" x14ac:dyDescent="0.25">
      <c r="C16122" s="15"/>
      <c r="G16122"/>
    </row>
    <row r="16123" spans="3:7" x14ac:dyDescent="0.25">
      <c r="C16123" s="15"/>
      <c r="G16123"/>
    </row>
    <row r="16124" spans="3:7" x14ac:dyDescent="0.25">
      <c r="C16124" s="15"/>
      <c r="G16124"/>
    </row>
    <row r="16125" spans="3:7" x14ac:dyDescent="0.25">
      <c r="C16125" s="15"/>
      <c r="G16125"/>
    </row>
    <row r="16126" spans="3:7" x14ac:dyDescent="0.25">
      <c r="C16126" s="15"/>
      <c r="G16126"/>
    </row>
    <row r="16127" spans="3:7" x14ac:dyDescent="0.25">
      <c r="C16127" s="15"/>
      <c r="G16127"/>
    </row>
    <row r="16128" spans="3:7" x14ac:dyDescent="0.25">
      <c r="C16128" s="15"/>
      <c r="G16128"/>
    </row>
    <row r="16129" spans="3:7" x14ac:dyDescent="0.25">
      <c r="C16129" s="15"/>
      <c r="G16129"/>
    </row>
    <row r="16130" spans="3:7" x14ac:dyDescent="0.25">
      <c r="C16130" s="15"/>
      <c r="G16130"/>
    </row>
    <row r="16131" spans="3:7" x14ac:dyDescent="0.25">
      <c r="C16131" s="15"/>
      <c r="G16131"/>
    </row>
    <row r="16132" spans="3:7" x14ac:dyDescent="0.25">
      <c r="C16132" s="15"/>
      <c r="G16132"/>
    </row>
    <row r="16133" spans="3:7" x14ac:dyDescent="0.25">
      <c r="C16133" s="15"/>
      <c r="G16133"/>
    </row>
    <row r="16134" spans="3:7" x14ac:dyDescent="0.25">
      <c r="C16134" s="15"/>
      <c r="G16134"/>
    </row>
    <row r="16135" spans="3:7" x14ac:dyDescent="0.25">
      <c r="C16135" s="15"/>
      <c r="G16135"/>
    </row>
    <row r="16136" spans="3:7" x14ac:dyDescent="0.25">
      <c r="C16136" s="15"/>
      <c r="G16136"/>
    </row>
    <row r="16137" spans="3:7" x14ac:dyDescent="0.25">
      <c r="C16137" s="15"/>
      <c r="G16137"/>
    </row>
    <row r="16138" spans="3:7" x14ac:dyDescent="0.25">
      <c r="C16138" s="15"/>
      <c r="G16138"/>
    </row>
    <row r="16139" spans="3:7" x14ac:dyDescent="0.25">
      <c r="C16139" s="15"/>
      <c r="G16139"/>
    </row>
    <row r="16140" spans="3:7" x14ac:dyDescent="0.25">
      <c r="C16140" s="15"/>
      <c r="G16140"/>
    </row>
    <row r="16141" spans="3:7" x14ac:dyDescent="0.25">
      <c r="C16141" s="15"/>
      <c r="G16141"/>
    </row>
    <row r="16142" spans="3:7" x14ac:dyDescent="0.25">
      <c r="C16142" s="15"/>
      <c r="G16142"/>
    </row>
    <row r="16143" spans="3:7" x14ac:dyDescent="0.25">
      <c r="C16143" s="15"/>
      <c r="G16143"/>
    </row>
    <row r="16144" spans="3:7" x14ac:dyDescent="0.25">
      <c r="C16144" s="15"/>
      <c r="G16144"/>
    </row>
    <row r="16145" spans="3:7" x14ac:dyDescent="0.25">
      <c r="C16145" s="15"/>
      <c r="G16145"/>
    </row>
    <row r="16146" spans="3:7" x14ac:dyDescent="0.25">
      <c r="C16146" s="15"/>
      <c r="G16146"/>
    </row>
    <row r="16147" spans="3:7" x14ac:dyDescent="0.25">
      <c r="C16147" s="15"/>
      <c r="G16147"/>
    </row>
    <row r="16148" spans="3:7" x14ac:dyDescent="0.25">
      <c r="C16148" s="15"/>
      <c r="G16148"/>
    </row>
    <row r="16149" spans="3:7" x14ac:dyDescent="0.25">
      <c r="C16149" s="15"/>
      <c r="G16149"/>
    </row>
    <row r="16150" spans="3:7" x14ac:dyDescent="0.25">
      <c r="C16150" s="15"/>
      <c r="G16150"/>
    </row>
    <row r="16151" spans="3:7" x14ac:dyDescent="0.25">
      <c r="C16151" s="15"/>
      <c r="G16151"/>
    </row>
    <row r="16152" spans="3:7" x14ac:dyDescent="0.25">
      <c r="C16152" s="15"/>
      <c r="G16152"/>
    </row>
    <row r="16153" spans="3:7" x14ac:dyDescent="0.25">
      <c r="C16153" s="15"/>
      <c r="G16153"/>
    </row>
    <row r="16154" spans="3:7" x14ac:dyDescent="0.25">
      <c r="C16154" s="15"/>
      <c r="G16154"/>
    </row>
    <row r="16155" spans="3:7" x14ac:dyDescent="0.25">
      <c r="C16155" s="15"/>
      <c r="G16155"/>
    </row>
    <row r="16156" spans="3:7" x14ac:dyDescent="0.25">
      <c r="C16156" s="15"/>
      <c r="G16156"/>
    </row>
    <row r="16157" spans="3:7" x14ac:dyDescent="0.25">
      <c r="C16157" s="15"/>
      <c r="G16157"/>
    </row>
    <row r="16158" spans="3:7" x14ac:dyDescent="0.25">
      <c r="C16158" s="15"/>
      <c r="G16158"/>
    </row>
    <row r="16159" spans="3:7" x14ac:dyDescent="0.25">
      <c r="C16159" s="15"/>
      <c r="G16159"/>
    </row>
    <row r="16160" spans="3:7" x14ac:dyDescent="0.25">
      <c r="C16160" s="15"/>
      <c r="G16160"/>
    </row>
    <row r="16161" spans="3:7" x14ac:dyDescent="0.25">
      <c r="C16161" s="15"/>
      <c r="G16161"/>
    </row>
    <row r="16162" spans="3:7" x14ac:dyDescent="0.25">
      <c r="C16162" s="15"/>
      <c r="G16162"/>
    </row>
    <row r="16163" spans="3:7" x14ac:dyDescent="0.25">
      <c r="C16163" s="15"/>
      <c r="G16163"/>
    </row>
    <row r="16164" spans="3:7" x14ac:dyDescent="0.25">
      <c r="C16164" s="15"/>
      <c r="G16164"/>
    </row>
    <row r="16165" spans="3:7" x14ac:dyDescent="0.25">
      <c r="C16165" s="15"/>
      <c r="G16165"/>
    </row>
    <row r="16166" spans="3:7" x14ac:dyDescent="0.25">
      <c r="C16166" s="15"/>
      <c r="G16166"/>
    </row>
    <row r="16167" spans="3:7" x14ac:dyDescent="0.25">
      <c r="C16167" s="15"/>
      <c r="G16167"/>
    </row>
    <row r="16168" spans="3:7" x14ac:dyDescent="0.25">
      <c r="C16168" s="15"/>
      <c r="G16168"/>
    </row>
    <row r="16169" spans="3:7" x14ac:dyDescent="0.25">
      <c r="C16169" s="15"/>
      <c r="G16169"/>
    </row>
    <row r="16170" spans="3:7" x14ac:dyDescent="0.25">
      <c r="C16170" s="15"/>
      <c r="G16170"/>
    </row>
    <row r="16171" spans="3:7" x14ac:dyDescent="0.25">
      <c r="C16171" s="15"/>
      <c r="G16171"/>
    </row>
    <row r="16172" spans="3:7" x14ac:dyDescent="0.25">
      <c r="C16172" s="15"/>
      <c r="G16172"/>
    </row>
    <row r="16173" spans="3:7" x14ac:dyDescent="0.25">
      <c r="C16173" s="15"/>
      <c r="G16173"/>
    </row>
    <row r="16174" spans="3:7" x14ac:dyDescent="0.25">
      <c r="C16174" s="15"/>
      <c r="G16174"/>
    </row>
    <row r="16175" spans="3:7" x14ac:dyDescent="0.25">
      <c r="C16175" s="15"/>
      <c r="G16175"/>
    </row>
    <row r="16176" spans="3:7" x14ac:dyDescent="0.25">
      <c r="C16176" s="15"/>
      <c r="G16176"/>
    </row>
    <row r="16177" spans="3:7" x14ac:dyDescent="0.25">
      <c r="C16177" s="15"/>
      <c r="G16177"/>
    </row>
    <row r="16178" spans="3:7" x14ac:dyDescent="0.25">
      <c r="C16178" s="15"/>
      <c r="G16178"/>
    </row>
    <row r="16179" spans="3:7" x14ac:dyDescent="0.25">
      <c r="C16179" s="15"/>
      <c r="G16179"/>
    </row>
    <row r="16180" spans="3:7" x14ac:dyDescent="0.25">
      <c r="C16180" s="15"/>
      <c r="G16180"/>
    </row>
    <row r="16181" spans="3:7" x14ac:dyDescent="0.25">
      <c r="C16181" s="15"/>
      <c r="G16181"/>
    </row>
    <row r="16182" spans="3:7" x14ac:dyDescent="0.25">
      <c r="C16182" s="15"/>
      <c r="G16182"/>
    </row>
    <row r="16183" spans="3:7" x14ac:dyDescent="0.25">
      <c r="C16183" s="15"/>
      <c r="G16183"/>
    </row>
    <row r="16184" spans="3:7" x14ac:dyDescent="0.25">
      <c r="C16184" s="15"/>
      <c r="G16184"/>
    </row>
    <row r="16185" spans="3:7" x14ac:dyDescent="0.25">
      <c r="C16185" s="15"/>
      <c r="G16185"/>
    </row>
    <row r="16186" spans="3:7" x14ac:dyDescent="0.25">
      <c r="C16186" s="15"/>
      <c r="G16186"/>
    </row>
    <row r="16187" spans="3:7" x14ac:dyDescent="0.25">
      <c r="C16187" s="15"/>
      <c r="G16187"/>
    </row>
    <row r="16188" spans="3:7" x14ac:dyDescent="0.25">
      <c r="C16188" s="15"/>
      <c r="G16188"/>
    </row>
    <row r="16189" spans="3:7" x14ac:dyDescent="0.25">
      <c r="C16189" s="15"/>
      <c r="G16189"/>
    </row>
    <row r="16190" spans="3:7" x14ac:dyDescent="0.25">
      <c r="C16190" s="15"/>
      <c r="G16190"/>
    </row>
    <row r="16191" spans="3:7" x14ac:dyDescent="0.25">
      <c r="C16191" s="15"/>
      <c r="G16191"/>
    </row>
    <row r="16192" spans="3:7" x14ac:dyDescent="0.25">
      <c r="C16192" s="15"/>
      <c r="G16192"/>
    </row>
    <row r="16193" spans="3:7" x14ac:dyDescent="0.25">
      <c r="C16193" s="15"/>
      <c r="G16193"/>
    </row>
    <row r="16194" spans="3:7" x14ac:dyDescent="0.25">
      <c r="C16194" s="15"/>
      <c r="G16194"/>
    </row>
    <row r="16195" spans="3:7" x14ac:dyDescent="0.25">
      <c r="C16195" s="15"/>
      <c r="G16195"/>
    </row>
    <row r="16196" spans="3:7" x14ac:dyDescent="0.25">
      <c r="C16196" s="15"/>
      <c r="G16196"/>
    </row>
    <row r="16197" spans="3:7" x14ac:dyDescent="0.25">
      <c r="C16197" s="15"/>
      <c r="G16197"/>
    </row>
    <row r="16198" spans="3:7" x14ac:dyDescent="0.25">
      <c r="C16198" s="15"/>
      <c r="G16198"/>
    </row>
    <row r="16199" spans="3:7" x14ac:dyDescent="0.25">
      <c r="C16199" s="15"/>
      <c r="G16199"/>
    </row>
    <row r="16200" spans="3:7" x14ac:dyDescent="0.25">
      <c r="C16200" s="15"/>
      <c r="G16200"/>
    </row>
    <row r="16201" spans="3:7" x14ac:dyDescent="0.25">
      <c r="C16201" s="15"/>
      <c r="G16201"/>
    </row>
    <row r="16202" spans="3:7" x14ac:dyDescent="0.25">
      <c r="C16202" s="15"/>
      <c r="G16202"/>
    </row>
    <row r="16203" spans="3:7" x14ac:dyDescent="0.25">
      <c r="C16203" s="15"/>
      <c r="G16203"/>
    </row>
    <row r="16204" spans="3:7" x14ac:dyDescent="0.25">
      <c r="C16204" s="15"/>
      <c r="G16204"/>
    </row>
    <row r="16205" spans="3:7" x14ac:dyDescent="0.25">
      <c r="C16205" s="15"/>
      <c r="G16205"/>
    </row>
    <row r="16206" spans="3:7" x14ac:dyDescent="0.25">
      <c r="C16206" s="15"/>
      <c r="G16206"/>
    </row>
    <row r="16207" spans="3:7" x14ac:dyDescent="0.25">
      <c r="C16207" s="15"/>
      <c r="G16207"/>
    </row>
    <row r="16208" spans="3:7" x14ac:dyDescent="0.25">
      <c r="C16208" s="15"/>
      <c r="G16208"/>
    </row>
    <row r="16209" spans="3:7" x14ac:dyDescent="0.25">
      <c r="C16209" s="15"/>
      <c r="G16209"/>
    </row>
    <row r="16210" spans="3:7" x14ac:dyDescent="0.25">
      <c r="C16210" s="15"/>
      <c r="G16210"/>
    </row>
    <row r="16211" spans="3:7" x14ac:dyDescent="0.25">
      <c r="C16211" s="15"/>
      <c r="G16211"/>
    </row>
    <row r="16212" spans="3:7" x14ac:dyDescent="0.25">
      <c r="C16212" s="15"/>
      <c r="G16212"/>
    </row>
    <row r="16213" spans="3:7" x14ac:dyDescent="0.25">
      <c r="C16213" s="15"/>
      <c r="G16213"/>
    </row>
    <row r="16214" spans="3:7" x14ac:dyDescent="0.25">
      <c r="C16214" s="15"/>
      <c r="G16214"/>
    </row>
    <row r="16215" spans="3:7" x14ac:dyDescent="0.25">
      <c r="C16215" s="15"/>
      <c r="G16215"/>
    </row>
    <row r="16216" spans="3:7" x14ac:dyDescent="0.25">
      <c r="C16216" s="15"/>
      <c r="G16216"/>
    </row>
    <row r="16217" spans="3:7" x14ac:dyDescent="0.25">
      <c r="C16217" s="15"/>
      <c r="G16217"/>
    </row>
    <row r="16218" spans="3:7" x14ac:dyDescent="0.25">
      <c r="C16218" s="15"/>
      <c r="G16218"/>
    </row>
    <row r="16219" spans="3:7" x14ac:dyDescent="0.25">
      <c r="C16219" s="15"/>
      <c r="G16219"/>
    </row>
    <row r="16220" spans="3:7" x14ac:dyDescent="0.25">
      <c r="C16220" s="15"/>
      <c r="G16220"/>
    </row>
    <row r="16221" spans="3:7" x14ac:dyDescent="0.25">
      <c r="C16221" s="15"/>
      <c r="G16221"/>
    </row>
    <row r="16222" spans="3:7" x14ac:dyDescent="0.25">
      <c r="C16222" s="15"/>
      <c r="G16222"/>
    </row>
    <row r="16223" spans="3:7" x14ac:dyDescent="0.25">
      <c r="C16223" s="15"/>
      <c r="G16223"/>
    </row>
    <row r="16224" spans="3:7" x14ac:dyDescent="0.25">
      <c r="C16224" s="15"/>
      <c r="G16224"/>
    </row>
    <row r="16225" spans="3:7" x14ac:dyDescent="0.25">
      <c r="C16225" s="15"/>
      <c r="G16225"/>
    </row>
    <row r="16226" spans="3:7" x14ac:dyDescent="0.25">
      <c r="C16226" s="15"/>
      <c r="G16226"/>
    </row>
    <row r="16227" spans="3:7" x14ac:dyDescent="0.25">
      <c r="C16227" s="15"/>
      <c r="G16227"/>
    </row>
    <row r="16228" spans="3:7" x14ac:dyDescent="0.25">
      <c r="C16228" s="15"/>
      <c r="G16228"/>
    </row>
    <row r="16229" spans="3:7" x14ac:dyDescent="0.25">
      <c r="C16229" s="15"/>
      <c r="G16229"/>
    </row>
    <row r="16230" spans="3:7" x14ac:dyDescent="0.25">
      <c r="C16230" s="15"/>
      <c r="G16230"/>
    </row>
    <row r="16231" spans="3:7" x14ac:dyDescent="0.25">
      <c r="C16231" s="15"/>
      <c r="G16231"/>
    </row>
    <row r="16232" spans="3:7" x14ac:dyDescent="0.25">
      <c r="C16232" s="15"/>
      <c r="G16232"/>
    </row>
    <row r="16233" spans="3:7" x14ac:dyDescent="0.25">
      <c r="C16233" s="15"/>
      <c r="G16233"/>
    </row>
    <row r="16234" spans="3:7" x14ac:dyDescent="0.25">
      <c r="C16234" s="15"/>
      <c r="G16234"/>
    </row>
    <row r="16235" spans="3:7" x14ac:dyDescent="0.25">
      <c r="C16235" s="15"/>
      <c r="G16235"/>
    </row>
    <row r="16236" spans="3:7" x14ac:dyDescent="0.25">
      <c r="C16236" s="15"/>
      <c r="G16236"/>
    </row>
    <row r="16237" spans="3:7" x14ac:dyDescent="0.25">
      <c r="C16237" s="15"/>
      <c r="G16237"/>
    </row>
    <row r="16238" spans="3:7" x14ac:dyDescent="0.25">
      <c r="C16238" s="15"/>
      <c r="G16238"/>
    </row>
    <row r="16239" spans="3:7" x14ac:dyDescent="0.25">
      <c r="C16239" s="15"/>
      <c r="G16239"/>
    </row>
    <row r="16240" spans="3:7" x14ac:dyDescent="0.25">
      <c r="C16240" s="15"/>
      <c r="G16240"/>
    </row>
    <row r="16241" spans="3:7" x14ac:dyDescent="0.25">
      <c r="C16241" s="15"/>
      <c r="G16241"/>
    </row>
    <row r="16242" spans="3:7" x14ac:dyDescent="0.25">
      <c r="C16242" s="15"/>
      <c r="G16242"/>
    </row>
    <row r="16243" spans="3:7" x14ac:dyDescent="0.25">
      <c r="C16243" s="15"/>
      <c r="G16243"/>
    </row>
    <row r="16244" spans="3:7" x14ac:dyDescent="0.25">
      <c r="C16244" s="15"/>
      <c r="G16244"/>
    </row>
    <row r="16245" spans="3:7" x14ac:dyDescent="0.25">
      <c r="C16245" s="15"/>
      <c r="G16245"/>
    </row>
    <row r="16246" spans="3:7" x14ac:dyDescent="0.25">
      <c r="C16246" s="15"/>
      <c r="G16246"/>
    </row>
    <row r="16247" spans="3:7" x14ac:dyDescent="0.25">
      <c r="C16247" s="15"/>
      <c r="G16247"/>
    </row>
    <row r="16248" spans="3:7" x14ac:dyDescent="0.25">
      <c r="C16248" s="15"/>
      <c r="G16248"/>
    </row>
    <row r="16249" spans="3:7" x14ac:dyDescent="0.25">
      <c r="C16249" s="15"/>
      <c r="G16249"/>
    </row>
    <row r="16250" spans="3:7" x14ac:dyDescent="0.25">
      <c r="C16250" s="15"/>
      <c r="G16250"/>
    </row>
    <row r="16251" spans="3:7" x14ac:dyDescent="0.25">
      <c r="C16251" s="15"/>
      <c r="G16251"/>
    </row>
    <row r="16252" spans="3:7" x14ac:dyDescent="0.25">
      <c r="C16252" s="15"/>
      <c r="G16252"/>
    </row>
    <row r="16253" spans="3:7" x14ac:dyDescent="0.25">
      <c r="C16253" s="15"/>
      <c r="G16253"/>
    </row>
    <row r="16254" spans="3:7" x14ac:dyDescent="0.25">
      <c r="C16254" s="15"/>
      <c r="G16254"/>
    </row>
    <row r="16255" spans="3:7" x14ac:dyDescent="0.25">
      <c r="C16255" s="15"/>
      <c r="G16255"/>
    </row>
    <row r="16256" spans="3:7" x14ac:dyDescent="0.25">
      <c r="C16256" s="15"/>
      <c r="G16256"/>
    </row>
    <row r="16257" spans="3:7" x14ac:dyDescent="0.25">
      <c r="C16257" s="15"/>
      <c r="G16257"/>
    </row>
    <row r="16258" spans="3:7" x14ac:dyDescent="0.25">
      <c r="C16258" s="15"/>
      <c r="G16258"/>
    </row>
    <row r="16259" spans="3:7" x14ac:dyDescent="0.25">
      <c r="C16259" s="15"/>
      <c r="G16259"/>
    </row>
    <row r="16260" spans="3:7" x14ac:dyDescent="0.25">
      <c r="C16260" s="15"/>
      <c r="G16260"/>
    </row>
    <row r="16261" spans="3:7" x14ac:dyDescent="0.25">
      <c r="C16261" s="15"/>
      <c r="G16261"/>
    </row>
    <row r="16262" spans="3:7" x14ac:dyDescent="0.25">
      <c r="C16262" s="15"/>
      <c r="G16262"/>
    </row>
    <row r="16263" spans="3:7" x14ac:dyDescent="0.25">
      <c r="C16263" s="15"/>
      <c r="G16263"/>
    </row>
    <row r="16264" spans="3:7" x14ac:dyDescent="0.25">
      <c r="C16264" s="15"/>
      <c r="G16264"/>
    </row>
    <row r="16265" spans="3:7" x14ac:dyDescent="0.25">
      <c r="C16265" s="15"/>
      <c r="G16265"/>
    </row>
    <row r="16266" spans="3:7" x14ac:dyDescent="0.25">
      <c r="C16266" s="15"/>
      <c r="G16266"/>
    </row>
    <row r="16267" spans="3:7" x14ac:dyDescent="0.25">
      <c r="C16267" s="15"/>
      <c r="G16267"/>
    </row>
    <row r="16268" spans="3:7" x14ac:dyDescent="0.25">
      <c r="C16268" s="15"/>
      <c r="G16268"/>
    </row>
    <row r="16269" spans="3:7" x14ac:dyDescent="0.25">
      <c r="C16269" s="15"/>
      <c r="G16269"/>
    </row>
    <row r="16270" spans="3:7" x14ac:dyDescent="0.25">
      <c r="C16270" s="15"/>
      <c r="G16270"/>
    </row>
    <row r="16271" spans="3:7" x14ac:dyDescent="0.25">
      <c r="C16271" s="15"/>
      <c r="G16271"/>
    </row>
    <row r="16272" spans="3:7" x14ac:dyDescent="0.25">
      <c r="C16272" s="15"/>
      <c r="G16272"/>
    </row>
    <row r="16273" spans="3:7" x14ac:dyDescent="0.25">
      <c r="C16273" s="15"/>
      <c r="G16273"/>
    </row>
    <row r="16274" spans="3:7" x14ac:dyDescent="0.25">
      <c r="C16274" s="15"/>
      <c r="G16274"/>
    </row>
    <row r="16275" spans="3:7" x14ac:dyDescent="0.25">
      <c r="C16275" s="15"/>
      <c r="G16275"/>
    </row>
    <row r="16276" spans="3:7" x14ac:dyDescent="0.25">
      <c r="C16276" s="15"/>
      <c r="G16276"/>
    </row>
    <row r="16277" spans="3:7" x14ac:dyDescent="0.25">
      <c r="C16277" s="15"/>
      <c r="G16277"/>
    </row>
    <row r="16278" spans="3:7" x14ac:dyDescent="0.25">
      <c r="C16278" s="15"/>
      <c r="G16278"/>
    </row>
    <row r="16279" spans="3:7" x14ac:dyDescent="0.25">
      <c r="C16279" s="15"/>
      <c r="G16279"/>
    </row>
    <row r="16280" spans="3:7" x14ac:dyDescent="0.25">
      <c r="C16280" s="15"/>
      <c r="G16280"/>
    </row>
    <row r="16281" spans="3:7" x14ac:dyDescent="0.25">
      <c r="C16281" s="15"/>
      <c r="G16281"/>
    </row>
    <row r="16282" spans="3:7" x14ac:dyDescent="0.25">
      <c r="C16282" s="15"/>
      <c r="G16282"/>
    </row>
    <row r="16283" spans="3:7" x14ac:dyDescent="0.25">
      <c r="C16283" s="15"/>
      <c r="G16283"/>
    </row>
    <row r="16284" spans="3:7" x14ac:dyDescent="0.25">
      <c r="C16284" s="15"/>
      <c r="G16284"/>
    </row>
    <row r="16285" spans="3:7" x14ac:dyDescent="0.25">
      <c r="C16285" s="15"/>
      <c r="G16285"/>
    </row>
    <row r="16286" spans="3:7" x14ac:dyDescent="0.25">
      <c r="C16286" s="15"/>
      <c r="G16286"/>
    </row>
    <row r="16287" spans="3:7" x14ac:dyDescent="0.25">
      <c r="C16287" s="15"/>
      <c r="G16287"/>
    </row>
    <row r="16288" spans="3:7" x14ac:dyDescent="0.25">
      <c r="C16288" s="15"/>
      <c r="G16288"/>
    </row>
    <row r="16289" spans="3:7" x14ac:dyDescent="0.25">
      <c r="C16289" s="15"/>
      <c r="G16289"/>
    </row>
    <row r="16290" spans="3:7" x14ac:dyDescent="0.25">
      <c r="C16290" s="15"/>
      <c r="G16290"/>
    </row>
    <row r="16291" spans="3:7" x14ac:dyDescent="0.25">
      <c r="C16291" s="15"/>
      <c r="G16291"/>
    </row>
    <row r="16292" spans="3:7" x14ac:dyDescent="0.25">
      <c r="C16292" s="15"/>
      <c r="G16292"/>
    </row>
    <row r="16293" spans="3:7" x14ac:dyDescent="0.25">
      <c r="C16293" s="15"/>
      <c r="G16293"/>
    </row>
    <row r="16294" spans="3:7" x14ac:dyDescent="0.25">
      <c r="C16294" s="15"/>
      <c r="G16294"/>
    </row>
    <row r="16295" spans="3:7" x14ac:dyDescent="0.25">
      <c r="C16295" s="15"/>
      <c r="G16295"/>
    </row>
    <row r="16296" spans="3:7" x14ac:dyDescent="0.25">
      <c r="C16296" s="15"/>
      <c r="G16296"/>
    </row>
    <row r="16297" spans="3:7" x14ac:dyDescent="0.25">
      <c r="C16297" s="15"/>
      <c r="G16297"/>
    </row>
    <row r="16298" spans="3:7" x14ac:dyDescent="0.25">
      <c r="C16298" s="15"/>
      <c r="G16298"/>
    </row>
    <row r="16299" spans="3:7" x14ac:dyDescent="0.25">
      <c r="C16299" s="15"/>
      <c r="G16299"/>
    </row>
    <row r="16300" spans="3:7" x14ac:dyDescent="0.25">
      <c r="C16300" s="15"/>
      <c r="G16300"/>
    </row>
    <row r="16301" spans="3:7" x14ac:dyDescent="0.25">
      <c r="C16301" s="15"/>
      <c r="G16301"/>
    </row>
    <row r="16302" spans="3:7" x14ac:dyDescent="0.25">
      <c r="C16302" s="15"/>
      <c r="G16302"/>
    </row>
    <row r="16303" spans="3:7" x14ac:dyDescent="0.25">
      <c r="C16303" s="15"/>
      <c r="G16303"/>
    </row>
    <row r="16304" spans="3:7" x14ac:dyDescent="0.25">
      <c r="C16304" s="15"/>
      <c r="G16304"/>
    </row>
    <row r="16305" spans="3:7" x14ac:dyDescent="0.25">
      <c r="C16305" s="15"/>
      <c r="G16305"/>
    </row>
    <row r="16306" spans="3:7" x14ac:dyDescent="0.25">
      <c r="C16306" s="15"/>
      <c r="G16306"/>
    </row>
    <row r="16307" spans="3:7" x14ac:dyDescent="0.25">
      <c r="C16307" s="15"/>
      <c r="G16307"/>
    </row>
    <row r="16308" spans="3:7" x14ac:dyDescent="0.25">
      <c r="C16308" s="15"/>
      <c r="G16308"/>
    </row>
    <row r="16309" spans="3:7" x14ac:dyDescent="0.25">
      <c r="C16309" s="15"/>
      <c r="G16309"/>
    </row>
    <row r="16310" spans="3:7" x14ac:dyDescent="0.25">
      <c r="C16310" s="15"/>
      <c r="G16310"/>
    </row>
    <row r="16311" spans="3:7" x14ac:dyDescent="0.25">
      <c r="C16311" s="15"/>
      <c r="G16311"/>
    </row>
    <row r="16312" spans="3:7" x14ac:dyDescent="0.25">
      <c r="C16312" s="15"/>
      <c r="G16312"/>
    </row>
    <row r="16313" spans="3:7" x14ac:dyDescent="0.25">
      <c r="C16313" s="15"/>
      <c r="G16313"/>
    </row>
    <row r="16314" spans="3:7" x14ac:dyDescent="0.25">
      <c r="C16314" s="15"/>
      <c r="G16314"/>
    </row>
    <row r="16315" spans="3:7" x14ac:dyDescent="0.25">
      <c r="C16315" s="15"/>
      <c r="G16315"/>
    </row>
    <row r="16316" spans="3:7" x14ac:dyDescent="0.25">
      <c r="C16316" s="15"/>
      <c r="G16316"/>
    </row>
    <row r="16317" spans="3:7" x14ac:dyDescent="0.25">
      <c r="C16317" s="15"/>
      <c r="G16317"/>
    </row>
    <row r="16318" spans="3:7" x14ac:dyDescent="0.25">
      <c r="C16318" s="15"/>
      <c r="G16318"/>
    </row>
    <row r="16319" spans="3:7" x14ac:dyDescent="0.25">
      <c r="C16319" s="15"/>
      <c r="G16319"/>
    </row>
    <row r="16320" spans="3:7" x14ac:dyDescent="0.25">
      <c r="C16320" s="15"/>
      <c r="G16320"/>
    </row>
    <row r="16321" spans="3:7" x14ac:dyDescent="0.25">
      <c r="C16321" s="15"/>
      <c r="G16321"/>
    </row>
    <row r="16322" spans="3:7" x14ac:dyDescent="0.25">
      <c r="C16322" s="15"/>
      <c r="G16322"/>
    </row>
    <row r="16323" spans="3:7" x14ac:dyDescent="0.25">
      <c r="C16323" s="15"/>
      <c r="G16323"/>
    </row>
    <row r="16324" spans="3:7" x14ac:dyDescent="0.25">
      <c r="C16324" s="15"/>
      <c r="G16324"/>
    </row>
    <row r="16325" spans="3:7" x14ac:dyDescent="0.25">
      <c r="C16325" s="15"/>
      <c r="G16325"/>
    </row>
    <row r="16326" spans="3:7" x14ac:dyDescent="0.25">
      <c r="C16326" s="15"/>
      <c r="G16326"/>
    </row>
    <row r="16327" spans="3:7" x14ac:dyDescent="0.25">
      <c r="C16327" s="15"/>
      <c r="G16327"/>
    </row>
    <row r="16328" spans="3:7" x14ac:dyDescent="0.25">
      <c r="C16328" s="15"/>
      <c r="G16328"/>
    </row>
    <row r="16329" spans="3:7" x14ac:dyDescent="0.25">
      <c r="C16329" s="15"/>
      <c r="G16329"/>
    </row>
    <row r="16330" spans="3:7" x14ac:dyDescent="0.25">
      <c r="C16330" s="15"/>
      <c r="G16330"/>
    </row>
    <row r="16331" spans="3:7" x14ac:dyDescent="0.25">
      <c r="C16331" s="15"/>
      <c r="G16331"/>
    </row>
    <row r="16332" spans="3:7" x14ac:dyDescent="0.25">
      <c r="C16332" s="15"/>
      <c r="G16332"/>
    </row>
    <row r="16333" spans="3:7" x14ac:dyDescent="0.25">
      <c r="C16333" s="15"/>
      <c r="G16333"/>
    </row>
    <row r="16334" spans="3:7" x14ac:dyDescent="0.25">
      <c r="C16334" s="15"/>
      <c r="G16334"/>
    </row>
    <row r="16335" spans="3:7" x14ac:dyDescent="0.25">
      <c r="C16335" s="15"/>
      <c r="G16335"/>
    </row>
    <row r="16336" spans="3:7" x14ac:dyDescent="0.25">
      <c r="C16336" s="15"/>
      <c r="G16336"/>
    </row>
    <row r="16337" spans="3:7" x14ac:dyDescent="0.25">
      <c r="C16337" s="15"/>
      <c r="G16337"/>
    </row>
    <row r="16338" spans="3:7" x14ac:dyDescent="0.25">
      <c r="C16338" s="15"/>
      <c r="G16338"/>
    </row>
    <row r="16339" spans="3:7" x14ac:dyDescent="0.25">
      <c r="C16339" s="15"/>
      <c r="G16339"/>
    </row>
    <row r="16340" spans="3:7" x14ac:dyDescent="0.25">
      <c r="C16340" s="15"/>
      <c r="G16340"/>
    </row>
    <row r="16341" spans="3:7" x14ac:dyDescent="0.25">
      <c r="C16341" s="15"/>
      <c r="G16341"/>
    </row>
    <row r="16342" spans="3:7" x14ac:dyDescent="0.25">
      <c r="C16342" s="15"/>
      <c r="G16342"/>
    </row>
    <row r="16343" spans="3:7" x14ac:dyDescent="0.25">
      <c r="C16343" s="15"/>
      <c r="G16343"/>
    </row>
    <row r="16344" spans="3:7" x14ac:dyDescent="0.25">
      <c r="C16344" s="15"/>
      <c r="G16344"/>
    </row>
    <row r="16345" spans="3:7" x14ac:dyDescent="0.25">
      <c r="C16345" s="15"/>
      <c r="G16345"/>
    </row>
    <row r="16346" spans="3:7" x14ac:dyDescent="0.25">
      <c r="C16346" s="15"/>
      <c r="G16346"/>
    </row>
    <row r="16347" spans="3:7" x14ac:dyDescent="0.25">
      <c r="C16347" s="15"/>
      <c r="G16347"/>
    </row>
    <row r="16348" spans="3:7" x14ac:dyDescent="0.25">
      <c r="C16348" s="15"/>
      <c r="G16348"/>
    </row>
    <row r="16349" spans="3:7" x14ac:dyDescent="0.25">
      <c r="C16349" s="15"/>
      <c r="G16349"/>
    </row>
    <row r="16350" spans="3:7" x14ac:dyDescent="0.25">
      <c r="C16350" s="15"/>
      <c r="G16350"/>
    </row>
    <row r="16351" spans="3:7" x14ac:dyDescent="0.25">
      <c r="C16351" s="15"/>
      <c r="G16351"/>
    </row>
    <row r="16352" spans="3:7" x14ac:dyDescent="0.25">
      <c r="C16352" s="15"/>
      <c r="G16352"/>
    </row>
    <row r="16353" spans="3:7" x14ac:dyDescent="0.25">
      <c r="C16353" s="15"/>
      <c r="G16353"/>
    </row>
    <row r="16354" spans="3:7" x14ac:dyDescent="0.25">
      <c r="C16354" s="15"/>
      <c r="G16354"/>
    </row>
    <row r="16355" spans="3:7" x14ac:dyDescent="0.25">
      <c r="C16355" s="15"/>
      <c r="G16355"/>
    </row>
    <row r="16356" spans="3:7" x14ac:dyDescent="0.25">
      <c r="C16356" s="15"/>
      <c r="G16356"/>
    </row>
    <row r="16357" spans="3:7" x14ac:dyDescent="0.25">
      <c r="C16357" s="15"/>
      <c r="G16357"/>
    </row>
    <row r="16358" spans="3:7" x14ac:dyDescent="0.25">
      <c r="C16358" s="15"/>
      <c r="G16358"/>
    </row>
    <row r="16359" spans="3:7" x14ac:dyDescent="0.25">
      <c r="C16359" s="15"/>
      <c r="G16359"/>
    </row>
    <row r="16360" spans="3:7" x14ac:dyDescent="0.25">
      <c r="C16360" s="15"/>
      <c r="G16360"/>
    </row>
    <row r="16361" spans="3:7" x14ac:dyDescent="0.25">
      <c r="C16361" s="15"/>
      <c r="G16361"/>
    </row>
    <row r="16362" spans="3:7" x14ac:dyDescent="0.25">
      <c r="C16362" s="15"/>
      <c r="G16362"/>
    </row>
    <row r="16363" spans="3:7" x14ac:dyDescent="0.25">
      <c r="C16363" s="15"/>
      <c r="G16363"/>
    </row>
    <row r="16364" spans="3:7" x14ac:dyDescent="0.25">
      <c r="C16364" s="15"/>
      <c r="G16364"/>
    </row>
    <row r="16365" spans="3:7" x14ac:dyDescent="0.25">
      <c r="C16365" s="15"/>
      <c r="G16365"/>
    </row>
    <row r="16366" spans="3:7" x14ac:dyDescent="0.25">
      <c r="C16366" s="15"/>
      <c r="G16366"/>
    </row>
    <row r="16367" spans="3:7" x14ac:dyDescent="0.25">
      <c r="C16367" s="15"/>
      <c r="G16367"/>
    </row>
    <row r="16368" spans="3:7" x14ac:dyDescent="0.25">
      <c r="C16368" s="15"/>
      <c r="G16368"/>
    </row>
    <row r="16369" spans="3:7" x14ac:dyDescent="0.25">
      <c r="C16369" s="15"/>
      <c r="G16369"/>
    </row>
    <row r="16370" spans="3:7" x14ac:dyDescent="0.25">
      <c r="C16370" s="15"/>
      <c r="G16370"/>
    </row>
    <row r="16371" spans="3:7" x14ac:dyDescent="0.25">
      <c r="C16371" s="15"/>
      <c r="G16371"/>
    </row>
    <row r="16372" spans="3:7" x14ac:dyDescent="0.25">
      <c r="C16372" s="15"/>
      <c r="G16372"/>
    </row>
    <row r="16373" spans="3:7" x14ac:dyDescent="0.25">
      <c r="C16373" s="15"/>
      <c r="G16373"/>
    </row>
    <row r="16374" spans="3:7" x14ac:dyDescent="0.25">
      <c r="C16374" s="15"/>
      <c r="G16374"/>
    </row>
    <row r="16375" spans="3:7" x14ac:dyDescent="0.25">
      <c r="C16375" s="15"/>
      <c r="G16375"/>
    </row>
    <row r="16376" spans="3:7" x14ac:dyDescent="0.25">
      <c r="C16376" s="15"/>
      <c r="G16376"/>
    </row>
    <row r="16377" spans="3:7" x14ac:dyDescent="0.25">
      <c r="C16377" s="15"/>
      <c r="G16377"/>
    </row>
    <row r="16378" spans="3:7" x14ac:dyDescent="0.25">
      <c r="C16378" s="15"/>
      <c r="G16378"/>
    </row>
    <row r="16379" spans="3:7" x14ac:dyDescent="0.25">
      <c r="C16379" s="15"/>
      <c r="G16379"/>
    </row>
    <row r="16380" spans="3:7" x14ac:dyDescent="0.25">
      <c r="C16380" s="15"/>
      <c r="G16380"/>
    </row>
    <row r="16381" spans="3:7" x14ac:dyDescent="0.25">
      <c r="C16381" s="15"/>
      <c r="G16381"/>
    </row>
    <row r="16382" spans="3:7" x14ac:dyDescent="0.25">
      <c r="C16382" s="15"/>
      <c r="G16382"/>
    </row>
    <row r="16383" spans="3:7" x14ac:dyDescent="0.25">
      <c r="C16383" s="15"/>
      <c r="G16383"/>
    </row>
    <row r="16384" spans="3:7" x14ac:dyDescent="0.25">
      <c r="C16384" s="15"/>
      <c r="G16384"/>
    </row>
    <row r="16385" spans="3:7" x14ac:dyDescent="0.25">
      <c r="C16385" s="15"/>
      <c r="G16385"/>
    </row>
    <row r="16386" spans="3:7" x14ac:dyDescent="0.25">
      <c r="C16386" s="15"/>
      <c r="G16386"/>
    </row>
    <row r="16387" spans="3:7" x14ac:dyDescent="0.25">
      <c r="C16387" s="15"/>
      <c r="G16387"/>
    </row>
    <row r="16388" spans="3:7" x14ac:dyDescent="0.25">
      <c r="C16388" s="15"/>
      <c r="G16388"/>
    </row>
    <row r="16389" spans="3:7" x14ac:dyDescent="0.25">
      <c r="C16389" s="15"/>
      <c r="G16389"/>
    </row>
    <row r="16390" spans="3:7" x14ac:dyDescent="0.25">
      <c r="C16390" s="15"/>
      <c r="G16390"/>
    </row>
    <row r="16391" spans="3:7" x14ac:dyDescent="0.25">
      <c r="C16391" s="15"/>
      <c r="G16391"/>
    </row>
    <row r="16392" spans="3:7" x14ac:dyDescent="0.25">
      <c r="C16392" s="15"/>
      <c r="G16392"/>
    </row>
    <row r="16393" spans="3:7" x14ac:dyDescent="0.25">
      <c r="C16393" s="15"/>
      <c r="G16393"/>
    </row>
    <row r="16394" spans="3:7" x14ac:dyDescent="0.25">
      <c r="C16394" s="15"/>
      <c r="G16394"/>
    </row>
    <row r="16395" spans="3:7" x14ac:dyDescent="0.25">
      <c r="C16395" s="15"/>
      <c r="G16395"/>
    </row>
    <row r="16396" spans="3:7" x14ac:dyDescent="0.25">
      <c r="C16396" s="15"/>
      <c r="G16396"/>
    </row>
    <row r="16397" spans="3:7" x14ac:dyDescent="0.25">
      <c r="C16397" s="15"/>
      <c r="G16397"/>
    </row>
    <row r="16398" spans="3:7" x14ac:dyDescent="0.25">
      <c r="C16398" s="15"/>
      <c r="G16398"/>
    </row>
    <row r="16399" spans="3:7" x14ac:dyDescent="0.25">
      <c r="C16399" s="15"/>
      <c r="G16399"/>
    </row>
    <row r="16400" spans="3:7" x14ac:dyDescent="0.25">
      <c r="C16400" s="15"/>
      <c r="G16400"/>
    </row>
    <row r="16401" spans="3:7" x14ac:dyDescent="0.25">
      <c r="C16401" s="15"/>
      <c r="G16401"/>
    </row>
    <row r="16402" spans="3:7" x14ac:dyDescent="0.25">
      <c r="C16402" s="15"/>
      <c r="G16402"/>
    </row>
    <row r="16403" spans="3:7" x14ac:dyDescent="0.25">
      <c r="C16403" s="15"/>
      <c r="G16403"/>
    </row>
    <row r="16404" spans="3:7" x14ac:dyDescent="0.25">
      <c r="C16404" s="15"/>
      <c r="G16404"/>
    </row>
    <row r="16405" spans="3:7" x14ac:dyDescent="0.25">
      <c r="C16405" s="15"/>
      <c r="G16405"/>
    </row>
    <row r="16406" spans="3:7" x14ac:dyDescent="0.25">
      <c r="C16406" s="15"/>
      <c r="G16406"/>
    </row>
    <row r="16407" spans="3:7" x14ac:dyDescent="0.25">
      <c r="C16407" s="15"/>
      <c r="G16407"/>
    </row>
    <row r="16408" spans="3:7" x14ac:dyDescent="0.25">
      <c r="C16408" s="15"/>
      <c r="G16408"/>
    </row>
    <row r="16409" spans="3:7" x14ac:dyDescent="0.25">
      <c r="C16409" s="15"/>
      <c r="G16409"/>
    </row>
    <row r="16410" spans="3:7" x14ac:dyDescent="0.25">
      <c r="C16410" s="15"/>
      <c r="G16410"/>
    </row>
    <row r="16411" spans="3:7" x14ac:dyDescent="0.25">
      <c r="C16411" s="15"/>
      <c r="G16411"/>
    </row>
    <row r="16412" spans="3:7" x14ac:dyDescent="0.25">
      <c r="C16412" s="15"/>
      <c r="G16412"/>
    </row>
    <row r="16413" spans="3:7" x14ac:dyDescent="0.25">
      <c r="C16413" s="15"/>
      <c r="G16413"/>
    </row>
    <row r="16414" spans="3:7" x14ac:dyDescent="0.25">
      <c r="C16414" s="15"/>
      <c r="G16414"/>
    </row>
    <row r="16415" spans="3:7" x14ac:dyDescent="0.25">
      <c r="C16415" s="15"/>
      <c r="G16415"/>
    </row>
    <row r="16416" spans="3:7" x14ac:dyDescent="0.25">
      <c r="C16416" s="15"/>
      <c r="G16416"/>
    </row>
    <row r="16417" spans="3:7" x14ac:dyDescent="0.25">
      <c r="C16417" s="15"/>
      <c r="G16417"/>
    </row>
    <row r="16418" spans="3:7" x14ac:dyDescent="0.25">
      <c r="C16418" s="15"/>
      <c r="G16418"/>
    </row>
    <row r="16419" spans="3:7" x14ac:dyDescent="0.25">
      <c r="C16419" s="15"/>
      <c r="G16419"/>
    </row>
    <row r="16420" spans="3:7" x14ac:dyDescent="0.25">
      <c r="C16420" s="15"/>
      <c r="G16420"/>
    </row>
    <row r="16421" spans="3:7" x14ac:dyDescent="0.25">
      <c r="C16421" s="15"/>
      <c r="G16421"/>
    </row>
    <row r="16422" spans="3:7" x14ac:dyDescent="0.25">
      <c r="C16422" s="15"/>
      <c r="G16422"/>
    </row>
    <row r="16423" spans="3:7" x14ac:dyDescent="0.25">
      <c r="C16423" s="15"/>
      <c r="G16423"/>
    </row>
    <row r="16424" spans="3:7" x14ac:dyDescent="0.25">
      <c r="C16424" s="15"/>
      <c r="G16424"/>
    </row>
    <row r="16425" spans="3:7" x14ac:dyDescent="0.25">
      <c r="C16425" s="15"/>
      <c r="G16425"/>
    </row>
    <row r="16426" spans="3:7" x14ac:dyDescent="0.25">
      <c r="C16426" s="15"/>
      <c r="G16426"/>
    </row>
    <row r="16427" spans="3:7" x14ac:dyDescent="0.25">
      <c r="C16427" s="15"/>
      <c r="G16427"/>
    </row>
    <row r="16428" spans="3:7" x14ac:dyDescent="0.25">
      <c r="C16428" s="15"/>
      <c r="G16428"/>
    </row>
    <row r="16429" spans="3:7" x14ac:dyDescent="0.25">
      <c r="C16429" s="15"/>
      <c r="G16429"/>
    </row>
    <row r="16430" spans="3:7" x14ac:dyDescent="0.25">
      <c r="C16430" s="15"/>
      <c r="G16430"/>
    </row>
    <row r="16431" spans="3:7" x14ac:dyDescent="0.25">
      <c r="C16431" s="15"/>
      <c r="G16431"/>
    </row>
    <row r="16432" spans="3:7" x14ac:dyDescent="0.25">
      <c r="C16432" s="15"/>
      <c r="G16432"/>
    </row>
    <row r="16433" spans="3:7" x14ac:dyDescent="0.25">
      <c r="C16433" s="15"/>
      <c r="G16433"/>
    </row>
    <row r="16434" spans="3:7" x14ac:dyDescent="0.25">
      <c r="C16434" s="15"/>
      <c r="G16434"/>
    </row>
    <row r="16435" spans="3:7" x14ac:dyDescent="0.25">
      <c r="C16435" s="15"/>
      <c r="G16435"/>
    </row>
    <row r="16436" spans="3:7" x14ac:dyDescent="0.25">
      <c r="C16436" s="15"/>
      <c r="G16436"/>
    </row>
    <row r="16437" spans="3:7" x14ac:dyDescent="0.25">
      <c r="C16437" s="15"/>
      <c r="G16437"/>
    </row>
    <row r="16438" spans="3:7" x14ac:dyDescent="0.25">
      <c r="C16438" s="15"/>
      <c r="G16438"/>
    </row>
    <row r="16439" spans="3:7" x14ac:dyDescent="0.25">
      <c r="C16439" s="15"/>
      <c r="G16439"/>
    </row>
    <row r="16440" spans="3:7" x14ac:dyDescent="0.25">
      <c r="C16440" s="15"/>
      <c r="G16440"/>
    </row>
    <row r="16441" spans="3:7" x14ac:dyDescent="0.25">
      <c r="C16441" s="15"/>
      <c r="G16441"/>
    </row>
    <row r="16442" spans="3:7" x14ac:dyDescent="0.25">
      <c r="C16442" s="15"/>
      <c r="G16442"/>
    </row>
    <row r="16443" spans="3:7" x14ac:dyDescent="0.25">
      <c r="C16443" s="15"/>
      <c r="G16443"/>
    </row>
    <row r="16444" spans="3:7" x14ac:dyDescent="0.25">
      <c r="C16444" s="15"/>
      <c r="G16444"/>
    </row>
    <row r="16445" spans="3:7" x14ac:dyDescent="0.25">
      <c r="C16445" s="15"/>
      <c r="G16445"/>
    </row>
    <row r="16446" spans="3:7" x14ac:dyDescent="0.25">
      <c r="C16446" s="15"/>
      <c r="G16446"/>
    </row>
    <row r="16447" spans="3:7" x14ac:dyDescent="0.25">
      <c r="C16447" s="15"/>
      <c r="G16447"/>
    </row>
    <row r="16448" spans="3:7" x14ac:dyDescent="0.25">
      <c r="C16448" s="15"/>
      <c r="G16448"/>
    </row>
    <row r="16449" spans="3:7" x14ac:dyDescent="0.25">
      <c r="C16449" s="15"/>
      <c r="G16449"/>
    </row>
    <row r="16450" spans="3:7" x14ac:dyDescent="0.25">
      <c r="C16450" s="15"/>
      <c r="G16450"/>
    </row>
    <row r="16451" spans="3:7" x14ac:dyDescent="0.25">
      <c r="C16451" s="15"/>
      <c r="G16451"/>
    </row>
    <row r="16452" spans="3:7" x14ac:dyDescent="0.25">
      <c r="C16452" s="15"/>
      <c r="G16452"/>
    </row>
    <row r="16453" spans="3:7" x14ac:dyDescent="0.25">
      <c r="C16453" s="15"/>
      <c r="G16453"/>
    </row>
    <row r="16454" spans="3:7" x14ac:dyDescent="0.25">
      <c r="C16454" s="15"/>
      <c r="G16454"/>
    </row>
    <row r="16455" spans="3:7" x14ac:dyDescent="0.25">
      <c r="C16455" s="15"/>
      <c r="G16455"/>
    </row>
    <row r="16456" spans="3:7" x14ac:dyDescent="0.25">
      <c r="C16456" s="15"/>
      <c r="G16456"/>
    </row>
    <row r="16457" spans="3:7" x14ac:dyDescent="0.25">
      <c r="C16457" s="15"/>
      <c r="G16457"/>
    </row>
    <row r="16458" spans="3:7" x14ac:dyDescent="0.25">
      <c r="C16458" s="15"/>
      <c r="G16458"/>
    </row>
    <row r="16459" spans="3:7" x14ac:dyDescent="0.25">
      <c r="C16459" s="15"/>
      <c r="G16459"/>
    </row>
    <row r="16460" spans="3:7" x14ac:dyDescent="0.25">
      <c r="C16460" s="15"/>
      <c r="G16460"/>
    </row>
    <row r="16461" spans="3:7" x14ac:dyDescent="0.25">
      <c r="C16461" s="15"/>
      <c r="G16461"/>
    </row>
    <row r="16462" spans="3:7" x14ac:dyDescent="0.25">
      <c r="C16462" s="15"/>
      <c r="G16462"/>
    </row>
    <row r="16463" spans="3:7" x14ac:dyDescent="0.25">
      <c r="C16463" s="15"/>
      <c r="G16463"/>
    </row>
    <row r="16464" spans="3:7" x14ac:dyDescent="0.25">
      <c r="C16464" s="15"/>
      <c r="G16464"/>
    </row>
    <row r="16465" spans="3:7" x14ac:dyDescent="0.25">
      <c r="C16465" s="15"/>
      <c r="G16465"/>
    </row>
    <row r="16466" spans="3:7" x14ac:dyDescent="0.25">
      <c r="C16466" s="15"/>
      <c r="G16466"/>
    </row>
    <row r="16467" spans="3:7" x14ac:dyDescent="0.25">
      <c r="C16467" s="15"/>
      <c r="G16467"/>
    </row>
    <row r="16468" spans="3:7" x14ac:dyDescent="0.25">
      <c r="C16468" s="15"/>
      <c r="G16468"/>
    </row>
    <row r="16469" spans="3:7" x14ac:dyDescent="0.25">
      <c r="C16469" s="15"/>
      <c r="G16469"/>
    </row>
    <row r="16470" spans="3:7" x14ac:dyDescent="0.25">
      <c r="C16470" s="15"/>
      <c r="G16470"/>
    </row>
    <row r="16471" spans="3:7" x14ac:dyDescent="0.25">
      <c r="C16471" s="15"/>
      <c r="G16471"/>
    </row>
    <row r="16472" spans="3:7" x14ac:dyDescent="0.25">
      <c r="C16472" s="15"/>
      <c r="G16472"/>
    </row>
    <row r="16473" spans="3:7" x14ac:dyDescent="0.25">
      <c r="C16473" s="15"/>
      <c r="G16473"/>
    </row>
    <row r="16474" spans="3:7" x14ac:dyDescent="0.25">
      <c r="C16474" s="15"/>
      <c r="G16474"/>
    </row>
    <row r="16475" spans="3:7" x14ac:dyDescent="0.25">
      <c r="C16475" s="15"/>
      <c r="G16475"/>
    </row>
    <row r="16476" spans="3:7" x14ac:dyDescent="0.25">
      <c r="C16476" s="15"/>
      <c r="G16476"/>
    </row>
    <row r="16477" spans="3:7" x14ac:dyDescent="0.25">
      <c r="C16477" s="15"/>
      <c r="G16477"/>
    </row>
    <row r="16478" spans="3:7" x14ac:dyDescent="0.25">
      <c r="C16478" s="15"/>
      <c r="G16478"/>
    </row>
    <row r="16479" spans="3:7" x14ac:dyDescent="0.25">
      <c r="C16479" s="15"/>
      <c r="G16479"/>
    </row>
    <row r="16480" spans="3:7" x14ac:dyDescent="0.25">
      <c r="C16480" s="15"/>
      <c r="G16480"/>
    </row>
    <row r="16481" spans="3:7" x14ac:dyDescent="0.25">
      <c r="C16481" s="15"/>
      <c r="G16481"/>
    </row>
    <row r="16482" spans="3:7" x14ac:dyDescent="0.25">
      <c r="C16482" s="15"/>
      <c r="G16482"/>
    </row>
    <row r="16483" spans="3:7" x14ac:dyDescent="0.25">
      <c r="C16483" s="15"/>
      <c r="G16483"/>
    </row>
    <row r="16484" spans="3:7" x14ac:dyDescent="0.25">
      <c r="C16484" s="15"/>
      <c r="G16484"/>
    </row>
    <row r="16485" spans="3:7" x14ac:dyDescent="0.25">
      <c r="C16485" s="15"/>
      <c r="G16485"/>
    </row>
    <row r="16486" spans="3:7" x14ac:dyDescent="0.25">
      <c r="C16486" s="15"/>
      <c r="G16486"/>
    </row>
    <row r="16487" spans="3:7" x14ac:dyDescent="0.25">
      <c r="C16487" s="15"/>
      <c r="G16487"/>
    </row>
    <row r="16488" spans="3:7" x14ac:dyDescent="0.25">
      <c r="C16488" s="15"/>
      <c r="G16488"/>
    </row>
    <row r="16489" spans="3:7" x14ac:dyDescent="0.25">
      <c r="C16489" s="15"/>
      <c r="G16489"/>
    </row>
    <row r="16490" spans="3:7" x14ac:dyDescent="0.25">
      <c r="C16490" s="15"/>
      <c r="G16490"/>
    </row>
    <row r="16491" spans="3:7" x14ac:dyDescent="0.25">
      <c r="C16491" s="15"/>
      <c r="G16491"/>
    </row>
    <row r="16492" spans="3:7" x14ac:dyDescent="0.25">
      <c r="C16492" s="15"/>
      <c r="G16492"/>
    </row>
    <row r="16493" spans="3:7" x14ac:dyDescent="0.25">
      <c r="C16493" s="15"/>
      <c r="G16493"/>
    </row>
    <row r="16494" spans="3:7" x14ac:dyDescent="0.25">
      <c r="C16494" s="15"/>
      <c r="G16494"/>
    </row>
    <row r="16495" spans="3:7" x14ac:dyDescent="0.25">
      <c r="C16495" s="15"/>
      <c r="G16495"/>
    </row>
    <row r="16496" spans="3:7" x14ac:dyDescent="0.25">
      <c r="C16496" s="15"/>
      <c r="G16496"/>
    </row>
    <row r="16497" spans="3:7" x14ac:dyDescent="0.25">
      <c r="C16497" s="15"/>
      <c r="G16497"/>
    </row>
    <row r="16498" spans="3:7" x14ac:dyDescent="0.25">
      <c r="C16498" s="15"/>
      <c r="G16498"/>
    </row>
    <row r="16499" spans="3:7" x14ac:dyDescent="0.25">
      <c r="C16499" s="15"/>
      <c r="G16499"/>
    </row>
    <row r="16500" spans="3:7" x14ac:dyDescent="0.25">
      <c r="C16500" s="15"/>
      <c r="G16500"/>
    </row>
    <row r="16501" spans="3:7" x14ac:dyDescent="0.25">
      <c r="C16501" s="15"/>
      <c r="G16501"/>
    </row>
    <row r="16502" spans="3:7" x14ac:dyDescent="0.25">
      <c r="C16502" s="15"/>
      <c r="G16502"/>
    </row>
    <row r="16503" spans="3:7" x14ac:dyDescent="0.25">
      <c r="C16503" s="15"/>
      <c r="G16503"/>
    </row>
    <row r="16504" spans="3:7" x14ac:dyDescent="0.25">
      <c r="C16504" s="15"/>
      <c r="G16504"/>
    </row>
    <row r="16505" spans="3:7" x14ac:dyDescent="0.25">
      <c r="C16505" s="15"/>
      <c r="G16505"/>
    </row>
    <row r="16506" spans="3:7" x14ac:dyDescent="0.25">
      <c r="C16506" s="15"/>
      <c r="G16506"/>
    </row>
    <row r="16507" spans="3:7" x14ac:dyDescent="0.25">
      <c r="C16507" s="15"/>
      <c r="G16507"/>
    </row>
    <row r="16508" spans="3:7" x14ac:dyDescent="0.25">
      <c r="C16508" s="15"/>
      <c r="G16508"/>
    </row>
    <row r="16509" spans="3:7" x14ac:dyDescent="0.25">
      <c r="C16509" s="15"/>
      <c r="G16509"/>
    </row>
    <row r="16510" spans="3:7" x14ac:dyDescent="0.25">
      <c r="C16510" s="15"/>
      <c r="G16510"/>
    </row>
    <row r="16511" spans="3:7" x14ac:dyDescent="0.25">
      <c r="C16511" s="15"/>
      <c r="G16511"/>
    </row>
    <row r="16512" spans="3:7" x14ac:dyDescent="0.25">
      <c r="C16512" s="15"/>
      <c r="G16512"/>
    </row>
    <row r="16513" spans="3:7" x14ac:dyDescent="0.25">
      <c r="C16513" s="15"/>
      <c r="G16513"/>
    </row>
    <row r="16514" spans="3:7" x14ac:dyDescent="0.25">
      <c r="C16514" s="15"/>
      <c r="G16514"/>
    </row>
    <row r="16515" spans="3:7" x14ac:dyDescent="0.25">
      <c r="C16515" s="15"/>
      <c r="G16515"/>
    </row>
    <row r="16516" spans="3:7" x14ac:dyDescent="0.25">
      <c r="C16516" s="15"/>
      <c r="G16516"/>
    </row>
    <row r="16517" spans="3:7" x14ac:dyDescent="0.25">
      <c r="C16517" s="15"/>
      <c r="G16517"/>
    </row>
    <row r="16518" spans="3:7" x14ac:dyDescent="0.25">
      <c r="C16518" s="15"/>
      <c r="G16518"/>
    </row>
    <row r="16519" spans="3:7" x14ac:dyDescent="0.25">
      <c r="C16519" s="15"/>
      <c r="G16519"/>
    </row>
    <row r="16520" spans="3:7" x14ac:dyDescent="0.25">
      <c r="C16520" s="15"/>
      <c r="G16520"/>
    </row>
    <row r="16521" spans="3:7" x14ac:dyDescent="0.25">
      <c r="C16521" s="15"/>
      <c r="G16521"/>
    </row>
    <row r="16522" spans="3:7" x14ac:dyDescent="0.25">
      <c r="C16522" s="15"/>
      <c r="G16522"/>
    </row>
    <row r="16523" spans="3:7" x14ac:dyDescent="0.25">
      <c r="C16523" s="15"/>
      <c r="G16523"/>
    </row>
    <row r="16524" spans="3:7" x14ac:dyDescent="0.25">
      <c r="C16524" s="15"/>
      <c r="G16524"/>
    </row>
    <row r="16525" spans="3:7" x14ac:dyDescent="0.25">
      <c r="C16525" s="15"/>
      <c r="G16525"/>
    </row>
    <row r="16526" spans="3:7" x14ac:dyDescent="0.25">
      <c r="C16526" s="15"/>
      <c r="G16526"/>
    </row>
    <row r="16527" spans="3:7" x14ac:dyDescent="0.25">
      <c r="C16527" s="15"/>
      <c r="G16527"/>
    </row>
    <row r="16528" spans="3:7" x14ac:dyDescent="0.25">
      <c r="C16528" s="15"/>
      <c r="G16528"/>
    </row>
    <row r="16529" spans="3:7" x14ac:dyDescent="0.25">
      <c r="C16529" s="15"/>
      <c r="G16529"/>
    </row>
    <row r="16530" spans="3:7" x14ac:dyDescent="0.25">
      <c r="C16530" s="15"/>
      <c r="G16530"/>
    </row>
    <row r="16531" spans="3:7" x14ac:dyDescent="0.25">
      <c r="C16531" s="15"/>
      <c r="G16531"/>
    </row>
    <row r="16532" spans="3:7" x14ac:dyDescent="0.25">
      <c r="C16532" s="15"/>
      <c r="G16532"/>
    </row>
    <row r="16533" spans="3:7" x14ac:dyDescent="0.25">
      <c r="C16533" s="15"/>
      <c r="G16533"/>
    </row>
    <row r="16534" spans="3:7" x14ac:dyDescent="0.25">
      <c r="C16534" s="15"/>
      <c r="G16534"/>
    </row>
    <row r="16535" spans="3:7" x14ac:dyDescent="0.25">
      <c r="C16535" s="15"/>
      <c r="G16535"/>
    </row>
    <row r="16536" spans="3:7" x14ac:dyDescent="0.25">
      <c r="C16536" s="15"/>
      <c r="G16536"/>
    </row>
    <row r="16537" spans="3:7" x14ac:dyDescent="0.25">
      <c r="C16537" s="15"/>
      <c r="G16537"/>
    </row>
    <row r="16538" spans="3:7" x14ac:dyDescent="0.25">
      <c r="C16538" s="15"/>
      <c r="G16538"/>
    </row>
    <row r="16539" spans="3:7" x14ac:dyDescent="0.25">
      <c r="C16539" s="15"/>
      <c r="G16539"/>
    </row>
    <row r="16540" spans="3:7" x14ac:dyDescent="0.25">
      <c r="C16540" s="15"/>
      <c r="G16540"/>
    </row>
    <row r="16541" spans="3:7" x14ac:dyDescent="0.25">
      <c r="C16541" s="15"/>
      <c r="G16541"/>
    </row>
    <row r="16542" spans="3:7" x14ac:dyDescent="0.25">
      <c r="C16542" s="15"/>
      <c r="G16542"/>
    </row>
    <row r="16543" spans="3:7" x14ac:dyDescent="0.25">
      <c r="C16543" s="15"/>
      <c r="G16543"/>
    </row>
    <row r="16544" spans="3:7" x14ac:dyDescent="0.25">
      <c r="C16544" s="15"/>
      <c r="G16544"/>
    </row>
    <row r="16545" spans="3:7" x14ac:dyDescent="0.25">
      <c r="C16545" s="15"/>
      <c r="G16545"/>
    </row>
    <row r="16546" spans="3:7" x14ac:dyDescent="0.25">
      <c r="C16546" s="15"/>
      <c r="G16546"/>
    </row>
    <row r="16547" spans="3:7" x14ac:dyDescent="0.25">
      <c r="C16547" s="15"/>
      <c r="G16547"/>
    </row>
    <row r="16548" spans="3:7" x14ac:dyDescent="0.25">
      <c r="C16548" s="15"/>
      <c r="G16548"/>
    </row>
    <row r="16549" spans="3:7" x14ac:dyDescent="0.25">
      <c r="C16549" s="15"/>
      <c r="G16549"/>
    </row>
    <row r="16550" spans="3:7" x14ac:dyDescent="0.25">
      <c r="C16550" s="15"/>
      <c r="G16550"/>
    </row>
    <row r="16551" spans="3:7" x14ac:dyDescent="0.25">
      <c r="C16551" s="15"/>
      <c r="G16551"/>
    </row>
    <row r="16552" spans="3:7" x14ac:dyDescent="0.25">
      <c r="C16552" s="15"/>
      <c r="G16552"/>
    </row>
    <row r="16553" spans="3:7" x14ac:dyDescent="0.25">
      <c r="C16553" s="15"/>
      <c r="G16553"/>
    </row>
    <row r="16554" spans="3:7" x14ac:dyDescent="0.25">
      <c r="C16554" s="15"/>
      <c r="G16554"/>
    </row>
    <row r="16555" spans="3:7" x14ac:dyDescent="0.25">
      <c r="C16555" s="15"/>
      <c r="G16555"/>
    </row>
    <row r="16556" spans="3:7" x14ac:dyDescent="0.25">
      <c r="C16556" s="15"/>
      <c r="G16556"/>
    </row>
    <row r="16557" spans="3:7" x14ac:dyDescent="0.25">
      <c r="C16557" s="15"/>
      <c r="G16557"/>
    </row>
    <row r="16558" spans="3:7" x14ac:dyDescent="0.25">
      <c r="C16558" s="15"/>
      <c r="G16558"/>
    </row>
    <row r="16559" spans="3:7" x14ac:dyDescent="0.25">
      <c r="C16559" s="15"/>
      <c r="G16559"/>
    </row>
    <row r="16560" spans="3:7" x14ac:dyDescent="0.25">
      <c r="C16560" s="15"/>
      <c r="G16560"/>
    </row>
    <row r="16561" spans="3:7" x14ac:dyDescent="0.25">
      <c r="C16561" s="15"/>
      <c r="G16561"/>
    </row>
    <row r="16562" spans="3:7" x14ac:dyDescent="0.25">
      <c r="C16562" s="15"/>
      <c r="G16562"/>
    </row>
    <row r="16563" spans="3:7" x14ac:dyDescent="0.25">
      <c r="C16563" s="15"/>
      <c r="G16563"/>
    </row>
    <row r="16564" spans="3:7" x14ac:dyDescent="0.25">
      <c r="C16564" s="15"/>
      <c r="G16564"/>
    </row>
    <row r="16565" spans="3:7" x14ac:dyDescent="0.25">
      <c r="C16565" s="15"/>
      <c r="G16565"/>
    </row>
    <row r="16566" spans="3:7" x14ac:dyDescent="0.25">
      <c r="C16566" s="15"/>
      <c r="G16566"/>
    </row>
    <row r="16567" spans="3:7" x14ac:dyDescent="0.25">
      <c r="C16567" s="15"/>
      <c r="G16567"/>
    </row>
    <row r="16568" spans="3:7" x14ac:dyDescent="0.25">
      <c r="C16568" s="15"/>
      <c r="G16568"/>
    </row>
    <row r="16569" spans="3:7" x14ac:dyDescent="0.25">
      <c r="C16569" s="15"/>
      <c r="G16569"/>
    </row>
    <row r="16570" spans="3:7" x14ac:dyDescent="0.25">
      <c r="C16570" s="15"/>
      <c r="G16570"/>
    </row>
    <row r="16571" spans="3:7" x14ac:dyDescent="0.25">
      <c r="C16571" s="15"/>
      <c r="G16571"/>
    </row>
    <row r="16572" spans="3:7" x14ac:dyDescent="0.25">
      <c r="C16572" s="15"/>
      <c r="G16572"/>
    </row>
    <row r="16573" spans="3:7" x14ac:dyDescent="0.25">
      <c r="C16573" s="15"/>
      <c r="G16573"/>
    </row>
    <row r="16574" spans="3:7" x14ac:dyDescent="0.25">
      <c r="C16574" s="15"/>
      <c r="G16574"/>
    </row>
    <row r="16575" spans="3:7" x14ac:dyDescent="0.25">
      <c r="C16575" s="15"/>
      <c r="G16575"/>
    </row>
    <row r="16576" spans="3:7" x14ac:dyDescent="0.25">
      <c r="C16576" s="15"/>
      <c r="G16576"/>
    </row>
    <row r="16577" spans="3:7" x14ac:dyDescent="0.25">
      <c r="C16577" s="15"/>
      <c r="G16577"/>
    </row>
    <row r="16578" spans="3:7" x14ac:dyDescent="0.25">
      <c r="C16578" s="15"/>
      <c r="G16578"/>
    </row>
    <row r="16579" spans="3:7" x14ac:dyDescent="0.25">
      <c r="C16579" s="15"/>
      <c r="G16579"/>
    </row>
    <row r="16580" spans="3:7" x14ac:dyDescent="0.25">
      <c r="C16580" s="15"/>
      <c r="G16580"/>
    </row>
    <row r="16581" spans="3:7" x14ac:dyDescent="0.25">
      <c r="C16581" s="15"/>
      <c r="G16581"/>
    </row>
    <row r="16582" spans="3:7" x14ac:dyDescent="0.25">
      <c r="C16582" s="15"/>
      <c r="G16582"/>
    </row>
    <row r="16583" spans="3:7" x14ac:dyDescent="0.25">
      <c r="C16583" s="15"/>
      <c r="G16583"/>
    </row>
    <row r="16584" spans="3:7" x14ac:dyDescent="0.25">
      <c r="C16584" s="15"/>
      <c r="G16584"/>
    </row>
    <row r="16585" spans="3:7" x14ac:dyDescent="0.25">
      <c r="C16585" s="15"/>
      <c r="G16585"/>
    </row>
    <row r="16586" spans="3:7" x14ac:dyDescent="0.25">
      <c r="C16586" s="15"/>
      <c r="G16586"/>
    </row>
    <row r="16587" spans="3:7" x14ac:dyDescent="0.25">
      <c r="C16587" s="15"/>
      <c r="G16587"/>
    </row>
    <row r="16588" spans="3:7" x14ac:dyDescent="0.25">
      <c r="C16588" s="15"/>
      <c r="G16588"/>
    </row>
    <row r="16589" spans="3:7" x14ac:dyDescent="0.25">
      <c r="C16589" s="15"/>
      <c r="G16589"/>
    </row>
    <row r="16590" spans="3:7" x14ac:dyDescent="0.25">
      <c r="C16590" s="15"/>
      <c r="G16590"/>
    </row>
    <row r="16591" spans="3:7" x14ac:dyDescent="0.25">
      <c r="C16591" s="15"/>
      <c r="G16591"/>
    </row>
    <row r="16592" spans="3:7" x14ac:dyDescent="0.25">
      <c r="C16592" s="15"/>
      <c r="G16592"/>
    </row>
    <row r="16593" spans="3:7" x14ac:dyDescent="0.25">
      <c r="C16593" s="15"/>
      <c r="G16593"/>
    </row>
    <row r="16594" spans="3:7" x14ac:dyDescent="0.25">
      <c r="C16594" s="15"/>
      <c r="G16594"/>
    </row>
    <row r="16595" spans="3:7" x14ac:dyDescent="0.25">
      <c r="C16595" s="15"/>
      <c r="G16595"/>
    </row>
    <row r="16596" spans="3:7" x14ac:dyDescent="0.25">
      <c r="C16596" s="15"/>
      <c r="G16596"/>
    </row>
    <row r="16597" spans="3:7" x14ac:dyDescent="0.25">
      <c r="C16597" s="15"/>
      <c r="G16597"/>
    </row>
    <row r="16598" spans="3:7" x14ac:dyDescent="0.25">
      <c r="C16598" s="15"/>
      <c r="G16598"/>
    </row>
    <row r="16599" spans="3:7" x14ac:dyDescent="0.25">
      <c r="C16599" s="15"/>
      <c r="G16599"/>
    </row>
    <row r="16600" spans="3:7" x14ac:dyDescent="0.25">
      <c r="C16600" s="15"/>
      <c r="G16600"/>
    </row>
    <row r="16601" spans="3:7" x14ac:dyDescent="0.25">
      <c r="C16601" s="15"/>
      <c r="G16601"/>
    </row>
    <row r="16602" spans="3:7" x14ac:dyDescent="0.25">
      <c r="C16602" s="15"/>
      <c r="G16602"/>
    </row>
    <row r="16603" spans="3:7" x14ac:dyDescent="0.25">
      <c r="C16603" s="15"/>
      <c r="G16603"/>
    </row>
    <row r="16604" spans="3:7" x14ac:dyDescent="0.25">
      <c r="C16604" s="15"/>
      <c r="G16604"/>
    </row>
    <row r="16605" spans="3:7" x14ac:dyDescent="0.25">
      <c r="C16605" s="15"/>
      <c r="G16605"/>
    </row>
    <row r="16606" spans="3:7" x14ac:dyDescent="0.25">
      <c r="C16606" s="15"/>
      <c r="G16606"/>
    </row>
    <row r="16607" spans="3:7" x14ac:dyDescent="0.25">
      <c r="C16607" s="15"/>
      <c r="G16607"/>
    </row>
    <row r="16608" spans="3:7" x14ac:dyDescent="0.25">
      <c r="C16608" s="15"/>
      <c r="G16608"/>
    </row>
    <row r="16609" spans="3:7" x14ac:dyDescent="0.25">
      <c r="C16609" s="15"/>
      <c r="G16609"/>
    </row>
    <row r="16610" spans="3:7" x14ac:dyDescent="0.25">
      <c r="C16610" s="15"/>
      <c r="G16610"/>
    </row>
    <row r="16611" spans="3:7" x14ac:dyDescent="0.25">
      <c r="C16611" s="15"/>
      <c r="G16611"/>
    </row>
    <row r="16612" spans="3:7" x14ac:dyDescent="0.25">
      <c r="C16612" s="15"/>
      <c r="G16612"/>
    </row>
    <row r="16613" spans="3:7" x14ac:dyDescent="0.25">
      <c r="C16613" s="15"/>
      <c r="G16613"/>
    </row>
    <row r="16614" spans="3:7" x14ac:dyDescent="0.25">
      <c r="C16614" s="15"/>
      <c r="G16614"/>
    </row>
    <row r="16615" spans="3:7" x14ac:dyDescent="0.25">
      <c r="C16615" s="15"/>
      <c r="G16615"/>
    </row>
    <row r="16616" spans="3:7" x14ac:dyDescent="0.25">
      <c r="C16616" s="15"/>
      <c r="G16616"/>
    </row>
    <row r="16617" spans="3:7" x14ac:dyDescent="0.25">
      <c r="C16617" s="15"/>
      <c r="G16617"/>
    </row>
    <row r="16618" spans="3:7" x14ac:dyDescent="0.25">
      <c r="C16618" s="15"/>
      <c r="G16618"/>
    </row>
    <row r="16619" spans="3:7" x14ac:dyDescent="0.25">
      <c r="C16619" s="15"/>
      <c r="G16619"/>
    </row>
    <row r="16620" spans="3:7" x14ac:dyDescent="0.25">
      <c r="C16620" s="15"/>
      <c r="G16620"/>
    </row>
    <row r="16621" spans="3:7" x14ac:dyDescent="0.25">
      <c r="C16621" s="15"/>
      <c r="G16621"/>
    </row>
    <row r="16622" spans="3:7" x14ac:dyDescent="0.25">
      <c r="C16622" s="15"/>
      <c r="G16622"/>
    </row>
    <row r="16623" spans="3:7" x14ac:dyDescent="0.25">
      <c r="C16623" s="15"/>
      <c r="G16623"/>
    </row>
    <row r="16624" spans="3:7" x14ac:dyDescent="0.25">
      <c r="C16624" s="15"/>
      <c r="G16624"/>
    </row>
    <row r="16625" spans="3:7" x14ac:dyDescent="0.25">
      <c r="C16625" s="15"/>
      <c r="G16625"/>
    </row>
    <row r="16626" spans="3:7" x14ac:dyDescent="0.25">
      <c r="C16626" s="15"/>
      <c r="G16626"/>
    </row>
    <row r="16627" spans="3:7" x14ac:dyDescent="0.25">
      <c r="C16627" s="15"/>
      <c r="G16627"/>
    </row>
    <row r="16628" spans="3:7" x14ac:dyDescent="0.25">
      <c r="C16628" s="15"/>
      <c r="G16628"/>
    </row>
    <row r="16629" spans="3:7" x14ac:dyDescent="0.25">
      <c r="C16629" s="15"/>
      <c r="G16629"/>
    </row>
    <row r="16630" spans="3:7" x14ac:dyDescent="0.25">
      <c r="C16630" s="15"/>
      <c r="G16630"/>
    </row>
    <row r="16631" spans="3:7" x14ac:dyDescent="0.25">
      <c r="C16631" s="15"/>
      <c r="G16631"/>
    </row>
    <row r="16632" spans="3:7" x14ac:dyDescent="0.25">
      <c r="C16632" s="15"/>
      <c r="G16632"/>
    </row>
    <row r="16633" spans="3:7" x14ac:dyDescent="0.25">
      <c r="C16633" s="15"/>
      <c r="G16633"/>
    </row>
    <row r="16634" spans="3:7" x14ac:dyDescent="0.25">
      <c r="C16634" s="15"/>
      <c r="G16634"/>
    </row>
    <row r="16635" spans="3:7" x14ac:dyDescent="0.25">
      <c r="C16635" s="15"/>
      <c r="G16635"/>
    </row>
    <row r="16636" spans="3:7" x14ac:dyDescent="0.25">
      <c r="C16636" s="15"/>
      <c r="G16636"/>
    </row>
    <row r="16637" spans="3:7" x14ac:dyDescent="0.25">
      <c r="C16637" s="15"/>
      <c r="G16637"/>
    </row>
    <row r="16638" spans="3:7" x14ac:dyDescent="0.25">
      <c r="C16638" s="15"/>
      <c r="G16638"/>
    </row>
    <row r="16639" spans="3:7" x14ac:dyDescent="0.25">
      <c r="C16639" s="15"/>
      <c r="G16639"/>
    </row>
    <row r="16640" spans="3:7" x14ac:dyDescent="0.25">
      <c r="C16640" s="15"/>
      <c r="G16640"/>
    </row>
    <row r="16641" spans="3:7" x14ac:dyDescent="0.25">
      <c r="C16641" s="15"/>
      <c r="G16641"/>
    </row>
    <row r="16642" spans="3:7" x14ac:dyDescent="0.25">
      <c r="C16642" s="15"/>
      <c r="G16642"/>
    </row>
    <row r="16643" spans="3:7" x14ac:dyDescent="0.25">
      <c r="C16643" s="15"/>
      <c r="G16643"/>
    </row>
    <row r="16644" spans="3:7" x14ac:dyDescent="0.25">
      <c r="C16644" s="15"/>
      <c r="G16644"/>
    </row>
    <row r="16645" spans="3:7" x14ac:dyDescent="0.25">
      <c r="C16645" s="15"/>
      <c r="G16645"/>
    </row>
    <row r="16646" spans="3:7" x14ac:dyDescent="0.25">
      <c r="C16646" s="15"/>
      <c r="G16646"/>
    </row>
    <row r="16647" spans="3:7" x14ac:dyDescent="0.25">
      <c r="C16647" s="15"/>
      <c r="G16647"/>
    </row>
    <row r="16648" spans="3:7" x14ac:dyDescent="0.25">
      <c r="C16648" s="15"/>
      <c r="G16648"/>
    </row>
    <row r="16649" spans="3:7" x14ac:dyDescent="0.25">
      <c r="C16649" s="15"/>
      <c r="G16649"/>
    </row>
    <row r="16650" spans="3:7" x14ac:dyDescent="0.25">
      <c r="C16650" s="15"/>
      <c r="G16650"/>
    </row>
    <row r="16651" spans="3:7" x14ac:dyDescent="0.25">
      <c r="C16651" s="15"/>
      <c r="G16651"/>
    </row>
    <row r="16652" spans="3:7" x14ac:dyDescent="0.25">
      <c r="C16652" s="15"/>
      <c r="G16652"/>
    </row>
    <row r="16653" spans="3:7" x14ac:dyDescent="0.25">
      <c r="C16653" s="15"/>
      <c r="G16653"/>
    </row>
    <row r="16654" spans="3:7" x14ac:dyDescent="0.25">
      <c r="C16654" s="15"/>
      <c r="G16654"/>
    </row>
    <row r="16655" spans="3:7" x14ac:dyDescent="0.25">
      <c r="C16655" s="15"/>
      <c r="G16655"/>
    </row>
    <row r="16656" spans="3:7" x14ac:dyDescent="0.25">
      <c r="C16656" s="15"/>
      <c r="G16656"/>
    </row>
    <row r="16657" spans="3:7" x14ac:dyDescent="0.25">
      <c r="C16657" s="15"/>
      <c r="G16657"/>
    </row>
    <row r="16658" spans="3:7" x14ac:dyDescent="0.25">
      <c r="C16658" s="15"/>
      <c r="G16658"/>
    </row>
    <row r="16659" spans="3:7" x14ac:dyDescent="0.25">
      <c r="C16659" s="15"/>
      <c r="G16659"/>
    </row>
    <row r="16660" spans="3:7" x14ac:dyDescent="0.25">
      <c r="C16660" s="15"/>
      <c r="G16660"/>
    </row>
    <row r="16661" spans="3:7" x14ac:dyDescent="0.25">
      <c r="C16661" s="15"/>
      <c r="G16661"/>
    </row>
    <row r="16662" spans="3:7" x14ac:dyDescent="0.25">
      <c r="C16662" s="15"/>
      <c r="G16662"/>
    </row>
    <row r="16663" spans="3:7" x14ac:dyDescent="0.25">
      <c r="C16663" s="15"/>
      <c r="G16663"/>
    </row>
    <row r="16664" spans="3:7" x14ac:dyDescent="0.25">
      <c r="C16664" s="15"/>
      <c r="G16664"/>
    </row>
    <row r="16665" spans="3:7" x14ac:dyDescent="0.25">
      <c r="C16665" s="15"/>
      <c r="G16665"/>
    </row>
    <row r="16666" spans="3:7" x14ac:dyDescent="0.25">
      <c r="C16666" s="15"/>
      <c r="G16666"/>
    </row>
    <row r="16667" spans="3:7" x14ac:dyDescent="0.25">
      <c r="C16667" s="15"/>
      <c r="G16667"/>
    </row>
    <row r="16668" spans="3:7" x14ac:dyDescent="0.25">
      <c r="C16668" s="15"/>
      <c r="G16668"/>
    </row>
    <row r="16669" spans="3:7" x14ac:dyDescent="0.25">
      <c r="C16669" s="15"/>
      <c r="G16669"/>
    </row>
    <row r="16670" spans="3:7" x14ac:dyDescent="0.25">
      <c r="C16670" s="15"/>
      <c r="G16670"/>
    </row>
    <row r="16671" spans="3:7" x14ac:dyDescent="0.25">
      <c r="C16671" s="15"/>
      <c r="G16671"/>
    </row>
    <row r="16672" spans="3:7" x14ac:dyDescent="0.25">
      <c r="C16672" s="15"/>
      <c r="G16672"/>
    </row>
    <row r="16673" spans="3:7" x14ac:dyDescent="0.25">
      <c r="C16673" s="15"/>
      <c r="G16673"/>
    </row>
    <row r="16674" spans="3:7" x14ac:dyDescent="0.25">
      <c r="C16674" s="15"/>
      <c r="G16674"/>
    </row>
    <row r="16675" spans="3:7" x14ac:dyDescent="0.25">
      <c r="C16675" s="15"/>
      <c r="G16675"/>
    </row>
    <row r="16676" spans="3:7" x14ac:dyDescent="0.25">
      <c r="C16676" s="15"/>
      <c r="G16676"/>
    </row>
    <row r="16677" spans="3:7" x14ac:dyDescent="0.25">
      <c r="C16677" s="15"/>
      <c r="G16677"/>
    </row>
    <row r="16678" spans="3:7" x14ac:dyDescent="0.25">
      <c r="C16678" s="15"/>
      <c r="G16678"/>
    </row>
    <row r="16679" spans="3:7" x14ac:dyDescent="0.25">
      <c r="C16679" s="15"/>
      <c r="G16679"/>
    </row>
    <row r="16680" spans="3:7" x14ac:dyDescent="0.25">
      <c r="C16680" s="15"/>
      <c r="G16680"/>
    </row>
    <row r="16681" spans="3:7" x14ac:dyDescent="0.25">
      <c r="C16681" s="15"/>
      <c r="G16681"/>
    </row>
    <row r="16682" spans="3:7" x14ac:dyDescent="0.25">
      <c r="C16682" s="15"/>
      <c r="G16682"/>
    </row>
    <row r="16683" spans="3:7" x14ac:dyDescent="0.25">
      <c r="C16683" s="15"/>
      <c r="G16683"/>
    </row>
    <row r="16684" spans="3:7" x14ac:dyDescent="0.25">
      <c r="C16684" s="15"/>
      <c r="G16684"/>
    </row>
    <row r="16685" spans="3:7" x14ac:dyDescent="0.25">
      <c r="C16685" s="15"/>
      <c r="G16685"/>
    </row>
    <row r="16686" spans="3:7" x14ac:dyDescent="0.25">
      <c r="C16686" s="15"/>
      <c r="G16686"/>
    </row>
    <row r="16687" spans="3:7" x14ac:dyDescent="0.25">
      <c r="C16687" s="15"/>
      <c r="G16687"/>
    </row>
    <row r="16688" spans="3:7" x14ac:dyDescent="0.25">
      <c r="C16688" s="15"/>
      <c r="G16688"/>
    </row>
    <row r="16689" spans="3:7" x14ac:dyDescent="0.25">
      <c r="C16689" s="15"/>
      <c r="G16689"/>
    </row>
    <row r="16690" spans="3:7" x14ac:dyDescent="0.25">
      <c r="C16690" s="15"/>
      <c r="G16690"/>
    </row>
    <row r="16691" spans="3:7" x14ac:dyDescent="0.25">
      <c r="C16691" s="15"/>
      <c r="G16691"/>
    </row>
    <row r="16692" spans="3:7" x14ac:dyDescent="0.25">
      <c r="C16692" s="15"/>
      <c r="G16692"/>
    </row>
    <row r="16693" spans="3:7" x14ac:dyDescent="0.25">
      <c r="C16693" s="15"/>
      <c r="G16693"/>
    </row>
    <row r="16694" spans="3:7" x14ac:dyDescent="0.25">
      <c r="C16694" s="15"/>
      <c r="G16694"/>
    </row>
    <row r="16695" spans="3:7" x14ac:dyDescent="0.25">
      <c r="C16695" s="15"/>
      <c r="G16695"/>
    </row>
    <row r="16696" spans="3:7" x14ac:dyDescent="0.25">
      <c r="C16696" s="15"/>
      <c r="G16696"/>
    </row>
    <row r="16697" spans="3:7" x14ac:dyDescent="0.25">
      <c r="C16697" s="15"/>
      <c r="G16697"/>
    </row>
    <row r="16698" spans="3:7" x14ac:dyDescent="0.25">
      <c r="C16698" s="15"/>
      <c r="G16698"/>
    </row>
    <row r="16699" spans="3:7" x14ac:dyDescent="0.25">
      <c r="C16699" s="15"/>
      <c r="G16699"/>
    </row>
    <row r="16700" spans="3:7" x14ac:dyDescent="0.25">
      <c r="C16700" s="15"/>
      <c r="G16700"/>
    </row>
    <row r="16701" spans="3:7" x14ac:dyDescent="0.25">
      <c r="C16701" s="15"/>
      <c r="G16701"/>
    </row>
    <row r="16702" spans="3:7" x14ac:dyDescent="0.25">
      <c r="C16702" s="15"/>
      <c r="G16702"/>
    </row>
    <row r="16703" spans="3:7" x14ac:dyDescent="0.25">
      <c r="C16703" s="15"/>
      <c r="G16703"/>
    </row>
    <row r="16704" spans="3:7" x14ac:dyDescent="0.25">
      <c r="C16704" s="15"/>
      <c r="G16704"/>
    </row>
    <row r="16705" spans="3:7" x14ac:dyDescent="0.25">
      <c r="C16705" s="15"/>
      <c r="G16705"/>
    </row>
    <row r="16706" spans="3:7" x14ac:dyDescent="0.25">
      <c r="C16706" s="15"/>
      <c r="G16706"/>
    </row>
    <row r="16707" spans="3:7" x14ac:dyDescent="0.25">
      <c r="C16707" s="15"/>
      <c r="G16707"/>
    </row>
    <row r="16708" spans="3:7" x14ac:dyDescent="0.25">
      <c r="C16708" s="15"/>
      <c r="G16708"/>
    </row>
    <row r="16709" spans="3:7" x14ac:dyDescent="0.25">
      <c r="C16709" s="15"/>
      <c r="G16709"/>
    </row>
    <row r="16710" spans="3:7" x14ac:dyDescent="0.25">
      <c r="C16710" s="15"/>
      <c r="G16710"/>
    </row>
    <row r="16711" spans="3:7" x14ac:dyDescent="0.25">
      <c r="C16711" s="15"/>
      <c r="G16711"/>
    </row>
    <row r="16712" spans="3:7" x14ac:dyDescent="0.25">
      <c r="C16712" s="15"/>
      <c r="G16712"/>
    </row>
    <row r="16713" spans="3:7" x14ac:dyDescent="0.25">
      <c r="C16713" s="15"/>
      <c r="G16713"/>
    </row>
    <row r="16714" spans="3:7" x14ac:dyDescent="0.25">
      <c r="C16714" s="15"/>
      <c r="G16714"/>
    </row>
    <row r="16715" spans="3:7" x14ac:dyDescent="0.25">
      <c r="C16715" s="15"/>
      <c r="G16715"/>
    </row>
    <row r="16716" spans="3:7" x14ac:dyDescent="0.25">
      <c r="C16716" s="15"/>
      <c r="G16716"/>
    </row>
    <row r="16717" spans="3:7" x14ac:dyDescent="0.25">
      <c r="C16717" s="15"/>
      <c r="G16717"/>
    </row>
    <row r="16718" spans="3:7" x14ac:dyDescent="0.25">
      <c r="C16718" s="15"/>
      <c r="G16718"/>
    </row>
    <row r="16719" spans="3:7" x14ac:dyDescent="0.25">
      <c r="C16719" s="15"/>
      <c r="G16719"/>
    </row>
    <row r="16720" spans="3:7" x14ac:dyDescent="0.25">
      <c r="C16720" s="15"/>
      <c r="G16720"/>
    </row>
    <row r="16721" spans="3:7" x14ac:dyDescent="0.25">
      <c r="C16721" s="15"/>
      <c r="G16721"/>
    </row>
    <row r="16722" spans="3:7" x14ac:dyDescent="0.25">
      <c r="C16722" s="15"/>
      <c r="G16722"/>
    </row>
    <row r="16723" spans="3:7" x14ac:dyDescent="0.25">
      <c r="C16723" s="15"/>
      <c r="G16723"/>
    </row>
    <row r="16724" spans="3:7" x14ac:dyDescent="0.25">
      <c r="C16724" s="15"/>
      <c r="G16724"/>
    </row>
    <row r="16725" spans="3:7" x14ac:dyDescent="0.25">
      <c r="C16725" s="15"/>
      <c r="G16725"/>
    </row>
    <row r="16726" spans="3:7" x14ac:dyDescent="0.25">
      <c r="C16726" s="15"/>
      <c r="G16726"/>
    </row>
    <row r="16727" spans="3:7" x14ac:dyDescent="0.25">
      <c r="C16727" s="15"/>
      <c r="G16727"/>
    </row>
    <row r="16728" spans="3:7" x14ac:dyDescent="0.25">
      <c r="C16728" s="15"/>
      <c r="G16728"/>
    </row>
    <row r="16729" spans="3:7" x14ac:dyDescent="0.25">
      <c r="C16729" s="15"/>
      <c r="G16729"/>
    </row>
    <row r="16730" spans="3:7" x14ac:dyDescent="0.25">
      <c r="C16730" s="15"/>
      <c r="G16730"/>
    </row>
    <row r="16731" spans="3:7" x14ac:dyDescent="0.25">
      <c r="C16731" s="15"/>
      <c r="G16731"/>
    </row>
    <row r="16732" spans="3:7" x14ac:dyDescent="0.25">
      <c r="C16732" s="15"/>
      <c r="G16732"/>
    </row>
    <row r="16733" spans="3:7" x14ac:dyDescent="0.25">
      <c r="C16733" s="15"/>
      <c r="G16733"/>
    </row>
    <row r="16734" spans="3:7" x14ac:dyDescent="0.25">
      <c r="C16734" s="15"/>
      <c r="G16734"/>
    </row>
    <row r="16735" spans="3:7" x14ac:dyDescent="0.25">
      <c r="C16735" s="15"/>
      <c r="G16735"/>
    </row>
    <row r="16736" spans="3:7" x14ac:dyDescent="0.25">
      <c r="C16736" s="15"/>
      <c r="G16736"/>
    </row>
    <row r="16737" spans="3:7" x14ac:dyDescent="0.25">
      <c r="C16737" s="15"/>
      <c r="G16737"/>
    </row>
    <row r="16738" spans="3:7" x14ac:dyDescent="0.25">
      <c r="C16738" s="15"/>
      <c r="G16738"/>
    </row>
    <row r="16739" spans="3:7" x14ac:dyDescent="0.25">
      <c r="C16739" s="15"/>
      <c r="G16739"/>
    </row>
    <row r="16740" spans="3:7" x14ac:dyDescent="0.25">
      <c r="C16740" s="15"/>
      <c r="G16740"/>
    </row>
    <row r="16741" spans="3:7" x14ac:dyDescent="0.25">
      <c r="C16741" s="15"/>
      <c r="G16741"/>
    </row>
    <row r="16742" spans="3:7" x14ac:dyDescent="0.25">
      <c r="C16742" s="15"/>
      <c r="G16742"/>
    </row>
    <row r="16743" spans="3:7" x14ac:dyDescent="0.25">
      <c r="C16743" s="15"/>
      <c r="G16743"/>
    </row>
    <row r="16744" spans="3:7" x14ac:dyDescent="0.25">
      <c r="C16744" s="15"/>
      <c r="G16744"/>
    </row>
    <row r="16745" spans="3:7" x14ac:dyDescent="0.25">
      <c r="C16745" s="15"/>
      <c r="G16745"/>
    </row>
    <row r="16746" spans="3:7" x14ac:dyDescent="0.25">
      <c r="C16746" s="15"/>
      <c r="G16746"/>
    </row>
    <row r="16747" spans="3:7" x14ac:dyDescent="0.25">
      <c r="C16747" s="15"/>
      <c r="G16747"/>
    </row>
    <row r="16748" spans="3:7" x14ac:dyDescent="0.25">
      <c r="C16748" s="15"/>
      <c r="G16748"/>
    </row>
    <row r="16749" spans="3:7" x14ac:dyDescent="0.25">
      <c r="C16749" s="15"/>
      <c r="G16749"/>
    </row>
    <row r="16750" spans="3:7" x14ac:dyDescent="0.25">
      <c r="C16750" s="15"/>
      <c r="G16750"/>
    </row>
    <row r="16751" spans="3:7" x14ac:dyDescent="0.25">
      <c r="C16751" s="15"/>
      <c r="G16751"/>
    </row>
    <row r="16752" spans="3:7" x14ac:dyDescent="0.25">
      <c r="C16752" s="15"/>
      <c r="G16752"/>
    </row>
    <row r="16753" spans="3:7" x14ac:dyDescent="0.25">
      <c r="C16753" s="15"/>
      <c r="G16753"/>
    </row>
    <row r="16754" spans="3:7" x14ac:dyDescent="0.25">
      <c r="C16754" s="15"/>
      <c r="G16754"/>
    </row>
    <row r="16755" spans="3:7" x14ac:dyDescent="0.25">
      <c r="C16755" s="15"/>
      <c r="G16755"/>
    </row>
    <row r="16756" spans="3:7" x14ac:dyDescent="0.25">
      <c r="C16756" s="15"/>
      <c r="G16756"/>
    </row>
    <row r="16757" spans="3:7" x14ac:dyDescent="0.25">
      <c r="C16757" s="15"/>
      <c r="G16757"/>
    </row>
    <row r="16758" spans="3:7" x14ac:dyDescent="0.25">
      <c r="C16758" s="15"/>
      <c r="G16758"/>
    </row>
    <row r="16759" spans="3:7" x14ac:dyDescent="0.25">
      <c r="C16759" s="15"/>
      <c r="G16759"/>
    </row>
    <row r="16760" spans="3:7" x14ac:dyDescent="0.25">
      <c r="C16760" s="15"/>
      <c r="G16760"/>
    </row>
    <row r="16761" spans="3:7" x14ac:dyDescent="0.25">
      <c r="C16761" s="15"/>
      <c r="G16761"/>
    </row>
    <row r="16762" spans="3:7" x14ac:dyDescent="0.25">
      <c r="C16762" s="15"/>
      <c r="G16762"/>
    </row>
    <row r="16763" spans="3:7" x14ac:dyDescent="0.25">
      <c r="C16763" s="15"/>
      <c r="G16763"/>
    </row>
    <row r="16764" spans="3:7" x14ac:dyDescent="0.25">
      <c r="C16764" s="15"/>
      <c r="G16764"/>
    </row>
    <row r="16765" spans="3:7" x14ac:dyDescent="0.25">
      <c r="C16765" s="15"/>
      <c r="G16765"/>
    </row>
    <row r="16766" spans="3:7" x14ac:dyDescent="0.25">
      <c r="C16766" s="15"/>
      <c r="G16766"/>
    </row>
    <row r="16767" spans="3:7" x14ac:dyDescent="0.25">
      <c r="C16767" s="15"/>
      <c r="G16767"/>
    </row>
    <row r="16768" spans="3:7" x14ac:dyDescent="0.25">
      <c r="C16768" s="15"/>
      <c r="G16768"/>
    </row>
    <row r="16769" spans="3:7" x14ac:dyDescent="0.25">
      <c r="C16769" s="15"/>
      <c r="G16769"/>
    </row>
    <row r="16770" spans="3:7" x14ac:dyDescent="0.25">
      <c r="C16770" s="15"/>
      <c r="G16770"/>
    </row>
    <row r="16771" spans="3:7" x14ac:dyDescent="0.25">
      <c r="C16771" s="15"/>
      <c r="G16771"/>
    </row>
    <row r="16772" spans="3:7" x14ac:dyDescent="0.25">
      <c r="C16772" s="15"/>
      <c r="G16772"/>
    </row>
    <row r="16773" spans="3:7" x14ac:dyDescent="0.25">
      <c r="C16773" s="15"/>
      <c r="G16773"/>
    </row>
    <row r="16774" spans="3:7" x14ac:dyDescent="0.25">
      <c r="C16774" s="15"/>
      <c r="G16774"/>
    </row>
    <row r="16775" spans="3:7" x14ac:dyDescent="0.25">
      <c r="C16775" s="15"/>
      <c r="G16775"/>
    </row>
    <row r="16776" spans="3:7" x14ac:dyDescent="0.25">
      <c r="C16776" s="15"/>
      <c r="G16776"/>
    </row>
    <row r="16777" spans="3:7" x14ac:dyDescent="0.25">
      <c r="C16777" s="15"/>
      <c r="G16777"/>
    </row>
    <row r="16778" spans="3:7" x14ac:dyDescent="0.25">
      <c r="C16778" s="15"/>
      <c r="G16778"/>
    </row>
    <row r="16779" spans="3:7" x14ac:dyDescent="0.25">
      <c r="C16779" s="15"/>
      <c r="G16779"/>
    </row>
    <row r="16780" spans="3:7" x14ac:dyDescent="0.25">
      <c r="C16780" s="15"/>
      <c r="G16780"/>
    </row>
    <row r="16781" spans="3:7" x14ac:dyDescent="0.25">
      <c r="C16781" s="15"/>
      <c r="G16781"/>
    </row>
    <row r="16782" spans="3:7" x14ac:dyDescent="0.25">
      <c r="C16782" s="15"/>
      <c r="G16782"/>
    </row>
    <row r="16783" spans="3:7" x14ac:dyDescent="0.25">
      <c r="C16783" s="15"/>
      <c r="G16783"/>
    </row>
    <row r="16784" spans="3:7" x14ac:dyDescent="0.25">
      <c r="C16784" s="15"/>
      <c r="G16784"/>
    </row>
    <row r="16785" spans="3:7" x14ac:dyDescent="0.25">
      <c r="C16785" s="15"/>
      <c r="G16785"/>
    </row>
    <row r="16786" spans="3:7" x14ac:dyDescent="0.25">
      <c r="C16786" s="15"/>
      <c r="G16786"/>
    </row>
    <row r="16787" spans="3:7" x14ac:dyDescent="0.25">
      <c r="C16787" s="15"/>
      <c r="G16787"/>
    </row>
    <row r="16788" spans="3:7" x14ac:dyDescent="0.25">
      <c r="C16788" s="15"/>
      <c r="G16788"/>
    </row>
    <row r="16789" spans="3:7" x14ac:dyDescent="0.25">
      <c r="C16789" s="15"/>
      <c r="G16789"/>
    </row>
    <row r="16790" spans="3:7" x14ac:dyDescent="0.25">
      <c r="C16790" s="15"/>
      <c r="G16790"/>
    </row>
    <row r="16791" spans="3:7" x14ac:dyDescent="0.25">
      <c r="C16791" s="15"/>
      <c r="G16791"/>
    </row>
    <row r="16792" spans="3:7" x14ac:dyDescent="0.25">
      <c r="C16792" s="15"/>
      <c r="G16792"/>
    </row>
    <row r="16793" spans="3:7" x14ac:dyDescent="0.25">
      <c r="C16793" s="15"/>
      <c r="G16793"/>
    </row>
    <row r="16794" spans="3:7" x14ac:dyDescent="0.25">
      <c r="C16794" s="15"/>
      <c r="G16794"/>
    </row>
    <row r="16795" spans="3:7" x14ac:dyDescent="0.25">
      <c r="C16795" s="15"/>
      <c r="G16795"/>
    </row>
    <row r="16796" spans="3:7" x14ac:dyDescent="0.25">
      <c r="C16796" s="15"/>
      <c r="G16796"/>
    </row>
    <row r="16797" spans="3:7" x14ac:dyDescent="0.25">
      <c r="C16797" s="15"/>
      <c r="G16797"/>
    </row>
    <row r="16798" spans="3:7" x14ac:dyDescent="0.25">
      <c r="C16798" s="15"/>
      <c r="G16798"/>
    </row>
    <row r="16799" spans="3:7" x14ac:dyDescent="0.25">
      <c r="C16799" s="15"/>
      <c r="G16799"/>
    </row>
    <row r="16800" spans="3:7" x14ac:dyDescent="0.25">
      <c r="C16800" s="15"/>
      <c r="G16800"/>
    </row>
    <row r="16801" spans="3:7" x14ac:dyDescent="0.25">
      <c r="C16801" s="15"/>
      <c r="G16801"/>
    </row>
    <row r="16802" spans="3:7" x14ac:dyDescent="0.25">
      <c r="C16802" s="15"/>
      <c r="G16802"/>
    </row>
    <row r="16803" spans="3:7" x14ac:dyDescent="0.25">
      <c r="C16803" s="15"/>
      <c r="G16803"/>
    </row>
    <row r="16804" spans="3:7" x14ac:dyDescent="0.25">
      <c r="C16804" s="15"/>
      <c r="G16804"/>
    </row>
    <row r="16805" spans="3:7" x14ac:dyDescent="0.25">
      <c r="C16805" s="15"/>
      <c r="G16805"/>
    </row>
    <row r="16806" spans="3:7" x14ac:dyDescent="0.25">
      <c r="C16806" s="15"/>
      <c r="G16806"/>
    </row>
    <row r="16807" spans="3:7" x14ac:dyDescent="0.25">
      <c r="C16807" s="15"/>
      <c r="G16807"/>
    </row>
    <row r="16808" spans="3:7" x14ac:dyDescent="0.25">
      <c r="C16808" s="15"/>
      <c r="G16808"/>
    </row>
    <row r="16809" spans="3:7" x14ac:dyDescent="0.25">
      <c r="C16809" s="15"/>
      <c r="G16809"/>
    </row>
    <row r="16810" spans="3:7" x14ac:dyDescent="0.25">
      <c r="C16810" s="15"/>
      <c r="G16810"/>
    </row>
    <row r="16811" spans="3:7" x14ac:dyDescent="0.25">
      <c r="C16811" s="15"/>
      <c r="G16811"/>
    </row>
    <row r="16812" spans="3:7" x14ac:dyDescent="0.25">
      <c r="C16812" s="15"/>
      <c r="G16812"/>
    </row>
    <row r="16813" spans="3:7" x14ac:dyDescent="0.25">
      <c r="C16813" s="15"/>
      <c r="G16813"/>
    </row>
    <row r="16814" spans="3:7" x14ac:dyDescent="0.25">
      <c r="C16814" s="15"/>
      <c r="G16814"/>
    </row>
    <row r="16815" spans="3:7" x14ac:dyDescent="0.25">
      <c r="C16815" s="15"/>
      <c r="G16815"/>
    </row>
    <row r="16816" spans="3:7" x14ac:dyDescent="0.25">
      <c r="C16816" s="15"/>
      <c r="G16816"/>
    </row>
    <row r="16817" spans="3:7" x14ac:dyDescent="0.25">
      <c r="C16817" s="15"/>
      <c r="G16817"/>
    </row>
    <row r="16818" spans="3:7" x14ac:dyDescent="0.25">
      <c r="C16818" s="15"/>
      <c r="G16818"/>
    </row>
    <row r="16819" spans="3:7" x14ac:dyDescent="0.25">
      <c r="C16819" s="15"/>
      <c r="G16819"/>
    </row>
    <row r="16820" spans="3:7" x14ac:dyDescent="0.25">
      <c r="C16820" s="15"/>
      <c r="G16820"/>
    </row>
    <row r="16821" spans="3:7" x14ac:dyDescent="0.25">
      <c r="C16821" s="15"/>
      <c r="G16821"/>
    </row>
    <row r="16822" spans="3:7" x14ac:dyDescent="0.25">
      <c r="C16822" s="15"/>
      <c r="G16822"/>
    </row>
    <row r="16823" spans="3:7" x14ac:dyDescent="0.25">
      <c r="C16823" s="15"/>
      <c r="G16823"/>
    </row>
    <row r="16824" spans="3:7" x14ac:dyDescent="0.25">
      <c r="C16824" s="15"/>
      <c r="G16824"/>
    </row>
    <row r="16825" spans="3:7" x14ac:dyDescent="0.25">
      <c r="C16825" s="15"/>
      <c r="G16825"/>
    </row>
    <row r="16826" spans="3:7" x14ac:dyDescent="0.25">
      <c r="C16826" s="15"/>
      <c r="G16826"/>
    </row>
    <row r="16827" spans="3:7" x14ac:dyDescent="0.25">
      <c r="C16827" s="15"/>
      <c r="G16827"/>
    </row>
    <row r="16828" spans="3:7" x14ac:dyDescent="0.25">
      <c r="C16828" s="15"/>
      <c r="G16828"/>
    </row>
    <row r="16829" spans="3:7" x14ac:dyDescent="0.25">
      <c r="C16829" s="15"/>
      <c r="G16829"/>
    </row>
    <row r="16830" spans="3:7" x14ac:dyDescent="0.25">
      <c r="C16830" s="15"/>
      <c r="G16830"/>
    </row>
    <row r="16831" spans="3:7" x14ac:dyDescent="0.25">
      <c r="C16831" s="15"/>
      <c r="G16831"/>
    </row>
    <row r="16832" spans="3:7" x14ac:dyDescent="0.25">
      <c r="C16832" s="15"/>
      <c r="G16832"/>
    </row>
    <row r="16833" spans="3:7" x14ac:dyDescent="0.25">
      <c r="C16833" s="15"/>
      <c r="G16833"/>
    </row>
    <row r="16834" spans="3:7" x14ac:dyDescent="0.25">
      <c r="C16834" s="15"/>
      <c r="G16834"/>
    </row>
    <row r="16835" spans="3:7" x14ac:dyDescent="0.25">
      <c r="C16835" s="15"/>
      <c r="G16835"/>
    </row>
    <row r="16836" spans="3:7" x14ac:dyDescent="0.25">
      <c r="C16836" s="15"/>
      <c r="G16836"/>
    </row>
    <row r="16837" spans="3:7" x14ac:dyDescent="0.25">
      <c r="C16837" s="15"/>
      <c r="G16837"/>
    </row>
    <row r="16838" spans="3:7" x14ac:dyDescent="0.25">
      <c r="C16838" s="15"/>
      <c r="G16838"/>
    </row>
    <row r="16839" spans="3:7" x14ac:dyDescent="0.25">
      <c r="C16839" s="15"/>
      <c r="G16839"/>
    </row>
    <row r="16840" spans="3:7" x14ac:dyDescent="0.25">
      <c r="C16840" s="15"/>
      <c r="G16840"/>
    </row>
    <row r="16841" spans="3:7" x14ac:dyDescent="0.25">
      <c r="C16841" s="15"/>
      <c r="G16841"/>
    </row>
    <row r="16842" spans="3:7" x14ac:dyDescent="0.25">
      <c r="C16842" s="15"/>
      <c r="G16842"/>
    </row>
    <row r="16843" spans="3:7" x14ac:dyDescent="0.25">
      <c r="C16843" s="15"/>
      <c r="G16843"/>
    </row>
    <row r="16844" spans="3:7" x14ac:dyDescent="0.25">
      <c r="C16844" s="15"/>
      <c r="G16844"/>
    </row>
    <row r="16845" spans="3:7" x14ac:dyDescent="0.25">
      <c r="C16845" s="15"/>
      <c r="G16845"/>
    </row>
    <row r="16846" spans="3:7" x14ac:dyDescent="0.25">
      <c r="C16846" s="15"/>
      <c r="G16846"/>
    </row>
    <row r="16847" spans="3:7" x14ac:dyDescent="0.25">
      <c r="C16847" s="15"/>
      <c r="G16847"/>
    </row>
    <row r="16848" spans="3:7" x14ac:dyDescent="0.25">
      <c r="C16848" s="15"/>
      <c r="G16848"/>
    </row>
    <row r="16849" spans="3:7" x14ac:dyDescent="0.25">
      <c r="C16849" s="15"/>
      <c r="G16849"/>
    </row>
    <row r="16850" spans="3:7" x14ac:dyDescent="0.25">
      <c r="C16850" s="15"/>
      <c r="G16850"/>
    </row>
    <row r="16851" spans="3:7" x14ac:dyDescent="0.25">
      <c r="C16851" s="15"/>
      <c r="G16851"/>
    </row>
    <row r="16852" spans="3:7" x14ac:dyDescent="0.25">
      <c r="C16852" s="15"/>
      <c r="G16852"/>
    </row>
    <row r="16853" spans="3:7" x14ac:dyDescent="0.25">
      <c r="C16853" s="15"/>
      <c r="G16853"/>
    </row>
    <row r="16854" spans="3:7" x14ac:dyDescent="0.25">
      <c r="C16854" s="15"/>
      <c r="G16854"/>
    </row>
    <row r="16855" spans="3:7" x14ac:dyDescent="0.25">
      <c r="C16855" s="15"/>
      <c r="G16855"/>
    </row>
    <row r="16856" spans="3:7" x14ac:dyDescent="0.25">
      <c r="C16856" s="15"/>
      <c r="G16856"/>
    </row>
    <row r="16857" spans="3:7" x14ac:dyDescent="0.25">
      <c r="C16857" s="15"/>
      <c r="G16857"/>
    </row>
    <row r="16858" spans="3:7" x14ac:dyDescent="0.25">
      <c r="C16858" s="15"/>
      <c r="G16858"/>
    </row>
    <row r="16859" spans="3:7" x14ac:dyDescent="0.25">
      <c r="C16859" s="15"/>
      <c r="G16859"/>
    </row>
    <row r="16860" spans="3:7" x14ac:dyDescent="0.25">
      <c r="C16860" s="15"/>
      <c r="G16860"/>
    </row>
    <row r="16861" spans="3:7" x14ac:dyDescent="0.25">
      <c r="C16861" s="15"/>
      <c r="G16861"/>
    </row>
    <row r="16862" spans="3:7" x14ac:dyDescent="0.25">
      <c r="C16862" s="15"/>
      <c r="G16862"/>
    </row>
    <row r="16863" spans="3:7" x14ac:dyDescent="0.25">
      <c r="C16863" s="15"/>
      <c r="G16863"/>
    </row>
    <row r="16864" spans="3:7" x14ac:dyDescent="0.25">
      <c r="C16864" s="15"/>
      <c r="G16864"/>
    </row>
    <row r="16865" spans="3:7" x14ac:dyDescent="0.25">
      <c r="C16865" s="15"/>
      <c r="G16865"/>
    </row>
    <row r="16866" spans="3:7" x14ac:dyDescent="0.25">
      <c r="C16866" s="15"/>
      <c r="G16866"/>
    </row>
    <row r="16867" spans="3:7" x14ac:dyDescent="0.25">
      <c r="C16867" s="15"/>
      <c r="G16867"/>
    </row>
    <row r="16868" spans="3:7" x14ac:dyDescent="0.25">
      <c r="C16868" s="15"/>
      <c r="G16868"/>
    </row>
    <row r="16869" spans="3:7" x14ac:dyDescent="0.25">
      <c r="C16869" s="15"/>
      <c r="G16869"/>
    </row>
    <row r="16870" spans="3:7" x14ac:dyDescent="0.25">
      <c r="C16870" s="15"/>
      <c r="G16870"/>
    </row>
    <row r="16871" spans="3:7" x14ac:dyDescent="0.25">
      <c r="C16871" s="15"/>
      <c r="G16871"/>
    </row>
    <row r="16872" spans="3:7" x14ac:dyDescent="0.25">
      <c r="C16872" s="15"/>
      <c r="G16872"/>
    </row>
    <row r="16873" spans="3:7" x14ac:dyDescent="0.25">
      <c r="C16873" s="15"/>
      <c r="G16873"/>
    </row>
    <row r="16874" spans="3:7" x14ac:dyDescent="0.25">
      <c r="C16874" s="15"/>
      <c r="G16874"/>
    </row>
    <row r="16875" spans="3:7" x14ac:dyDescent="0.25">
      <c r="C16875" s="15"/>
      <c r="G16875"/>
    </row>
    <row r="16876" spans="3:7" x14ac:dyDescent="0.25">
      <c r="C16876" s="15"/>
      <c r="G16876"/>
    </row>
    <row r="16877" spans="3:7" x14ac:dyDescent="0.25">
      <c r="C16877" s="15"/>
      <c r="G16877"/>
    </row>
    <row r="16878" spans="3:7" x14ac:dyDescent="0.25">
      <c r="C16878" s="15"/>
      <c r="G16878"/>
    </row>
    <row r="16879" spans="3:7" x14ac:dyDescent="0.25">
      <c r="C16879" s="15"/>
      <c r="G16879"/>
    </row>
    <row r="16880" spans="3:7" x14ac:dyDescent="0.25">
      <c r="C16880" s="15"/>
      <c r="G16880"/>
    </row>
    <row r="16881" spans="3:7" x14ac:dyDescent="0.25">
      <c r="C16881" s="15"/>
      <c r="G16881"/>
    </row>
    <row r="16882" spans="3:7" x14ac:dyDescent="0.25">
      <c r="C16882" s="15"/>
      <c r="G16882"/>
    </row>
    <row r="16883" spans="3:7" x14ac:dyDescent="0.25">
      <c r="C16883" s="15"/>
      <c r="G16883"/>
    </row>
    <row r="16884" spans="3:7" x14ac:dyDescent="0.25">
      <c r="C16884" s="15"/>
      <c r="G16884"/>
    </row>
    <row r="16885" spans="3:7" x14ac:dyDescent="0.25">
      <c r="C16885" s="15"/>
      <c r="G16885"/>
    </row>
    <row r="16886" spans="3:7" x14ac:dyDescent="0.25">
      <c r="C16886" s="15"/>
      <c r="G16886"/>
    </row>
    <row r="16887" spans="3:7" x14ac:dyDescent="0.25">
      <c r="C16887" s="15"/>
      <c r="G16887"/>
    </row>
    <row r="16888" spans="3:7" x14ac:dyDescent="0.25">
      <c r="C16888" s="15"/>
      <c r="G16888"/>
    </row>
    <row r="16889" spans="3:7" x14ac:dyDescent="0.25">
      <c r="C16889" s="15"/>
      <c r="G16889"/>
    </row>
    <row r="16890" spans="3:7" x14ac:dyDescent="0.25">
      <c r="C16890" s="15"/>
      <c r="G16890"/>
    </row>
    <row r="16891" spans="3:7" x14ac:dyDescent="0.25">
      <c r="C16891" s="15"/>
      <c r="G16891"/>
    </row>
    <row r="16892" spans="3:7" x14ac:dyDescent="0.25">
      <c r="C16892" s="15"/>
      <c r="G16892"/>
    </row>
    <row r="16893" spans="3:7" x14ac:dyDescent="0.25">
      <c r="C16893" s="15"/>
      <c r="G16893"/>
    </row>
    <row r="16894" spans="3:7" x14ac:dyDescent="0.25">
      <c r="C16894" s="15"/>
      <c r="G16894"/>
    </row>
    <row r="16895" spans="3:7" x14ac:dyDescent="0.25">
      <c r="C16895" s="15"/>
      <c r="G16895"/>
    </row>
    <row r="16896" spans="3:7" x14ac:dyDescent="0.25">
      <c r="C16896" s="15"/>
      <c r="G16896"/>
    </row>
    <row r="16897" spans="3:7" x14ac:dyDescent="0.25">
      <c r="C16897" s="15"/>
      <c r="G16897"/>
    </row>
    <row r="16898" spans="3:7" x14ac:dyDescent="0.25">
      <c r="C16898" s="15"/>
      <c r="G16898"/>
    </row>
    <row r="16899" spans="3:7" x14ac:dyDescent="0.25">
      <c r="C16899" s="15"/>
      <c r="G16899"/>
    </row>
    <row r="16900" spans="3:7" x14ac:dyDescent="0.25">
      <c r="C16900" s="15"/>
      <c r="G16900"/>
    </row>
    <row r="16901" spans="3:7" x14ac:dyDescent="0.25">
      <c r="C16901" s="15"/>
      <c r="G16901"/>
    </row>
    <row r="16902" spans="3:7" x14ac:dyDescent="0.25">
      <c r="C16902" s="15"/>
      <c r="G16902"/>
    </row>
    <row r="16903" spans="3:7" x14ac:dyDescent="0.25">
      <c r="C16903" s="15"/>
      <c r="G16903"/>
    </row>
    <row r="16904" spans="3:7" x14ac:dyDescent="0.25">
      <c r="C16904" s="15"/>
      <c r="G16904"/>
    </row>
    <row r="16905" spans="3:7" x14ac:dyDescent="0.25">
      <c r="C16905" s="15"/>
      <c r="G16905"/>
    </row>
    <row r="16906" spans="3:7" x14ac:dyDescent="0.25">
      <c r="C16906" s="15"/>
      <c r="G16906"/>
    </row>
    <row r="16907" spans="3:7" x14ac:dyDescent="0.25">
      <c r="C16907" s="15"/>
      <c r="G16907"/>
    </row>
    <row r="16908" spans="3:7" x14ac:dyDescent="0.25">
      <c r="C16908" s="15"/>
      <c r="G16908"/>
    </row>
    <row r="16909" spans="3:7" x14ac:dyDescent="0.25">
      <c r="C16909" s="15"/>
      <c r="G16909"/>
    </row>
    <row r="16910" spans="3:7" x14ac:dyDescent="0.25">
      <c r="C16910" s="15"/>
      <c r="G16910"/>
    </row>
    <row r="16911" spans="3:7" x14ac:dyDescent="0.25">
      <c r="C16911" s="15"/>
      <c r="G16911"/>
    </row>
    <row r="16912" spans="3:7" x14ac:dyDescent="0.25">
      <c r="C16912" s="15"/>
      <c r="G16912"/>
    </row>
    <row r="16913" spans="3:7" x14ac:dyDescent="0.25">
      <c r="C16913" s="15"/>
      <c r="G16913"/>
    </row>
    <row r="16914" spans="3:7" x14ac:dyDescent="0.25">
      <c r="C16914" s="15"/>
      <c r="G16914"/>
    </row>
    <row r="16915" spans="3:7" x14ac:dyDescent="0.25">
      <c r="C16915" s="15"/>
      <c r="G16915"/>
    </row>
    <row r="16916" spans="3:7" x14ac:dyDescent="0.25">
      <c r="C16916" s="15"/>
      <c r="G16916"/>
    </row>
    <row r="16917" spans="3:7" x14ac:dyDescent="0.25">
      <c r="C16917" s="15"/>
      <c r="G16917"/>
    </row>
    <row r="16918" spans="3:7" x14ac:dyDescent="0.25">
      <c r="C16918" s="15"/>
      <c r="G16918"/>
    </row>
    <row r="16919" spans="3:7" x14ac:dyDescent="0.25">
      <c r="C16919" s="15"/>
      <c r="G16919"/>
    </row>
    <row r="16920" spans="3:7" x14ac:dyDescent="0.25">
      <c r="C16920" s="15"/>
      <c r="G16920"/>
    </row>
    <row r="16921" spans="3:7" x14ac:dyDescent="0.25">
      <c r="C16921" s="15"/>
      <c r="G16921"/>
    </row>
    <row r="16922" spans="3:7" x14ac:dyDescent="0.25">
      <c r="C16922" s="15"/>
      <c r="G16922"/>
    </row>
    <row r="16923" spans="3:7" x14ac:dyDescent="0.25">
      <c r="C16923" s="15"/>
      <c r="G16923"/>
    </row>
    <row r="16924" spans="3:7" x14ac:dyDescent="0.25">
      <c r="C16924" s="15"/>
      <c r="G16924"/>
    </row>
    <row r="16925" spans="3:7" x14ac:dyDescent="0.25">
      <c r="C16925" s="15"/>
      <c r="G16925"/>
    </row>
    <row r="16926" spans="3:7" x14ac:dyDescent="0.25">
      <c r="C16926" s="15"/>
      <c r="G16926"/>
    </row>
    <row r="16927" spans="3:7" x14ac:dyDescent="0.25">
      <c r="C16927" s="15"/>
      <c r="G16927"/>
    </row>
    <row r="16928" spans="3:7" x14ac:dyDescent="0.25">
      <c r="C16928" s="15"/>
      <c r="G16928"/>
    </row>
    <row r="16929" spans="3:7" x14ac:dyDescent="0.25">
      <c r="C16929" s="15"/>
      <c r="G16929"/>
    </row>
    <row r="16930" spans="3:7" x14ac:dyDescent="0.25">
      <c r="C16930" s="15"/>
      <c r="G16930"/>
    </row>
    <row r="16931" spans="3:7" x14ac:dyDescent="0.25">
      <c r="C16931" s="15"/>
      <c r="G16931"/>
    </row>
    <row r="16932" spans="3:7" x14ac:dyDescent="0.25">
      <c r="C16932" s="15"/>
      <c r="G16932"/>
    </row>
    <row r="16933" spans="3:7" x14ac:dyDescent="0.25">
      <c r="C16933" s="15"/>
      <c r="G16933"/>
    </row>
    <row r="16934" spans="3:7" x14ac:dyDescent="0.25">
      <c r="C16934" s="15"/>
      <c r="G16934"/>
    </row>
    <row r="16935" spans="3:7" x14ac:dyDescent="0.25">
      <c r="C16935" s="15"/>
      <c r="G16935"/>
    </row>
    <row r="16936" spans="3:7" x14ac:dyDescent="0.25">
      <c r="C16936" s="15"/>
      <c r="G16936"/>
    </row>
    <row r="16937" spans="3:7" x14ac:dyDescent="0.25">
      <c r="C16937" s="15"/>
      <c r="G16937"/>
    </row>
    <row r="16938" spans="3:7" x14ac:dyDescent="0.25">
      <c r="C16938" s="15"/>
      <c r="G16938"/>
    </row>
    <row r="16939" spans="3:7" x14ac:dyDescent="0.25">
      <c r="C16939" s="15"/>
      <c r="G16939"/>
    </row>
    <row r="16940" spans="3:7" x14ac:dyDescent="0.25">
      <c r="C16940" s="15"/>
      <c r="G16940"/>
    </row>
    <row r="16941" spans="3:7" x14ac:dyDescent="0.25">
      <c r="C16941" s="15"/>
      <c r="G16941"/>
    </row>
    <row r="16942" spans="3:7" x14ac:dyDescent="0.25">
      <c r="C16942" s="15"/>
      <c r="G16942"/>
    </row>
    <row r="16943" spans="3:7" x14ac:dyDescent="0.25">
      <c r="C16943" s="15"/>
      <c r="G16943"/>
    </row>
    <row r="16944" spans="3:7" x14ac:dyDescent="0.25">
      <c r="C16944" s="15"/>
      <c r="G16944"/>
    </row>
    <row r="16945" spans="3:7" x14ac:dyDescent="0.25">
      <c r="C16945" s="15"/>
      <c r="G16945"/>
    </row>
    <row r="16946" spans="3:7" x14ac:dyDescent="0.25">
      <c r="C16946" s="15"/>
      <c r="G16946"/>
    </row>
    <row r="16947" spans="3:7" x14ac:dyDescent="0.25">
      <c r="C16947" s="15"/>
      <c r="G16947"/>
    </row>
    <row r="16948" spans="3:7" x14ac:dyDescent="0.25">
      <c r="C16948" s="15"/>
      <c r="G16948"/>
    </row>
    <row r="16949" spans="3:7" x14ac:dyDescent="0.25">
      <c r="C16949" s="15"/>
      <c r="G16949"/>
    </row>
    <row r="16950" spans="3:7" x14ac:dyDescent="0.25">
      <c r="C16950" s="15"/>
      <c r="G16950"/>
    </row>
    <row r="16951" spans="3:7" x14ac:dyDescent="0.25">
      <c r="C16951" s="15"/>
      <c r="G16951"/>
    </row>
    <row r="16952" spans="3:7" x14ac:dyDescent="0.25">
      <c r="C16952" s="15"/>
      <c r="G16952"/>
    </row>
    <row r="16953" spans="3:7" x14ac:dyDescent="0.25">
      <c r="C16953" s="15"/>
      <c r="G16953"/>
    </row>
    <row r="16954" spans="3:7" x14ac:dyDescent="0.25">
      <c r="C16954" s="15"/>
      <c r="G16954"/>
    </row>
    <row r="16955" spans="3:7" x14ac:dyDescent="0.25">
      <c r="C16955" s="15"/>
      <c r="G16955"/>
    </row>
    <row r="16956" spans="3:7" x14ac:dyDescent="0.25">
      <c r="C16956" s="15"/>
      <c r="G16956"/>
    </row>
    <row r="16957" spans="3:7" x14ac:dyDescent="0.25">
      <c r="C16957" s="15"/>
      <c r="G16957"/>
    </row>
    <row r="16958" spans="3:7" x14ac:dyDescent="0.25">
      <c r="C16958" s="15"/>
      <c r="G16958"/>
    </row>
    <row r="16959" spans="3:7" x14ac:dyDescent="0.25">
      <c r="C16959" s="15"/>
      <c r="G16959"/>
    </row>
    <row r="16960" spans="3:7" x14ac:dyDescent="0.25">
      <c r="C16960" s="15"/>
      <c r="G16960"/>
    </row>
    <row r="16961" spans="3:7" x14ac:dyDescent="0.25">
      <c r="C16961" s="15"/>
      <c r="G16961"/>
    </row>
    <row r="16962" spans="3:7" x14ac:dyDescent="0.25">
      <c r="C16962" s="15"/>
      <c r="G16962"/>
    </row>
    <row r="16963" spans="3:7" x14ac:dyDescent="0.25">
      <c r="C16963" s="15"/>
      <c r="G16963"/>
    </row>
    <row r="16964" spans="3:7" x14ac:dyDescent="0.25">
      <c r="C16964" s="15"/>
      <c r="G16964"/>
    </row>
    <row r="16965" spans="3:7" x14ac:dyDescent="0.25">
      <c r="C16965" s="15"/>
      <c r="G16965"/>
    </row>
    <row r="16966" spans="3:7" x14ac:dyDescent="0.25">
      <c r="C16966" s="15"/>
      <c r="G16966"/>
    </row>
    <row r="16967" spans="3:7" x14ac:dyDescent="0.25">
      <c r="C16967" s="15"/>
      <c r="G16967"/>
    </row>
    <row r="16968" spans="3:7" x14ac:dyDescent="0.25">
      <c r="C16968" s="15"/>
      <c r="G16968"/>
    </row>
    <row r="16969" spans="3:7" x14ac:dyDescent="0.25">
      <c r="C16969" s="15"/>
      <c r="G16969"/>
    </row>
    <row r="16970" spans="3:7" x14ac:dyDescent="0.25">
      <c r="C16970" s="15"/>
      <c r="G16970"/>
    </row>
    <row r="16971" spans="3:7" x14ac:dyDescent="0.25">
      <c r="C16971" s="15"/>
      <c r="G16971"/>
    </row>
    <row r="16972" spans="3:7" x14ac:dyDescent="0.25">
      <c r="C16972" s="15"/>
      <c r="G16972"/>
    </row>
    <row r="16973" spans="3:7" x14ac:dyDescent="0.25">
      <c r="C16973" s="15"/>
      <c r="G16973"/>
    </row>
    <row r="16974" spans="3:7" x14ac:dyDescent="0.25">
      <c r="C16974" s="15"/>
      <c r="G16974"/>
    </row>
    <row r="16975" spans="3:7" x14ac:dyDescent="0.25">
      <c r="C16975" s="15"/>
      <c r="G16975"/>
    </row>
    <row r="16976" spans="3:7" x14ac:dyDescent="0.25">
      <c r="C16976" s="15"/>
      <c r="G16976"/>
    </row>
    <row r="16977" spans="3:7" x14ac:dyDescent="0.25">
      <c r="C16977" s="15"/>
      <c r="G16977"/>
    </row>
    <row r="16978" spans="3:7" x14ac:dyDescent="0.25">
      <c r="C16978" s="15"/>
      <c r="G16978"/>
    </row>
    <row r="16979" spans="3:7" x14ac:dyDescent="0.25">
      <c r="C16979" s="15"/>
      <c r="G16979"/>
    </row>
    <row r="16980" spans="3:7" x14ac:dyDescent="0.25">
      <c r="C16980" s="15"/>
      <c r="G16980"/>
    </row>
    <row r="16981" spans="3:7" x14ac:dyDescent="0.25">
      <c r="C16981" s="15"/>
      <c r="G16981"/>
    </row>
    <row r="16982" spans="3:7" x14ac:dyDescent="0.25">
      <c r="C16982" s="15"/>
      <c r="G16982"/>
    </row>
    <row r="16983" spans="3:7" x14ac:dyDescent="0.25">
      <c r="C16983" s="15"/>
      <c r="G16983"/>
    </row>
    <row r="16984" spans="3:7" x14ac:dyDescent="0.25">
      <c r="C16984" s="15"/>
      <c r="G16984"/>
    </row>
    <row r="16985" spans="3:7" x14ac:dyDescent="0.25">
      <c r="C16985" s="15"/>
      <c r="G16985"/>
    </row>
    <row r="16986" spans="3:7" x14ac:dyDescent="0.25">
      <c r="C16986" s="15"/>
      <c r="G16986"/>
    </row>
    <row r="16987" spans="3:7" x14ac:dyDescent="0.25">
      <c r="C16987" s="15"/>
      <c r="G16987"/>
    </row>
    <row r="16988" spans="3:7" x14ac:dyDescent="0.25">
      <c r="C16988" s="15"/>
      <c r="G16988"/>
    </row>
    <row r="16989" spans="3:7" x14ac:dyDescent="0.25">
      <c r="C16989" s="15"/>
      <c r="G16989"/>
    </row>
    <row r="16990" spans="3:7" x14ac:dyDescent="0.25">
      <c r="C16990" s="15"/>
      <c r="G16990"/>
    </row>
    <row r="16991" spans="3:7" x14ac:dyDescent="0.25">
      <c r="C16991" s="15"/>
      <c r="G16991"/>
    </row>
    <row r="16992" spans="3:7" x14ac:dyDescent="0.25">
      <c r="C16992" s="15"/>
      <c r="G16992"/>
    </row>
    <row r="16993" spans="3:7" x14ac:dyDescent="0.25">
      <c r="C16993" s="15"/>
      <c r="G16993"/>
    </row>
    <row r="16994" spans="3:7" x14ac:dyDescent="0.25">
      <c r="C16994" s="15"/>
      <c r="G16994"/>
    </row>
    <row r="16995" spans="3:7" x14ac:dyDescent="0.25">
      <c r="C16995" s="15"/>
      <c r="G16995"/>
    </row>
    <row r="16996" spans="3:7" x14ac:dyDescent="0.25">
      <c r="C16996" s="15"/>
      <c r="G16996"/>
    </row>
    <row r="16997" spans="3:7" x14ac:dyDescent="0.25">
      <c r="C16997" s="15"/>
      <c r="G16997"/>
    </row>
    <row r="16998" spans="3:7" x14ac:dyDescent="0.25">
      <c r="C16998" s="15"/>
      <c r="G16998"/>
    </row>
    <row r="16999" spans="3:7" x14ac:dyDescent="0.25">
      <c r="C16999" s="15"/>
      <c r="G16999"/>
    </row>
    <row r="17000" spans="3:7" x14ac:dyDescent="0.25">
      <c r="C17000" s="15"/>
      <c r="G17000"/>
    </row>
    <row r="17001" spans="3:7" x14ac:dyDescent="0.25">
      <c r="C17001" s="15"/>
      <c r="G17001"/>
    </row>
    <row r="17002" spans="3:7" x14ac:dyDescent="0.25">
      <c r="C17002" s="15"/>
      <c r="G17002"/>
    </row>
    <row r="17003" spans="3:7" x14ac:dyDescent="0.25">
      <c r="C17003" s="15"/>
      <c r="G17003"/>
    </row>
    <row r="17004" spans="3:7" x14ac:dyDescent="0.25">
      <c r="C17004" s="15"/>
      <c r="G17004"/>
    </row>
    <row r="17005" spans="3:7" x14ac:dyDescent="0.25">
      <c r="C17005" s="15"/>
      <c r="G17005"/>
    </row>
    <row r="17006" spans="3:7" x14ac:dyDescent="0.25">
      <c r="C17006" s="15"/>
      <c r="G17006"/>
    </row>
    <row r="17007" spans="3:7" x14ac:dyDescent="0.25">
      <c r="C17007" s="15"/>
      <c r="G17007"/>
    </row>
    <row r="17008" spans="3:7" x14ac:dyDescent="0.25">
      <c r="C17008" s="15"/>
      <c r="G17008"/>
    </row>
    <row r="17009" spans="3:7" x14ac:dyDescent="0.25">
      <c r="C17009" s="15"/>
      <c r="G17009"/>
    </row>
    <row r="17010" spans="3:7" x14ac:dyDescent="0.25">
      <c r="C17010" s="15"/>
      <c r="G17010"/>
    </row>
    <row r="17011" spans="3:7" x14ac:dyDescent="0.25">
      <c r="C17011" s="15"/>
      <c r="G17011"/>
    </row>
    <row r="17012" spans="3:7" x14ac:dyDescent="0.25">
      <c r="C17012" s="15"/>
      <c r="G17012"/>
    </row>
    <row r="17013" spans="3:7" x14ac:dyDescent="0.25">
      <c r="C17013" s="15"/>
      <c r="G17013"/>
    </row>
    <row r="17014" spans="3:7" x14ac:dyDescent="0.25">
      <c r="C17014" s="15"/>
      <c r="G17014"/>
    </row>
    <row r="17015" spans="3:7" x14ac:dyDescent="0.25">
      <c r="C17015" s="15"/>
      <c r="G17015"/>
    </row>
    <row r="17016" spans="3:7" x14ac:dyDescent="0.25">
      <c r="C17016" s="15"/>
      <c r="G17016"/>
    </row>
    <row r="17017" spans="3:7" x14ac:dyDescent="0.25">
      <c r="C17017" s="15"/>
      <c r="G17017"/>
    </row>
    <row r="17018" spans="3:7" x14ac:dyDescent="0.25">
      <c r="C17018" s="15"/>
      <c r="G17018"/>
    </row>
    <row r="17019" spans="3:7" x14ac:dyDescent="0.25">
      <c r="C17019" s="15"/>
      <c r="G17019"/>
    </row>
    <row r="17020" spans="3:7" x14ac:dyDescent="0.25">
      <c r="C17020" s="15"/>
      <c r="G17020"/>
    </row>
    <row r="17021" spans="3:7" x14ac:dyDescent="0.25">
      <c r="C17021" s="15"/>
      <c r="G17021"/>
    </row>
    <row r="17022" spans="3:7" x14ac:dyDescent="0.25">
      <c r="C17022" s="15"/>
      <c r="G17022"/>
    </row>
    <row r="17023" spans="3:7" x14ac:dyDescent="0.25">
      <c r="C17023" s="15"/>
      <c r="G17023"/>
    </row>
    <row r="17024" spans="3:7" x14ac:dyDescent="0.25">
      <c r="C17024" s="15"/>
      <c r="G17024"/>
    </row>
    <row r="17025" spans="3:7" x14ac:dyDescent="0.25">
      <c r="C17025" s="15"/>
      <c r="G17025"/>
    </row>
    <row r="17026" spans="3:7" x14ac:dyDescent="0.25">
      <c r="C17026" s="15"/>
      <c r="G17026"/>
    </row>
    <row r="17027" spans="3:7" x14ac:dyDescent="0.25">
      <c r="C17027" s="15"/>
      <c r="G17027"/>
    </row>
    <row r="17028" spans="3:7" x14ac:dyDescent="0.25">
      <c r="C17028" s="15"/>
      <c r="G17028"/>
    </row>
    <row r="17029" spans="3:7" x14ac:dyDescent="0.25">
      <c r="C17029" s="15"/>
      <c r="G17029"/>
    </row>
    <row r="17030" spans="3:7" x14ac:dyDescent="0.25">
      <c r="C17030" s="15"/>
      <c r="G17030"/>
    </row>
    <row r="17031" spans="3:7" x14ac:dyDescent="0.25">
      <c r="C17031" s="15"/>
      <c r="G17031"/>
    </row>
    <row r="17032" spans="3:7" x14ac:dyDescent="0.25">
      <c r="C17032" s="15"/>
      <c r="G17032"/>
    </row>
    <row r="17033" spans="3:7" x14ac:dyDescent="0.25">
      <c r="C17033" s="15"/>
      <c r="G17033"/>
    </row>
    <row r="17034" spans="3:7" x14ac:dyDescent="0.25">
      <c r="C17034" s="15"/>
      <c r="G17034"/>
    </row>
    <row r="17035" spans="3:7" x14ac:dyDescent="0.25">
      <c r="C17035" s="15"/>
      <c r="G17035"/>
    </row>
    <row r="17036" spans="3:7" x14ac:dyDescent="0.25">
      <c r="C17036" s="15"/>
      <c r="G17036"/>
    </row>
    <row r="17037" spans="3:7" x14ac:dyDescent="0.25">
      <c r="C17037" s="15"/>
      <c r="G17037"/>
    </row>
    <row r="17038" spans="3:7" x14ac:dyDescent="0.25">
      <c r="C17038" s="15"/>
      <c r="G17038"/>
    </row>
    <row r="17039" spans="3:7" x14ac:dyDescent="0.25">
      <c r="C17039" s="15"/>
      <c r="G17039"/>
    </row>
    <row r="17040" spans="3:7" x14ac:dyDescent="0.25">
      <c r="C17040" s="15"/>
      <c r="G17040"/>
    </row>
    <row r="17041" spans="3:7" x14ac:dyDescent="0.25">
      <c r="C17041" s="15"/>
      <c r="G17041"/>
    </row>
    <row r="17042" spans="3:7" x14ac:dyDescent="0.25">
      <c r="C17042" s="15"/>
      <c r="G17042"/>
    </row>
    <row r="17043" spans="3:7" x14ac:dyDescent="0.25">
      <c r="C17043" s="15"/>
      <c r="G17043"/>
    </row>
    <row r="17044" spans="3:7" x14ac:dyDescent="0.25">
      <c r="C17044" s="15"/>
      <c r="G17044"/>
    </row>
    <row r="17045" spans="3:7" x14ac:dyDescent="0.25">
      <c r="C17045" s="15"/>
      <c r="G17045"/>
    </row>
    <row r="17046" spans="3:7" x14ac:dyDescent="0.25">
      <c r="C17046" s="15"/>
      <c r="G17046"/>
    </row>
    <row r="17047" spans="3:7" x14ac:dyDescent="0.25">
      <c r="C17047" s="15"/>
      <c r="G17047"/>
    </row>
    <row r="17048" spans="3:7" x14ac:dyDescent="0.25">
      <c r="C17048" s="15"/>
      <c r="G17048"/>
    </row>
    <row r="17049" spans="3:7" x14ac:dyDescent="0.25">
      <c r="C17049" s="15"/>
      <c r="G17049"/>
    </row>
    <row r="17050" spans="3:7" x14ac:dyDescent="0.25">
      <c r="C17050" s="15"/>
      <c r="G17050"/>
    </row>
    <row r="17051" spans="3:7" x14ac:dyDescent="0.25">
      <c r="C17051" s="15"/>
      <c r="G17051"/>
    </row>
    <row r="17052" spans="3:7" x14ac:dyDescent="0.25">
      <c r="C17052" s="15"/>
      <c r="G17052"/>
    </row>
    <row r="17053" spans="3:7" x14ac:dyDescent="0.25">
      <c r="C17053" s="15"/>
      <c r="G17053"/>
    </row>
    <row r="17054" spans="3:7" x14ac:dyDescent="0.25">
      <c r="C17054" s="15"/>
      <c r="G17054"/>
    </row>
    <row r="17055" spans="3:7" x14ac:dyDescent="0.25">
      <c r="C17055" s="15"/>
      <c r="G17055"/>
    </row>
    <row r="17056" spans="3:7" x14ac:dyDescent="0.25">
      <c r="C17056" s="15"/>
      <c r="G17056"/>
    </row>
    <row r="17057" spans="3:7" x14ac:dyDescent="0.25">
      <c r="C17057" s="15"/>
      <c r="G17057"/>
    </row>
    <row r="17058" spans="3:7" x14ac:dyDescent="0.25">
      <c r="C17058" s="15"/>
      <c r="G17058"/>
    </row>
    <row r="17059" spans="3:7" x14ac:dyDescent="0.25">
      <c r="C17059" s="15"/>
      <c r="G17059"/>
    </row>
    <row r="17060" spans="3:7" x14ac:dyDescent="0.25">
      <c r="C17060" s="15"/>
      <c r="G17060"/>
    </row>
    <row r="17061" spans="3:7" x14ac:dyDescent="0.25">
      <c r="C17061" s="15"/>
      <c r="G17061"/>
    </row>
    <row r="17062" spans="3:7" x14ac:dyDescent="0.25">
      <c r="C17062" s="15"/>
      <c r="G17062"/>
    </row>
    <row r="17063" spans="3:7" x14ac:dyDescent="0.25">
      <c r="C17063" s="15"/>
      <c r="G17063"/>
    </row>
    <row r="17064" spans="3:7" x14ac:dyDescent="0.25">
      <c r="C17064" s="15"/>
      <c r="G17064"/>
    </row>
    <row r="17065" spans="3:7" x14ac:dyDescent="0.25">
      <c r="C17065" s="15"/>
      <c r="G17065"/>
    </row>
    <row r="17066" spans="3:7" x14ac:dyDescent="0.25">
      <c r="C17066" s="15"/>
      <c r="G17066"/>
    </row>
    <row r="17067" spans="3:7" x14ac:dyDescent="0.25">
      <c r="C17067" s="15"/>
      <c r="G17067"/>
    </row>
    <row r="17068" spans="3:7" x14ac:dyDescent="0.25">
      <c r="C17068" s="15"/>
      <c r="G17068"/>
    </row>
    <row r="17069" spans="3:7" x14ac:dyDescent="0.25">
      <c r="C17069" s="15"/>
      <c r="G17069"/>
    </row>
    <row r="17070" spans="3:7" x14ac:dyDescent="0.25">
      <c r="C17070" s="15"/>
      <c r="G17070"/>
    </row>
    <row r="17071" spans="3:7" x14ac:dyDescent="0.25">
      <c r="C17071" s="15"/>
      <c r="G17071"/>
    </row>
    <row r="17072" spans="3:7" x14ac:dyDescent="0.25">
      <c r="C17072" s="15"/>
      <c r="G17072"/>
    </row>
    <row r="17073" spans="3:7" x14ac:dyDescent="0.25">
      <c r="C17073" s="15"/>
      <c r="G17073"/>
    </row>
    <row r="17074" spans="3:7" x14ac:dyDescent="0.25">
      <c r="C17074" s="15"/>
      <c r="G17074"/>
    </row>
    <row r="17075" spans="3:7" x14ac:dyDescent="0.25">
      <c r="C17075" s="15"/>
      <c r="G17075"/>
    </row>
    <row r="17076" spans="3:7" x14ac:dyDescent="0.25">
      <c r="C17076" s="15"/>
      <c r="G17076"/>
    </row>
    <row r="17077" spans="3:7" x14ac:dyDescent="0.25">
      <c r="C17077" s="15"/>
      <c r="G17077"/>
    </row>
    <row r="17078" spans="3:7" x14ac:dyDescent="0.25">
      <c r="C17078" s="15"/>
      <c r="G17078"/>
    </row>
    <row r="17079" spans="3:7" x14ac:dyDescent="0.25">
      <c r="C17079" s="15"/>
      <c r="G17079"/>
    </row>
    <row r="17080" spans="3:7" x14ac:dyDescent="0.25">
      <c r="C17080" s="15"/>
      <c r="G17080"/>
    </row>
    <row r="17081" spans="3:7" x14ac:dyDescent="0.25">
      <c r="C17081" s="15"/>
      <c r="G17081"/>
    </row>
    <row r="17082" spans="3:7" x14ac:dyDescent="0.25">
      <c r="C17082" s="15"/>
      <c r="G17082"/>
    </row>
    <row r="17083" spans="3:7" x14ac:dyDescent="0.25">
      <c r="C17083" s="15"/>
      <c r="G17083"/>
    </row>
    <row r="17084" spans="3:7" x14ac:dyDescent="0.25">
      <c r="C17084" s="15"/>
      <c r="G17084"/>
    </row>
    <row r="17085" spans="3:7" x14ac:dyDescent="0.25">
      <c r="C17085" s="15"/>
      <c r="G17085"/>
    </row>
    <row r="17086" spans="3:7" x14ac:dyDescent="0.25">
      <c r="C17086" s="15"/>
      <c r="G17086"/>
    </row>
    <row r="17087" spans="3:7" x14ac:dyDescent="0.25">
      <c r="C17087" s="15"/>
      <c r="G17087"/>
    </row>
    <row r="17088" spans="3:7" x14ac:dyDescent="0.25">
      <c r="C17088" s="15"/>
      <c r="G17088"/>
    </row>
    <row r="17089" spans="3:7" x14ac:dyDescent="0.25">
      <c r="C17089" s="15"/>
      <c r="G17089"/>
    </row>
    <row r="17090" spans="3:7" x14ac:dyDescent="0.25">
      <c r="C17090" s="15"/>
      <c r="G17090"/>
    </row>
    <row r="17091" spans="3:7" x14ac:dyDescent="0.25">
      <c r="C17091" s="15"/>
      <c r="G17091"/>
    </row>
    <row r="17092" spans="3:7" x14ac:dyDescent="0.25">
      <c r="C17092" s="15"/>
      <c r="G17092"/>
    </row>
    <row r="17093" spans="3:7" x14ac:dyDescent="0.25">
      <c r="C17093" s="15"/>
      <c r="G17093"/>
    </row>
    <row r="17094" spans="3:7" x14ac:dyDescent="0.25">
      <c r="C17094" s="15"/>
      <c r="G17094"/>
    </row>
    <row r="17095" spans="3:7" x14ac:dyDescent="0.25">
      <c r="C17095" s="15"/>
      <c r="G17095"/>
    </row>
    <row r="17096" spans="3:7" x14ac:dyDescent="0.25">
      <c r="C17096" s="15"/>
      <c r="G17096"/>
    </row>
    <row r="17097" spans="3:7" x14ac:dyDescent="0.25">
      <c r="C17097" s="15"/>
      <c r="G17097"/>
    </row>
    <row r="17098" spans="3:7" x14ac:dyDescent="0.25">
      <c r="C17098" s="15"/>
      <c r="G17098"/>
    </row>
    <row r="17099" spans="3:7" x14ac:dyDescent="0.25">
      <c r="C17099" s="15"/>
      <c r="G17099"/>
    </row>
    <row r="17100" spans="3:7" x14ac:dyDescent="0.25">
      <c r="C17100" s="15"/>
      <c r="G17100"/>
    </row>
    <row r="17101" spans="3:7" x14ac:dyDescent="0.25">
      <c r="C17101" s="15"/>
      <c r="G17101"/>
    </row>
    <row r="17102" spans="3:7" x14ac:dyDescent="0.25">
      <c r="C17102" s="15"/>
      <c r="G17102"/>
    </row>
    <row r="17103" spans="3:7" x14ac:dyDescent="0.25">
      <c r="C17103" s="15"/>
      <c r="G17103"/>
    </row>
    <row r="17104" spans="3:7" x14ac:dyDescent="0.25">
      <c r="C17104" s="15"/>
      <c r="G17104"/>
    </row>
    <row r="17105" spans="3:7" x14ac:dyDescent="0.25">
      <c r="C17105" s="15"/>
      <c r="G17105"/>
    </row>
    <row r="17106" spans="3:7" x14ac:dyDescent="0.25">
      <c r="C17106" s="15"/>
      <c r="G17106"/>
    </row>
    <row r="17107" spans="3:7" x14ac:dyDescent="0.25">
      <c r="C17107" s="15"/>
      <c r="G17107"/>
    </row>
    <row r="17108" spans="3:7" x14ac:dyDescent="0.25">
      <c r="C17108" s="15"/>
      <c r="G17108"/>
    </row>
    <row r="17109" spans="3:7" x14ac:dyDescent="0.25">
      <c r="C17109" s="15"/>
      <c r="G17109"/>
    </row>
    <row r="17110" spans="3:7" x14ac:dyDescent="0.25">
      <c r="C17110" s="15"/>
      <c r="G17110"/>
    </row>
    <row r="17111" spans="3:7" x14ac:dyDescent="0.25">
      <c r="C17111" s="15"/>
      <c r="G17111"/>
    </row>
    <row r="17112" spans="3:7" x14ac:dyDescent="0.25">
      <c r="C17112" s="15"/>
      <c r="G17112"/>
    </row>
    <row r="17113" spans="3:7" x14ac:dyDescent="0.25">
      <c r="C17113" s="15"/>
      <c r="G17113"/>
    </row>
    <row r="17114" spans="3:7" x14ac:dyDescent="0.25">
      <c r="C17114" s="15"/>
      <c r="G17114"/>
    </row>
    <row r="17115" spans="3:7" x14ac:dyDescent="0.25">
      <c r="C17115" s="15"/>
      <c r="G17115"/>
    </row>
    <row r="17116" spans="3:7" x14ac:dyDescent="0.25">
      <c r="C17116" s="15"/>
      <c r="G17116"/>
    </row>
    <row r="17117" spans="3:7" x14ac:dyDescent="0.25">
      <c r="C17117" s="15"/>
      <c r="G17117"/>
    </row>
    <row r="17118" spans="3:7" x14ac:dyDescent="0.25">
      <c r="C17118" s="15"/>
      <c r="G17118"/>
    </row>
    <row r="17119" spans="3:7" x14ac:dyDescent="0.25">
      <c r="C17119" s="15"/>
      <c r="G17119"/>
    </row>
    <row r="17120" spans="3:7" x14ac:dyDescent="0.25">
      <c r="C17120" s="15"/>
      <c r="G17120"/>
    </row>
    <row r="17121" spans="3:7" x14ac:dyDescent="0.25">
      <c r="C17121" s="15"/>
      <c r="G17121"/>
    </row>
    <row r="17122" spans="3:7" x14ac:dyDescent="0.25">
      <c r="C17122" s="15"/>
      <c r="G17122"/>
    </row>
    <row r="17123" spans="3:7" x14ac:dyDescent="0.25">
      <c r="C17123" s="15"/>
      <c r="G17123"/>
    </row>
    <row r="17124" spans="3:7" x14ac:dyDescent="0.25">
      <c r="C17124" s="15"/>
      <c r="G17124"/>
    </row>
    <row r="17125" spans="3:7" x14ac:dyDescent="0.25">
      <c r="C17125" s="15"/>
      <c r="G17125"/>
    </row>
    <row r="17126" spans="3:7" x14ac:dyDescent="0.25">
      <c r="C17126" s="15"/>
      <c r="G17126"/>
    </row>
    <row r="17127" spans="3:7" x14ac:dyDescent="0.25">
      <c r="C17127" s="15"/>
      <c r="G17127"/>
    </row>
    <row r="17128" spans="3:7" x14ac:dyDescent="0.25">
      <c r="C17128" s="15"/>
      <c r="G17128"/>
    </row>
    <row r="17129" spans="3:7" x14ac:dyDescent="0.25">
      <c r="C17129" s="15"/>
      <c r="G17129"/>
    </row>
    <row r="17130" spans="3:7" x14ac:dyDescent="0.25">
      <c r="C17130" s="15"/>
      <c r="G17130"/>
    </row>
    <row r="17131" spans="3:7" x14ac:dyDescent="0.25">
      <c r="C17131" s="15"/>
      <c r="G17131"/>
    </row>
    <row r="17132" spans="3:7" x14ac:dyDescent="0.25">
      <c r="C17132" s="15"/>
      <c r="G17132"/>
    </row>
    <row r="17133" spans="3:7" x14ac:dyDescent="0.25">
      <c r="C17133" s="15"/>
      <c r="G17133"/>
    </row>
    <row r="17134" spans="3:7" x14ac:dyDescent="0.25">
      <c r="C17134" s="15"/>
      <c r="G17134"/>
    </row>
    <row r="17135" spans="3:7" x14ac:dyDescent="0.25">
      <c r="C17135" s="15"/>
      <c r="G17135"/>
    </row>
    <row r="17136" spans="3:7" x14ac:dyDescent="0.25">
      <c r="C17136" s="15"/>
      <c r="G17136"/>
    </row>
    <row r="17137" spans="3:7" x14ac:dyDescent="0.25">
      <c r="C17137" s="15"/>
      <c r="G17137"/>
    </row>
    <row r="17138" spans="3:7" x14ac:dyDescent="0.25">
      <c r="C17138" s="15"/>
      <c r="G17138"/>
    </row>
    <row r="17139" spans="3:7" x14ac:dyDescent="0.25">
      <c r="C17139" s="15"/>
      <c r="G17139"/>
    </row>
    <row r="17140" spans="3:7" x14ac:dyDescent="0.25">
      <c r="C17140" s="15"/>
      <c r="G17140"/>
    </row>
    <row r="17141" spans="3:7" x14ac:dyDescent="0.25">
      <c r="C17141" s="15"/>
      <c r="G17141"/>
    </row>
    <row r="17142" spans="3:7" x14ac:dyDescent="0.25">
      <c r="C17142" s="15"/>
      <c r="G17142"/>
    </row>
    <row r="17143" spans="3:7" x14ac:dyDescent="0.25">
      <c r="C17143" s="15"/>
      <c r="G17143"/>
    </row>
    <row r="17144" spans="3:7" x14ac:dyDescent="0.25">
      <c r="C17144" s="15"/>
      <c r="G17144"/>
    </row>
    <row r="17145" spans="3:7" x14ac:dyDescent="0.25">
      <c r="C17145" s="15"/>
      <c r="G17145"/>
    </row>
    <row r="17146" spans="3:7" x14ac:dyDescent="0.25">
      <c r="C17146" s="15"/>
      <c r="G17146"/>
    </row>
    <row r="17147" spans="3:7" x14ac:dyDescent="0.25">
      <c r="C17147" s="15"/>
      <c r="G17147"/>
    </row>
    <row r="17148" spans="3:7" x14ac:dyDescent="0.25">
      <c r="C17148" s="15"/>
      <c r="G17148"/>
    </row>
    <row r="17149" spans="3:7" x14ac:dyDescent="0.25">
      <c r="C17149" s="15"/>
      <c r="G17149"/>
    </row>
    <row r="17150" spans="3:7" x14ac:dyDescent="0.25">
      <c r="C17150" s="15"/>
      <c r="G17150"/>
    </row>
    <row r="17151" spans="3:7" x14ac:dyDescent="0.25">
      <c r="C17151" s="15"/>
      <c r="G17151"/>
    </row>
    <row r="17152" spans="3:7" x14ac:dyDescent="0.25">
      <c r="C17152" s="15"/>
      <c r="G17152"/>
    </row>
    <row r="17153" spans="3:7" x14ac:dyDescent="0.25">
      <c r="C17153" s="15"/>
      <c r="G17153"/>
    </row>
    <row r="17154" spans="3:7" x14ac:dyDescent="0.25">
      <c r="C17154" s="15"/>
      <c r="G17154"/>
    </row>
    <row r="17155" spans="3:7" x14ac:dyDescent="0.25">
      <c r="C17155" s="15"/>
      <c r="G17155"/>
    </row>
    <row r="17156" spans="3:7" x14ac:dyDescent="0.25">
      <c r="C17156" s="15"/>
      <c r="G17156"/>
    </row>
    <row r="17157" spans="3:7" x14ac:dyDescent="0.25">
      <c r="C17157" s="15"/>
      <c r="G17157"/>
    </row>
    <row r="17158" spans="3:7" x14ac:dyDescent="0.25">
      <c r="C17158" s="15"/>
      <c r="G17158"/>
    </row>
    <row r="17159" spans="3:7" x14ac:dyDescent="0.25">
      <c r="C17159" s="15"/>
      <c r="G17159"/>
    </row>
    <row r="17160" spans="3:7" x14ac:dyDescent="0.25">
      <c r="C17160" s="15"/>
      <c r="G17160"/>
    </row>
    <row r="17161" spans="3:7" x14ac:dyDescent="0.25">
      <c r="C17161" s="15"/>
      <c r="G17161"/>
    </row>
    <row r="17162" spans="3:7" x14ac:dyDescent="0.25">
      <c r="C17162" s="15"/>
      <c r="G17162"/>
    </row>
    <row r="17163" spans="3:7" x14ac:dyDescent="0.25">
      <c r="C17163" s="15"/>
      <c r="G17163"/>
    </row>
    <row r="17164" spans="3:7" x14ac:dyDescent="0.25">
      <c r="C17164" s="15"/>
      <c r="G17164"/>
    </row>
    <row r="17165" spans="3:7" x14ac:dyDescent="0.25">
      <c r="C17165" s="15"/>
      <c r="G17165"/>
    </row>
    <row r="17166" spans="3:7" x14ac:dyDescent="0.25">
      <c r="C17166" s="15"/>
      <c r="G17166"/>
    </row>
    <row r="17167" spans="3:7" x14ac:dyDescent="0.25">
      <c r="C17167" s="15"/>
      <c r="G17167"/>
    </row>
    <row r="17168" spans="3:7" x14ac:dyDescent="0.25">
      <c r="C17168" s="15"/>
      <c r="G17168"/>
    </row>
    <row r="17169" spans="3:7" x14ac:dyDescent="0.25">
      <c r="C17169" s="15"/>
      <c r="G17169"/>
    </row>
    <row r="17170" spans="3:7" x14ac:dyDescent="0.25">
      <c r="C17170" s="15"/>
      <c r="G17170"/>
    </row>
    <row r="17171" spans="3:7" x14ac:dyDescent="0.25">
      <c r="C17171" s="15"/>
      <c r="G17171"/>
    </row>
    <row r="17172" spans="3:7" x14ac:dyDescent="0.25">
      <c r="C17172" s="15"/>
      <c r="G17172"/>
    </row>
    <row r="17173" spans="3:7" x14ac:dyDescent="0.25">
      <c r="C17173" s="15"/>
      <c r="G17173"/>
    </row>
    <row r="17174" spans="3:7" x14ac:dyDescent="0.25">
      <c r="C17174" s="15"/>
      <c r="G17174"/>
    </row>
    <row r="17175" spans="3:7" x14ac:dyDescent="0.25">
      <c r="C17175" s="15"/>
      <c r="G17175"/>
    </row>
    <row r="17176" spans="3:7" x14ac:dyDescent="0.25">
      <c r="C17176" s="15"/>
      <c r="G17176"/>
    </row>
    <row r="17177" spans="3:7" x14ac:dyDescent="0.25">
      <c r="C17177" s="15"/>
      <c r="G17177"/>
    </row>
    <row r="17178" spans="3:7" x14ac:dyDescent="0.25">
      <c r="C17178" s="15"/>
      <c r="G17178"/>
    </row>
    <row r="17179" spans="3:7" x14ac:dyDescent="0.25">
      <c r="C17179" s="15"/>
      <c r="G17179"/>
    </row>
    <row r="17180" spans="3:7" x14ac:dyDescent="0.25">
      <c r="C17180" s="15"/>
      <c r="G17180"/>
    </row>
    <row r="17181" spans="3:7" x14ac:dyDescent="0.25">
      <c r="C17181" s="15"/>
      <c r="G17181"/>
    </row>
    <row r="17182" spans="3:7" x14ac:dyDescent="0.25">
      <c r="C17182" s="15"/>
      <c r="G17182"/>
    </row>
    <row r="17183" spans="3:7" x14ac:dyDescent="0.25">
      <c r="C17183" s="15"/>
      <c r="G17183"/>
    </row>
    <row r="17184" spans="3:7" x14ac:dyDescent="0.25">
      <c r="C17184" s="15"/>
      <c r="G17184"/>
    </row>
    <row r="17185" spans="3:7" x14ac:dyDescent="0.25">
      <c r="C17185" s="15"/>
      <c r="G17185"/>
    </row>
    <row r="17186" spans="3:7" x14ac:dyDescent="0.25">
      <c r="C17186" s="15"/>
      <c r="G17186"/>
    </row>
    <row r="17187" spans="3:7" x14ac:dyDescent="0.25">
      <c r="C17187" s="15"/>
      <c r="G17187"/>
    </row>
    <row r="17188" spans="3:7" x14ac:dyDescent="0.25">
      <c r="C17188" s="15"/>
      <c r="G17188"/>
    </row>
    <row r="17189" spans="3:7" x14ac:dyDescent="0.25">
      <c r="C17189" s="15"/>
      <c r="G17189"/>
    </row>
    <row r="17190" spans="3:7" x14ac:dyDescent="0.25">
      <c r="C17190" s="15"/>
      <c r="G17190"/>
    </row>
    <row r="17191" spans="3:7" x14ac:dyDescent="0.25">
      <c r="C17191" s="15"/>
      <c r="G17191"/>
    </row>
    <row r="17192" spans="3:7" x14ac:dyDescent="0.25">
      <c r="C17192" s="15"/>
      <c r="G17192"/>
    </row>
    <row r="17193" spans="3:7" x14ac:dyDescent="0.25">
      <c r="C17193" s="15"/>
      <c r="G17193"/>
    </row>
    <row r="17194" spans="3:7" x14ac:dyDescent="0.25">
      <c r="C17194" s="15"/>
      <c r="G17194"/>
    </row>
    <row r="17195" spans="3:7" x14ac:dyDescent="0.25">
      <c r="C17195" s="15"/>
      <c r="G17195"/>
    </row>
    <row r="17196" spans="3:7" x14ac:dyDescent="0.25">
      <c r="C17196" s="15"/>
      <c r="G17196"/>
    </row>
    <row r="17197" spans="3:7" x14ac:dyDescent="0.25">
      <c r="C17197" s="15"/>
      <c r="G17197"/>
    </row>
    <row r="17198" spans="3:7" x14ac:dyDescent="0.25">
      <c r="C17198" s="15"/>
      <c r="G17198"/>
    </row>
    <row r="17199" spans="3:7" x14ac:dyDescent="0.25">
      <c r="C17199" s="15"/>
      <c r="G17199"/>
    </row>
    <row r="17200" spans="3:7" x14ac:dyDescent="0.25">
      <c r="C17200" s="15"/>
      <c r="G17200"/>
    </row>
    <row r="17201" spans="3:7" x14ac:dyDescent="0.25">
      <c r="C17201" s="15"/>
      <c r="G17201"/>
    </row>
    <row r="17202" spans="3:7" x14ac:dyDescent="0.25">
      <c r="C17202" s="15"/>
      <c r="G17202"/>
    </row>
    <row r="17203" spans="3:7" x14ac:dyDescent="0.25">
      <c r="C17203" s="15"/>
      <c r="G17203"/>
    </row>
    <row r="17204" spans="3:7" x14ac:dyDescent="0.25">
      <c r="C17204" s="15"/>
      <c r="G17204"/>
    </row>
    <row r="17205" spans="3:7" x14ac:dyDescent="0.25">
      <c r="C17205" s="15"/>
      <c r="G17205"/>
    </row>
    <row r="17206" spans="3:7" x14ac:dyDescent="0.25">
      <c r="C17206" s="15"/>
      <c r="G17206"/>
    </row>
    <row r="17207" spans="3:7" x14ac:dyDescent="0.25">
      <c r="C17207" s="15"/>
      <c r="G17207"/>
    </row>
    <row r="17208" spans="3:7" x14ac:dyDescent="0.25">
      <c r="C17208" s="15"/>
      <c r="G17208"/>
    </row>
    <row r="17209" spans="3:7" x14ac:dyDescent="0.25">
      <c r="C17209" s="15"/>
      <c r="G17209"/>
    </row>
    <row r="17210" spans="3:7" x14ac:dyDescent="0.25">
      <c r="C17210" s="15"/>
      <c r="G17210"/>
    </row>
    <row r="17211" spans="3:7" x14ac:dyDescent="0.25">
      <c r="C17211" s="15"/>
      <c r="G17211"/>
    </row>
    <row r="17212" spans="3:7" x14ac:dyDescent="0.25">
      <c r="C17212" s="15"/>
      <c r="G17212"/>
    </row>
    <row r="17213" spans="3:7" x14ac:dyDescent="0.25">
      <c r="C17213" s="15"/>
      <c r="G17213"/>
    </row>
    <row r="17214" spans="3:7" x14ac:dyDescent="0.25">
      <c r="C17214" s="15"/>
      <c r="G17214"/>
    </row>
    <row r="17215" spans="3:7" x14ac:dyDescent="0.25">
      <c r="C17215" s="15"/>
      <c r="G17215"/>
    </row>
    <row r="17216" spans="3:7" x14ac:dyDescent="0.25">
      <c r="C17216" s="15"/>
      <c r="G17216"/>
    </row>
    <row r="17217" spans="3:7" x14ac:dyDescent="0.25">
      <c r="C17217" s="15"/>
      <c r="G17217"/>
    </row>
    <row r="17218" spans="3:7" x14ac:dyDescent="0.25">
      <c r="C17218" s="15"/>
      <c r="G17218"/>
    </row>
    <row r="17219" spans="3:7" x14ac:dyDescent="0.25">
      <c r="C17219" s="15"/>
      <c r="G17219"/>
    </row>
    <row r="17220" spans="3:7" x14ac:dyDescent="0.25">
      <c r="C17220" s="15"/>
      <c r="G17220"/>
    </row>
    <row r="17221" spans="3:7" x14ac:dyDescent="0.25">
      <c r="C17221" s="15"/>
      <c r="G17221"/>
    </row>
    <row r="17222" spans="3:7" x14ac:dyDescent="0.25">
      <c r="C17222" s="15"/>
      <c r="G17222"/>
    </row>
    <row r="17223" spans="3:7" x14ac:dyDescent="0.25">
      <c r="C17223" s="15"/>
      <c r="G17223"/>
    </row>
    <row r="17224" spans="3:7" x14ac:dyDescent="0.25">
      <c r="C17224" s="15"/>
      <c r="G17224"/>
    </row>
    <row r="17225" spans="3:7" x14ac:dyDescent="0.25">
      <c r="C17225" s="15"/>
      <c r="G17225"/>
    </row>
    <row r="17226" spans="3:7" x14ac:dyDescent="0.25">
      <c r="C17226" s="15"/>
      <c r="G17226"/>
    </row>
    <row r="17227" spans="3:7" x14ac:dyDescent="0.25">
      <c r="C17227" s="15"/>
      <c r="G17227"/>
    </row>
    <row r="17228" spans="3:7" x14ac:dyDescent="0.25">
      <c r="C17228" s="15"/>
      <c r="G17228"/>
    </row>
    <row r="17229" spans="3:7" x14ac:dyDescent="0.25">
      <c r="C17229" s="15"/>
      <c r="G17229"/>
    </row>
    <row r="17230" spans="3:7" x14ac:dyDescent="0.25">
      <c r="C17230" s="15"/>
      <c r="G17230"/>
    </row>
    <row r="17231" spans="3:7" x14ac:dyDescent="0.25">
      <c r="C17231" s="15"/>
      <c r="G17231"/>
    </row>
    <row r="17232" spans="3:7" x14ac:dyDescent="0.25">
      <c r="C17232" s="15"/>
      <c r="G17232"/>
    </row>
    <row r="17233" spans="3:7" x14ac:dyDescent="0.25">
      <c r="C17233" s="15"/>
      <c r="G17233"/>
    </row>
    <row r="17234" spans="3:7" x14ac:dyDescent="0.25">
      <c r="C17234" s="15"/>
      <c r="G17234"/>
    </row>
    <row r="17235" spans="3:7" x14ac:dyDescent="0.25">
      <c r="C17235" s="15"/>
      <c r="G17235"/>
    </row>
    <row r="17236" spans="3:7" x14ac:dyDescent="0.25">
      <c r="C17236" s="15"/>
      <c r="G17236"/>
    </row>
    <row r="17237" spans="3:7" x14ac:dyDescent="0.25">
      <c r="C17237" s="15"/>
      <c r="G17237"/>
    </row>
    <row r="17238" spans="3:7" x14ac:dyDescent="0.25">
      <c r="C17238" s="15"/>
      <c r="G17238"/>
    </row>
    <row r="17239" spans="3:7" x14ac:dyDescent="0.25">
      <c r="C17239" s="15"/>
      <c r="G17239"/>
    </row>
    <row r="17240" spans="3:7" x14ac:dyDescent="0.25">
      <c r="C17240" s="15"/>
      <c r="G17240"/>
    </row>
    <row r="17241" spans="3:7" x14ac:dyDescent="0.25">
      <c r="C17241" s="15"/>
      <c r="G17241"/>
    </row>
    <row r="17242" spans="3:7" x14ac:dyDescent="0.25">
      <c r="C17242" s="15"/>
      <c r="G17242"/>
    </row>
    <row r="17243" spans="3:7" x14ac:dyDescent="0.25">
      <c r="C17243" s="15"/>
      <c r="G17243"/>
    </row>
    <row r="17244" spans="3:7" x14ac:dyDescent="0.25">
      <c r="C17244" s="15"/>
      <c r="G17244"/>
    </row>
    <row r="17245" spans="3:7" x14ac:dyDescent="0.25">
      <c r="C17245" s="15"/>
      <c r="G17245"/>
    </row>
    <row r="17246" spans="3:7" x14ac:dyDescent="0.25">
      <c r="C17246" s="15"/>
      <c r="G17246"/>
    </row>
    <row r="17247" spans="3:7" x14ac:dyDescent="0.25">
      <c r="C17247" s="15"/>
      <c r="G17247"/>
    </row>
    <row r="17248" spans="3:7" x14ac:dyDescent="0.25">
      <c r="C17248" s="15"/>
      <c r="G17248"/>
    </row>
    <row r="17249" spans="3:7" x14ac:dyDescent="0.25">
      <c r="C17249" s="15"/>
      <c r="G17249"/>
    </row>
    <row r="17250" spans="3:7" x14ac:dyDescent="0.25">
      <c r="C17250" s="15"/>
      <c r="G17250"/>
    </row>
    <row r="17251" spans="3:7" x14ac:dyDescent="0.25">
      <c r="C17251" s="15"/>
      <c r="G17251"/>
    </row>
    <row r="17252" spans="3:7" x14ac:dyDescent="0.25">
      <c r="C17252" s="15"/>
      <c r="G17252"/>
    </row>
    <row r="17253" spans="3:7" x14ac:dyDescent="0.25">
      <c r="C17253" s="15"/>
      <c r="G17253"/>
    </row>
    <row r="17254" spans="3:7" x14ac:dyDescent="0.25">
      <c r="C17254" s="15"/>
      <c r="G17254"/>
    </row>
    <row r="17255" spans="3:7" x14ac:dyDescent="0.25">
      <c r="C17255" s="15"/>
      <c r="G17255"/>
    </row>
    <row r="17256" spans="3:7" x14ac:dyDescent="0.25">
      <c r="C17256" s="15"/>
      <c r="G17256"/>
    </row>
    <row r="17257" spans="3:7" x14ac:dyDescent="0.25">
      <c r="C17257" s="15"/>
      <c r="G17257"/>
    </row>
    <row r="17258" spans="3:7" x14ac:dyDescent="0.25">
      <c r="C17258" s="15"/>
      <c r="G17258"/>
    </row>
    <row r="17259" spans="3:7" x14ac:dyDescent="0.25">
      <c r="C17259" s="15"/>
      <c r="G17259"/>
    </row>
    <row r="17260" spans="3:7" x14ac:dyDescent="0.25">
      <c r="C17260" s="15"/>
      <c r="G17260"/>
    </row>
    <row r="17261" spans="3:7" x14ac:dyDescent="0.25">
      <c r="C17261" s="15"/>
      <c r="G17261"/>
    </row>
    <row r="17262" spans="3:7" x14ac:dyDescent="0.25">
      <c r="C17262" s="15"/>
      <c r="G17262"/>
    </row>
    <row r="17263" spans="3:7" x14ac:dyDescent="0.25">
      <c r="C17263" s="15"/>
      <c r="G17263"/>
    </row>
    <row r="17264" spans="3:7" x14ac:dyDescent="0.25">
      <c r="C17264" s="15"/>
      <c r="G17264"/>
    </row>
    <row r="17265" spans="3:7" x14ac:dyDescent="0.25">
      <c r="C17265" s="15"/>
      <c r="G17265"/>
    </row>
    <row r="17266" spans="3:7" x14ac:dyDescent="0.25">
      <c r="C17266" s="15"/>
      <c r="G17266"/>
    </row>
    <row r="17267" spans="3:7" x14ac:dyDescent="0.25">
      <c r="C17267" s="15"/>
      <c r="G17267"/>
    </row>
    <row r="17268" spans="3:7" x14ac:dyDescent="0.25">
      <c r="C17268" s="15"/>
      <c r="G17268"/>
    </row>
    <row r="17269" spans="3:7" x14ac:dyDescent="0.25">
      <c r="C17269" s="15"/>
      <c r="G17269"/>
    </row>
    <row r="17270" spans="3:7" x14ac:dyDescent="0.25">
      <c r="C17270" s="15"/>
      <c r="G17270"/>
    </row>
    <row r="17271" spans="3:7" x14ac:dyDescent="0.25">
      <c r="C17271" s="15"/>
      <c r="G17271"/>
    </row>
    <row r="17272" spans="3:7" x14ac:dyDescent="0.25">
      <c r="C17272" s="15"/>
      <c r="G17272"/>
    </row>
    <row r="17273" spans="3:7" x14ac:dyDescent="0.25">
      <c r="C17273" s="15"/>
      <c r="G17273"/>
    </row>
    <row r="17274" spans="3:7" x14ac:dyDescent="0.25">
      <c r="C17274" s="15"/>
      <c r="G17274"/>
    </row>
    <row r="17275" spans="3:7" x14ac:dyDescent="0.25">
      <c r="C17275" s="15"/>
      <c r="G17275"/>
    </row>
    <row r="17276" spans="3:7" x14ac:dyDescent="0.25">
      <c r="C17276" s="15"/>
      <c r="G17276"/>
    </row>
    <row r="17277" spans="3:7" x14ac:dyDescent="0.25">
      <c r="C17277" s="15"/>
      <c r="G17277"/>
    </row>
    <row r="17278" spans="3:7" x14ac:dyDescent="0.25">
      <c r="C17278" s="15"/>
      <c r="G17278"/>
    </row>
    <row r="17279" spans="3:7" x14ac:dyDescent="0.25">
      <c r="C17279" s="15"/>
      <c r="G17279"/>
    </row>
    <row r="17280" spans="3:7" x14ac:dyDescent="0.25">
      <c r="C17280" s="15"/>
      <c r="G17280"/>
    </row>
    <row r="17281" spans="3:7" x14ac:dyDescent="0.25">
      <c r="C17281" s="15"/>
      <c r="G17281"/>
    </row>
    <row r="17282" spans="3:7" x14ac:dyDescent="0.25">
      <c r="C17282" s="15"/>
      <c r="G17282"/>
    </row>
    <row r="17283" spans="3:7" x14ac:dyDescent="0.25">
      <c r="C17283" s="15"/>
      <c r="G17283"/>
    </row>
    <row r="17284" spans="3:7" x14ac:dyDescent="0.25">
      <c r="C17284" s="15"/>
      <c r="G17284"/>
    </row>
    <row r="17285" spans="3:7" x14ac:dyDescent="0.25">
      <c r="C17285" s="15"/>
      <c r="G17285"/>
    </row>
    <row r="17286" spans="3:7" x14ac:dyDescent="0.25">
      <c r="C17286" s="15"/>
      <c r="G17286"/>
    </row>
    <row r="17287" spans="3:7" x14ac:dyDescent="0.25">
      <c r="C17287" s="15"/>
      <c r="G17287"/>
    </row>
    <row r="17288" spans="3:7" x14ac:dyDescent="0.25">
      <c r="C17288" s="15"/>
      <c r="G17288"/>
    </row>
    <row r="17289" spans="3:7" x14ac:dyDescent="0.25">
      <c r="C17289" s="15"/>
      <c r="G17289"/>
    </row>
    <row r="17290" spans="3:7" x14ac:dyDescent="0.25">
      <c r="C17290" s="15"/>
      <c r="G17290"/>
    </row>
    <row r="17291" spans="3:7" x14ac:dyDescent="0.25">
      <c r="C17291" s="15"/>
      <c r="G17291"/>
    </row>
    <row r="17292" spans="3:7" x14ac:dyDescent="0.25">
      <c r="C17292" s="15"/>
      <c r="G17292"/>
    </row>
    <row r="17293" spans="3:7" x14ac:dyDescent="0.25">
      <c r="C17293" s="15"/>
      <c r="G17293"/>
    </row>
    <row r="17294" spans="3:7" x14ac:dyDescent="0.25">
      <c r="C17294" s="15"/>
      <c r="G17294"/>
    </row>
    <row r="17295" spans="3:7" x14ac:dyDescent="0.25">
      <c r="C17295" s="15"/>
      <c r="G17295"/>
    </row>
    <row r="17296" spans="3:7" x14ac:dyDescent="0.25">
      <c r="C17296" s="15"/>
      <c r="G17296"/>
    </row>
    <row r="17297" spans="3:7" x14ac:dyDescent="0.25">
      <c r="C17297" s="15"/>
      <c r="G17297"/>
    </row>
    <row r="17298" spans="3:7" x14ac:dyDescent="0.25">
      <c r="C17298" s="15"/>
      <c r="G17298"/>
    </row>
    <row r="17299" spans="3:7" x14ac:dyDescent="0.25">
      <c r="C17299" s="15"/>
      <c r="G17299"/>
    </row>
    <row r="17300" spans="3:7" x14ac:dyDescent="0.25">
      <c r="C17300" s="15"/>
      <c r="G17300"/>
    </row>
    <row r="17301" spans="3:7" x14ac:dyDescent="0.25">
      <c r="C17301" s="15"/>
      <c r="G17301"/>
    </row>
    <row r="17302" spans="3:7" x14ac:dyDescent="0.25">
      <c r="C17302" s="15"/>
      <c r="G17302"/>
    </row>
    <row r="17303" spans="3:7" x14ac:dyDescent="0.25">
      <c r="C17303" s="15"/>
      <c r="G17303"/>
    </row>
    <row r="17304" spans="3:7" x14ac:dyDescent="0.25">
      <c r="C17304" s="15"/>
      <c r="G17304"/>
    </row>
    <row r="17305" spans="3:7" x14ac:dyDescent="0.25">
      <c r="C17305" s="15"/>
      <c r="G17305"/>
    </row>
    <row r="17306" spans="3:7" x14ac:dyDescent="0.25">
      <c r="C17306" s="15"/>
      <c r="G17306"/>
    </row>
    <row r="17307" spans="3:7" x14ac:dyDescent="0.25">
      <c r="C17307" s="15"/>
      <c r="G17307"/>
    </row>
    <row r="17308" spans="3:7" x14ac:dyDescent="0.25">
      <c r="C17308" s="15"/>
      <c r="G17308"/>
    </row>
    <row r="17309" spans="3:7" x14ac:dyDescent="0.25">
      <c r="C17309" s="15"/>
      <c r="G17309"/>
    </row>
    <row r="17310" spans="3:7" x14ac:dyDescent="0.25">
      <c r="C17310" s="15"/>
      <c r="G17310"/>
    </row>
    <row r="17311" spans="3:7" x14ac:dyDescent="0.25">
      <c r="C17311" s="15"/>
      <c r="G17311"/>
    </row>
    <row r="17312" spans="3:7" x14ac:dyDescent="0.25">
      <c r="C17312" s="15"/>
      <c r="G17312"/>
    </row>
    <row r="17313" spans="3:7" x14ac:dyDescent="0.25">
      <c r="C17313" s="15"/>
      <c r="G17313"/>
    </row>
    <row r="17314" spans="3:7" x14ac:dyDescent="0.25">
      <c r="C17314" s="15"/>
      <c r="G17314"/>
    </row>
    <row r="17315" spans="3:7" x14ac:dyDescent="0.25">
      <c r="C17315" s="15"/>
      <c r="G17315"/>
    </row>
    <row r="17316" spans="3:7" x14ac:dyDescent="0.25">
      <c r="C17316" s="15"/>
      <c r="G17316"/>
    </row>
    <row r="17317" spans="3:7" x14ac:dyDescent="0.25">
      <c r="C17317" s="15"/>
      <c r="G17317"/>
    </row>
    <row r="17318" spans="3:7" x14ac:dyDescent="0.25">
      <c r="C17318" s="15"/>
      <c r="G17318"/>
    </row>
    <row r="17319" spans="3:7" x14ac:dyDescent="0.25">
      <c r="C17319" s="15"/>
      <c r="G17319"/>
    </row>
    <row r="17320" spans="3:7" x14ac:dyDescent="0.25">
      <c r="C17320" s="15"/>
      <c r="G17320"/>
    </row>
    <row r="17321" spans="3:7" x14ac:dyDescent="0.25">
      <c r="C17321" s="15"/>
      <c r="G17321"/>
    </row>
    <row r="17322" spans="3:7" x14ac:dyDescent="0.25">
      <c r="C17322" s="15"/>
      <c r="G17322"/>
    </row>
    <row r="17323" spans="3:7" x14ac:dyDescent="0.25">
      <c r="C17323" s="15"/>
      <c r="G17323"/>
    </row>
    <row r="17324" spans="3:7" x14ac:dyDescent="0.25">
      <c r="C17324" s="15"/>
      <c r="G17324"/>
    </row>
    <row r="17325" spans="3:7" x14ac:dyDescent="0.25">
      <c r="C17325" s="15"/>
      <c r="G17325"/>
    </row>
    <row r="17326" spans="3:7" x14ac:dyDescent="0.25">
      <c r="C17326" s="15"/>
      <c r="G17326"/>
    </row>
    <row r="17327" spans="3:7" x14ac:dyDescent="0.25">
      <c r="C17327" s="15"/>
      <c r="G17327"/>
    </row>
    <row r="17328" spans="3:7" x14ac:dyDescent="0.25">
      <c r="C17328" s="15"/>
      <c r="G17328"/>
    </row>
    <row r="17329" spans="3:7" x14ac:dyDescent="0.25">
      <c r="C17329" s="15"/>
      <c r="G17329"/>
    </row>
    <row r="17330" spans="3:7" x14ac:dyDescent="0.25">
      <c r="C17330" s="15"/>
      <c r="G17330"/>
    </row>
    <row r="17331" spans="3:7" x14ac:dyDescent="0.25">
      <c r="C17331" s="15"/>
      <c r="G17331"/>
    </row>
    <row r="17332" spans="3:7" x14ac:dyDescent="0.25">
      <c r="C17332" s="15"/>
      <c r="G17332"/>
    </row>
    <row r="17333" spans="3:7" x14ac:dyDescent="0.25">
      <c r="C17333" s="15"/>
      <c r="G17333"/>
    </row>
    <row r="17334" spans="3:7" x14ac:dyDescent="0.25">
      <c r="C17334" s="15"/>
      <c r="G17334"/>
    </row>
    <row r="17335" spans="3:7" x14ac:dyDescent="0.25">
      <c r="C17335" s="15"/>
      <c r="G17335"/>
    </row>
    <row r="17336" spans="3:7" x14ac:dyDescent="0.25">
      <c r="C17336" s="15"/>
      <c r="G17336"/>
    </row>
    <row r="17337" spans="3:7" x14ac:dyDescent="0.25">
      <c r="C17337" s="15"/>
      <c r="G17337"/>
    </row>
    <row r="17338" spans="3:7" x14ac:dyDescent="0.25">
      <c r="C17338" s="15"/>
      <c r="G17338"/>
    </row>
    <row r="17339" spans="3:7" x14ac:dyDescent="0.25">
      <c r="C17339" s="15"/>
      <c r="G17339"/>
    </row>
    <row r="17340" spans="3:7" x14ac:dyDescent="0.25">
      <c r="C17340" s="15"/>
      <c r="G17340"/>
    </row>
    <row r="17341" spans="3:7" x14ac:dyDescent="0.25">
      <c r="C17341" s="15"/>
      <c r="G17341"/>
    </row>
    <row r="17342" spans="3:7" x14ac:dyDescent="0.25">
      <c r="C17342" s="15"/>
      <c r="G17342"/>
    </row>
    <row r="17343" spans="3:7" x14ac:dyDescent="0.25">
      <c r="C17343" s="15"/>
      <c r="G17343"/>
    </row>
    <row r="17344" spans="3:7" x14ac:dyDescent="0.25">
      <c r="C17344" s="15"/>
      <c r="G17344"/>
    </row>
    <row r="17345" spans="3:7" x14ac:dyDescent="0.25">
      <c r="C17345" s="15"/>
      <c r="G17345"/>
    </row>
    <row r="17346" spans="3:7" x14ac:dyDescent="0.25">
      <c r="C17346" s="15"/>
      <c r="G17346"/>
    </row>
    <row r="17347" spans="3:7" x14ac:dyDescent="0.25">
      <c r="C17347" s="15"/>
      <c r="G17347"/>
    </row>
    <row r="17348" spans="3:7" x14ac:dyDescent="0.25">
      <c r="C17348" s="15"/>
      <c r="G17348"/>
    </row>
    <row r="17349" spans="3:7" x14ac:dyDescent="0.25">
      <c r="C17349" s="15"/>
      <c r="G17349"/>
    </row>
    <row r="17350" spans="3:7" x14ac:dyDescent="0.25">
      <c r="C17350" s="15"/>
      <c r="G17350"/>
    </row>
    <row r="17351" spans="3:7" x14ac:dyDescent="0.25">
      <c r="C17351" s="15"/>
      <c r="G17351"/>
    </row>
    <row r="17352" spans="3:7" x14ac:dyDescent="0.25">
      <c r="C17352" s="15"/>
      <c r="G17352"/>
    </row>
    <row r="17353" spans="3:7" x14ac:dyDescent="0.25">
      <c r="C17353" s="15"/>
      <c r="G17353"/>
    </row>
    <row r="17354" spans="3:7" x14ac:dyDescent="0.25">
      <c r="C17354" s="15"/>
      <c r="G17354"/>
    </row>
    <row r="17355" spans="3:7" x14ac:dyDescent="0.25">
      <c r="C17355" s="15"/>
      <c r="G17355"/>
    </row>
    <row r="17356" spans="3:7" x14ac:dyDescent="0.25">
      <c r="C17356" s="15"/>
      <c r="G17356"/>
    </row>
    <row r="17357" spans="3:7" x14ac:dyDescent="0.25">
      <c r="C17357" s="15"/>
      <c r="G17357"/>
    </row>
    <row r="17358" spans="3:7" x14ac:dyDescent="0.25">
      <c r="C17358" s="15"/>
      <c r="G17358"/>
    </row>
    <row r="17359" spans="3:7" x14ac:dyDescent="0.25">
      <c r="C17359" s="15"/>
      <c r="G17359"/>
    </row>
    <row r="17360" spans="3:7" x14ac:dyDescent="0.25">
      <c r="C17360" s="15"/>
      <c r="G17360"/>
    </row>
    <row r="17361" spans="3:7" x14ac:dyDescent="0.25">
      <c r="C17361" s="15"/>
      <c r="G17361"/>
    </row>
    <row r="17362" spans="3:7" x14ac:dyDescent="0.25">
      <c r="C17362" s="15"/>
      <c r="G17362"/>
    </row>
    <row r="17363" spans="3:7" x14ac:dyDescent="0.25">
      <c r="C17363" s="15"/>
      <c r="G17363"/>
    </row>
    <row r="17364" spans="3:7" x14ac:dyDescent="0.25">
      <c r="C17364" s="15"/>
      <c r="G17364"/>
    </row>
    <row r="17365" spans="3:7" x14ac:dyDescent="0.25">
      <c r="C17365" s="15"/>
      <c r="G17365"/>
    </row>
    <row r="17366" spans="3:7" x14ac:dyDescent="0.25">
      <c r="C17366" s="15"/>
      <c r="G17366"/>
    </row>
    <row r="17367" spans="3:7" x14ac:dyDescent="0.25">
      <c r="C17367" s="15"/>
      <c r="G17367"/>
    </row>
    <row r="17368" spans="3:7" x14ac:dyDescent="0.25">
      <c r="C17368" s="15"/>
      <c r="G17368"/>
    </row>
    <row r="17369" spans="3:7" x14ac:dyDescent="0.25">
      <c r="C17369" s="15"/>
      <c r="G17369"/>
    </row>
    <row r="17370" spans="3:7" x14ac:dyDescent="0.25">
      <c r="C17370" s="15"/>
      <c r="G17370"/>
    </row>
    <row r="17371" spans="3:7" x14ac:dyDescent="0.25">
      <c r="C17371" s="15"/>
      <c r="G17371"/>
    </row>
    <row r="17372" spans="3:7" x14ac:dyDescent="0.25">
      <c r="C17372" s="15"/>
      <c r="G17372"/>
    </row>
    <row r="17373" spans="3:7" x14ac:dyDescent="0.25">
      <c r="C17373" s="15"/>
      <c r="G17373"/>
    </row>
    <row r="17374" spans="3:7" x14ac:dyDescent="0.25">
      <c r="C17374" s="15"/>
      <c r="G17374"/>
    </row>
    <row r="17375" spans="3:7" x14ac:dyDescent="0.25">
      <c r="C17375" s="15"/>
      <c r="G17375"/>
    </row>
    <row r="17376" spans="3:7" x14ac:dyDescent="0.25">
      <c r="C17376" s="15"/>
      <c r="G17376"/>
    </row>
    <row r="17377" spans="3:7" x14ac:dyDescent="0.25">
      <c r="C17377" s="15"/>
      <c r="G17377"/>
    </row>
    <row r="17378" spans="3:7" x14ac:dyDescent="0.25">
      <c r="C17378" s="15"/>
      <c r="G17378"/>
    </row>
    <row r="17379" spans="3:7" x14ac:dyDescent="0.25">
      <c r="C17379" s="15"/>
      <c r="G17379"/>
    </row>
    <row r="17380" spans="3:7" x14ac:dyDescent="0.25">
      <c r="C17380" s="15"/>
      <c r="G17380"/>
    </row>
    <row r="17381" spans="3:7" x14ac:dyDescent="0.25">
      <c r="C17381" s="15"/>
      <c r="G17381"/>
    </row>
    <row r="17382" spans="3:7" x14ac:dyDescent="0.25">
      <c r="C17382" s="15"/>
      <c r="G17382"/>
    </row>
    <row r="17383" spans="3:7" x14ac:dyDescent="0.25">
      <c r="C17383" s="15"/>
      <c r="G17383"/>
    </row>
    <row r="17384" spans="3:7" x14ac:dyDescent="0.25">
      <c r="C17384" s="15"/>
      <c r="G17384"/>
    </row>
    <row r="17385" spans="3:7" x14ac:dyDescent="0.25">
      <c r="C17385" s="15"/>
      <c r="G17385"/>
    </row>
    <row r="17386" spans="3:7" x14ac:dyDescent="0.25">
      <c r="C17386" s="15"/>
      <c r="G17386"/>
    </row>
    <row r="17387" spans="3:7" x14ac:dyDescent="0.25">
      <c r="C17387" s="15"/>
      <c r="G17387"/>
    </row>
    <row r="17388" spans="3:7" x14ac:dyDescent="0.25">
      <c r="C17388" s="15"/>
      <c r="G17388"/>
    </row>
    <row r="17389" spans="3:7" x14ac:dyDescent="0.25">
      <c r="C17389" s="15"/>
      <c r="G17389"/>
    </row>
    <row r="17390" spans="3:7" x14ac:dyDescent="0.25">
      <c r="C17390" s="15"/>
      <c r="G17390"/>
    </row>
    <row r="17391" spans="3:7" x14ac:dyDescent="0.25">
      <c r="C17391" s="15"/>
      <c r="G17391"/>
    </row>
    <row r="17392" spans="3:7" x14ac:dyDescent="0.25">
      <c r="C17392" s="15"/>
      <c r="G17392"/>
    </row>
    <row r="17393" spans="3:7" x14ac:dyDescent="0.25">
      <c r="C17393" s="15"/>
      <c r="G17393"/>
    </row>
    <row r="17394" spans="3:7" x14ac:dyDescent="0.25">
      <c r="C17394" s="15"/>
      <c r="G17394"/>
    </row>
    <row r="17395" spans="3:7" x14ac:dyDescent="0.25">
      <c r="C17395" s="15"/>
      <c r="G17395"/>
    </row>
    <row r="17396" spans="3:7" x14ac:dyDescent="0.25">
      <c r="C17396" s="15"/>
      <c r="G17396"/>
    </row>
    <row r="17397" spans="3:7" x14ac:dyDescent="0.25">
      <c r="C17397" s="15"/>
      <c r="G17397"/>
    </row>
    <row r="17398" spans="3:7" x14ac:dyDescent="0.25">
      <c r="C17398" s="15"/>
      <c r="G17398"/>
    </row>
    <row r="17399" spans="3:7" x14ac:dyDescent="0.25">
      <c r="C17399" s="15"/>
      <c r="G17399"/>
    </row>
    <row r="17400" spans="3:7" x14ac:dyDescent="0.25">
      <c r="C17400" s="15"/>
      <c r="G17400"/>
    </row>
    <row r="17401" spans="3:7" x14ac:dyDescent="0.25">
      <c r="C17401" s="15"/>
      <c r="G17401"/>
    </row>
    <row r="17402" spans="3:7" x14ac:dyDescent="0.25">
      <c r="C17402" s="15"/>
      <c r="G17402"/>
    </row>
    <row r="17403" spans="3:7" x14ac:dyDescent="0.25">
      <c r="C17403" s="15"/>
      <c r="G17403"/>
    </row>
    <row r="17404" spans="3:7" x14ac:dyDescent="0.25">
      <c r="C17404" s="15"/>
      <c r="G17404"/>
    </row>
    <row r="17405" spans="3:7" x14ac:dyDescent="0.25">
      <c r="C17405" s="15"/>
      <c r="G17405"/>
    </row>
    <row r="17406" spans="3:7" x14ac:dyDescent="0.25">
      <c r="C17406" s="15"/>
      <c r="G17406"/>
    </row>
    <row r="17407" spans="3:7" x14ac:dyDescent="0.25">
      <c r="C17407" s="15"/>
      <c r="G17407"/>
    </row>
    <row r="17408" spans="3:7" x14ac:dyDescent="0.25">
      <c r="C17408" s="15"/>
      <c r="G17408"/>
    </row>
    <row r="17409" spans="3:7" x14ac:dyDescent="0.25">
      <c r="C17409" s="15"/>
      <c r="G17409"/>
    </row>
    <row r="17410" spans="3:7" x14ac:dyDescent="0.25">
      <c r="C17410" s="15"/>
      <c r="G17410"/>
    </row>
    <row r="17411" spans="3:7" x14ac:dyDescent="0.25">
      <c r="C17411" s="15"/>
      <c r="G17411"/>
    </row>
    <row r="17412" spans="3:7" x14ac:dyDescent="0.25">
      <c r="C17412" s="15"/>
      <c r="G17412"/>
    </row>
    <row r="17413" spans="3:7" x14ac:dyDescent="0.25">
      <c r="C17413" s="15"/>
      <c r="G17413"/>
    </row>
    <row r="17414" spans="3:7" x14ac:dyDescent="0.25">
      <c r="C17414" s="15"/>
      <c r="G17414"/>
    </row>
    <row r="17415" spans="3:7" x14ac:dyDescent="0.25">
      <c r="C17415" s="15"/>
      <c r="G17415"/>
    </row>
    <row r="17416" spans="3:7" x14ac:dyDescent="0.25">
      <c r="C17416" s="15"/>
      <c r="G17416"/>
    </row>
    <row r="17417" spans="3:7" x14ac:dyDescent="0.25">
      <c r="C17417" s="15"/>
      <c r="G17417"/>
    </row>
    <row r="17418" spans="3:7" x14ac:dyDescent="0.25">
      <c r="C17418" s="15"/>
      <c r="G17418"/>
    </row>
    <row r="17419" spans="3:7" x14ac:dyDescent="0.25">
      <c r="C17419" s="15"/>
      <c r="G17419"/>
    </row>
    <row r="17420" spans="3:7" x14ac:dyDescent="0.25">
      <c r="C17420" s="15"/>
      <c r="G17420"/>
    </row>
    <row r="17421" spans="3:7" x14ac:dyDescent="0.25">
      <c r="C17421" s="15"/>
      <c r="G17421"/>
    </row>
    <row r="17422" spans="3:7" x14ac:dyDescent="0.25">
      <c r="C17422" s="15"/>
      <c r="G17422"/>
    </row>
    <row r="17423" spans="3:7" x14ac:dyDescent="0.25">
      <c r="C17423" s="15"/>
      <c r="G17423"/>
    </row>
    <row r="17424" spans="3:7" x14ac:dyDescent="0.25">
      <c r="C17424" s="15"/>
      <c r="G17424"/>
    </row>
    <row r="17425" spans="3:7" x14ac:dyDescent="0.25">
      <c r="C17425" s="15"/>
      <c r="G17425"/>
    </row>
    <row r="17426" spans="3:7" x14ac:dyDescent="0.25">
      <c r="C17426" s="15"/>
      <c r="G17426"/>
    </row>
    <row r="17427" spans="3:7" x14ac:dyDescent="0.25">
      <c r="C17427" s="15"/>
      <c r="G17427"/>
    </row>
    <row r="17428" spans="3:7" x14ac:dyDescent="0.25">
      <c r="C17428" s="15"/>
      <c r="G17428"/>
    </row>
    <row r="17429" spans="3:7" x14ac:dyDescent="0.25">
      <c r="C17429" s="15"/>
      <c r="G17429"/>
    </row>
    <row r="17430" spans="3:7" x14ac:dyDescent="0.25">
      <c r="C17430" s="15"/>
      <c r="G17430"/>
    </row>
    <row r="17431" spans="3:7" x14ac:dyDescent="0.25">
      <c r="C17431" s="15"/>
      <c r="G17431"/>
    </row>
    <row r="17432" spans="3:7" x14ac:dyDescent="0.25">
      <c r="C17432" s="15"/>
      <c r="G17432"/>
    </row>
    <row r="17433" spans="3:7" x14ac:dyDescent="0.25">
      <c r="C17433" s="15"/>
      <c r="G17433"/>
    </row>
    <row r="17434" spans="3:7" x14ac:dyDescent="0.25">
      <c r="C17434" s="15"/>
      <c r="G17434"/>
    </row>
    <row r="17435" spans="3:7" x14ac:dyDescent="0.25">
      <c r="C17435" s="15"/>
      <c r="G17435"/>
    </row>
    <row r="17436" spans="3:7" x14ac:dyDescent="0.25">
      <c r="C17436" s="15"/>
      <c r="G17436"/>
    </row>
    <row r="17437" spans="3:7" x14ac:dyDescent="0.25">
      <c r="C17437" s="15"/>
      <c r="G17437"/>
    </row>
    <row r="17438" spans="3:7" x14ac:dyDescent="0.25">
      <c r="C17438" s="15"/>
      <c r="G17438"/>
    </row>
    <row r="17439" spans="3:7" x14ac:dyDescent="0.25">
      <c r="C17439" s="15"/>
      <c r="G17439"/>
    </row>
    <row r="17440" spans="3:7" x14ac:dyDescent="0.25">
      <c r="C17440" s="15"/>
      <c r="G17440"/>
    </row>
    <row r="17441" spans="3:7" x14ac:dyDescent="0.25">
      <c r="C17441" s="15"/>
      <c r="G17441"/>
    </row>
    <row r="17442" spans="3:7" x14ac:dyDescent="0.25">
      <c r="C17442" s="15"/>
      <c r="G17442"/>
    </row>
    <row r="17443" spans="3:7" x14ac:dyDescent="0.25">
      <c r="C17443" s="15"/>
      <c r="G17443"/>
    </row>
    <row r="17444" spans="3:7" x14ac:dyDescent="0.25">
      <c r="C17444" s="15"/>
      <c r="G17444"/>
    </row>
    <row r="17445" spans="3:7" x14ac:dyDescent="0.25">
      <c r="C17445" s="15"/>
      <c r="G17445"/>
    </row>
    <row r="17446" spans="3:7" x14ac:dyDescent="0.25">
      <c r="C17446" s="15"/>
      <c r="G17446"/>
    </row>
    <row r="17447" spans="3:7" x14ac:dyDescent="0.25">
      <c r="C17447" s="15"/>
      <c r="G17447"/>
    </row>
    <row r="17448" spans="3:7" x14ac:dyDescent="0.25">
      <c r="C17448" s="15"/>
      <c r="G17448"/>
    </row>
    <row r="17449" spans="3:7" x14ac:dyDescent="0.25">
      <c r="C17449" s="15"/>
      <c r="G17449"/>
    </row>
    <row r="17450" spans="3:7" x14ac:dyDescent="0.25">
      <c r="C17450" s="15"/>
      <c r="G17450"/>
    </row>
    <row r="17451" spans="3:7" x14ac:dyDescent="0.25">
      <c r="C17451" s="15"/>
      <c r="G17451"/>
    </row>
    <row r="17452" spans="3:7" x14ac:dyDescent="0.25">
      <c r="C17452" s="15"/>
      <c r="G17452"/>
    </row>
    <row r="17453" spans="3:7" x14ac:dyDescent="0.25">
      <c r="C17453" s="15"/>
      <c r="G17453"/>
    </row>
    <row r="17454" spans="3:7" x14ac:dyDescent="0.25">
      <c r="C17454" s="15"/>
      <c r="G17454"/>
    </row>
    <row r="17455" spans="3:7" x14ac:dyDescent="0.25">
      <c r="C17455" s="15"/>
      <c r="G17455"/>
    </row>
    <row r="17456" spans="3:7" x14ac:dyDescent="0.25">
      <c r="C17456" s="15"/>
      <c r="G17456"/>
    </row>
    <row r="17457" spans="3:7" x14ac:dyDescent="0.25">
      <c r="C17457" s="15"/>
      <c r="G17457"/>
    </row>
    <row r="17458" spans="3:7" x14ac:dyDescent="0.25">
      <c r="C17458" s="15"/>
      <c r="G17458"/>
    </row>
    <row r="17459" spans="3:7" x14ac:dyDescent="0.25">
      <c r="C17459" s="15"/>
      <c r="G17459"/>
    </row>
    <row r="17460" spans="3:7" x14ac:dyDescent="0.25">
      <c r="C17460" s="15"/>
      <c r="G17460"/>
    </row>
    <row r="17461" spans="3:7" x14ac:dyDescent="0.25">
      <c r="C17461" s="15"/>
      <c r="G17461"/>
    </row>
    <row r="17462" spans="3:7" x14ac:dyDescent="0.25">
      <c r="C17462" s="15"/>
      <c r="G17462"/>
    </row>
    <row r="17463" spans="3:7" x14ac:dyDescent="0.25">
      <c r="C17463" s="15"/>
      <c r="G17463"/>
    </row>
    <row r="17464" spans="3:7" x14ac:dyDescent="0.25">
      <c r="C17464" s="15"/>
      <c r="G17464"/>
    </row>
    <row r="17465" spans="3:7" x14ac:dyDescent="0.25">
      <c r="C17465" s="15"/>
      <c r="G17465"/>
    </row>
    <row r="17466" spans="3:7" x14ac:dyDescent="0.25">
      <c r="C17466" s="15"/>
      <c r="G17466"/>
    </row>
    <row r="17467" spans="3:7" x14ac:dyDescent="0.25">
      <c r="C17467" s="15"/>
      <c r="G17467"/>
    </row>
    <row r="17468" spans="3:7" x14ac:dyDescent="0.25">
      <c r="C17468" s="15"/>
      <c r="G17468"/>
    </row>
    <row r="17469" spans="3:7" x14ac:dyDescent="0.25">
      <c r="C17469" s="15"/>
      <c r="G17469"/>
    </row>
    <row r="17470" spans="3:7" x14ac:dyDescent="0.25">
      <c r="C17470" s="15"/>
      <c r="G17470"/>
    </row>
    <row r="17471" spans="3:7" x14ac:dyDescent="0.25">
      <c r="C17471" s="15"/>
      <c r="G17471"/>
    </row>
    <row r="17472" spans="3:7" x14ac:dyDescent="0.25">
      <c r="C17472" s="15"/>
      <c r="G17472"/>
    </row>
    <row r="17473" spans="3:7" x14ac:dyDescent="0.25">
      <c r="C17473" s="15"/>
      <c r="G17473"/>
    </row>
    <row r="17474" spans="3:7" x14ac:dyDescent="0.25">
      <c r="C17474" s="15"/>
      <c r="G17474"/>
    </row>
    <row r="17475" spans="3:7" x14ac:dyDescent="0.25">
      <c r="C17475" s="15"/>
      <c r="G17475"/>
    </row>
    <row r="17476" spans="3:7" x14ac:dyDescent="0.25">
      <c r="C17476" s="15"/>
      <c r="G17476"/>
    </row>
    <row r="17477" spans="3:7" x14ac:dyDescent="0.25">
      <c r="C17477" s="15"/>
      <c r="G17477"/>
    </row>
    <row r="17478" spans="3:7" x14ac:dyDescent="0.25">
      <c r="C17478" s="15"/>
      <c r="G17478"/>
    </row>
    <row r="17479" spans="3:7" x14ac:dyDescent="0.25">
      <c r="C17479" s="15"/>
      <c r="G17479"/>
    </row>
    <row r="17480" spans="3:7" x14ac:dyDescent="0.25">
      <c r="C17480" s="15"/>
      <c r="G17480"/>
    </row>
    <row r="17481" spans="3:7" x14ac:dyDescent="0.25">
      <c r="C17481" s="15"/>
      <c r="G17481"/>
    </row>
    <row r="17482" spans="3:7" x14ac:dyDescent="0.25">
      <c r="C17482" s="15"/>
      <c r="G17482"/>
    </row>
    <row r="17483" spans="3:7" x14ac:dyDescent="0.25">
      <c r="C17483" s="15"/>
      <c r="G17483"/>
    </row>
    <row r="17484" spans="3:7" x14ac:dyDescent="0.25">
      <c r="C17484" s="15"/>
      <c r="G17484"/>
    </row>
    <row r="17485" spans="3:7" x14ac:dyDescent="0.25">
      <c r="C17485" s="15"/>
      <c r="G17485"/>
    </row>
    <row r="17486" spans="3:7" x14ac:dyDescent="0.25">
      <c r="C17486" s="15"/>
      <c r="G17486"/>
    </row>
    <row r="17487" spans="3:7" x14ac:dyDescent="0.25">
      <c r="C17487" s="15"/>
      <c r="G17487"/>
    </row>
    <row r="17488" spans="3:7" x14ac:dyDescent="0.25">
      <c r="C17488" s="15"/>
      <c r="G17488"/>
    </row>
    <row r="17489" spans="3:7" x14ac:dyDescent="0.25">
      <c r="C17489" s="15"/>
      <c r="G17489"/>
    </row>
    <row r="17490" spans="3:7" x14ac:dyDescent="0.25">
      <c r="C17490" s="15"/>
      <c r="G17490"/>
    </row>
    <row r="17491" spans="3:7" x14ac:dyDescent="0.25">
      <c r="C17491" s="15"/>
      <c r="G17491"/>
    </row>
    <row r="17492" spans="3:7" x14ac:dyDescent="0.25">
      <c r="C17492" s="15"/>
      <c r="G17492"/>
    </row>
    <row r="17493" spans="3:7" x14ac:dyDescent="0.25">
      <c r="C17493" s="15"/>
      <c r="G17493"/>
    </row>
    <row r="17494" spans="3:7" x14ac:dyDescent="0.25">
      <c r="C17494" s="15"/>
      <c r="G17494"/>
    </row>
    <row r="17495" spans="3:7" x14ac:dyDescent="0.25">
      <c r="C17495" s="15"/>
      <c r="G17495"/>
    </row>
    <row r="17496" spans="3:7" x14ac:dyDescent="0.25">
      <c r="C17496" s="15"/>
      <c r="G17496"/>
    </row>
    <row r="17497" spans="3:7" x14ac:dyDescent="0.25">
      <c r="C17497" s="15"/>
      <c r="G17497"/>
    </row>
    <row r="17498" spans="3:7" x14ac:dyDescent="0.25">
      <c r="C17498" s="15"/>
      <c r="G17498"/>
    </row>
    <row r="17499" spans="3:7" x14ac:dyDescent="0.25">
      <c r="C17499" s="15"/>
      <c r="G17499"/>
    </row>
    <row r="17500" spans="3:7" x14ac:dyDescent="0.25">
      <c r="C17500" s="15"/>
      <c r="G17500"/>
    </row>
    <row r="17501" spans="3:7" x14ac:dyDescent="0.25">
      <c r="C17501" s="15"/>
      <c r="G17501"/>
    </row>
    <row r="17502" spans="3:7" x14ac:dyDescent="0.25">
      <c r="C17502" s="15"/>
      <c r="G17502"/>
    </row>
    <row r="17503" spans="3:7" x14ac:dyDescent="0.25">
      <c r="C17503" s="15"/>
      <c r="G17503"/>
    </row>
    <row r="17504" spans="3:7" x14ac:dyDescent="0.25">
      <c r="C17504" s="15"/>
      <c r="G17504"/>
    </row>
    <row r="17505" spans="3:7" x14ac:dyDescent="0.25">
      <c r="C17505" s="15"/>
      <c r="G17505"/>
    </row>
    <row r="17506" spans="3:7" x14ac:dyDescent="0.25">
      <c r="C17506" s="15"/>
      <c r="G17506"/>
    </row>
    <row r="17507" spans="3:7" x14ac:dyDescent="0.25">
      <c r="C17507" s="15"/>
      <c r="G17507"/>
    </row>
    <row r="17508" spans="3:7" x14ac:dyDescent="0.25">
      <c r="C17508" s="15"/>
      <c r="G17508"/>
    </row>
    <row r="17509" spans="3:7" x14ac:dyDescent="0.25">
      <c r="C17509" s="15"/>
      <c r="G17509"/>
    </row>
    <row r="17510" spans="3:7" x14ac:dyDescent="0.25">
      <c r="C17510" s="15"/>
      <c r="G17510"/>
    </row>
    <row r="17511" spans="3:7" x14ac:dyDescent="0.25">
      <c r="C17511" s="15"/>
      <c r="G17511"/>
    </row>
    <row r="17512" spans="3:7" x14ac:dyDescent="0.25">
      <c r="C17512" s="15"/>
      <c r="G17512"/>
    </row>
    <row r="17513" spans="3:7" x14ac:dyDescent="0.25">
      <c r="C17513" s="15"/>
      <c r="G17513"/>
    </row>
    <row r="17514" spans="3:7" x14ac:dyDescent="0.25">
      <c r="C17514" s="15"/>
      <c r="G17514"/>
    </row>
    <row r="17515" spans="3:7" x14ac:dyDescent="0.25">
      <c r="C17515" s="15"/>
      <c r="G17515"/>
    </row>
    <row r="17516" spans="3:7" x14ac:dyDescent="0.25">
      <c r="C17516" s="15"/>
      <c r="G17516"/>
    </row>
    <row r="17517" spans="3:7" x14ac:dyDescent="0.25">
      <c r="C17517" s="15"/>
      <c r="G17517"/>
    </row>
    <row r="17518" spans="3:7" x14ac:dyDescent="0.25">
      <c r="C17518" s="15"/>
      <c r="G17518"/>
    </row>
    <row r="17519" spans="3:7" x14ac:dyDescent="0.25">
      <c r="C17519" s="15"/>
      <c r="G17519"/>
    </row>
    <row r="17520" spans="3:7" x14ac:dyDescent="0.25">
      <c r="C17520" s="15"/>
      <c r="G17520"/>
    </row>
    <row r="17521" spans="3:7" x14ac:dyDescent="0.25">
      <c r="C17521" s="15"/>
      <c r="G17521"/>
    </row>
    <row r="17522" spans="3:7" x14ac:dyDescent="0.25">
      <c r="C17522" s="15"/>
      <c r="G17522"/>
    </row>
    <row r="17523" spans="3:7" x14ac:dyDescent="0.25">
      <c r="C17523" s="15"/>
      <c r="G17523"/>
    </row>
    <row r="17524" spans="3:7" x14ac:dyDescent="0.25">
      <c r="C17524" s="15"/>
      <c r="G17524"/>
    </row>
    <row r="17525" spans="3:7" x14ac:dyDescent="0.25">
      <c r="C17525" s="15"/>
      <c r="G17525"/>
    </row>
    <row r="17526" spans="3:7" x14ac:dyDescent="0.25">
      <c r="C17526" s="15"/>
      <c r="G17526"/>
    </row>
    <row r="17527" spans="3:7" x14ac:dyDescent="0.25">
      <c r="C17527" s="15"/>
      <c r="G17527"/>
    </row>
    <row r="17528" spans="3:7" x14ac:dyDescent="0.25">
      <c r="C17528" s="15"/>
      <c r="G17528"/>
    </row>
    <row r="17529" spans="3:7" x14ac:dyDescent="0.25">
      <c r="C17529" s="15"/>
      <c r="G17529"/>
    </row>
    <row r="17530" spans="3:7" x14ac:dyDescent="0.25">
      <c r="C17530" s="15"/>
      <c r="G17530"/>
    </row>
    <row r="17531" spans="3:7" x14ac:dyDescent="0.25">
      <c r="C17531" s="15"/>
      <c r="G17531"/>
    </row>
    <row r="17532" spans="3:7" x14ac:dyDescent="0.25">
      <c r="C17532" s="15"/>
      <c r="G17532"/>
    </row>
    <row r="17533" spans="3:7" x14ac:dyDescent="0.25">
      <c r="C17533" s="15"/>
      <c r="G17533"/>
    </row>
    <row r="17534" spans="3:7" x14ac:dyDescent="0.25">
      <c r="C17534" s="15"/>
      <c r="G17534"/>
    </row>
    <row r="17535" spans="3:7" x14ac:dyDescent="0.25">
      <c r="C17535" s="15"/>
      <c r="G17535"/>
    </row>
    <row r="17536" spans="3:7" x14ac:dyDescent="0.25">
      <c r="C17536" s="15"/>
      <c r="G17536"/>
    </row>
    <row r="17537" spans="3:7" x14ac:dyDescent="0.25">
      <c r="C17537" s="15"/>
      <c r="G17537"/>
    </row>
    <row r="17538" spans="3:7" x14ac:dyDescent="0.25">
      <c r="C17538" s="15"/>
      <c r="G17538"/>
    </row>
    <row r="17539" spans="3:7" x14ac:dyDescent="0.25">
      <c r="C17539" s="15"/>
      <c r="G17539"/>
    </row>
    <row r="17540" spans="3:7" x14ac:dyDescent="0.25">
      <c r="C17540" s="15"/>
      <c r="G17540"/>
    </row>
    <row r="17541" spans="3:7" x14ac:dyDescent="0.25">
      <c r="C17541" s="15"/>
      <c r="G17541"/>
    </row>
    <row r="17542" spans="3:7" x14ac:dyDescent="0.25">
      <c r="C17542" s="15"/>
      <c r="G17542"/>
    </row>
    <row r="17543" spans="3:7" x14ac:dyDescent="0.25">
      <c r="C17543" s="15"/>
      <c r="G17543"/>
    </row>
    <row r="17544" spans="3:7" x14ac:dyDescent="0.25">
      <c r="C17544" s="15"/>
      <c r="G17544"/>
    </row>
    <row r="17545" spans="3:7" x14ac:dyDescent="0.25">
      <c r="C17545" s="15"/>
      <c r="G17545"/>
    </row>
    <row r="17546" spans="3:7" x14ac:dyDescent="0.25">
      <c r="C17546" s="15"/>
      <c r="G17546"/>
    </row>
    <row r="17547" spans="3:7" x14ac:dyDescent="0.25">
      <c r="C17547" s="15"/>
      <c r="G17547"/>
    </row>
    <row r="17548" spans="3:7" x14ac:dyDescent="0.25">
      <c r="C17548" s="15"/>
      <c r="G17548"/>
    </row>
    <row r="17549" spans="3:7" x14ac:dyDescent="0.25">
      <c r="C17549" s="15"/>
      <c r="G17549"/>
    </row>
    <row r="17550" spans="3:7" x14ac:dyDescent="0.25">
      <c r="C17550" s="15"/>
      <c r="G17550"/>
    </row>
    <row r="17551" spans="3:7" x14ac:dyDescent="0.25">
      <c r="C17551" s="15"/>
      <c r="G17551"/>
    </row>
    <row r="17552" spans="3:7" x14ac:dyDescent="0.25">
      <c r="C17552" s="15"/>
      <c r="G17552"/>
    </row>
    <row r="17553" spans="3:7" x14ac:dyDescent="0.25">
      <c r="C17553" s="15"/>
      <c r="G17553"/>
    </row>
    <row r="17554" spans="3:7" x14ac:dyDescent="0.25">
      <c r="C17554" s="15"/>
      <c r="G17554"/>
    </row>
    <row r="17555" spans="3:7" x14ac:dyDescent="0.25">
      <c r="C17555" s="15"/>
      <c r="G17555"/>
    </row>
    <row r="17556" spans="3:7" x14ac:dyDescent="0.25">
      <c r="C17556" s="15"/>
      <c r="G17556"/>
    </row>
    <row r="17557" spans="3:7" x14ac:dyDescent="0.25">
      <c r="C17557" s="15"/>
      <c r="G17557"/>
    </row>
    <row r="17558" spans="3:7" x14ac:dyDescent="0.25">
      <c r="C17558" s="15"/>
      <c r="G17558"/>
    </row>
    <row r="17559" spans="3:7" x14ac:dyDescent="0.25">
      <c r="C17559" s="15"/>
      <c r="G17559"/>
    </row>
    <row r="17560" spans="3:7" x14ac:dyDescent="0.25">
      <c r="C17560" s="15"/>
      <c r="G17560"/>
    </row>
    <row r="17561" spans="3:7" x14ac:dyDescent="0.25">
      <c r="C17561" s="15"/>
      <c r="G17561"/>
    </row>
    <row r="17562" spans="3:7" x14ac:dyDescent="0.25">
      <c r="C17562" s="15"/>
      <c r="G17562"/>
    </row>
    <row r="17563" spans="3:7" x14ac:dyDescent="0.25">
      <c r="C17563" s="15"/>
      <c r="G17563"/>
    </row>
    <row r="17564" spans="3:7" x14ac:dyDescent="0.25">
      <c r="C17564" s="15"/>
      <c r="G17564"/>
    </row>
    <row r="17565" spans="3:7" x14ac:dyDescent="0.25">
      <c r="C17565" s="15"/>
      <c r="G17565"/>
    </row>
    <row r="17566" spans="3:7" x14ac:dyDescent="0.25">
      <c r="C17566" s="15"/>
      <c r="G17566"/>
    </row>
    <row r="17567" spans="3:7" x14ac:dyDescent="0.25">
      <c r="C17567" s="15"/>
      <c r="G17567"/>
    </row>
    <row r="17568" spans="3:7" x14ac:dyDescent="0.25">
      <c r="C17568" s="15"/>
      <c r="G17568"/>
    </row>
    <row r="17569" spans="3:7" x14ac:dyDescent="0.25">
      <c r="C17569" s="15"/>
      <c r="G17569"/>
    </row>
    <row r="17570" spans="3:7" x14ac:dyDescent="0.25">
      <c r="C17570" s="15"/>
      <c r="G17570"/>
    </row>
    <row r="17571" spans="3:7" x14ac:dyDescent="0.25">
      <c r="C17571" s="15"/>
      <c r="G17571"/>
    </row>
    <row r="17572" spans="3:7" x14ac:dyDescent="0.25">
      <c r="C17572" s="15"/>
      <c r="G17572"/>
    </row>
    <row r="17573" spans="3:7" x14ac:dyDescent="0.25">
      <c r="C17573" s="15"/>
      <c r="G17573"/>
    </row>
    <row r="17574" spans="3:7" x14ac:dyDescent="0.25">
      <c r="C17574" s="15"/>
      <c r="G17574"/>
    </row>
    <row r="17575" spans="3:7" x14ac:dyDescent="0.25">
      <c r="C17575" s="15"/>
      <c r="G17575"/>
    </row>
    <row r="17576" spans="3:7" x14ac:dyDescent="0.25">
      <c r="C17576" s="15"/>
      <c r="G17576"/>
    </row>
    <row r="17577" spans="3:7" x14ac:dyDescent="0.25">
      <c r="C17577" s="15"/>
      <c r="G17577"/>
    </row>
    <row r="17578" spans="3:7" x14ac:dyDescent="0.25">
      <c r="C17578" s="15"/>
      <c r="G17578"/>
    </row>
    <row r="17579" spans="3:7" x14ac:dyDescent="0.25">
      <c r="C17579" s="15"/>
      <c r="G17579"/>
    </row>
    <row r="17580" spans="3:7" x14ac:dyDescent="0.25">
      <c r="C17580" s="15"/>
      <c r="G17580"/>
    </row>
    <row r="17581" spans="3:7" x14ac:dyDescent="0.25">
      <c r="C17581" s="15"/>
      <c r="G17581"/>
    </row>
    <row r="17582" spans="3:7" x14ac:dyDescent="0.25">
      <c r="C17582" s="15"/>
      <c r="G17582"/>
    </row>
    <row r="17583" spans="3:7" x14ac:dyDescent="0.25">
      <c r="C17583" s="15"/>
      <c r="G17583"/>
    </row>
    <row r="17584" spans="3:7" x14ac:dyDescent="0.25">
      <c r="C17584" s="15"/>
      <c r="G17584"/>
    </row>
    <row r="17585" spans="3:7" x14ac:dyDescent="0.25">
      <c r="C17585" s="15"/>
      <c r="G17585"/>
    </row>
    <row r="17586" spans="3:7" x14ac:dyDescent="0.25">
      <c r="C17586" s="15"/>
      <c r="G17586"/>
    </row>
    <row r="17587" spans="3:7" x14ac:dyDescent="0.25">
      <c r="C17587" s="15"/>
      <c r="G17587"/>
    </row>
    <row r="17588" spans="3:7" x14ac:dyDescent="0.25">
      <c r="C17588" s="15"/>
      <c r="G17588"/>
    </row>
    <row r="17589" spans="3:7" x14ac:dyDescent="0.25">
      <c r="C17589" s="15"/>
      <c r="G17589"/>
    </row>
    <row r="17590" spans="3:7" x14ac:dyDescent="0.25">
      <c r="C17590" s="15"/>
      <c r="G17590"/>
    </row>
    <row r="17591" spans="3:7" x14ac:dyDescent="0.25">
      <c r="C17591" s="15"/>
      <c r="G17591"/>
    </row>
    <row r="17592" spans="3:7" x14ac:dyDescent="0.25">
      <c r="C17592" s="15"/>
      <c r="G17592"/>
    </row>
    <row r="17593" spans="3:7" x14ac:dyDescent="0.25">
      <c r="C17593" s="15"/>
      <c r="G17593"/>
    </row>
    <row r="17594" spans="3:7" x14ac:dyDescent="0.25">
      <c r="C17594" s="15"/>
      <c r="G17594"/>
    </row>
    <row r="17595" spans="3:7" x14ac:dyDescent="0.25">
      <c r="C17595" s="15"/>
      <c r="G17595"/>
    </row>
    <row r="17596" spans="3:7" x14ac:dyDescent="0.25">
      <c r="C17596" s="15"/>
      <c r="G17596"/>
    </row>
    <row r="17597" spans="3:7" x14ac:dyDescent="0.25">
      <c r="C17597" s="15"/>
      <c r="G17597"/>
    </row>
    <row r="17598" spans="3:7" x14ac:dyDescent="0.25">
      <c r="C17598" s="15"/>
      <c r="G17598"/>
    </row>
    <row r="17599" spans="3:7" x14ac:dyDescent="0.25">
      <c r="C17599" s="15"/>
      <c r="G17599"/>
    </row>
    <row r="17600" spans="3:7" x14ac:dyDescent="0.25">
      <c r="C17600" s="15"/>
      <c r="G17600"/>
    </row>
    <row r="17601" spans="3:7" x14ac:dyDescent="0.25">
      <c r="C17601" s="15"/>
      <c r="G17601"/>
    </row>
    <row r="17602" spans="3:7" x14ac:dyDescent="0.25">
      <c r="C17602" s="15"/>
      <c r="G17602"/>
    </row>
    <row r="17603" spans="3:7" x14ac:dyDescent="0.25">
      <c r="C17603" s="15"/>
      <c r="G17603"/>
    </row>
    <row r="17604" spans="3:7" x14ac:dyDescent="0.25">
      <c r="C17604" s="15"/>
      <c r="G17604"/>
    </row>
    <row r="17605" spans="3:7" x14ac:dyDescent="0.25">
      <c r="C17605" s="15"/>
      <c r="G17605"/>
    </row>
    <row r="17606" spans="3:7" x14ac:dyDescent="0.25">
      <c r="C17606" s="15"/>
      <c r="G17606"/>
    </row>
    <row r="17607" spans="3:7" x14ac:dyDescent="0.25">
      <c r="C17607" s="15"/>
      <c r="G17607"/>
    </row>
    <row r="17608" spans="3:7" x14ac:dyDescent="0.25">
      <c r="C17608" s="15"/>
      <c r="G17608"/>
    </row>
    <row r="17609" spans="3:7" x14ac:dyDescent="0.25">
      <c r="C17609" s="15"/>
      <c r="G17609"/>
    </row>
    <row r="17610" spans="3:7" x14ac:dyDescent="0.25">
      <c r="C17610" s="15"/>
      <c r="G17610"/>
    </row>
    <row r="17611" spans="3:7" x14ac:dyDescent="0.25">
      <c r="C17611" s="15"/>
      <c r="G17611"/>
    </row>
    <row r="17612" spans="3:7" x14ac:dyDescent="0.25">
      <c r="C17612" s="15"/>
      <c r="G17612"/>
    </row>
    <row r="17613" spans="3:7" x14ac:dyDescent="0.25">
      <c r="C17613" s="15"/>
      <c r="G17613"/>
    </row>
    <row r="17614" spans="3:7" x14ac:dyDescent="0.25">
      <c r="C17614" s="15"/>
      <c r="G17614"/>
    </row>
    <row r="17615" spans="3:7" x14ac:dyDescent="0.25">
      <c r="C17615" s="15"/>
      <c r="G17615"/>
    </row>
    <row r="17616" spans="3:7" x14ac:dyDescent="0.25">
      <c r="C17616" s="15"/>
      <c r="G17616"/>
    </row>
    <row r="17617" spans="3:7" x14ac:dyDescent="0.25">
      <c r="C17617" s="15"/>
      <c r="G17617"/>
    </row>
    <row r="17618" spans="3:7" x14ac:dyDescent="0.25">
      <c r="C17618" s="15"/>
      <c r="G17618"/>
    </row>
    <row r="17619" spans="3:7" x14ac:dyDescent="0.25">
      <c r="C17619" s="15"/>
      <c r="G17619"/>
    </row>
    <row r="17620" spans="3:7" x14ac:dyDescent="0.25">
      <c r="C17620" s="15"/>
      <c r="G17620"/>
    </row>
    <row r="17621" spans="3:7" x14ac:dyDescent="0.25">
      <c r="C17621" s="15"/>
      <c r="G17621"/>
    </row>
    <row r="17622" spans="3:7" x14ac:dyDescent="0.25">
      <c r="C17622" s="15"/>
      <c r="G17622"/>
    </row>
    <row r="17623" spans="3:7" x14ac:dyDescent="0.25">
      <c r="C17623" s="15"/>
      <c r="G17623"/>
    </row>
    <row r="17624" spans="3:7" x14ac:dyDescent="0.25">
      <c r="C17624" s="15"/>
      <c r="G17624"/>
    </row>
    <row r="17625" spans="3:7" x14ac:dyDescent="0.25">
      <c r="C17625" s="15"/>
      <c r="G17625"/>
    </row>
    <row r="17626" spans="3:7" x14ac:dyDescent="0.25">
      <c r="C17626" s="15"/>
      <c r="G17626"/>
    </row>
    <row r="17627" spans="3:7" x14ac:dyDescent="0.25">
      <c r="C17627" s="15"/>
      <c r="G17627"/>
    </row>
    <row r="17628" spans="3:7" x14ac:dyDescent="0.25">
      <c r="C17628" s="15"/>
      <c r="G17628"/>
    </row>
    <row r="17629" spans="3:7" x14ac:dyDescent="0.25">
      <c r="C17629" s="15"/>
      <c r="G17629"/>
    </row>
    <row r="17630" spans="3:7" x14ac:dyDescent="0.25">
      <c r="C17630" s="15"/>
      <c r="G17630"/>
    </row>
    <row r="17631" spans="3:7" x14ac:dyDescent="0.25">
      <c r="C17631" s="15"/>
      <c r="G17631"/>
    </row>
    <row r="17632" spans="3:7" x14ac:dyDescent="0.25">
      <c r="C17632" s="15"/>
      <c r="G17632"/>
    </row>
    <row r="17633" spans="3:7" x14ac:dyDescent="0.25">
      <c r="C17633" s="15"/>
      <c r="G17633"/>
    </row>
    <row r="17634" spans="3:7" x14ac:dyDescent="0.25">
      <c r="C17634" s="15"/>
      <c r="G17634"/>
    </row>
    <row r="17635" spans="3:7" x14ac:dyDescent="0.25">
      <c r="C17635" s="15"/>
      <c r="G17635"/>
    </row>
    <row r="17636" spans="3:7" x14ac:dyDescent="0.25">
      <c r="C17636" s="15"/>
      <c r="G17636"/>
    </row>
    <row r="17637" spans="3:7" x14ac:dyDescent="0.25">
      <c r="C17637" s="15"/>
      <c r="G17637"/>
    </row>
    <row r="17638" spans="3:7" x14ac:dyDescent="0.25">
      <c r="C17638" s="15"/>
      <c r="G17638"/>
    </row>
    <row r="17639" spans="3:7" x14ac:dyDescent="0.25">
      <c r="C17639" s="15"/>
      <c r="G17639"/>
    </row>
    <row r="17640" spans="3:7" x14ac:dyDescent="0.25">
      <c r="C17640" s="15"/>
      <c r="G17640"/>
    </row>
    <row r="17641" spans="3:7" x14ac:dyDescent="0.25">
      <c r="C17641" s="15"/>
      <c r="G17641"/>
    </row>
    <row r="17642" spans="3:7" x14ac:dyDescent="0.25">
      <c r="C17642" s="15"/>
      <c r="G17642"/>
    </row>
    <row r="17643" spans="3:7" x14ac:dyDescent="0.25">
      <c r="C17643" s="15"/>
      <c r="G17643"/>
    </row>
    <row r="17644" spans="3:7" x14ac:dyDescent="0.25">
      <c r="C17644" s="15"/>
      <c r="G17644"/>
    </row>
    <row r="17645" spans="3:7" x14ac:dyDescent="0.25">
      <c r="C17645" s="15"/>
      <c r="G17645"/>
    </row>
    <row r="17646" spans="3:7" x14ac:dyDescent="0.25">
      <c r="C17646" s="15"/>
      <c r="G17646"/>
    </row>
    <row r="17647" spans="3:7" x14ac:dyDescent="0.25">
      <c r="C17647" s="15"/>
      <c r="G17647"/>
    </row>
    <row r="17648" spans="3:7" x14ac:dyDescent="0.25">
      <c r="C17648" s="15"/>
      <c r="G17648"/>
    </row>
    <row r="17649" spans="3:7" x14ac:dyDescent="0.25">
      <c r="C17649" s="15"/>
      <c r="G17649"/>
    </row>
    <row r="17650" spans="3:7" x14ac:dyDescent="0.25">
      <c r="C17650" s="15"/>
      <c r="G17650"/>
    </row>
    <row r="17651" spans="3:7" x14ac:dyDescent="0.25">
      <c r="C17651" s="15"/>
      <c r="G17651"/>
    </row>
    <row r="17652" spans="3:7" x14ac:dyDescent="0.25">
      <c r="C17652" s="15"/>
      <c r="G17652"/>
    </row>
    <row r="17653" spans="3:7" x14ac:dyDescent="0.25">
      <c r="C17653" s="15"/>
      <c r="G17653"/>
    </row>
    <row r="17654" spans="3:7" x14ac:dyDescent="0.25">
      <c r="C17654" s="15"/>
      <c r="G17654"/>
    </row>
    <row r="17655" spans="3:7" x14ac:dyDescent="0.25">
      <c r="C17655" s="15"/>
      <c r="G17655"/>
    </row>
    <row r="17656" spans="3:7" x14ac:dyDescent="0.25">
      <c r="C17656" s="15"/>
      <c r="G17656"/>
    </row>
    <row r="17657" spans="3:7" x14ac:dyDescent="0.25">
      <c r="C17657" s="15"/>
      <c r="G17657"/>
    </row>
    <row r="17658" spans="3:7" x14ac:dyDescent="0.25">
      <c r="C17658" s="15"/>
      <c r="G17658"/>
    </row>
    <row r="17659" spans="3:7" x14ac:dyDescent="0.25">
      <c r="C17659" s="15"/>
      <c r="G17659"/>
    </row>
    <row r="17660" spans="3:7" x14ac:dyDescent="0.25">
      <c r="C17660" s="15"/>
      <c r="G17660"/>
    </row>
    <row r="17661" spans="3:7" x14ac:dyDescent="0.25">
      <c r="C17661" s="15"/>
      <c r="G17661"/>
    </row>
    <row r="17662" spans="3:7" x14ac:dyDescent="0.25">
      <c r="C17662" s="15"/>
      <c r="G17662"/>
    </row>
    <row r="17663" spans="3:7" x14ac:dyDescent="0.25">
      <c r="C17663" s="15"/>
      <c r="G17663"/>
    </row>
    <row r="17664" spans="3:7" x14ac:dyDescent="0.25">
      <c r="C17664" s="15"/>
      <c r="G17664"/>
    </row>
    <row r="17665" spans="3:7" x14ac:dyDescent="0.25">
      <c r="C17665" s="15"/>
      <c r="G17665"/>
    </row>
    <row r="17666" spans="3:7" x14ac:dyDescent="0.25">
      <c r="C17666" s="15"/>
      <c r="G17666"/>
    </row>
    <row r="17667" spans="3:7" x14ac:dyDescent="0.25">
      <c r="C17667" s="15"/>
      <c r="G17667"/>
    </row>
    <row r="17668" spans="3:7" x14ac:dyDescent="0.25">
      <c r="C17668" s="15"/>
      <c r="G17668"/>
    </row>
    <row r="17669" spans="3:7" x14ac:dyDescent="0.25">
      <c r="C17669" s="15"/>
      <c r="G17669"/>
    </row>
    <row r="17670" spans="3:7" x14ac:dyDescent="0.25">
      <c r="C17670" s="15"/>
      <c r="G17670"/>
    </row>
    <row r="17671" spans="3:7" x14ac:dyDescent="0.25">
      <c r="C17671" s="15"/>
      <c r="G17671"/>
    </row>
    <row r="17672" spans="3:7" x14ac:dyDescent="0.25">
      <c r="C17672" s="15"/>
      <c r="G17672"/>
    </row>
    <row r="17673" spans="3:7" x14ac:dyDescent="0.25">
      <c r="C17673" s="15"/>
      <c r="G17673"/>
    </row>
    <row r="17674" spans="3:7" x14ac:dyDescent="0.25">
      <c r="C17674" s="15"/>
      <c r="G17674"/>
    </row>
    <row r="17675" spans="3:7" x14ac:dyDescent="0.25">
      <c r="C17675" s="15"/>
      <c r="G17675"/>
    </row>
    <row r="17676" spans="3:7" x14ac:dyDescent="0.25">
      <c r="C17676" s="15"/>
      <c r="G17676"/>
    </row>
    <row r="17677" spans="3:7" x14ac:dyDescent="0.25">
      <c r="C17677" s="15"/>
      <c r="G17677"/>
    </row>
    <row r="17678" spans="3:7" x14ac:dyDescent="0.25">
      <c r="C17678" s="15"/>
      <c r="G17678"/>
    </row>
    <row r="17679" spans="3:7" x14ac:dyDescent="0.25">
      <c r="C17679" s="15"/>
      <c r="G17679"/>
    </row>
    <row r="17680" spans="3:7" x14ac:dyDescent="0.25">
      <c r="C17680" s="15"/>
      <c r="G17680"/>
    </row>
    <row r="17681" spans="3:7" x14ac:dyDescent="0.25">
      <c r="C17681" s="15"/>
      <c r="G17681"/>
    </row>
    <row r="17682" spans="3:7" x14ac:dyDescent="0.25">
      <c r="C17682" s="15"/>
      <c r="G17682"/>
    </row>
    <row r="17683" spans="3:7" x14ac:dyDescent="0.25">
      <c r="C17683" s="15"/>
      <c r="G17683"/>
    </row>
    <row r="17684" spans="3:7" x14ac:dyDescent="0.25">
      <c r="C17684" s="15"/>
      <c r="G17684"/>
    </row>
    <row r="17685" spans="3:7" x14ac:dyDescent="0.25">
      <c r="C17685" s="15"/>
      <c r="G17685"/>
    </row>
    <row r="17686" spans="3:7" x14ac:dyDescent="0.25">
      <c r="C17686" s="15"/>
      <c r="G17686"/>
    </row>
    <row r="17687" spans="3:7" x14ac:dyDescent="0.25">
      <c r="C17687" s="15"/>
      <c r="G17687"/>
    </row>
    <row r="17688" spans="3:7" x14ac:dyDescent="0.25">
      <c r="C17688" s="15"/>
      <c r="G17688"/>
    </row>
    <row r="17689" spans="3:7" x14ac:dyDescent="0.25">
      <c r="C17689" s="15"/>
      <c r="G17689"/>
    </row>
    <row r="17690" spans="3:7" x14ac:dyDescent="0.25">
      <c r="C17690" s="15"/>
      <c r="G17690"/>
    </row>
    <row r="17691" spans="3:7" x14ac:dyDescent="0.25">
      <c r="C17691" s="15"/>
      <c r="G17691"/>
    </row>
    <row r="17692" spans="3:7" x14ac:dyDescent="0.25">
      <c r="C17692" s="15"/>
      <c r="G17692"/>
    </row>
    <row r="17693" spans="3:7" x14ac:dyDescent="0.25">
      <c r="C17693" s="15"/>
      <c r="G17693"/>
    </row>
    <row r="17694" spans="3:7" x14ac:dyDescent="0.25">
      <c r="C17694" s="15"/>
      <c r="G17694"/>
    </row>
    <row r="17695" spans="3:7" x14ac:dyDescent="0.25">
      <c r="C17695" s="15"/>
      <c r="G17695"/>
    </row>
    <row r="17696" spans="3:7" x14ac:dyDescent="0.25">
      <c r="C17696" s="15"/>
      <c r="G17696"/>
    </row>
    <row r="17697" spans="3:7" x14ac:dyDescent="0.25">
      <c r="C17697" s="15"/>
      <c r="G17697"/>
    </row>
    <row r="17698" spans="3:7" x14ac:dyDescent="0.25">
      <c r="C17698" s="15"/>
      <c r="G17698"/>
    </row>
    <row r="17699" spans="3:7" x14ac:dyDescent="0.25">
      <c r="C17699" s="15"/>
      <c r="G17699"/>
    </row>
    <row r="17700" spans="3:7" x14ac:dyDescent="0.25">
      <c r="C17700" s="15"/>
      <c r="G17700"/>
    </row>
    <row r="17701" spans="3:7" x14ac:dyDescent="0.25">
      <c r="C17701" s="15"/>
      <c r="G17701"/>
    </row>
    <row r="17702" spans="3:7" x14ac:dyDescent="0.25">
      <c r="C17702" s="15"/>
      <c r="G17702"/>
    </row>
    <row r="17703" spans="3:7" x14ac:dyDescent="0.25">
      <c r="C17703" s="15"/>
      <c r="G17703"/>
    </row>
    <row r="17704" spans="3:7" x14ac:dyDescent="0.25">
      <c r="C17704" s="15"/>
      <c r="G17704"/>
    </row>
    <row r="17705" spans="3:7" x14ac:dyDescent="0.25">
      <c r="C17705" s="15"/>
      <c r="G17705"/>
    </row>
    <row r="17706" spans="3:7" x14ac:dyDescent="0.25">
      <c r="C17706" s="15"/>
      <c r="G17706"/>
    </row>
    <row r="17707" spans="3:7" x14ac:dyDescent="0.25">
      <c r="C17707" s="15"/>
      <c r="G17707"/>
    </row>
    <row r="17708" spans="3:7" x14ac:dyDescent="0.25">
      <c r="C17708" s="15"/>
      <c r="G17708"/>
    </row>
    <row r="17709" spans="3:7" x14ac:dyDescent="0.25">
      <c r="C17709" s="15"/>
      <c r="G17709"/>
    </row>
    <row r="17710" spans="3:7" x14ac:dyDescent="0.25">
      <c r="C17710" s="15"/>
      <c r="G17710"/>
    </row>
    <row r="17711" spans="3:7" x14ac:dyDescent="0.25">
      <c r="C17711" s="15"/>
      <c r="G17711"/>
    </row>
    <row r="17712" spans="3:7" x14ac:dyDescent="0.25">
      <c r="C17712" s="15"/>
      <c r="G17712"/>
    </row>
    <row r="17713" spans="3:7" x14ac:dyDescent="0.25">
      <c r="C17713" s="15"/>
      <c r="G17713"/>
    </row>
    <row r="17714" spans="3:7" x14ac:dyDescent="0.25">
      <c r="C17714" s="15"/>
      <c r="G17714"/>
    </row>
    <row r="17715" spans="3:7" x14ac:dyDescent="0.25">
      <c r="C17715" s="15"/>
      <c r="G17715"/>
    </row>
    <row r="17716" spans="3:7" x14ac:dyDescent="0.25">
      <c r="C17716" s="15"/>
      <c r="G17716"/>
    </row>
    <row r="17717" spans="3:7" x14ac:dyDescent="0.25">
      <c r="C17717" s="15"/>
      <c r="G17717"/>
    </row>
    <row r="17718" spans="3:7" x14ac:dyDescent="0.25">
      <c r="C17718" s="15"/>
      <c r="G17718"/>
    </row>
    <row r="17719" spans="3:7" x14ac:dyDescent="0.25">
      <c r="C17719" s="15"/>
      <c r="G17719"/>
    </row>
    <row r="17720" spans="3:7" x14ac:dyDescent="0.25">
      <c r="C17720" s="15"/>
      <c r="G17720"/>
    </row>
    <row r="17721" spans="3:7" x14ac:dyDescent="0.25">
      <c r="C17721" s="15"/>
      <c r="G17721"/>
    </row>
    <row r="17722" spans="3:7" x14ac:dyDescent="0.25">
      <c r="C17722" s="15"/>
      <c r="G17722"/>
    </row>
    <row r="17723" spans="3:7" x14ac:dyDescent="0.25">
      <c r="C17723" s="15"/>
      <c r="G17723"/>
    </row>
    <row r="17724" spans="3:7" x14ac:dyDescent="0.25">
      <c r="C17724" s="15"/>
      <c r="G17724"/>
    </row>
    <row r="17725" spans="3:7" x14ac:dyDescent="0.25">
      <c r="C17725" s="15"/>
      <c r="G17725"/>
    </row>
    <row r="17726" spans="3:7" x14ac:dyDescent="0.25">
      <c r="C17726" s="15"/>
      <c r="G17726"/>
    </row>
    <row r="17727" spans="3:7" x14ac:dyDescent="0.25">
      <c r="C17727" s="15"/>
      <c r="G17727"/>
    </row>
    <row r="17728" spans="3:7" x14ac:dyDescent="0.25">
      <c r="C17728" s="15"/>
      <c r="G17728"/>
    </row>
    <row r="17729" spans="3:7" x14ac:dyDescent="0.25">
      <c r="C17729" s="15"/>
      <c r="G17729"/>
    </row>
    <row r="17730" spans="3:7" x14ac:dyDescent="0.25">
      <c r="C17730" s="15"/>
      <c r="G17730"/>
    </row>
    <row r="17731" spans="3:7" x14ac:dyDescent="0.25">
      <c r="C17731" s="15"/>
      <c r="G17731"/>
    </row>
    <row r="17732" spans="3:7" x14ac:dyDescent="0.25">
      <c r="C17732" s="15"/>
      <c r="G17732"/>
    </row>
    <row r="17733" spans="3:7" x14ac:dyDescent="0.25">
      <c r="C17733" s="15"/>
      <c r="G17733"/>
    </row>
    <row r="17734" spans="3:7" x14ac:dyDescent="0.25">
      <c r="C17734" s="15"/>
      <c r="G17734"/>
    </row>
    <row r="17735" spans="3:7" x14ac:dyDescent="0.25">
      <c r="C17735" s="15"/>
      <c r="G17735"/>
    </row>
    <row r="17736" spans="3:7" x14ac:dyDescent="0.25">
      <c r="C17736" s="15"/>
      <c r="G17736"/>
    </row>
    <row r="17737" spans="3:7" x14ac:dyDescent="0.25">
      <c r="C17737" s="15"/>
      <c r="G17737"/>
    </row>
    <row r="17738" spans="3:7" x14ac:dyDescent="0.25">
      <c r="C17738" s="15"/>
      <c r="G17738"/>
    </row>
    <row r="17739" spans="3:7" x14ac:dyDescent="0.25">
      <c r="C17739" s="15"/>
      <c r="G17739"/>
    </row>
    <row r="17740" spans="3:7" x14ac:dyDescent="0.25">
      <c r="C17740" s="15"/>
      <c r="G17740"/>
    </row>
    <row r="17741" spans="3:7" x14ac:dyDescent="0.25">
      <c r="C17741" s="15"/>
      <c r="G17741"/>
    </row>
    <row r="17742" spans="3:7" x14ac:dyDescent="0.25">
      <c r="C17742" s="15"/>
      <c r="G17742"/>
    </row>
    <row r="17743" spans="3:7" x14ac:dyDescent="0.25">
      <c r="C17743" s="15"/>
      <c r="G17743"/>
    </row>
    <row r="17744" spans="3:7" x14ac:dyDescent="0.25">
      <c r="C17744" s="15"/>
      <c r="G17744"/>
    </row>
    <row r="17745" spans="3:7" x14ac:dyDescent="0.25">
      <c r="C17745" s="15"/>
      <c r="G17745"/>
    </row>
    <row r="17746" spans="3:7" x14ac:dyDescent="0.25">
      <c r="C17746" s="15"/>
      <c r="G17746"/>
    </row>
    <row r="17747" spans="3:7" x14ac:dyDescent="0.25">
      <c r="C17747" s="15"/>
      <c r="G17747"/>
    </row>
    <row r="17748" spans="3:7" x14ac:dyDescent="0.25">
      <c r="C17748" s="15"/>
      <c r="G17748"/>
    </row>
    <row r="17749" spans="3:7" x14ac:dyDescent="0.25">
      <c r="C17749" s="15"/>
      <c r="G17749"/>
    </row>
    <row r="17750" spans="3:7" x14ac:dyDescent="0.25">
      <c r="C17750" s="15"/>
      <c r="G17750"/>
    </row>
    <row r="17751" spans="3:7" x14ac:dyDescent="0.25">
      <c r="C17751" s="15"/>
      <c r="G17751"/>
    </row>
    <row r="17752" spans="3:7" x14ac:dyDescent="0.25">
      <c r="C17752" s="15"/>
      <c r="G17752"/>
    </row>
    <row r="17753" spans="3:7" x14ac:dyDescent="0.25">
      <c r="C17753" s="15"/>
      <c r="G17753"/>
    </row>
    <row r="17754" spans="3:7" x14ac:dyDescent="0.25">
      <c r="C17754" s="15"/>
      <c r="G17754"/>
    </row>
    <row r="17755" spans="3:7" x14ac:dyDescent="0.25">
      <c r="C17755" s="15"/>
      <c r="G17755"/>
    </row>
    <row r="17756" spans="3:7" x14ac:dyDescent="0.25">
      <c r="C17756" s="15"/>
      <c r="G17756"/>
    </row>
    <row r="17757" spans="3:7" x14ac:dyDescent="0.25">
      <c r="C17757" s="15"/>
      <c r="G17757"/>
    </row>
    <row r="17758" spans="3:7" x14ac:dyDescent="0.25">
      <c r="C17758" s="15"/>
      <c r="G17758"/>
    </row>
    <row r="17759" spans="3:7" x14ac:dyDescent="0.25">
      <c r="C17759" s="15"/>
      <c r="G17759"/>
    </row>
    <row r="17760" spans="3:7" x14ac:dyDescent="0.25">
      <c r="C17760" s="15"/>
      <c r="G17760"/>
    </row>
    <row r="17761" spans="3:7" x14ac:dyDescent="0.25">
      <c r="C17761" s="15"/>
      <c r="G17761"/>
    </row>
    <row r="17762" spans="3:7" x14ac:dyDescent="0.25">
      <c r="C17762" s="15"/>
      <c r="G17762"/>
    </row>
    <row r="17763" spans="3:7" x14ac:dyDescent="0.25">
      <c r="C17763" s="15"/>
      <c r="G17763"/>
    </row>
    <row r="17764" spans="3:7" x14ac:dyDescent="0.25">
      <c r="C17764" s="15"/>
      <c r="G17764"/>
    </row>
    <row r="17765" spans="3:7" x14ac:dyDescent="0.25">
      <c r="C17765" s="15"/>
      <c r="G17765"/>
    </row>
    <row r="17766" spans="3:7" x14ac:dyDescent="0.25">
      <c r="C17766" s="15"/>
      <c r="G17766"/>
    </row>
    <row r="17767" spans="3:7" x14ac:dyDescent="0.25">
      <c r="C17767" s="15"/>
      <c r="G17767"/>
    </row>
    <row r="17768" spans="3:7" x14ac:dyDescent="0.25">
      <c r="C17768" s="15"/>
      <c r="G17768"/>
    </row>
    <row r="17769" spans="3:7" x14ac:dyDescent="0.25">
      <c r="C17769" s="15"/>
      <c r="G17769"/>
    </row>
    <row r="17770" spans="3:7" x14ac:dyDescent="0.25">
      <c r="C17770" s="15"/>
      <c r="G17770"/>
    </row>
    <row r="17771" spans="3:7" x14ac:dyDescent="0.25">
      <c r="C17771" s="15"/>
      <c r="G17771"/>
    </row>
    <row r="17772" spans="3:7" x14ac:dyDescent="0.25">
      <c r="C17772" s="15"/>
      <c r="G17772"/>
    </row>
    <row r="17773" spans="3:7" x14ac:dyDescent="0.25">
      <c r="C17773" s="15"/>
      <c r="G17773"/>
    </row>
    <row r="17774" spans="3:7" x14ac:dyDescent="0.25">
      <c r="C17774" s="15"/>
      <c r="G17774"/>
    </row>
    <row r="17775" spans="3:7" x14ac:dyDescent="0.25">
      <c r="C17775" s="15"/>
      <c r="G17775"/>
    </row>
    <row r="17776" spans="3:7" x14ac:dyDescent="0.25">
      <c r="C17776" s="15"/>
      <c r="G17776"/>
    </row>
    <row r="17777" spans="3:7" x14ac:dyDescent="0.25">
      <c r="C17777" s="15"/>
      <c r="G17777"/>
    </row>
    <row r="17778" spans="3:7" x14ac:dyDescent="0.25">
      <c r="C17778" s="15"/>
      <c r="G17778"/>
    </row>
    <row r="17779" spans="3:7" x14ac:dyDescent="0.25">
      <c r="C17779" s="15"/>
      <c r="G17779"/>
    </row>
    <row r="17780" spans="3:7" x14ac:dyDescent="0.25">
      <c r="C17780" s="15"/>
      <c r="G17780"/>
    </row>
    <row r="17781" spans="3:7" x14ac:dyDescent="0.25">
      <c r="C17781" s="15"/>
      <c r="G17781"/>
    </row>
    <row r="17782" spans="3:7" x14ac:dyDescent="0.25">
      <c r="C17782" s="15"/>
      <c r="G17782"/>
    </row>
    <row r="17783" spans="3:7" x14ac:dyDescent="0.25">
      <c r="C17783" s="15"/>
      <c r="G17783"/>
    </row>
    <row r="17784" spans="3:7" x14ac:dyDescent="0.25">
      <c r="C17784" s="15"/>
      <c r="G17784"/>
    </row>
    <row r="17785" spans="3:7" x14ac:dyDescent="0.25">
      <c r="C17785" s="15"/>
      <c r="G17785"/>
    </row>
    <row r="17786" spans="3:7" x14ac:dyDescent="0.25">
      <c r="C17786" s="15"/>
      <c r="G17786"/>
    </row>
    <row r="17787" spans="3:7" x14ac:dyDescent="0.25">
      <c r="C17787" s="15"/>
      <c r="G17787"/>
    </row>
    <row r="17788" spans="3:7" x14ac:dyDescent="0.25">
      <c r="C17788" s="15"/>
      <c r="G17788"/>
    </row>
    <row r="17789" spans="3:7" x14ac:dyDescent="0.25">
      <c r="C17789" s="15"/>
      <c r="G17789"/>
    </row>
    <row r="17790" spans="3:7" x14ac:dyDescent="0.25">
      <c r="C17790" s="15"/>
      <c r="G17790"/>
    </row>
    <row r="17791" spans="3:7" x14ac:dyDescent="0.25">
      <c r="C17791" s="15"/>
      <c r="G17791"/>
    </row>
    <row r="17792" spans="3:7" x14ac:dyDescent="0.25">
      <c r="C17792" s="15"/>
      <c r="G17792"/>
    </row>
    <row r="17793" spans="3:7" x14ac:dyDescent="0.25">
      <c r="C17793" s="15"/>
      <c r="G17793"/>
    </row>
    <row r="17794" spans="3:7" x14ac:dyDescent="0.25">
      <c r="C17794" s="15"/>
      <c r="G17794"/>
    </row>
    <row r="17795" spans="3:7" x14ac:dyDescent="0.25">
      <c r="C17795" s="15"/>
      <c r="G17795"/>
    </row>
    <row r="17796" spans="3:7" x14ac:dyDescent="0.25">
      <c r="C17796" s="15"/>
      <c r="G17796"/>
    </row>
    <row r="17797" spans="3:7" x14ac:dyDescent="0.25">
      <c r="C17797" s="15"/>
      <c r="G17797"/>
    </row>
    <row r="17798" spans="3:7" x14ac:dyDescent="0.25">
      <c r="C17798" s="15"/>
      <c r="G17798"/>
    </row>
    <row r="17799" spans="3:7" x14ac:dyDescent="0.25">
      <c r="C17799" s="15"/>
      <c r="G17799"/>
    </row>
    <row r="17800" spans="3:7" x14ac:dyDescent="0.25">
      <c r="C17800" s="15"/>
      <c r="G17800"/>
    </row>
    <row r="17801" spans="3:7" x14ac:dyDescent="0.25">
      <c r="C17801" s="15"/>
      <c r="G17801"/>
    </row>
    <row r="17802" spans="3:7" x14ac:dyDescent="0.25">
      <c r="C17802" s="15"/>
      <c r="G17802"/>
    </row>
    <row r="17803" spans="3:7" x14ac:dyDescent="0.25">
      <c r="C17803" s="15"/>
      <c r="G17803"/>
    </row>
    <row r="17804" spans="3:7" x14ac:dyDescent="0.25">
      <c r="C17804" s="15"/>
      <c r="G17804"/>
    </row>
    <row r="17805" spans="3:7" x14ac:dyDescent="0.25">
      <c r="C17805" s="15"/>
      <c r="G17805"/>
    </row>
    <row r="17806" spans="3:7" x14ac:dyDescent="0.25">
      <c r="C17806" s="15"/>
      <c r="G17806"/>
    </row>
    <row r="17807" spans="3:7" x14ac:dyDescent="0.25">
      <c r="C17807" s="15"/>
      <c r="G17807"/>
    </row>
    <row r="17808" spans="3:7" x14ac:dyDescent="0.25">
      <c r="C17808" s="15"/>
      <c r="G17808"/>
    </row>
    <row r="17809" spans="3:7" x14ac:dyDescent="0.25">
      <c r="C17809" s="15"/>
      <c r="G17809"/>
    </row>
    <row r="17810" spans="3:7" x14ac:dyDescent="0.25">
      <c r="C17810" s="15"/>
      <c r="G17810"/>
    </row>
    <row r="17811" spans="3:7" x14ac:dyDescent="0.25">
      <c r="C17811" s="15"/>
      <c r="G17811"/>
    </row>
    <row r="17812" spans="3:7" x14ac:dyDescent="0.25">
      <c r="C17812" s="15"/>
      <c r="G17812"/>
    </row>
    <row r="17813" spans="3:7" x14ac:dyDescent="0.25">
      <c r="C17813" s="15"/>
      <c r="G17813"/>
    </row>
    <row r="17814" spans="3:7" x14ac:dyDescent="0.25">
      <c r="C17814" s="15"/>
      <c r="G17814"/>
    </row>
    <row r="17815" spans="3:7" x14ac:dyDescent="0.25">
      <c r="C17815" s="15"/>
      <c r="G17815"/>
    </row>
    <row r="17816" spans="3:7" x14ac:dyDescent="0.25">
      <c r="C17816" s="15"/>
      <c r="G17816"/>
    </row>
    <row r="17817" spans="3:7" x14ac:dyDescent="0.25">
      <c r="C17817" s="15"/>
      <c r="G17817"/>
    </row>
    <row r="17818" spans="3:7" x14ac:dyDescent="0.25">
      <c r="C17818" s="15"/>
      <c r="G17818"/>
    </row>
    <row r="17819" spans="3:7" x14ac:dyDescent="0.25">
      <c r="C17819" s="15"/>
      <c r="G17819"/>
    </row>
    <row r="17820" spans="3:7" x14ac:dyDescent="0.25">
      <c r="C17820" s="15"/>
      <c r="G17820"/>
    </row>
    <row r="17821" spans="3:7" x14ac:dyDescent="0.25">
      <c r="C17821" s="15"/>
      <c r="G17821"/>
    </row>
    <row r="17822" spans="3:7" x14ac:dyDescent="0.25">
      <c r="C17822" s="15"/>
      <c r="G17822"/>
    </row>
    <row r="17823" spans="3:7" x14ac:dyDescent="0.25">
      <c r="C17823" s="15"/>
      <c r="G17823"/>
    </row>
    <row r="17824" spans="3:7" x14ac:dyDescent="0.25">
      <c r="C17824" s="15"/>
      <c r="G17824"/>
    </row>
    <row r="17825" spans="3:7" x14ac:dyDescent="0.25">
      <c r="C17825" s="15"/>
      <c r="G17825"/>
    </row>
    <row r="17826" spans="3:7" x14ac:dyDescent="0.25">
      <c r="C17826" s="15"/>
      <c r="G17826"/>
    </row>
    <row r="17827" spans="3:7" x14ac:dyDescent="0.25">
      <c r="C17827" s="15"/>
      <c r="G17827"/>
    </row>
    <row r="17828" spans="3:7" x14ac:dyDescent="0.25">
      <c r="C17828" s="15"/>
      <c r="G17828"/>
    </row>
    <row r="17829" spans="3:7" x14ac:dyDescent="0.25">
      <c r="C17829" s="15"/>
      <c r="G17829"/>
    </row>
    <row r="17830" spans="3:7" x14ac:dyDescent="0.25">
      <c r="C17830" s="15"/>
      <c r="G17830"/>
    </row>
    <row r="17831" spans="3:7" x14ac:dyDescent="0.25">
      <c r="C17831" s="15"/>
      <c r="G17831"/>
    </row>
    <row r="17832" spans="3:7" x14ac:dyDescent="0.25">
      <c r="C17832" s="15"/>
      <c r="G17832"/>
    </row>
    <row r="17833" spans="3:7" x14ac:dyDescent="0.25">
      <c r="C17833" s="15"/>
      <c r="G17833"/>
    </row>
    <row r="17834" spans="3:7" x14ac:dyDescent="0.25">
      <c r="C17834" s="15"/>
      <c r="G17834"/>
    </row>
    <row r="17835" spans="3:7" x14ac:dyDescent="0.25">
      <c r="C17835" s="15"/>
      <c r="G17835"/>
    </row>
    <row r="17836" spans="3:7" x14ac:dyDescent="0.25">
      <c r="C17836" s="15"/>
      <c r="G17836"/>
    </row>
    <row r="17837" spans="3:7" x14ac:dyDescent="0.25">
      <c r="C17837" s="15"/>
      <c r="G17837"/>
    </row>
    <row r="17838" spans="3:7" x14ac:dyDescent="0.25">
      <c r="C17838" s="15"/>
      <c r="G17838"/>
    </row>
    <row r="17839" spans="3:7" x14ac:dyDescent="0.25">
      <c r="C17839" s="15"/>
      <c r="G17839"/>
    </row>
    <row r="17840" spans="3:7" x14ac:dyDescent="0.25">
      <c r="C17840" s="15"/>
      <c r="G17840"/>
    </row>
    <row r="17841" spans="3:7" x14ac:dyDescent="0.25">
      <c r="C17841" s="15"/>
      <c r="G17841"/>
    </row>
    <row r="17842" spans="3:7" x14ac:dyDescent="0.25">
      <c r="C17842" s="15"/>
      <c r="G17842"/>
    </row>
    <row r="17843" spans="3:7" x14ac:dyDescent="0.25">
      <c r="C17843" s="15"/>
      <c r="G17843"/>
    </row>
    <row r="17844" spans="3:7" x14ac:dyDescent="0.25">
      <c r="C17844" s="15"/>
      <c r="G17844"/>
    </row>
    <row r="17845" spans="3:7" x14ac:dyDescent="0.25">
      <c r="C17845" s="15"/>
      <c r="G17845"/>
    </row>
    <row r="17846" spans="3:7" x14ac:dyDescent="0.25">
      <c r="C17846" s="15"/>
      <c r="G17846"/>
    </row>
    <row r="17847" spans="3:7" x14ac:dyDescent="0.25">
      <c r="C17847" s="15"/>
      <c r="G17847"/>
    </row>
    <row r="17848" spans="3:7" x14ac:dyDescent="0.25">
      <c r="C17848" s="15"/>
      <c r="G17848"/>
    </row>
    <row r="17849" spans="3:7" x14ac:dyDescent="0.25">
      <c r="C17849" s="15"/>
      <c r="G17849"/>
    </row>
    <row r="17850" spans="3:7" x14ac:dyDescent="0.25">
      <c r="C17850" s="15"/>
      <c r="G17850"/>
    </row>
    <row r="17851" spans="3:7" x14ac:dyDescent="0.25">
      <c r="C17851" s="15"/>
      <c r="G17851"/>
    </row>
    <row r="17852" spans="3:7" x14ac:dyDescent="0.25">
      <c r="C17852" s="15"/>
      <c r="G17852"/>
    </row>
    <row r="17853" spans="3:7" x14ac:dyDescent="0.25">
      <c r="C17853" s="15"/>
      <c r="G17853"/>
    </row>
    <row r="17854" spans="3:7" x14ac:dyDescent="0.25">
      <c r="C17854" s="15"/>
      <c r="G17854"/>
    </row>
    <row r="17855" spans="3:7" x14ac:dyDescent="0.25">
      <c r="C17855" s="15"/>
      <c r="G17855"/>
    </row>
    <row r="17856" spans="3:7" x14ac:dyDescent="0.25">
      <c r="C17856" s="15"/>
      <c r="G17856"/>
    </row>
    <row r="17857" spans="3:7" x14ac:dyDescent="0.25">
      <c r="C17857" s="15"/>
      <c r="G17857"/>
    </row>
    <row r="17858" spans="3:7" x14ac:dyDescent="0.25">
      <c r="C17858" s="15"/>
      <c r="G17858"/>
    </row>
    <row r="17859" spans="3:7" x14ac:dyDescent="0.25">
      <c r="C17859" s="15"/>
      <c r="G17859"/>
    </row>
    <row r="17860" spans="3:7" x14ac:dyDescent="0.25">
      <c r="C17860" s="15"/>
      <c r="G17860"/>
    </row>
    <row r="17861" spans="3:7" x14ac:dyDescent="0.25">
      <c r="C17861" s="15"/>
      <c r="G17861"/>
    </row>
    <row r="17862" spans="3:7" x14ac:dyDescent="0.25">
      <c r="C17862" s="15"/>
      <c r="G17862"/>
    </row>
    <row r="17863" spans="3:7" x14ac:dyDescent="0.25">
      <c r="C17863" s="15"/>
      <c r="G17863"/>
    </row>
    <row r="17864" spans="3:7" x14ac:dyDescent="0.25">
      <c r="C17864" s="15"/>
      <c r="G17864"/>
    </row>
    <row r="17865" spans="3:7" x14ac:dyDescent="0.25">
      <c r="C17865" s="15"/>
      <c r="G17865"/>
    </row>
    <row r="17866" spans="3:7" x14ac:dyDescent="0.25">
      <c r="C17866" s="15"/>
      <c r="G17866"/>
    </row>
    <row r="17867" spans="3:7" x14ac:dyDescent="0.25">
      <c r="C17867" s="15"/>
      <c r="G17867"/>
    </row>
    <row r="17868" spans="3:7" x14ac:dyDescent="0.25">
      <c r="C17868" s="15"/>
      <c r="G17868"/>
    </row>
    <row r="17869" spans="3:7" x14ac:dyDescent="0.25">
      <c r="C17869" s="15"/>
      <c r="G17869"/>
    </row>
    <row r="17870" spans="3:7" x14ac:dyDescent="0.25">
      <c r="C17870" s="15"/>
      <c r="G17870"/>
    </row>
    <row r="17871" spans="3:7" x14ac:dyDescent="0.25">
      <c r="C17871" s="15"/>
      <c r="G17871"/>
    </row>
    <row r="17872" spans="3:7" x14ac:dyDescent="0.25">
      <c r="C17872" s="15"/>
      <c r="G17872"/>
    </row>
    <row r="17873" spans="3:7" x14ac:dyDescent="0.25">
      <c r="C17873" s="15"/>
      <c r="G17873"/>
    </row>
    <row r="17874" spans="3:7" x14ac:dyDescent="0.25">
      <c r="C17874" s="15"/>
      <c r="G17874"/>
    </row>
    <row r="17875" spans="3:7" x14ac:dyDescent="0.25">
      <c r="C17875" s="15"/>
      <c r="G17875"/>
    </row>
    <row r="17876" spans="3:7" x14ac:dyDescent="0.25">
      <c r="C17876" s="15"/>
      <c r="G17876"/>
    </row>
    <row r="17877" spans="3:7" x14ac:dyDescent="0.25">
      <c r="C17877" s="15"/>
      <c r="G17877"/>
    </row>
    <row r="17878" spans="3:7" x14ac:dyDescent="0.25">
      <c r="C17878" s="15"/>
      <c r="G17878"/>
    </row>
    <row r="17879" spans="3:7" x14ac:dyDescent="0.25">
      <c r="C17879" s="15"/>
      <c r="G17879"/>
    </row>
    <row r="17880" spans="3:7" x14ac:dyDescent="0.25">
      <c r="C17880" s="15"/>
      <c r="G17880"/>
    </row>
    <row r="17881" spans="3:7" x14ac:dyDescent="0.25">
      <c r="C17881" s="15"/>
      <c r="G17881"/>
    </row>
    <row r="17882" spans="3:7" x14ac:dyDescent="0.25">
      <c r="C17882" s="15"/>
      <c r="G17882"/>
    </row>
    <row r="17883" spans="3:7" x14ac:dyDescent="0.25">
      <c r="C17883" s="15"/>
      <c r="G17883"/>
    </row>
    <row r="17884" spans="3:7" x14ac:dyDescent="0.25">
      <c r="C17884" s="15"/>
      <c r="G17884"/>
    </row>
    <row r="17885" spans="3:7" x14ac:dyDescent="0.25">
      <c r="C17885" s="15"/>
      <c r="G17885"/>
    </row>
    <row r="17886" spans="3:7" x14ac:dyDescent="0.25">
      <c r="C17886" s="15"/>
      <c r="G17886"/>
    </row>
    <row r="17887" spans="3:7" x14ac:dyDescent="0.25">
      <c r="C17887" s="15"/>
      <c r="G17887"/>
    </row>
    <row r="17888" spans="3:7" x14ac:dyDescent="0.25">
      <c r="C17888" s="15"/>
      <c r="G17888"/>
    </row>
    <row r="17889" spans="3:7" x14ac:dyDescent="0.25">
      <c r="C17889" s="15"/>
      <c r="G17889"/>
    </row>
    <row r="17890" spans="3:7" x14ac:dyDescent="0.25">
      <c r="C17890" s="15"/>
      <c r="G17890"/>
    </row>
    <row r="17891" spans="3:7" x14ac:dyDescent="0.25">
      <c r="C17891" s="15"/>
      <c r="G17891"/>
    </row>
    <row r="17892" spans="3:7" x14ac:dyDescent="0.25">
      <c r="C17892" s="15"/>
      <c r="G17892"/>
    </row>
    <row r="17893" spans="3:7" x14ac:dyDescent="0.25">
      <c r="C17893" s="15"/>
      <c r="G17893"/>
    </row>
    <row r="17894" spans="3:7" x14ac:dyDescent="0.25">
      <c r="C17894" s="15"/>
      <c r="G17894"/>
    </row>
    <row r="17895" spans="3:7" x14ac:dyDescent="0.25">
      <c r="C17895" s="15"/>
      <c r="G17895"/>
    </row>
    <row r="17896" spans="3:7" x14ac:dyDescent="0.25">
      <c r="C17896" s="15"/>
      <c r="G17896"/>
    </row>
    <row r="17897" spans="3:7" x14ac:dyDescent="0.25">
      <c r="C17897" s="15"/>
      <c r="G17897"/>
    </row>
    <row r="17898" spans="3:7" x14ac:dyDescent="0.25">
      <c r="C17898" s="15"/>
      <c r="G17898"/>
    </row>
    <row r="17899" spans="3:7" x14ac:dyDescent="0.25">
      <c r="C17899" s="15"/>
      <c r="G17899"/>
    </row>
    <row r="17900" spans="3:7" x14ac:dyDescent="0.25">
      <c r="C17900" s="15"/>
      <c r="G17900"/>
    </row>
    <row r="17901" spans="3:7" x14ac:dyDescent="0.25">
      <c r="C17901" s="15"/>
      <c r="G17901"/>
    </row>
    <row r="17902" spans="3:7" x14ac:dyDescent="0.25">
      <c r="C17902" s="15"/>
      <c r="G17902"/>
    </row>
    <row r="17903" spans="3:7" x14ac:dyDescent="0.25">
      <c r="C17903" s="15"/>
      <c r="G17903"/>
    </row>
    <row r="17904" spans="3:7" x14ac:dyDescent="0.25">
      <c r="C17904" s="15"/>
      <c r="G17904"/>
    </row>
    <row r="17905" spans="3:7" x14ac:dyDescent="0.25">
      <c r="C17905" s="15"/>
      <c r="G17905"/>
    </row>
    <row r="17906" spans="3:7" x14ac:dyDescent="0.25">
      <c r="C17906" s="15"/>
      <c r="G17906"/>
    </row>
    <row r="17907" spans="3:7" x14ac:dyDescent="0.25">
      <c r="C17907" s="15"/>
      <c r="G17907"/>
    </row>
    <row r="17908" spans="3:7" x14ac:dyDescent="0.25">
      <c r="C17908" s="15"/>
      <c r="G17908"/>
    </row>
    <row r="17909" spans="3:7" x14ac:dyDescent="0.25">
      <c r="C17909" s="15"/>
      <c r="G17909"/>
    </row>
    <row r="17910" spans="3:7" x14ac:dyDescent="0.25">
      <c r="C17910" s="15"/>
      <c r="G17910"/>
    </row>
    <row r="17911" spans="3:7" x14ac:dyDescent="0.25">
      <c r="C17911" s="15"/>
      <c r="G17911"/>
    </row>
    <row r="17912" spans="3:7" x14ac:dyDescent="0.25">
      <c r="C17912" s="15"/>
      <c r="G17912"/>
    </row>
    <row r="17913" spans="3:7" x14ac:dyDescent="0.25">
      <c r="C17913" s="15"/>
      <c r="G17913"/>
    </row>
    <row r="17914" spans="3:7" x14ac:dyDescent="0.25">
      <c r="C17914" s="15"/>
      <c r="G17914"/>
    </row>
    <row r="17915" spans="3:7" x14ac:dyDescent="0.25">
      <c r="C17915" s="15"/>
      <c r="G17915"/>
    </row>
    <row r="17916" spans="3:7" x14ac:dyDescent="0.25">
      <c r="C17916" s="15"/>
      <c r="G17916"/>
    </row>
    <row r="17917" spans="3:7" x14ac:dyDescent="0.25">
      <c r="C17917" s="15"/>
      <c r="G17917"/>
    </row>
    <row r="17918" spans="3:7" x14ac:dyDescent="0.25">
      <c r="C17918" s="15"/>
      <c r="G17918"/>
    </row>
    <row r="17919" spans="3:7" x14ac:dyDescent="0.25">
      <c r="C17919" s="15"/>
      <c r="G17919"/>
    </row>
    <row r="17920" spans="3:7" x14ac:dyDescent="0.25">
      <c r="C17920" s="15"/>
      <c r="G17920"/>
    </row>
    <row r="17921" spans="3:7" x14ac:dyDescent="0.25">
      <c r="C17921" s="15"/>
      <c r="G17921"/>
    </row>
    <row r="17922" spans="3:7" x14ac:dyDescent="0.25">
      <c r="C17922" s="15"/>
      <c r="G17922"/>
    </row>
    <row r="17923" spans="3:7" x14ac:dyDescent="0.25">
      <c r="C17923" s="15"/>
      <c r="G17923"/>
    </row>
    <row r="17924" spans="3:7" x14ac:dyDescent="0.25">
      <c r="C17924" s="15"/>
      <c r="G17924"/>
    </row>
    <row r="17925" spans="3:7" x14ac:dyDescent="0.25">
      <c r="C17925" s="15"/>
      <c r="G17925"/>
    </row>
    <row r="17926" spans="3:7" x14ac:dyDescent="0.25">
      <c r="C17926" s="15"/>
      <c r="G17926"/>
    </row>
    <row r="17927" spans="3:7" x14ac:dyDescent="0.25">
      <c r="C17927" s="15"/>
      <c r="G17927"/>
    </row>
    <row r="17928" spans="3:7" x14ac:dyDescent="0.25">
      <c r="C17928" s="15"/>
      <c r="G17928"/>
    </row>
    <row r="17929" spans="3:7" x14ac:dyDescent="0.25">
      <c r="C17929" s="15"/>
      <c r="G17929"/>
    </row>
    <row r="17930" spans="3:7" x14ac:dyDescent="0.25">
      <c r="C17930" s="15"/>
      <c r="G17930"/>
    </row>
    <row r="17931" spans="3:7" x14ac:dyDescent="0.25">
      <c r="C17931" s="15"/>
      <c r="G17931"/>
    </row>
    <row r="17932" spans="3:7" x14ac:dyDescent="0.25">
      <c r="C17932" s="15"/>
      <c r="G17932"/>
    </row>
    <row r="17933" spans="3:7" x14ac:dyDescent="0.25">
      <c r="C17933" s="15"/>
      <c r="G17933"/>
    </row>
    <row r="17934" spans="3:7" x14ac:dyDescent="0.25">
      <c r="C17934" s="15"/>
      <c r="G17934"/>
    </row>
    <row r="17935" spans="3:7" x14ac:dyDescent="0.25">
      <c r="C17935" s="15"/>
      <c r="G17935"/>
    </row>
    <row r="17936" spans="3:7" x14ac:dyDescent="0.25">
      <c r="C17936" s="15"/>
      <c r="G17936"/>
    </row>
    <row r="17937" spans="3:7" x14ac:dyDescent="0.25">
      <c r="C17937" s="15"/>
      <c r="G17937"/>
    </row>
    <row r="17938" spans="3:7" x14ac:dyDescent="0.25">
      <c r="C17938" s="15"/>
      <c r="G17938"/>
    </row>
    <row r="17939" spans="3:7" x14ac:dyDescent="0.25">
      <c r="C17939" s="15"/>
      <c r="G17939"/>
    </row>
    <row r="17940" spans="3:7" x14ac:dyDescent="0.25">
      <c r="C17940" s="15"/>
      <c r="G17940"/>
    </row>
    <row r="17941" spans="3:7" x14ac:dyDescent="0.25">
      <c r="C17941" s="15"/>
      <c r="G17941"/>
    </row>
    <row r="17942" spans="3:7" x14ac:dyDescent="0.25">
      <c r="C17942" s="15"/>
      <c r="G17942"/>
    </row>
    <row r="17943" spans="3:7" x14ac:dyDescent="0.25">
      <c r="C17943" s="15"/>
      <c r="G17943"/>
    </row>
    <row r="17944" spans="3:7" x14ac:dyDescent="0.25">
      <c r="C17944" s="15"/>
      <c r="G17944"/>
    </row>
    <row r="17945" spans="3:7" x14ac:dyDescent="0.25">
      <c r="C17945" s="15"/>
      <c r="G17945"/>
    </row>
    <row r="17946" spans="3:7" x14ac:dyDescent="0.25">
      <c r="C17946" s="15"/>
      <c r="G17946"/>
    </row>
    <row r="17947" spans="3:7" x14ac:dyDescent="0.25">
      <c r="C17947" s="15"/>
      <c r="G17947"/>
    </row>
    <row r="17948" spans="3:7" x14ac:dyDescent="0.25">
      <c r="C17948" s="15"/>
      <c r="G17948"/>
    </row>
    <row r="17949" spans="3:7" x14ac:dyDescent="0.25">
      <c r="C17949" s="15"/>
      <c r="G17949"/>
    </row>
    <row r="17950" spans="3:7" x14ac:dyDescent="0.25">
      <c r="C17950" s="15"/>
      <c r="G17950"/>
    </row>
    <row r="17951" spans="3:7" x14ac:dyDescent="0.25">
      <c r="C17951" s="15"/>
      <c r="G17951"/>
    </row>
    <row r="17952" spans="3:7" x14ac:dyDescent="0.25">
      <c r="C17952" s="15"/>
      <c r="G17952"/>
    </row>
    <row r="17953" spans="3:7" x14ac:dyDescent="0.25">
      <c r="C17953" s="15"/>
      <c r="G17953"/>
    </row>
    <row r="17954" spans="3:7" x14ac:dyDescent="0.25">
      <c r="C17954" s="15"/>
      <c r="G17954"/>
    </row>
    <row r="17955" spans="3:7" x14ac:dyDescent="0.25">
      <c r="C17955" s="15"/>
      <c r="G17955"/>
    </row>
    <row r="17956" spans="3:7" x14ac:dyDescent="0.25">
      <c r="C17956" s="15"/>
      <c r="G17956"/>
    </row>
    <row r="17957" spans="3:7" x14ac:dyDescent="0.25">
      <c r="C17957" s="15"/>
      <c r="G17957"/>
    </row>
    <row r="17958" spans="3:7" x14ac:dyDescent="0.25">
      <c r="C17958" s="15"/>
      <c r="G17958"/>
    </row>
    <row r="17959" spans="3:7" x14ac:dyDescent="0.25">
      <c r="C17959" s="15"/>
      <c r="G17959"/>
    </row>
    <row r="17960" spans="3:7" x14ac:dyDescent="0.25">
      <c r="C17960" s="15"/>
      <c r="G17960"/>
    </row>
    <row r="17961" spans="3:7" x14ac:dyDescent="0.25">
      <c r="C17961" s="15"/>
      <c r="G17961"/>
    </row>
    <row r="17962" spans="3:7" x14ac:dyDescent="0.25">
      <c r="C17962" s="15"/>
      <c r="G17962"/>
    </row>
    <row r="17963" spans="3:7" x14ac:dyDescent="0.25">
      <c r="C17963" s="15"/>
      <c r="G17963"/>
    </row>
    <row r="17964" spans="3:7" x14ac:dyDescent="0.25">
      <c r="C17964" s="15"/>
      <c r="G17964"/>
    </row>
    <row r="17965" spans="3:7" x14ac:dyDescent="0.25">
      <c r="C17965" s="15"/>
      <c r="G17965"/>
    </row>
    <row r="17966" spans="3:7" x14ac:dyDescent="0.25">
      <c r="C17966" s="15"/>
      <c r="G17966"/>
    </row>
    <row r="17967" spans="3:7" x14ac:dyDescent="0.25">
      <c r="C17967" s="15"/>
      <c r="G17967"/>
    </row>
    <row r="17968" spans="3:7" x14ac:dyDescent="0.25">
      <c r="C17968" s="15"/>
      <c r="G17968"/>
    </row>
    <row r="17969" spans="3:7" x14ac:dyDescent="0.25">
      <c r="C17969" s="15"/>
      <c r="G17969"/>
    </row>
    <row r="17970" spans="3:7" x14ac:dyDescent="0.25">
      <c r="C17970" s="15"/>
      <c r="G17970"/>
    </row>
    <row r="17971" spans="3:7" x14ac:dyDescent="0.25">
      <c r="C17971" s="15"/>
      <c r="G17971"/>
    </row>
    <row r="17972" spans="3:7" x14ac:dyDescent="0.25">
      <c r="C17972" s="15"/>
      <c r="G17972"/>
    </row>
    <row r="17973" spans="3:7" x14ac:dyDescent="0.25">
      <c r="C17973" s="15"/>
      <c r="G17973"/>
    </row>
    <row r="17974" spans="3:7" x14ac:dyDescent="0.25">
      <c r="C17974" s="15"/>
      <c r="G17974"/>
    </row>
    <row r="17975" spans="3:7" x14ac:dyDescent="0.25">
      <c r="C17975" s="15"/>
      <c r="G17975"/>
    </row>
    <row r="17976" spans="3:7" x14ac:dyDescent="0.25">
      <c r="C17976" s="15"/>
      <c r="G17976"/>
    </row>
    <row r="17977" spans="3:7" x14ac:dyDescent="0.25">
      <c r="C17977" s="15"/>
      <c r="G17977"/>
    </row>
    <row r="17978" spans="3:7" x14ac:dyDescent="0.25">
      <c r="C17978" s="15"/>
      <c r="G17978"/>
    </row>
    <row r="17979" spans="3:7" x14ac:dyDescent="0.25">
      <c r="C17979" s="15"/>
      <c r="G17979"/>
    </row>
    <row r="17980" spans="3:7" x14ac:dyDescent="0.25">
      <c r="C17980" s="15"/>
      <c r="G17980"/>
    </row>
    <row r="17981" spans="3:7" x14ac:dyDescent="0.25">
      <c r="C17981" s="15"/>
      <c r="G17981"/>
    </row>
    <row r="17982" spans="3:7" x14ac:dyDescent="0.25">
      <c r="C17982" s="15"/>
      <c r="G17982"/>
    </row>
    <row r="17983" spans="3:7" x14ac:dyDescent="0.25">
      <c r="C17983" s="15"/>
      <c r="G17983"/>
    </row>
    <row r="17984" spans="3:7" x14ac:dyDescent="0.25">
      <c r="C17984" s="15"/>
      <c r="G17984"/>
    </row>
    <row r="17985" spans="3:7" x14ac:dyDescent="0.25">
      <c r="C17985" s="15"/>
      <c r="G17985"/>
    </row>
    <row r="17986" spans="3:7" x14ac:dyDescent="0.25">
      <c r="C17986" s="15"/>
      <c r="G17986"/>
    </row>
    <row r="17987" spans="3:7" x14ac:dyDescent="0.25">
      <c r="C17987" s="15"/>
      <c r="G17987"/>
    </row>
    <row r="17988" spans="3:7" x14ac:dyDescent="0.25">
      <c r="C17988" s="15"/>
      <c r="G17988"/>
    </row>
    <row r="17989" spans="3:7" x14ac:dyDescent="0.25">
      <c r="C17989" s="15"/>
      <c r="G17989"/>
    </row>
    <row r="17990" spans="3:7" x14ac:dyDescent="0.25">
      <c r="C17990" s="15"/>
      <c r="G17990"/>
    </row>
    <row r="17991" spans="3:7" x14ac:dyDescent="0.25">
      <c r="C17991" s="15"/>
      <c r="G17991"/>
    </row>
    <row r="17992" spans="3:7" x14ac:dyDescent="0.25">
      <c r="C17992" s="15"/>
      <c r="G17992"/>
    </row>
    <row r="17993" spans="3:7" x14ac:dyDescent="0.25">
      <c r="C17993" s="15"/>
      <c r="G17993"/>
    </row>
    <row r="17994" spans="3:7" x14ac:dyDescent="0.25">
      <c r="C17994" s="15"/>
      <c r="G17994"/>
    </row>
    <row r="17995" spans="3:7" x14ac:dyDescent="0.25">
      <c r="C17995" s="15"/>
      <c r="G17995"/>
    </row>
    <row r="17996" spans="3:7" x14ac:dyDescent="0.25">
      <c r="C17996" s="15"/>
      <c r="G17996"/>
    </row>
    <row r="17997" spans="3:7" x14ac:dyDescent="0.25">
      <c r="C17997" s="15"/>
      <c r="G17997"/>
    </row>
    <row r="17998" spans="3:7" x14ac:dyDescent="0.25">
      <c r="C17998" s="15"/>
      <c r="G17998"/>
    </row>
    <row r="17999" spans="3:7" x14ac:dyDescent="0.25">
      <c r="C17999" s="15"/>
      <c r="G17999"/>
    </row>
    <row r="18000" spans="3:7" x14ac:dyDescent="0.25">
      <c r="C18000" s="15"/>
      <c r="G18000"/>
    </row>
    <row r="18001" spans="3:7" x14ac:dyDescent="0.25">
      <c r="C18001" s="15"/>
      <c r="G18001"/>
    </row>
    <row r="18002" spans="3:7" x14ac:dyDescent="0.25">
      <c r="C18002" s="15"/>
      <c r="G18002"/>
    </row>
    <row r="18003" spans="3:7" x14ac:dyDescent="0.25">
      <c r="C18003" s="15"/>
      <c r="G18003"/>
    </row>
    <row r="18004" spans="3:7" x14ac:dyDescent="0.25">
      <c r="C18004" s="15"/>
      <c r="G18004"/>
    </row>
    <row r="18005" spans="3:7" x14ac:dyDescent="0.25">
      <c r="C18005" s="15"/>
      <c r="G18005"/>
    </row>
    <row r="18006" spans="3:7" x14ac:dyDescent="0.25">
      <c r="C18006" s="15"/>
      <c r="G18006"/>
    </row>
    <row r="18007" spans="3:7" x14ac:dyDescent="0.25">
      <c r="C18007" s="15"/>
      <c r="G18007"/>
    </row>
    <row r="18008" spans="3:7" x14ac:dyDescent="0.25">
      <c r="C18008" s="15"/>
      <c r="G18008"/>
    </row>
    <row r="18009" spans="3:7" x14ac:dyDescent="0.25">
      <c r="C18009" s="15"/>
      <c r="G18009"/>
    </row>
    <row r="18010" spans="3:7" x14ac:dyDescent="0.25">
      <c r="C18010" s="15"/>
      <c r="G18010"/>
    </row>
    <row r="18011" spans="3:7" x14ac:dyDescent="0.25">
      <c r="C18011" s="15"/>
      <c r="G18011"/>
    </row>
    <row r="18012" spans="3:7" x14ac:dyDescent="0.25">
      <c r="C18012" s="15"/>
      <c r="G18012"/>
    </row>
    <row r="18013" spans="3:7" x14ac:dyDescent="0.25">
      <c r="C18013" s="15"/>
      <c r="G18013"/>
    </row>
    <row r="18014" spans="3:7" x14ac:dyDescent="0.25">
      <c r="C18014" s="15"/>
      <c r="G18014"/>
    </row>
    <row r="18015" spans="3:7" x14ac:dyDescent="0.25">
      <c r="C18015" s="15"/>
      <c r="G18015"/>
    </row>
    <row r="18016" spans="3:7" x14ac:dyDescent="0.25">
      <c r="C18016" s="15"/>
      <c r="G18016"/>
    </row>
    <row r="18017" spans="3:7" x14ac:dyDescent="0.25">
      <c r="C18017" s="15"/>
      <c r="G18017"/>
    </row>
    <row r="18018" spans="3:7" x14ac:dyDescent="0.25">
      <c r="C18018" s="15"/>
      <c r="G18018"/>
    </row>
    <row r="18019" spans="3:7" x14ac:dyDescent="0.25">
      <c r="C18019" s="15"/>
      <c r="G18019"/>
    </row>
    <row r="18020" spans="3:7" x14ac:dyDescent="0.25">
      <c r="C18020" s="15"/>
      <c r="G18020"/>
    </row>
    <row r="18021" spans="3:7" x14ac:dyDescent="0.25">
      <c r="C18021" s="15"/>
      <c r="G18021"/>
    </row>
    <row r="18022" spans="3:7" x14ac:dyDescent="0.25">
      <c r="C18022" s="15"/>
      <c r="G18022"/>
    </row>
    <row r="18023" spans="3:7" x14ac:dyDescent="0.25">
      <c r="C18023" s="15"/>
      <c r="G18023"/>
    </row>
    <row r="18024" spans="3:7" x14ac:dyDescent="0.25">
      <c r="C18024" s="15"/>
      <c r="G18024"/>
    </row>
    <row r="18025" spans="3:7" x14ac:dyDescent="0.25">
      <c r="C18025" s="15"/>
      <c r="G18025"/>
    </row>
    <row r="18026" spans="3:7" x14ac:dyDescent="0.25">
      <c r="C18026" s="15"/>
      <c r="G18026"/>
    </row>
    <row r="18027" spans="3:7" x14ac:dyDescent="0.25">
      <c r="C18027" s="15"/>
      <c r="G18027"/>
    </row>
    <row r="18028" spans="3:7" x14ac:dyDescent="0.25">
      <c r="C18028" s="15"/>
      <c r="G18028"/>
    </row>
    <row r="18029" spans="3:7" x14ac:dyDescent="0.25">
      <c r="C18029" s="15"/>
      <c r="G18029"/>
    </row>
    <row r="18030" spans="3:7" x14ac:dyDescent="0.25">
      <c r="C18030" s="15"/>
      <c r="G18030"/>
    </row>
    <row r="18031" spans="3:7" x14ac:dyDescent="0.25">
      <c r="C18031" s="15"/>
      <c r="G18031"/>
    </row>
    <row r="18032" spans="3:7" x14ac:dyDescent="0.25">
      <c r="C18032" s="15"/>
      <c r="G18032"/>
    </row>
    <row r="18033" spans="3:7" x14ac:dyDescent="0.25">
      <c r="C18033" s="15"/>
      <c r="G18033"/>
    </row>
    <row r="18034" spans="3:7" x14ac:dyDescent="0.25">
      <c r="C18034" s="15"/>
      <c r="G18034"/>
    </row>
    <row r="18035" spans="3:7" x14ac:dyDescent="0.25">
      <c r="C18035" s="15"/>
      <c r="G18035"/>
    </row>
    <row r="18036" spans="3:7" x14ac:dyDescent="0.25">
      <c r="C18036" s="15"/>
      <c r="G18036"/>
    </row>
    <row r="18037" spans="3:7" x14ac:dyDescent="0.25">
      <c r="C18037" s="15"/>
      <c r="G18037"/>
    </row>
    <row r="18038" spans="3:7" x14ac:dyDescent="0.25">
      <c r="C18038" s="15"/>
      <c r="G18038"/>
    </row>
    <row r="18039" spans="3:7" x14ac:dyDescent="0.25">
      <c r="C18039" s="15"/>
      <c r="G18039"/>
    </row>
    <row r="18040" spans="3:7" x14ac:dyDescent="0.25">
      <c r="C18040" s="15"/>
      <c r="G18040"/>
    </row>
    <row r="18041" spans="3:7" x14ac:dyDescent="0.25">
      <c r="C18041" s="15"/>
      <c r="G18041"/>
    </row>
    <row r="18042" spans="3:7" x14ac:dyDescent="0.25">
      <c r="C18042" s="15"/>
      <c r="G18042"/>
    </row>
    <row r="18043" spans="3:7" x14ac:dyDescent="0.25">
      <c r="C18043" s="15"/>
      <c r="G18043"/>
    </row>
    <row r="18044" spans="3:7" x14ac:dyDescent="0.25">
      <c r="C18044" s="15"/>
      <c r="G18044"/>
    </row>
    <row r="18045" spans="3:7" x14ac:dyDescent="0.25">
      <c r="C18045" s="15"/>
      <c r="G18045"/>
    </row>
    <row r="18046" spans="3:7" x14ac:dyDescent="0.25">
      <c r="C18046" s="15"/>
      <c r="G18046"/>
    </row>
    <row r="18047" spans="3:7" x14ac:dyDescent="0.25">
      <c r="C18047" s="15"/>
      <c r="G18047"/>
    </row>
    <row r="18048" spans="3:7" x14ac:dyDescent="0.25">
      <c r="C18048" s="15"/>
      <c r="G18048"/>
    </row>
    <row r="18049" spans="3:7" x14ac:dyDescent="0.25">
      <c r="C18049" s="15"/>
      <c r="G18049"/>
    </row>
    <row r="18050" spans="3:7" x14ac:dyDescent="0.25">
      <c r="C18050" s="15"/>
      <c r="G18050"/>
    </row>
    <row r="18051" spans="3:7" x14ac:dyDescent="0.25">
      <c r="C18051" s="15"/>
      <c r="G18051"/>
    </row>
    <row r="18052" spans="3:7" x14ac:dyDescent="0.25">
      <c r="C18052" s="15"/>
      <c r="G18052"/>
    </row>
    <row r="18053" spans="3:7" x14ac:dyDescent="0.25">
      <c r="C18053" s="15"/>
      <c r="G18053"/>
    </row>
    <row r="18054" spans="3:7" x14ac:dyDescent="0.25">
      <c r="C18054" s="15"/>
      <c r="G18054"/>
    </row>
    <row r="18055" spans="3:7" x14ac:dyDescent="0.25">
      <c r="C18055" s="15"/>
      <c r="G18055"/>
    </row>
    <row r="18056" spans="3:7" x14ac:dyDescent="0.25">
      <c r="C18056" s="15"/>
      <c r="G18056"/>
    </row>
    <row r="18057" spans="3:7" x14ac:dyDescent="0.25">
      <c r="C18057" s="15"/>
      <c r="G18057"/>
    </row>
    <row r="18058" spans="3:7" x14ac:dyDescent="0.25">
      <c r="C18058" s="15"/>
      <c r="G18058"/>
    </row>
    <row r="18059" spans="3:7" x14ac:dyDescent="0.25">
      <c r="C18059" s="15"/>
      <c r="G18059"/>
    </row>
    <row r="18060" spans="3:7" x14ac:dyDescent="0.25">
      <c r="C18060" s="15"/>
      <c r="G18060"/>
    </row>
    <row r="18061" spans="3:7" x14ac:dyDescent="0.25">
      <c r="C18061" s="15"/>
      <c r="G18061"/>
    </row>
    <row r="18062" spans="3:7" x14ac:dyDescent="0.25">
      <c r="C18062" s="15"/>
      <c r="G18062"/>
    </row>
    <row r="18063" spans="3:7" x14ac:dyDescent="0.25">
      <c r="C18063" s="15"/>
      <c r="G18063"/>
    </row>
    <row r="18064" spans="3:7" x14ac:dyDescent="0.25">
      <c r="C18064" s="15"/>
      <c r="G18064"/>
    </row>
    <row r="18065" spans="3:7" x14ac:dyDescent="0.25">
      <c r="C18065" s="15"/>
      <c r="G18065"/>
    </row>
    <row r="18066" spans="3:7" x14ac:dyDescent="0.25">
      <c r="C18066" s="15"/>
      <c r="G18066"/>
    </row>
    <row r="18067" spans="3:7" x14ac:dyDescent="0.25">
      <c r="C18067" s="15"/>
      <c r="G18067"/>
    </row>
    <row r="18068" spans="3:7" x14ac:dyDescent="0.25">
      <c r="C18068" s="15"/>
      <c r="G18068"/>
    </row>
    <row r="18069" spans="3:7" x14ac:dyDescent="0.25">
      <c r="C18069" s="15"/>
      <c r="G18069"/>
    </row>
    <row r="18070" spans="3:7" x14ac:dyDescent="0.25">
      <c r="C18070" s="15"/>
      <c r="G18070"/>
    </row>
    <row r="18071" spans="3:7" x14ac:dyDescent="0.25">
      <c r="C18071" s="15"/>
      <c r="G18071"/>
    </row>
    <row r="18072" spans="3:7" x14ac:dyDescent="0.25">
      <c r="C18072" s="15"/>
      <c r="G18072"/>
    </row>
    <row r="18073" spans="3:7" x14ac:dyDescent="0.25">
      <c r="C18073" s="15"/>
      <c r="G18073"/>
    </row>
    <row r="18074" spans="3:7" x14ac:dyDescent="0.25">
      <c r="C18074" s="15"/>
      <c r="G18074"/>
    </row>
    <row r="18075" spans="3:7" x14ac:dyDescent="0.25">
      <c r="C18075" s="15"/>
      <c r="G18075"/>
    </row>
    <row r="18076" spans="3:7" x14ac:dyDescent="0.25">
      <c r="C18076" s="15"/>
      <c r="G18076"/>
    </row>
    <row r="18077" spans="3:7" x14ac:dyDescent="0.25">
      <c r="C18077" s="15"/>
      <c r="G18077"/>
    </row>
    <row r="18078" spans="3:7" x14ac:dyDescent="0.25">
      <c r="C18078" s="15"/>
      <c r="G18078"/>
    </row>
    <row r="18079" spans="3:7" x14ac:dyDescent="0.25">
      <c r="C18079" s="15"/>
      <c r="G18079"/>
    </row>
    <row r="18080" spans="3:7" x14ac:dyDescent="0.25">
      <c r="C18080" s="15"/>
      <c r="G18080"/>
    </row>
    <row r="18081" spans="3:7" x14ac:dyDescent="0.25">
      <c r="C18081" s="15"/>
      <c r="G18081"/>
    </row>
    <row r="18082" spans="3:7" x14ac:dyDescent="0.25">
      <c r="C18082" s="15"/>
      <c r="G18082"/>
    </row>
    <row r="18083" spans="3:7" x14ac:dyDescent="0.25">
      <c r="C18083" s="15"/>
      <c r="G18083"/>
    </row>
    <row r="18084" spans="3:7" x14ac:dyDescent="0.25">
      <c r="C18084" s="15"/>
      <c r="G18084"/>
    </row>
    <row r="18085" spans="3:7" x14ac:dyDescent="0.25">
      <c r="C18085" s="15"/>
      <c r="G18085"/>
    </row>
    <row r="18086" spans="3:7" x14ac:dyDescent="0.25">
      <c r="C18086" s="15"/>
      <c r="G18086"/>
    </row>
    <row r="18087" spans="3:7" x14ac:dyDescent="0.25">
      <c r="C18087" s="15"/>
      <c r="G18087"/>
    </row>
    <row r="18088" spans="3:7" x14ac:dyDescent="0.25">
      <c r="C18088" s="15"/>
      <c r="G18088"/>
    </row>
    <row r="18089" spans="3:7" x14ac:dyDescent="0.25">
      <c r="C18089" s="15"/>
      <c r="G18089"/>
    </row>
    <row r="18090" spans="3:7" x14ac:dyDescent="0.25">
      <c r="C18090" s="15"/>
      <c r="G18090"/>
    </row>
    <row r="18091" spans="3:7" x14ac:dyDescent="0.25">
      <c r="C18091" s="15"/>
      <c r="G18091"/>
    </row>
    <row r="18092" spans="3:7" x14ac:dyDescent="0.25">
      <c r="C18092" s="15"/>
      <c r="G18092"/>
    </row>
    <row r="18093" spans="3:7" x14ac:dyDescent="0.25">
      <c r="C18093" s="15"/>
      <c r="G18093"/>
    </row>
    <row r="18094" spans="3:7" x14ac:dyDescent="0.25">
      <c r="C18094" s="15"/>
      <c r="G18094"/>
    </row>
    <row r="18095" spans="3:7" x14ac:dyDescent="0.25">
      <c r="C18095" s="15"/>
      <c r="G18095"/>
    </row>
    <row r="18096" spans="3:7" x14ac:dyDescent="0.25">
      <c r="C18096" s="15"/>
      <c r="G18096"/>
    </row>
    <row r="18097" spans="3:7" x14ac:dyDescent="0.25">
      <c r="C18097" s="15"/>
      <c r="G18097"/>
    </row>
    <row r="18098" spans="3:7" x14ac:dyDescent="0.25">
      <c r="C18098" s="15"/>
      <c r="G18098"/>
    </row>
    <row r="18099" spans="3:7" x14ac:dyDescent="0.25">
      <c r="C18099" s="15"/>
      <c r="G18099"/>
    </row>
    <row r="18100" spans="3:7" x14ac:dyDescent="0.25">
      <c r="C18100" s="15"/>
      <c r="G18100"/>
    </row>
    <row r="18101" spans="3:7" x14ac:dyDescent="0.25">
      <c r="C18101" s="15"/>
      <c r="G18101"/>
    </row>
    <row r="18102" spans="3:7" x14ac:dyDescent="0.25">
      <c r="C18102" s="15"/>
      <c r="G18102"/>
    </row>
    <row r="18103" spans="3:7" x14ac:dyDescent="0.25">
      <c r="C18103" s="15"/>
      <c r="G18103"/>
    </row>
    <row r="18104" spans="3:7" x14ac:dyDescent="0.25">
      <c r="C18104" s="15"/>
      <c r="G18104"/>
    </row>
    <row r="18105" spans="3:7" x14ac:dyDescent="0.25">
      <c r="C18105" s="15"/>
      <c r="G18105"/>
    </row>
    <row r="18106" spans="3:7" x14ac:dyDescent="0.25">
      <c r="C18106" s="15"/>
      <c r="G18106"/>
    </row>
    <row r="18107" spans="3:7" x14ac:dyDescent="0.25">
      <c r="C18107" s="15"/>
      <c r="G18107"/>
    </row>
    <row r="18108" spans="3:7" x14ac:dyDescent="0.25">
      <c r="C18108" s="15"/>
      <c r="G18108"/>
    </row>
    <row r="18109" spans="3:7" x14ac:dyDescent="0.25">
      <c r="C18109" s="15"/>
      <c r="G18109"/>
    </row>
    <row r="18110" spans="3:7" x14ac:dyDescent="0.25">
      <c r="C18110" s="15"/>
      <c r="G18110"/>
    </row>
    <row r="18111" spans="3:7" x14ac:dyDescent="0.25">
      <c r="C18111" s="15"/>
      <c r="G18111"/>
    </row>
    <row r="18112" spans="3:7" x14ac:dyDescent="0.25">
      <c r="C18112" s="15"/>
      <c r="G18112"/>
    </row>
    <row r="18113" spans="3:7" x14ac:dyDescent="0.25">
      <c r="C18113" s="15"/>
      <c r="G18113"/>
    </row>
    <row r="18114" spans="3:7" x14ac:dyDescent="0.25">
      <c r="C18114" s="15"/>
      <c r="G18114"/>
    </row>
    <row r="18115" spans="3:7" x14ac:dyDescent="0.25">
      <c r="C18115" s="15"/>
      <c r="G18115"/>
    </row>
    <row r="18116" spans="3:7" x14ac:dyDescent="0.25">
      <c r="C18116" s="15"/>
      <c r="G18116"/>
    </row>
    <row r="18117" spans="3:7" x14ac:dyDescent="0.25">
      <c r="C18117" s="15"/>
      <c r="G18117"/>
    </row>
    <row r="18118" spans="3:7" x14ac:dyDescent="0.25">
      <c r="C18118" s="15"/>
      <c r="G18118"/>
    </row>
    <row r="18119" spans="3:7" x14ac:dyDescent="0.25">
      <c r="C18119" s="15"/>
      <c r="G18119"/>
    </row>
    <row r="18120" spans="3:7" x14ac:dyDescent="0.25">
      <c r="C18120" s="15"/>
      <c r="G18120"/>
    </row>
    <row r="18121" spans="3:7" x14ac:dyDescent="0.25">
      <c r="C18121" s="15"/>
      <c r="G18121"/>
    </row>
    <row r="18122" spans="3:7" x14ac:dyDescent="0.25">
      <c r="C18122" s="15"/>
      <c r="G18122"/>
    </row>
    <row r="18123" spans="3:7" x14ac:dyDescent="0.25">
      <c r="C18123" s="15"/>
      <c r="G18123"/>
    </row>
    <row r="18124" spans="3:7" x14ac:dyDescent="0.25">
      <c r="C18124" s="15"/>
      <c r="G18124"/>
    </row>
    <row r="18125" spans="3:7" x14ac:dyDescent="0.25">
      <c r="C18125" s="15"/>
      <c r="G18125"/>
    </row>
    <row r="18126" spans="3:7" x14ac:dyDescent="0.25">
      <c r="C18126" s="15"/>
      <c r="G18126"/>
    </row>
    <row r="18127" spans="3:7" x14ac:dyDescent="0.25">
      <c r="C18127" s="15"/>
      <c r="G18127"/>
    </row>
    <row r="18128" spans="3:7" x14ac:dyDescent="0.25">
      <c r="C18128" s="15"/>
      <c r="G18128"/>
    </row>
    <row r="18129" spans="3:7" x14ac:dyDescent="0.25">
      <c r="C18129" s="15"/>
      <c r="G18129"/>
    </row>
    <row r="18130" spans="3:7" x14ac:dyDescent="0.25">
      <c r="C18130" s="15"/>
      <c r="G18130"/>
    </row>
    <row r="18131" spans="3:7" x14ac:dyDescent="0.25">
      <c r="C18131" s="15"/>
      <c r="G18131"/>
    </row>
    <row r="18132" spans="3:7" x14ac:dyDescent="0.25">
      <c r="C18132" s="15"/>
      <c r="G18132"/>
    </row>
    <row r="18133" spans="3:7" x14ac:dyDescent="0.25">
      <c r="C18133" s="15"/>
      <c r="G18133"/>
    </row>
    <row r="18134" spans="3:7" x14ac:dyDescent="0.25">
      <c r="C18134" s="15"/>
      <c r="G18134"/>
    </row>
    <row r="18135" spans="3:7" x14ac:dyDescent="0.25">
      <c r="C18135" s="15"/>
      <c r="G18135"/>
    </row>
    <row r="18136" spans="3:7" x14ac:dyDescent="0.25">
      <c r="C18136" s="15"/>
      <c r="G18136"/>
    </row>
    <row r="18137" spans="3:7" x14ac:dyDescent="0.25">
      <c r="C18137" s="15"/>
      <c r="G18137"/>
    </row>
    <row r="18138" spans="3:7" x14ac:dyDescent="0.25">
      <c r="C18138" s="15"/>
      <c r="G18138"/>
    </row>
    <row r="18139" spans="3:7" x14ac:dyDescent="0.25">
      <c r="C18139" s="15"/>
      <c r="G18139"/>
    </row>
    <row r="18140" spans="3:7" x14ac:dyDescent="0.25">
      <c r="C18140" s="15"/>
      <c r="G18140"/>
    </row>
    <row r="18141" spans="3:7" x14ac:dyDescent="0.25">
      <c r="C18141" s="15"/>
      <c r="G18141"/>
    </row>
    <row r="18142" spans="3:7" x14ac:dyDescent="0.25">
      <c r="C18142" s="15"/>
      <c r="G18142"/>
    </row>
    <row r="18143" spans="3:7" x14ac:dyDescent="0.25">
      <c r="C18143" s="15"/>
      <c r="G18143"/>
    </row>
    <row r="18144" spans="3:7" x14ac:dyDescent="0.25">
      <c r="C18144" s="15"/>
      <c r="G18144"/>
    </row>
    <row r="18145" spans="3:7" x14ac:dyDescent="0.25">
      <c r="C18145" s="15"/>
      <c r="G18145"/>
    </row>
    <row r="18146" spans="3:7" x14ac:dyDescent="0.25">
      <c r="C18146" s="15"/>
      <c r="G18146"/>
    </row>
    <row r="18147" spans="3:7" x14ac:dyDescent="0.25">
      <c r="C18147" s="15"/>
      <c r="G18147"/>
    </row>
    <row r="18148" spans="3:7" x14ac:dyDescent="0.25">
      <c r="C18148" s="15"/>
      <c r="G18148"/>
    </row>
    <row r="18149" spans="3:7" x14ac:dyDescent="0.25">
      <c r="C18149" s="15"/>
      <c r="G18149"/>
    </row>
    <row r="18150" spans="3:7" x14ac:dyDescent="0.25">
      <c r="C18150" s="15"/>
      <c r="G18150"/>
    </row>
    <row r="18151" spans="3:7" x14ac:dyDescent="0.25">
      <c r="C18151" s="15"/>
      <c r="G18151"/>
    </row>
    <row r="18152" spans="3:7" x14ac:dyDescent="0.25">
      <c r="C18152" s="15"/>
      <c r="G18152"/>
    </row>
    <row r="18153" spans="3:7" x14ac:dyDescent="0.25">
      <c r="C18153" s="15"/>
      <c r="G18153"/>
    </row>
    <row r="18154" spans="3:7" x14ac:dyDescent="0.25">
      <c r="C18154" s="15"/>
      <c r="G18154"/>
    </row>
    <row r="18155" spans="3:7" x14ac:dyDescent="0.25">
      <c r="C18155" s="15"/>
      <c r="G18155"/>
    </row>
    <row r="18156" spans="3:7" x14ac:dyDescent="0.25">
      <c r="C18156" s="15"/>
      <c r="G18156"/>
    </row>
    <row r="18157" spans="3:7" x14ac:dyDescent="0.25">
      <c r="C18157" s="15"/>
      <c r="G18157"/>
    </row>
    <row r="18158" spans="3:7" x14ac:dyDescent="0.25">
      <c r="C18158" s="15"/>
      <c r="G18158"/>
    </row>
    <row r="18159" spans="3:7" x14ac:dyDescent="0.25">
      <c r="C18159" s="15"/>
      <c r="G18159"/>
    </row>
    <row r="18160" spans="3:7" x14ac:dyDescent="0.25">
      <c r="C18160" s="15"/>
      <c r="G18160"/>
    </row>
    <row r="18161" spans="3:7" x14ac:dyDescent="0.25">
      <c r="C18161" s="15"/>
      <c r="G18161"/>
    </row>
    <row r="18162" spans="3:7" x14ac:dyDescent="0.25">
      <c r="C18162" s="15"/>
      <c r="G18162"/>
    </row>
    <row r="18163" spans="3:7" x14ac:dyDescent="0.25">
      <c r="C18163" s="15"/>
      <c r="G18163"/>
    </row>
    <row r="18164" spans="3:7" x14ac:dyDescent="0.25">
      <c r="C18164" s="15"/>
      <c r="G18164"/>
    </row>
    <row r="18165" spans="3:7" x14ac:dyDescent="0.25">
      <c r="C18165" s="15"/>
      <c r="G18165"/>
    </row>
    <row r="18166" spans="3:7" x14ac:dyDescent="0.25">
      <c r="C18166" s="15"/>
      <c r="G18166"/>
    </row>
    <row r="18167" spans="3:7" x14ac:dyDescent="0.25">
      <c r="C18167" s="15"/>
      <c r="G18167"/>
    </row>
    <row r="18168" spans="3:7" x14ac:dyDescent="0.25">
      <c r="C18168" s="15"/>
      <c r="G18168"/>
    </row>
    <row r="18169" spans="3:7" x14ac:dyDescent="0.25">
      <c r="C18169" s="15"/>
      <c r="G18169"/>
    </row>
    <row r="18170" spans="3:7" x14ac:dyDescent="0.25">
      <c r="C18170" s="15"/>
      <c r="G18170"/>
    </row>
    <row r="18171" spans="3:7" x14ac:dyDescent="0.25">
      <c r="C18171" s="15"/>
      <c r="G18171"/>
    </row>
    <row r="18172" spans="3:7" x14ac:dyDescent="0.25">
      <c r="C18172" s="15"/>
      <c r="G18172"/>
    </row>
    <row r="18173" spans="3:7" x14ac:dyDescent="0.25">
      <c r="C18173" s="15"/>
      <c r="G18173"/>
    </row>
    <row r="18174" spans="3:7" x14ac:dyDescent="0.25">
      <c r="C18174" s="15"/>
      <c r="G18174"/>
    </row>
    <row r="18175" spans="3:7" x14ac:dyDescent="0.25">
      <c r="C18175" s="15"/>
      <c r="G18175"/>
    </row>
    <row r="18176" spans="3:7" x14ac:dyDescent="0.25">
      <c r="C18176" s="15"/>
      <c r="G18176"/>
    </row>
    <row r="18177" spans="3:7" x14ac:dyDescent="0.25">
      <c r="C18177" s="15"/>
      <c r="G18177"/>
    </row>
    <row r="18178" spans="3:7" x14ac:dyDescent="0.25">
      <c r="C18178" s="15"/>
      <c r="G18178"/>
    </row>
    <row r="18179" spans="3:7" x14ac:dyDescent="0.25">
      <c r="C18179" s="15"/>
      <c r="G18179"/>
    </row>
    <row r="18180" spans="3:7" x14ac:dyDescent="0.25">
      <c r="C18180" s="15"/>
      <c r="G18180"/>
    </row>
    <row r="18181" spans="3:7" x14ac:dyDescent="0.25">
      <c r="C18181" s="15"/>
      <c r="G18181"/>
    </row>
    <row r="18182" spans="3:7" x14ac:dyDescent="0.25">
      <c r="C18182" s="15"/>
      <c r="G18182"/>
    </row>
    <row r="18183" spans="3:7" x14ac:dyDescent="0.25">
      <c r="C18183" s="15"/>
      <c r="G18183"/>
    </row>
    <row r="18184" spans="3:7" x14ac:dyDescent="0.25">
      <c r="C18184" s="15"/>
      <c r="G18184"/>
    </row>
    <row r="18185" spans="3:7" x14ac:dyDescent="0.25">
      <c r="C18185" s="15"/>
      <c r="G18185"/>
    </row>
    <row r="18186" spans="3:7" x14ac:dyDescent="0.25">
      <c r="C18186" s="15"/>
      <c r="G18186"/>
    </row>
    <row r="18187" spans="3:7" x14ac:dyDescent="0.25">
      <c r="C18187" s="15"/>
      <c r="G18187"/>
    </row>
    <row r="18188" spans="3:7" x14ac:dyDescent="0.25">
      <c r="C18188" s="15"/>
      <c r="G18188"/>
    </row>
    <row r="18189" spans="3:7" x14ac:dyDescent="0.25">
      <c r="C18189" s="15"/>
      <c r="G18189"/>
    </row>
    <row r="18190" spans="3:7" x14ac:dyDescent="0.25">
      <c r="C18190" s="15"/>
      <c r="G18190"/>
    </row>
    <row r="18191" spans="3:7" x14ac:dyDescent="0.25">
      <c r="C18191" s="15"/>
      <c r="G18191"/>
    </row>
    <row r="18192" spans="3:7" x14ac:dyDescent="0.25">
      <c r="C18192" s="15"/>
      <c r="G18192"/>
    </row>
    <row r="18193" spans="3:7" x14ac:dyDescent="0.25">
      <c r="C18193" s="15"/>
      <c r="G18193"/>
    </row>
    <row r="18194" spans="3:7" x14ac:dyDescent="0.25">
      <c r="C18194" s="15"/>
      <c r="G18194"/>
    </row>
    <row r="18195" spans="3:7" x14ac:dyDescent="0.25">
      <c r="C18195" s="15"/>
      <c r="G18195"/>
    </row>
    <row r="18196" spans="3:7" x14ac:dyDescent="0.25">
      <c r="C18196" s="15"/>
      <c r="G18196"/>
    </row>
    <row r="18197" spans="3:7" x14ac:dyDescent="0.25">
      <c r="C18197" s="15"/>
      <c r="G18197"/>
    </row>
    <row r="18198" spans="3:7" x14ac:dyDescent="0.25">
      <c r="C18198" s="15"/>
      <c r="G18198"/>
    </row>
    <row r="18199" spans="3:7" x14ac:dyDescent="0.25">
      <c r="C18199" s="15"/>
      <c r="G18199"/>
    </row>
    <row r="18200" spans="3:7" x14ac:dyDescent="0.25">
      <c r="C18200" s="15"/>
      <c r="G18200"/>
    </row>
    <row r="18201" spans="3:7" x14ac:dyDescent="0.25">
      <c r="C18201" s="15"/>
      <c r="G18201"/>
    </row>
    <row r="18202" spans="3:7" x14ac:dyDescent="0.25">
      <c r="C18202" s="15"/>
      <c r="G18202"/>
    </row>
    <row r="18203" spans="3:7" x14ac:dyDescent="0.25">
      <c r="C18203" s="15"/>
      <c r="G18203"/>
    </row>
    <row r="18204" spans="3:7" x14ac:dyDescent="0.25">
      <c r="C18204" s="15"/>
      <c r="G18204"/>
    </row>
    <row r="18205" spans="3:7" x14ac:dyDescent="0.25">
      <c r="C18205" s="15"/>
      <c r="G18205"/>
    </row>
    <row r="18206" spans="3:7" x14ac:dyDescent="0.25">
      <c r="C18206" s="15"/>
      <c r="G18206"/>
    </row>
    <row r="18207" spans="3:7" x14ac:dyDescent="0.25">
      <c r="C18207" s="15"/>
      <c r="G18207"/>
    </row>
    <row r="18208" spans="3:7" x14ac:dyDescent="0.25">
      <c r="C18208" s="15"/>
      <c r="G18208"/>
    </row>
    <row r="18209" spans="3:7" x14ac:dyDescent="0.25">
      <c r="C18209" s="15"/>
      <c r="G18209"/>
    </row>
    <row r="18210" spans="3:7" x14ac:dyDescent="0.25">
      <c r="C18210" s="15"/>
      <c r="G18210"/>
    </row>
    <row r="18211" spans="3:7" x14ac:dyDescent="0.25">
      <c r="C18211" s="15"/>
      <c r="G18211"/>
    </row>
    <row r="18212" spans="3:7" x14ac:dyDescent="0.25">
      <c r="C18212" s="15"/>
      <c r="G18212"/>
    </row>
    <row r="18213" spans="3:7" x14ac:dyDescent="0.25">
      <c r="C18213" s="15"/>
      <c r="G18213"/>
    </row>
    <row r="18214" spans="3:7" x14ac:dyDescent="0.25">
      <c r="C18214" s="15"/>
      <c r="G18214"/>
    </row>
    <row r="18215" spans="3:7" x14ac:dyDescent="0.25">
      <c r="C18215" s="15"/>
      <c r="G18215"/>
    </row>
    <row r="18216" spans="3:7" x14ac:dyDescent="0.25">
      <c r="C18216" s="15"/>
      <c r="G18216"/>
    </row>
    <row r="18217" spans="3:7" x14ac:dyDescent="0.25">
      <c r="C18217" s="15"/>
      <c r="G18217"/>
    </row>
    <row r="18218" spans="3:7" x14ac:dyDescent="0.25">
      <c r="C18218" s="15"/>
      <c r="G18218"/>
    </row>
    <row r="18219" spans="3:7" x14ac:dyDescent="0.25">
      <c r="C18219" s="15"/>
      <c r="G18219"/>
    </row>
    <row r="18220" spans="3:7" x14ac:dyDescent="0.25">
      <c r="C18220" s="15"/>
      <c r="G18220"/>
    </row>
    <row r="18221" spans="3:7" x14ac:dyDescent="0.25">
      <c r="C18221" s="15"/>
      <c r="G18221"/>
    </row>
    <row r="18222" spans="3:7" x14ac:dyDescent="0.25">
      <c r="C18222" s="15"/>
      <c r="G18222"/>
    </row>
    <row r="18223" spans="3:7" x14ac:dyDescent="0.25">
      <c r="C18223" s="15"/>
      <c r="G18223"/>
    </row>
    <row r="18224" spans="3:7" x14ac:dyDescent="0.25">
      <c r="C18224" s="15"/>
      <c r="G18224"/>
    </row>
    <row r="18225" spans="3:7" x14ac:dyDescent="0.25">
      <c r="C18225" s="15"/>
      <c r="G18225"/>
    </row>
    <row r="18226" spans="3:7" x14ac:dyDescent="0.25">
      <c r="C18226" s="15"/>
      <c r="G18226"/>
    </row>
    <row r="18227" spans="3:7" x14ac:dyDescent="0.25">
      <c r="C18227" s="15"/>
      <c r="G18227"/>
    </row>
    <row r="18228" spans="3:7" x14ac:dyDescent="0.25">
      <c r="C18228" s="15"/>
      <c r="G18228"/>
    </row>
    <row r="18229" spans="3:7" x14ac:dyDescent="0.25">
      <c r="C18229" s="15"/>
      <c r="G18229"/>
    </row>
    <row r="18230" spans="3:7" x14ac:dyDescent="0.25">
      <c r="C18230" s="15"/>
      <c r="G18230"/>
    </row>
    <row r="18231" spans="3:7" x14ac:dyDescent="0.25">
      <c r="C18231" s="15"/>
      <c r="G18231"/>
    </row>
    <row r="18232" spans="3:7" x14ac:dyDescent="0.25">
      <c r="C18232" s="15"/>
      <c r="G18232"/>
    </row>
    <row r="18233" spans="3:7" x14ac:dyDescent="0.25">
      <c r="C18233" s="15"/>
      <c r="G18233"/>
    </row>
    <row r="18234" spans="3:7" x14ac:dyDescent="0.25">
      <c r="C18234" s="15"/>
      <c r="G18234"/>
    </row>
    <row r="18235" spans="3:7" x14ac:dyDescent="0.25">
      <c r="C18235" s="15"/>
      <c r="G18235"/>
    </row>
    <row r="18236" spans="3:7" x14ac:dyDescent="0.25">
      <c r="C18236" s="15"/>
      <c r="G18236"/>
    </row>
    <row r="18237" spans="3:7" x14ac:dyDescent="0.25">
      <c r="C18237" s="15"/>
      <c r="G18237"/>
    </row>
    <row r="18238" spans="3:7" x14ac:dyDescent="0.25">
      <c r="C18238" s="15"/>
      <c r="G18238"/>
    </row>
    <row r="18239" spans="3:7" x14ac:dyDescent="0.25">
      <c r="C18239" s="15"/>
      <c r="G18239"/>
    </row>
    <row r="18240" spans="3:7" x14ac:dyDescent="0.25">
      <c r="C18240" s="15"/>
      <c r="G18240"/>
    </row>
    <row r="18241" spans="3:7" x14ac:dyDescent="0.25">
      <c r="C18241" s="15"/>
      <c r="G18241"/>
    </row>
    <row r="18242" spans="3:7" x14ac:dyDescent="0.25">
      <c r="C18242" s="15"/>
      <c r="G18242"/>
    </row>
    <row r="18243" spans="3:7" x14ac:dyDescent="0.25">
      <c r="C18243" s="15"/>
      <c r="G18243"/>
    </row>
    <row r="18244" spans="3:7" x14ac:dyDescent="0.25">
      <c r="C18244" s="15"/>
      <c r="G18244"/>
    </row>
    <row r="18245" spans="3:7" x14ac:dyDescent="0.25">
      <c r="C18245" s="15"/>
      <c r="G18245"/>
    </row>
    <row r="18246" spans="3:7" x14ac:dyDescent="0.25">
      <c r="C18246" s="15"/>
      <c r="G18246"/>
    </row>
    <row r="18247" spans="3:7" x14ac:dyDescent="0.25">
      <c r="C18247" s="15"/>
      <c r="G18247"/>
    </row>
    <row r="18248" spans="3:7" x14ac:dyDescent="0.25">
      <c r="C18248" s="15"/>
      <c r="G18248"/>
    </row>
    <row r="18249" spans="3:7" x14ac:dyDescent="0.25">
      <c r="C18249" s="15"/>
      <c r="G18249"/>
    </row>
    <row r="18250" spans="3:7" x14ac:dyDescent="0.25">
      <c r="C18250" s="15"/>
      <c r="G18250"/>
    </row>
    <row r="18251" spans="3:7" x14ac:dyDescent="0.25">
      <c r="C18251" s="15"/>
      <c r="G18251"/>
    </row>
    <row r="18252" spans="3:7" x14ac:dyDescent="0.25">
      <c r="C18252" s="15"/>
      <c r="G18252"/>
    </row>
    <row r="18253" spans="3:7" x14ac:dyDescent="0.25">
      <c r="C18253" s="15"/>
      <c r="G18253"/>
    </row>
    <row r="18254" spans="3:7" x14ac:dyDescent="0.25">
      <c r="C18254" s="15"/>
      <c r="G18254"/>
    </row>
    <row r="18255" spans="3:7" x14ac:dyDescent="0.25">
      <c r="C18255" s="15"/>
      <c r="G18255"/>
    </row>
    <row r="18256" spans="3:7" x14ac:dyDescent="0.25">
      <c r="C18256" s="15"/>
      <c r="G18256"/>
    </row>
    <row r="18257" spans="3:7" x14ac:dyDescent="0.25">
      <c r="C18257" s="15"/>
      <c r="G18257"/>
    </row>
    <row r="18258" spans="3:7" x14ac:dyDescent="0.25">
      <c r="C18258" s="15"/>
      <c r="G18258"/>
    </row>
    <row r="18259" spans="3:7" x14ac:dyDescent="0.25">
      <c r="C18259" s="15"/>
      <c r="G18259"/>
    </row>
    <row r="18260" spans="3:7" x14ac:dyDescent="0.25">
      <c r="C18260" s="15"/>
      <c r="G18260"/>
    </row>
    <row r="18261" spans="3:7" x14ac:dyDescent="0.25">
      <c r="C18261" s="15"/>
      <c r="G18261"/>
    </row>
    <row r="18262" spans="3:7" x14ac:dyDescent="0.25">
      <c r="C18262" s="15"/>
      <c r="G18262"/>
    </row>
    <row r="18263" spans="3:7" x14ac:dyDescent="0.25">
      <c r="C18263" s="15"/>
      <c r="G18263"/>
    </row>
    <row r="18264" spans="3:7" x14ac:dyDescent="0.25">
      <c r="C18264" s="15"/>
      <c r="G18264"/>
    </row>
    <row r="18265" spans="3:7" x14ac:dyDescent="0.25">
      <c r="C18265" s="15"/>
      <c r="G18265"/>
    </row>
    <row r="18266" spans="3:7" x14ac:dyDescent="0.25">
      <c r="C18266" s="15"/>
      <c r="G18266"/>
    </row>
    <row r="18267" spans="3:7" x14ac:dyDescent="0.25">
      <c r="C18267" s="15"/>
      <c r="G18267"/>
    </row>
    <row r="18268" spans="3:7" x14ac:dyDescent="0.25">
      <c r="C18268" s="15"/>
      <c r="G18268"/>
    </row>
    <row r="18269" spans="3:7" x14ac:dyDescent="0.25">
      <c r="C18269" s="15"/>
      <c r="G18269"/>
    </row>
    <row r="18270" spans="3:7" x14ac:dyDescent="0.25">
      <c r="C18270" s="15"/>
      <c r="G18270"/>
    </row>
    <row r="18271" spans="3:7" x14ac:dyDescent="0.25">
      <c r="C18271" s="15"/>
      <c r="G18271"/>
    </row>
    <row r="18272" spans="3:7" x14ac:dyDescent="0.25">
      <c r="C18272" s="15"/>
      <c r="G18272"/>
    </row>
    <row r="18273" spans="3:7" x14ac:dyDescent="0.25">
      <c r="C18273" s="15"/>
      <c r="G18273"/>
    </row>
    <row r="18274" spans="3:7" x14ac:dyDescent="0.25">
      <c r="C18274" s="15"/>
      <c r="G18274"/>
    </row>
    <row r="18275" spans="3:7" x14ac:dyDescent="0.25">
      <c r="C18275" s="15"/>
      <c r="G18275"/>
    </row>
    <row r="18276" spans="3:7" x14ac:dyDescent="0.25">
      <c r="C18276" s="15"/>
      <c r="G18276"/>
    </row>
    <row r="18277" spans="3:7" x14ac:dyDescent="0.25">
      <c r="C18277" s="15"/>
      <c r="G18277"/>
    </row>
    <row r="18278" spans="3:7" x14ac:dyDescent="0.25">
      <c r="C18278" s="15"/>
      <c r="G18278"/>
    </row>
    <row r="18279" spans="3:7" x14ac:dyDescent="0.25">
      <c r="C18279" s="15"/>
      <c r="G18279"/>
    </row>
    <row r="18280" spans="3:7" x14ac:dyDescent="0.25">
      <c r="C18280" s="15"/>
      <c r="G18280"/>
    </row>
    <row r="18281" spans="3:7" x14ac:dyDescent="0.25">
      <c r="C18281" s="15"/>
      <c r="G18281"/>
    </row>
    <row r="18282" spans="3:7" x14ac:dyDescent="0.25">
      <c r="C18282" s="15"/>
      <c r="G18282"/>
    </row>
    <row r="18283" spans="3:7" x14ac:dyDescent="0.25">
      <c r="C18283" s="15"/>
      <c r="G18283"/>
    </row>
    <row r="18284" spans="3:7" x14ac:dyDescent="0.25">
      <c r="C18284" s="15"/>
      <c r="G18284"/>
    </row>
    <row r="18285" spans="3:7" x14ac:dyDescent="0.25">
      <c r="C18285" s="15"/>
      <c r="G18285"/>
    </row>
    <row r="18286" spans="3:7" x14ac:dyDescent="0.25">
      <c r="C18286" s="15"/>
      <c r="G18286"/>
    </row>
    <row r="18287" spans="3:7" x14ac:dyDescent="0.25">
      <c r="C18287" s="15"/>
      <c r="G18287"/>
    </row>
    <row r="18288" spans="3:7" x14ac:dyDescent="0.25">
      <c r="C18288" s="15"/>
      <c r="G18288"/>
    </row>
    <row r="18289" spans="3:7" x14ac:dyDescent="0.25">
      <c r="C18289" s="15"/>
      <c r="G18289"/>
    </row>
    <row r="18290" spans="3:7" x14ac:dyDescent="0.25">
      <c r="C18290" s="15"/>
      <c r="G18290"/>
    </row>
    <row r="18291" spans="3:7" x14ac:dyDescent="0.25">
      <c r="C18291" s="15"/>
      <c r="G18291"/>
    </row>
    <row r="18292" spans="3:7" x14ac:dyDescent="0.25">
      <c r="C18292" s="15"/>
      <c r="G18292"/>
    </row>
    <row r="18293" spans="3:7" x14ac:dyDescent="0.25">
      <c r="C18293" s="15"/>
      <c r="G18293"/>
    </row>
    <row r="18294" spans="3:7" x14ac:dyDescent="0.25">
      <c r="C18294" s="15"/>
      <c r="G18294"/>
    </row>
    <row r="18295" spans="3:7" x14ac:dyDescent="0.25">
      <c r="C18295" s="15"/>
      <c r="G18295"/>
    </row>
    <row r="18296" spans="3:7" x14ac:dyDescent="0.25">
      <c r="C18296" s="15"/>
      <c r="G18296"/>
    </row>
    <row r="18297" spans="3:7" x14ac:dyDescent="0.25">
      <c r="C18297" s="15"/>
      <c r="G18297"/>
    </row>
    <row r="18298" spans="3:7" x14ac:dyDescent="0.25">
      <c r="C18298" s="15"/>
      <c r="G18298"/>
    </row>
    <row r="18299" spans="3:7" x14ac:dyDescent="0.25">
      <c r="C18299" s="15"/>
      <c r="G18299"/>
    </row>
    <row r="18300" spans="3:7" x14ac:dyDescent="0.25">
      <c r="C18300" s="15"/>
      <c r="G18300"/>
    </row>
    <row r="18301" spans="3:7" x14ac:dyDescent="0.25">
      <c r="C18301" s="15"/>
      <c r="G18301"/>
    </row>
    <row r="18302" spans="3:7" x14ac:dyDescent="0.25">
      <c r="C18302" s="15"/>
      <c r="G18302"/>
    </row>
    <row r="18303" spans="3:7" x14ac:dyDescent="0.25">
      <c r="C18303" s="15"/>
      <c r="G18303"/>
    </row>
    <row r="18304" spans="3:7" x14ac:dyDescent="0.25">
      <c r="C18304" s="15"/>
      <c r="G18304"/>
    </row>
    <row r="18305" spans="3:7" x14ac:dyDescent="0.25">
      <c r="C18305" s="15"/>
      <c r="G18305"/>
    </row>
    <row r="18306" spans="3:7" x14ac:dyDescent="0.25">
      <c r="C18306" s="15"/>
      <c r="G18306"/>
    </row>
    <row r="18307" spans="3:7" x14ac:dyDescent="0.25">
      <c r="C18307" s="15"/>
      <c r="G18307"/>
    </row>
    <row r="18308" spans="3:7" x14ac:dyDescent="0.25">
      <c r="C18308" s="15"/>
      <c r="G18308"/>
    </row>
    <row r="18309" spans="3:7" x14ac:dyDescent="0.25">
      <c r="C18309" s="15"/>
      <c r="G18309"/>
    </row>
    <row r="18310" spans="3:7" x14ac:dyDescent="0.25">
      <c r="C18310" s="15"/>
      <c r="G18310"/>
    </row>
    <row r="18311" spans="3:7" x14ac:dyDescent="0.25">
      <c r="C18311" s="15"/>
      <c r="G18311"/>
    </row>
    <row r="18312" spans="3:7" x14ac:dyDescent="0.25">
      <c r="C18312" s="15"/>
      <c r="G18312"/>
    </row>
    <row r="18313" spans="3:7" x14ac:dyDescent="0.25">
      <c r="C18313" s="15"/>
      <c r="G18313"/>
    </row>
    <row r="18314" spans="3:7" x14ac:dyDescent="0.25">
      <c r="C18314" s="15"/>
      <c r="G18314"/>
    </row>
    <row r="18315" spans="3:7" x14ac:dyDescent="0.25">
      <c r="C18315" s="15"/>
      <c r="G18315"/>
    </row>
    <row r="18316" spans="3:7" x14ac:dyDescent="0.25">
      <c r="C18316" s="15"/>
      <c r="G18316"/>
    </row>
    <row r="18317" spans="3:7" x14ac:dyDescent="0.25">
      <c r="C18317" s="15"/>
      <c r="G18317"/>
    </row>
    <row r="18318" spans="3:7" x14ac:dyDescent="0.25">
      <c r="C18318" s="15"/>
      <c r="G18318"/>
    </row>
    <row r="18319" spans="3:7" x14ac:dyDescent="0.25">
      <c r="C18319" s="15"/>
      <c r="G18319"/>
    </row>
    <row r="18320" spans="3:7" x14ac:dyDescent="0.25">
      <c r="C18320" s="15"/>
      <c r="G18320"/>
    </row>
    <row r="18321" spans="3:7" x14ac:dyDescent="0.25">
      <c r="C18321" s="15"/>
      <c r="G18321"/>
    </row>
    <row r="18322" spans="3:7" x14ac:dyDescent="0.25">
      <c r="C18322" s="15"/>
      <c r="G18322"/>
    </row>
    <row r="18323" spans="3:7" x14ac:dyDescent="0.25">
      <c r="C18323" s="15"/>
      <c r="G18323"/>
    </row>
    <row r="18324" spans="3:7" x14ac:dyDescent="0.25">
      <c r="C18324" s="15"/>
      <c r="G18324"/>
    </row>
    <row r="18325" spans="3:7" x14ac:dyDescent="0.25">
      <c r="C18325" s="15"/>
      <c r="G18325"/>
    </row>
    <row r="18326" spans="3:7" x14ac:dyDescent="0.25">
      <c r="C18326" s="15"/>
      <c r="G18326"/>
    </row>
    <row r="18327" spans="3:7" x14ac:dyDescent="0.25">
      <c r="C18327" s="15"/>
      <c r="G18327"/>
    </row>
    <row r="18328" spans="3:7" x14ac:dyDescent="0.25">
      <c r="C18328" s="15"/>
      <c r="G18328"/>
    </row>
    <row r="18329" spans="3:7" x14ac:dyDescent="0.25">
      <c r="C18329" s="15"/>
      <c r="G18329"/>
    </row>
    <row r="18330" spans="3:7" x14ac:dyDescent="0.25">
      <c r="C18330" s="15"/>
      <c r="G18330"/>
    </row>
    <row r="18331" spans="3:7" x14ac:dyDescent="0.25">
      <c r="C18331" s="15"/>
      <c r="G18331"/>
    </row>
    <row r="18332" spans="3:7" x14ac:dyDescent="0.25">
      <c r="C18332" s="15"/>
      <c r="G18332"/>
    </row>
    <row r="18333" spans="3:7" x14ac:dyDescent="0.25">
      <c r="C18333" s="15"/>
      <c r="G18333"/>
    </row>
    <row r="18334" spans="3:7" x14ac:dyDescent="0.25">
      <c r="C18334" s="15"/>
      <c r="G18334"/>
    </row>
    <row r="18335" spans="3:7" x14ac:dyDescent="0.25">
      <c r="C18335" s="15"/>
      <c r="G18335"/>
    </row>
    <row r="18336" spans="3:7" x14ac:dyDescent="0.25">
      <c r="C18336" s="15"/>
      <c r="G18336"/>
    </row>
    <row r="18337" spans="3:7" x14ac:dyDescent="0.25">
      <c r="C18337" s="15"/>
      <c r="G18337"/>
    </row>
    <row r="18338" spans="3:7" x14ac:dyDescent="0.25">
      <c r="C18338" s="15"/>
      <c r="G18338"/>
    </row>
    <row r="18339" spans="3:7" x14ac:dyDescent="0.25">
      <c r="C18339" s="15"/>
      <c r="G18339"/>
    </row>
    <row r="18340" spans="3:7" x14ac:dyDescent="0.25">
      <c r="C18340" s="15"/>
      <c r="G18340"/>
    </row>
    <row r="18341" spans="3:7" x14ac:dyDescent="0.25">
      <c r="C18341" s="15"/>
      <c r="G18341"/>
    </row>
    <row r="18342" spans="3:7" x14ac:dyDescent="0.25">
      <c r="C18342" s="15"/>
      <c r="G18342"/>
    </row>
    <row r="18343" spans="3:7" x14ac:dyDescent="0.25">
      <c r="C18343" s="15"/>
      <c r="G18343"/>
    </row>
    <row r="18344" spans="3:7" x14ac:dyDescent="0.25">
      <c r="C18344" s="15"/>
      <c r="G18344"/>
    </row>
    <row r="18345" spans="3:7" x14ac:dyDescent="0.25">
      <c r="C18345" s="15"/>
      <c r="G18345"/>
    </row>
    <row r="18346" spans="3:7" x14ac:dyDescent="0.25">
      <c r="C18346" s="15"/>
      <c r="G18346"/>
    </row>
    <row r="18347" spans="3:7" x14ac:dyDescent="0.25">
      <c r="C18347" s="15"/>
      <c r="G18347"/>
    </row>
    <row r="18348" spans="3:7" x14ac:dyDescent="0.25">
      <c r="C18348" s="15"/>
      <c r="G18348"/>
    </row>
    <row r="18349" spans="3:7" x14ac:dyDescent="0.25">
      <c r="C18349" s="15"/>
      <c r="G18349"/>
    </row>
    <row r="18350" spans="3:7" x14ac:dyDescent="0.25">
      <c r="C18350" s="15"/>
      <c r="G18350"/>
    </row>
    <row r="18351" spans="3:7" x14ac:dyDescent="0.25">
      <c r="C18351" s="15"/>
      <c r="G18351"/>
    </row>
    <row r="18352" spans="3:7" x14ac:dyDescent="0.25">
      <c r="C18352" s="15"/>
      <c r="G18352"/>
    </row>
    <row r="18353" spans="3:7" x14ac:dyDescent="0.25">
      <c r="C18353" s="15"/>
      <c r="G18353"/>
    </row>
    <row r="18354" spans="3:7" x14ac:dyDescent="0.25">
      <c r="C18354" s="15"/>
      <c r="G18354"/>
    </row>
    <row r="18355" spans="3:7" x14ac:dyDescent="0.25">
      <c r="C18355" s="15"/>
      <c r="G18355"/>
    </row>
    <row r="18356" spans="3:7" x14ac:dyDescent="0.25">
      <c r="C18356" s="15"/>
      <c r="G18356"/>
    </row>
    <row r="18357" spans="3:7" x14ac:dyDescent="0.25">
      <c r="C18357" s="15"/>
      <c r="G18357"/>
    </row>
    <row r="18358" spans="3:7" x14ac:dyDescent="0.25">
      <c r="C18358" s="15"/>
      <c r="G18358"/>
    </row>
    <row r="18359" spans="3:7" x14ac:dyDescent="0.25">
      <c r="C18359" s="15"/>
      <c r="G18359"/>
    </row>
    <row r="18360" spans="3:7" x14ac:dyDescent="0.25">
      <c r="C18360" s="15"/>
      <c r="G18360"/>
    </row>
    <row r="18361" spans="3:7" x14ac:dyDescent="0.25">
      <c r="C18361" s="15"/>
      <c r="G18361"/>
    </row>
    <row r="18362" spans="3:7" x14ac:dyDescent="0.25">
      <c r="C18362" s="15"/>
      <c r="G18362"/>
    </row>
    <row r="18363" spans="3:7" x14ac:dyDescent="0.25">
      <c r="C18363" s="15"/>
      <c r="G18363"/>
    </row>
    <row r="18364" spans="3:7" x14ac:dyDescent="0.25">
      <c r="C18364" s="15"/>
      <c r="G18364"/>
    </row>
    <row r="18365" spans="3:7" x14ac:dyDescent="0.25">
      <c r="C18365" s="15"/>
      <c r="G18365"/>
    </row>
    <row r="18366" spans="3:7" x14ac:dyDescent="0.25">
      <c r="C18366" s="15"/>
      <c r="G18366"/>
    </row>
    <row r="18367" spans="3:7" x14ac:dyDescent="0.25">
      <c r="C18367" s="15"/>
      <c r="G18367"/>
    </row>
    <row r="18368" spans="3:7" x14ac:dyDescent="0.25">
      <c r="C18368" s="15"/>
      <c r="G18368"/>
    </row>
    <row r="18369" spans="3:7" x14ac:dyDescent="0.25">
      <c r="C18369" s="15"/>
      <c r="G18369"/>
    </row>
    <row r="18370" spans="3:7" x14ac:dyDescent="0.25">
      <c r="C18370" s="15"/>
      <c r="G18370"/>
    </row>
    <row r="18371" spans="3:7" x14ac:dyDescent="0.25">
      <c r="C18371" s="15"/>
      <c r="G18371"/>
    </row>
    <row r="18372" spans="3:7" x14ac:dyDescent="0.25">
      <c r="C18372" s="15"/>
      <c r="G18372"/>
    </row>
    <row r="18373" spans="3:7" x14ac:dyDescent="0.25">
      <c r="C18373" s="15"/>
      <c r="G18373"/>
    </row>
    <row r="18374" spans="3:7" x14ac:dyDescent="0.25">
      <c r="C18374" s="15"/>
      <c r="G18374"/>
    </row>
    <row r="18375" spans="3:7" x14ac:dyDescent="0.25">
      <c r="C18375" s="15"/>
      <c r="G18375"/>
    </row>
    <row r="18376" spans="3:7" x14ac:dyDescent="0.25">
      <c r="C18376" s="15"/>
      <c r="G18376"/>
    </row>
    <row r="18377" spans="3:7" x14ac:dyDescent="0.25">
      <c r="C18377" s="15"/>
      <c r="G18377"/>
    </row>
    <row r="18378" spans="3:7" x14ac:dyDescent="0.25">
      <c r="C18378" s="15"/>
      <c r="G18378"/>
    </row>
    <row r="18379" spans="3:7" x14ac:dyDescent="0.25">
      <c r="C18379" s="15"/>
      <c r="G18379"/>
    </row>
    <row r="18380" spans="3:7" x14ac:dyDescent="0.25">
      <c r="C18380" s="15"/>
      <c r="G18380"/>
    </row>
    <row r="18381" spans="3:7" x14ac:dyDescent="0.25">
      <c r="C18381" s="15"/>
      <c r="G18381"/>
    </row>
    <row r="18382" spans="3:7" x14ac:dyDescent="0.25">
      <c r="C18382" s="15"/>
      <c r="G18382"/>
    </row>
    <row r="18383" spans="3:7" x14ac:dyDescent="0.25">
      <c r="C18383" s="15"/>
      <c r="G18383"/>
    </row>
    <row r="18384" spans="3:7" x14ac:dyDescent="0.25">
      <c r="C18384" s="15"/>
      <c r="G18384"/>
    </row>
    <row r="18385" spans="3:7" x14ac:dyDescent="0.25">
      <c r="C18385" s="15"/>
      <c r="G18385"/>
    </row>
    <row r="18386" spans="3:7" x14ac:dyDescent="0.25">
      <c r="C18386" s="15"/>
      <c r="G18386"/>
    </row>
    <row r="18387" spans="3:7" x14ac:dyDescent="0.25">
      <c r="C18387" s="15"/>
      <c r="G18387"/>
    </row>
    <row r="18388" spans="3:7" x14ac:dyDescent="0.25">
      <c r="C18388" s="15"/>
      <c r="G18388"/>
    </row>
    <row r="18389" spans="3:7" x14ac:dyDescent="0.25">
      <c r="C18389" s="15"/>
      <c r="G18389"/>
    </row>
    <row r="18390" spans="3:7" x14ac:dyDescent="0.25">
      <c r="C18390" s="15"/>
      <c r="G18390"/>
    </row>
    <row r="18391" spans="3:7" x14ac:dyDescent="0.25">
      <c r="C18391" s="15"/>
      <c r="G18391"/>
    </row>
    <row r="18392" spans="3:7" x14ac:dyDescent="0.25">
      <c r="C18392" s="15"/>
      <c r="G18392"/>
    </row>
    <row r="18393" spans="3:7" x14ac:dyDescent="0.25">
      <c r="C18393" s="15"/>
      <c r="G18393"/>
    </row>
    <row r="18394" spans="3:7" x14ac:dyDescent="0.25">
      <c r="C18394" s="15"/>
      <c r="G18394"/>
    </row>
    <row r="18395" spans="3:7" x14ac:dyDescent="0.25">
      <c r="C18395" s="15"/>
      <c r="G18395"/>
    </row>
    <row r="18396" spans="3:7" x14ac:dyDescent="0.25">
      <c r="C18396" s="15"/>
      <c r="G18396"/>
    </row>
    <row r="18397" spans="3:7" x14ac:dyDescent="0.25">
      <c r="C18397" s="15"/>
      <c r="G18397"/>
    </row>
    <row r="18398" spans="3:7" x14ac:dyDescent="0.25">
      <c r="C18398" s="15"/>
      <c r="G18398"/>
    </row>
    <row r="18399" spans="3:7" x14ac:dyDescent="0.25">
      <c r="C18399" s="15"/>
      <c r="G18399"/>
    </row>
    <row r="18400" spans="3:7" x14ac:dyDescent="0.25">
      <c r="C18400" s="15"/>
      <c r="G18400"/>
    </row>
    <row r="18401" spans="3:7" x14ac:dyDescent="0.25">
      <c r="C18401" s="15"/>
      <c r="G18401"/>
    </row>
    <row r="18402" spans="3:7" x14ac:dyDescent="0.25">
      <c r="C18402" s="15"/>
      <c r="G18402"/>
    </row>
    <row r="18403" spans="3:7" x14ac:dyDescent="0.25">
      <c r="C18403" s="15"/>
      <c r="G18403"/>
    </row>
    <row r="18404" spans="3:7" x14ac:dyDescent="0.25">
      <c r="C18404" s="15"/>
      <c r="G18404"/>
    </row>
    <row r="18405" spans="3:7" x14ac:dyDescent="0.25">
      <c r="C18405" s="15"/>
      <c r="G18405"/>
    </row>
    <row r="18406" spans="3:7" x14ac:dyDescent="0.25">
      <c r="C18406" s="15"/>
      <c r="G18406"/>
    </row>
    <row r="18407" spans="3:7" x14ac:dyDescent="0.25">
      <c r="C18407" s="15"/>
      <c r="G18407"/>
    </row>
    <row r="18408" spans="3:7" x14ac:dyDescent="0.25">
      <c r="C18408" s="15"/>
      <c r="G18408"/>
    </row>
    <row r="18409" spans="3:7" x14ac:dyDescent="0.25">
      <c r="C18409" s="15"/>
      <c r="G18409"/>
    </row>
    <row r="18410" spans="3:7" x14ac:dyDescent="0.25">
      <c r="C18410" s="15"/>
      <c r="G18410"/>
    </row>
    <row r="18411" spans="3:7" x14ac:dyDescent="0.25">
      <c r="C18411" s="15"/>
      <c r="G18411"/>
    </row>
    <row r="18412" spans="3:7" x14ac:dyDescent="0.25">
      <c r="C18412" s="15"/>
      <c r="G18412"/>
    </row>
    <row r="18413" spans="3:7" x14ac:dyDescent="0.25">
      <c r="C18413" s="15"/>
      <c r="G18413"/>
    </row>
    <row r="18414" spans="3:7" x14ac:dyDescent="0.25">
      <c r="C18414" s="15"/>
      <c r="G18414"/>
    </row>
    <row r="18415" spans="3:7" x14ac:dyDescent="0.25">
      <c r="C18415" s="15"/>
      <c r="G18415"/>
    </row>
    <row r="18416" spans="3:7" x14ac:dyDescent="0.25">
      <c r="C18416" s="15"/>
      <c r="G18416"/>
    </row>
    <row r="18417" spans="3:7" x14ac:dyDescent="0.25">
      <c r="C18417" s="15"/>
      <c r="G18417"/>
    </row>
    <row r="18418" spans="3:7" x14ac:dyDescent="0.25">
      <c r="C18418" s="15"/>
      <c r="G18418"/>
    </row>
    <row r="18419" spans="3:7" x14ac:dyDescent="0.25">
      <c r="C18419" s="15"/>
      <c r="G18419"/>
    </row>
    <row r="18420" spans="3:7" x14ac:dyDescent="0.25">
      <c r="C18420" s="15"/>
      <c r="G18420"/>
    </row>
    <row r="18421" spans="3:7" x14ac:dyDescent="0.25">
      <c r="C18421" s="15"/>
      <c r="G18421"/>
    </row>
    <row r="18422" spans="3:7" x14ac:dyDescent="0.25">
      <c r="C18422" s="15"/>
      <c r="G18422"/>
    </row>
    <row r="18423" spans="3:7" x14ac:dyDescent="0.25">
      <c r="C18423" s="15"/>
      <c r="G18423"/>
    </row>
    <row r="18424" spans="3:7" x14ac:dyDescent="0.25">
      <c r="C18424" s="15"/>
      <c r="G18424"/>
    </row>
    <row r="18425" spans="3:7" x14ac:dyDescent="0.25">
      <c r="C18425" s="15"/>
      <c r="G18425"/>
    </row>
    <row r="18426" spans="3:7" x14ac:dyDescent="0.25">
      <c r="C18426" s="15"/>
      <c r="G18426"/>
    </row>
    <row r="18427" spans="3:7" x14ac:dyDescent="0.25">
      <c r="C18427" s="15"/>
      <c r="G18427"/>
    </row>
    <row r="18428" spans="3:7" x14ac:dyDescent="0.25">
      <c r="C18428" s="15"/>
      <c r="G18428"/>
    </row>
    <row r="18429" spans="3:7" x14ac:dyDescent="0.25">
      <c r="C18429" s="15"/>
      <c r="G18429"/>
    </row>
    <row r="18430" spans="3:7" x14ac:dyDescent="0.25">
      <c r="C18430" s="15"/>
      <c r="G18430"/>
    </row>
    <row r="18431" spans="3:7" x14ac:dyDescent="0.25">
      <c r="C18431" s="15"/>
      <c r="G18431"/>
    </row>
    <row r="18432" spans="3:7" x14ac:dyDescent="0.25">
      <c r="C18432" s="15"/>
      <c r="G18432"/>
    </row>
    <row r="18433" spans="3:7" x14ac:dyDescent="0.25">
      <c r="C18433" s="15"/>
      <c r="G18433"/>
    </row>
    <row r="18434" spans="3:7" x14ac:dyDescent="0.25">
      <c r="C18434" s="15"/>
      <c r="G18434"/>
    </row>
    <row r="18435" spans="3:7" x14ac:dyDescent="0.25">
      <c r="C18435" s="15"/>
      <c r="G18435"/>
    </row>
    <row r="18436" spans="3:7" x14ac:dyDescent="0.25">
      <c r="C18436" s="15"/>
      <c r="G18436"/>
    </row>
    <row r="18437" spans="3:7" x14ac:dyDescent="0.25">
      <c r="C18437" s="15"/>
      <c r="G18437"/>
    </row>
    <row r="18438" spans="3:7" x14ac:dyDescent="0.25">
      <c r="C18438" s="15"/>
      <c r="G18438"/>
    </row>
    <row r="18439" spans="3:7" x14ac:dyDescent="0.25">
      <c r="C18439" s="15"/>
      <c r="G18439"/>
    </row>
    <row r="18440" spans="3:7" x14ac:dyDescent="0.25">
      <c r="C18440" s="15"/>
      <c r="G18440"/>
    </row>
    <row r="18441" spans="3:7" x14ac:dyDescent="0.25">
      <c r="C18441" s="15"/>
      <c r="G18441"/>
    </row>
    <row r="18442" spans="3:7" x14ac:dyDescent="0.25">
      <c r="C18442" s="15"/>
      <c r="G18442"/>
    </row>
    <row r="18443" spans="3:7" x14ac:dyDescent="0.25">
      <c r="C18443" s="15"/>
      <c r="G18443"/>
    </row>
    <row r="18444" spans="3:7" x14ac:dyDescent="0.25">
      <c r="C18444" s="15"/>
      <c r="G18444"/>
    </row>
    <row r="18445" spans="3:7" x14ac:dyDescent="0.25">
      <c r="C18445" s="15"/>
      <c r="G18445"/>
    </row>
    <row r="18446" spans="3:7" x14ac:dyDescent="0.25">
      <c r="C18446" s="15"/>
      <c r="G18446"/>
    </row>
    <row r="18447" spans="3:7" x14ac:dyDescent="0.25">
      <c r="C18447" s="15"/>
      <c r="G18447"/>
    </row>
    <row r="18448" spans="3:7" x14ac:dyDescent="0.25">
      <c r="C18448" s="15"/>
      <c r="G18448"/>
    </row>
    <row r="18449" spans="3:7" x14ac:dyDescent="0.25">
      <c r="C18449" s="15"/>
      <c r="G18449"/>
    </row>
    <row r="18450" spans="3:7" x14ac:dyDescent="0.25">
      <c r="C18450" s="15"/>
      <c r="G18450"/>
    </row>
    <row r="18451" spans="3:7" x14ac:dyDescent="0.25">
      <c r="C18451" s="15"/>
      <c r="G18451"/>
    </row>
    <row r="18452" spans="3:7" x14ac:dyDescent="0.25">
      <c r="C18452" s="15"/>
      <c r="G18452"/>
    </row>
    <row r="18453" spans="3:7" x14ac:dyDescent="0.25">
      <c r="C18453" s="15"/>
      <c r="G18453"/>
    </row>
    <row r="18454" spans="3:7" x14ac:dyDescent="0.25">
      <c r="C18454" s="15"/>
      <c r="G18454"/>
    </row>
    <row r="18455" spans="3:7" x14ac:dyDescent="0.25">
      <c r="C18455" s="15"/>
      <c r="G18455"/>
    </row>
    <row r="18456" spans="3:7" x14ac:dyDescent="0.25">
      <c r="C18456" s="15"/>
      <c r="G18456"/>
    </row>
    <row r="18457" spans="3:7" x14ac:dyDescent="0.25">
      <c r="C18457" s="15"/>
      <c r="G18457"/>
    </row>
    <row r="18458" spans="3:7" x14ac:dyDescent="0.25">
      <c r="C18458" s="15"/>
      <c r="G18458"/>
    </row>
    <row r="18459" spans="3:7" x14ac:dyDescent="0.25">
      <c r="C18459" s="15"/>
      <c r="G18459"/>
    </row>
    <row r="18460" spans="3:7" x14ac:dyDescent="0.25">
      <c r="C18460" s="15"/>
      <c r="G18460"/>
    </row>
    <row r="18461" spans="3:7" x14ac:dyDescent="0.25">
      <c r="C18461" s="15"/>
      <c r="G18461"/>
    </row>
    <row r="18462" spans="3:7" x14ac:dyDescent="0.25">
      <c r="C18462" s="15"/>
      <c r="G18462"/>
    </row>
    <row r="18463" spans="3:7" x14ac:dyDescent="0.25">
      <c r="C18463" s="15"/>
      <c r="G18463"/>
    </row>
    <row r="18464" spans="3:7" x14ac:dyDescent="0.25">
      <c r="C18464" s="15"/>
      <c r="G18464"/>
    </row>
    <row r="18465" spans="3:7" x14ac:dyDescent="0.25">
      <c r="C18465" s="15"/>
      <c r="G18465"/>
    </row>
    <row r="18466" spans="3:7" x14ac:dyDescent="0.25">
      <c r="C18466" s="15"/>
      <c r="G18466"/>
    </row>
    <row r="18467" spans="3:7" x14ac:dyDescent="0.25">
      <c r="C18467" s="15"/>
      <c r="G18467"/>
    </row>
    <row r="18468" spans="3:7" x14ac:dyDescent="0.25">
      <c r="C18468" s="15"/>
      <c r="G18468"/>
    </row>
    <row r="18469" spans="3:7" x14ac:dyDescent="0.25">
      <c r="C18469" s="15"/>
      <c r="G18469"/>
    </row>
    <row r="18470" spans="3:7" x14ac:dyDescent="0.25">
      <c r="C18470" s="15"/>
      <c r="G18470"/>
    </row>
    <row r="18471" spans="3:7" x14ac:dyDescent="0.25">
      <c r="C18471" s="15"/>
      <c r="G18471"/>
    </row>
    <row r="18472" spans="3:7" x14ac:dyDescent="0.25">
      <c r="C18472" s="15"/>
      <c r="G18472"/>
    </row>
    <row r="18473" spans="3:7" x14ac:dyDescent="0.25">
      <c r="C18473" s="15"/>
      <c r="G18473"/>
    </row>
    <row r="18474" spans="3:7" x14ac:dyDescent="0.25">
      <c r="C18474" s="15"/>
      <c r="G18474"/>
    </row>
    <row r="18475" spans="3:7" x14ac:dyDescent="0.25">
      <c r="C18475" s="15"/>
      <c r="G18475"/>
    </row>
    <row r="18476" spans="3:7" x14ac:dyDescent="0.25">
      <c r="C18476" s="15"/>
      <c r="G18476"/>
    </row>
    <row r="18477" spans="3:7" x14ac:dyDescent="0.25">
      <c r="C18477" s="15"/>
      <c r="G18477"/>
    </row>
    <row r="18478" spans="3:7" x14ac:dyDescent="0.25">
      <c r="C18478" s="15"/>
      <c r="G18478"/>
    </row>
    <row r="18479" spans="3:7" x14ac:dyDescent="0.25">
      <c r="C18479" s="15"/>
      <c r="G18479"/>
    </row>
    <row r="18480" spans="3:7" x14ac:dyDescent="0.25">
      <c r="C18480" s="15"/>
      <c r="G18480"/>
    </row>
    <row r="18481" spans="3:7" x14ac:dyDescent="0.25">
      <c r="C18481" s="15"/>
      <c r="G18481"/>
    </row>
    <row r="18482" spans="3:7" x14ac:dyDescent="0.25">
      <c r="C18482" s="15"/>
      <c r="G18482"/>
    </row>
    <row r="18483" spans="3:7" x14ac:dyDescent="0.25">
      <c r="C18483" s="15"/>
      <c r="G18483"/>
    </row>
    <row r="18484" spans="3:7" x14ac:dyDescent="0.25">
      <c r="C18484" s="15"/>
      <c r="G18484"/>
    </row>
    <row r="18485" spans="3:7" x14ac:dyDescent="0.25">
      <c r="C18485" s="15"/>
      <c r="G18485"/>
    </row>
    <row r="18486" spans="3:7" x14ac:dyDescent="0.25">
      <c r="C18486" s="15"/>
      <c r="G18486"/>
    </row>
    <row r="18487" spans="3:7" x14ac:dyDescent="0.25">
      <c r="C18487" s="15"/>
      <c r="G18487"/>
    </row>
    <row r="18488" spans="3:7" x14ac:dyDescent="0.25">
      <c r="C18488" s="15"/>
      <c r="G18488"/>
    </row>
    <row r="18489" spans="3:7" x14ac:dyDescent="0.25">
      <c r="C18489" s="15"/>
      <c r="G18489"/>
    </row>
    <row r="18490" spans="3:7" x14ac:dyDescent="0.25">
      <c r="C18490" s="15"/>
      <c r="G18490"/>
    </row>
    <row r="18491" spans="3:7" x14ac:dyDescent="0.25">
      <c r="C18491" s="15"/>
      <c r="G18491"/>
    </row>
    <row r="18492" spans="3:7" x14ac:dyDescent="0.25">
      <c r="C18492" s="15"/>
      <c r="G18492"/>
    </row>
    <row r="18493" spans="3:7" x14ac:dyDescent="0.25">
      <c r="C18493" s="15"/>
      <c r="G18493"/>
    </row>
    <row r="18494" spans="3:7" x14ac:dyDescent="0.25">
      <c r="C18494" s="15"/>
      <c r="G18494"/>
    </row>
    <row r="18495" spans="3:7" x14ac:dyDescent="0.25">
      <c r="C18495" s="15"/>
      <c r="G18495"/>
    </row>
    <row r="18496" spans="3:7" x14ac:dyDescent="0.25">
      <c r="C18496" s="15"/>
      <c r="G18496"/>
    </row>
    <row r="18497" spans="3:7" x14ac:dyDescent="0.25">
      <c r="C18497" s="15"/>
      <c r="G18497"/>
    </row>
    <row r="18498" spans="3:7" x14ac:dyDescent="0.25">
      <c r="C18498" s="15"/>
      <c r="G18498"/>
    </row>
    <row r="18499" spans="3:7" x14ac:dyDescent="0.25">
      <c r="C18499" s="15"/>
      <c r="G18499"/>
    </row>
    <row r="18500" spans="3:7" x14ac:dyDescent="0.25">
      <c r="C18500" s="15"/>
      <c r="G18500"/>
    </row>
    <row r="18501" spans="3:7" x14ac:dyDescent="0.25">
      <c r="C18501" s="15"/>
      <c r="G18501"/>
    </row>
    <row r="18502" spans="3:7" x14ac:dyDescent="0.25">
      <c r="C18502" s="15"/>
      <c r="G18502"/>
    </row>
    <row r="18503" spans="3:7" x14ac:dyDescent="0.25">
      <c r="C18503" s="15"/>
      <c r="G18503"/>
    </row>
    <row r="18504" spans="3:7" x14ac:dyDescent="0.25">
      <c r="C18504" s="15"/>
      <c r="G18504"/>
    </row>
    <row r="18505" spans="3:7" x14ac:dyDescent="0.25">
      <c r="C18505" s="15"/>
      <c r="G18505"/>
    </row>
    <row r="18506" spans="3:7" x14ac:dyDescent="0.25">
      <c r="C18506" s="15"/>
      <c r="G18506"/>
    </row>
    <row r="18507" spans="3:7" x14ac:dyDescent="0.25">
      <c r="C18507" s="15"/>
      <c r="G18507"/>
    </row>
    <row r="18508" spans="3:7" x14ac:dyDescent="0.25">
      <c r="C18508" s="15"/>
      <c r="G18508"/>
    </row>
    <row r="18509" spans="3:7" x14ac:dyDescent="0.25">
      <c r="C18509" s="15"/>
      <c r="G18509"/>
    </row>
    <row r="18510" spans="3:7" x14ac:dyDescent="0.25">
      <c r="C18510" s="15"/>
      <c r="G18510"/>
    </row>
    <row r="18511" spans="3:7" x14ac:dyDescent="0.25">
      <c r="C18511" s="15"/>
      <c r="G18511"/>
    </row>
    <row r="18512" spans="3:7" x14ac:dyDescent="0.25">
      <c r="C18512" s="15"/>
      <c r="G18512"/>
    </row>
    <row r="18513" spans="3:7" x14ac:dyDescent="0.25">
      <c r="C18513" s="15"/>
      <c r="G18513"/>
    </row>
    <row r="18514" spans="3:7" x14ac:dyDescent="0.25">
      <c r="C18514" s="15"/>
      <c r="G18514"/>
    </row>
    <row r="18515" spans="3:7" x14ac:dyDescent="0.25">
      <c r="C18515" s="15"/>
      <c r="G18515"/>
    </row>
    <row r="18516" spans="3:7" x14ac:dyDescent="0.25">
      <c r="C18516" s="15"/>
      <c r="G18516"/>
    </row>
    <row r="18517" spans="3:7" x14ac:dyDescent="0.25">
      <c r="C18517" s="15"/>
      <c r="G18517"/>
    </row>
    <row r="18518" spans="3:7" x14ac:dyDescent="0.25">
      <c r="C18518" s="15"/>
      <c r="G18518"/>
    </row>
    <row r="18519" spans="3:7" x14ac:dyDescent="0.25">
      <c r="C18519" s="15"/>
      <c r="G18519"/>
    </row>
    <row r="18520" spans="3:7" x14ac:dyDescent="0.25">
      <c r="C18520" s="15"/>
      <c r="G18520"/>
    </row>
    <row r="18521" spans="3:7" x14ac:dyDescent="0.25">
      <c r="C18521" s="15"/>
      <c r="G18521"/>
    </row>
    <row r="18522" spans="3:7" x14ac:dyDescent="0.25">
      <c r="C18522" s="15"/>
      <c r="G18522"/>
    </row>
    <row r="18523" spans="3:7" x14ac:dyDescent="0.25">
      <c r="C18523" s="15"/>
      <c r="G18523"/>
    </row>
    <row r="18524" spans="3:7" x14ac:dyDescent="0.25">
      <c r="C18524" s="15"/>
      <c r="G18524"/>
    </row>
    <row r="18525" spans="3:7" x14ac:dyDescent="0.25">
      <c r="C18525" s="15"/>
      <c r="G18525"/>
    </row>
    <row r="18526" spans="3:7" x14ac:dyDescent="0.25">
      <c r="C18526" s="15"/>
      <c r="G18526"/>
    </row>
    <row r="18527" spans="3:7" x14ac:dyDescent="0.25">
      <c r="C18527" s="15"/>
      <c r="G18527"/>
    </row>
    <row r="18528" spans="3:7" x14ac:dyDescent="0.25">
      <c r="C18528" s="15"/>
      <c r="G18528"/>
    </row>
    <row r="18529" spans="3:7" x14ac:dyDescent="0.25">
      <c r="C18529" s="15"/>
      <c r="G18529"/>
    </row>
    <row r="18530" spans="3:7" x14ac:dyDescent="0.25">
      <c r="C18530" s="15"/>
      <c r="G18530"/>
    </row>
    <row r="18531" spans="3:7" x14ac:dyDescent="0.25">
      <c r="C18531" s="15"/>
      <c r="G18531"/>
    </row>
    <row r="18532" spans="3:7" x14ac:dyDescent="0.25">
      <c r="C18532" s="15"/>
      <c r="G18532"/>
    </row>
    <row r="18533" spans="3:7" x14ac:dyDescent="0.25">
      <c r="C18533" s="15"/>
      <c r="G18533"/>
    </row>
    <row r="18534" spans="3:7" x14ac:dyDescent="0.25">
      <c r="C18534" s="15"/>
      <c r="G18534"/>
    </row>
    <row r="18535" spans="3:7" x14ac:dyDescent="0.25">
      <c r="C18535" s="15"/>
      <c r="G18535"/>
    </row>
    <row r="18536" spans="3:7" x14ac:dyDescent="0.25">
      <c r="C18536" s="15"/>
      <c r="G18536"/>
    </row>
    <row r="18537" spans="3:7" x14ac:dyDescent="0.25">
      <c r="C18537" s="15"/>
      <c r="G18537"/>
    </row>
    <row r="18538" spans="3:7" x14ac:dyDescent="0.25">
      <c r="C18538" s="15"/>
      <c r="G18538"/>
    </row>
    <row r="18539" spans="3:7" x14ac:dyDescent="0.25">
      <c r="C18539" s="15"/>
      <c r="G18539"/>
    </row>
    <row r="18540" spans="3:7" x14ac:dyDescent="0.25">
      <c r="C18540" s="15"/>
      <c r="G18540"/>
    </row>
    <row r="18541" spans="3:7" x14ac:dyDescent="0.25">
      <c r="C18541" s="15"/>
      <c r="G18541"/>
    </row>
    <row r="18542" spans="3:7" x14ac:dyDescent="0.25">
      <c r="C18542" s="15"/>
      <c r="G18542"/>
    </row>
    <row r="18543" spans="3:7" x14ac:dyDescent="0.25">
      <c r="C18543" s="15"/>
      <c r="G18543"/>
    </row>
    <row r="18544" spans="3:7" x14ac:dyDescent="0.25">
      <c r="C18544" s="15"/>
      <c r="G18544"/>
    </row>
    <row r="18545" spans="3:7" x14ac:dyDescent="0.25">
      <c r="C18545" s="15"/>
      <c r="G18545"/>
    </row>
    <row r="18546" spans="3:7" x14ac:dyDescent="0.25">
      <c r="C18546" s="15"/>
      <c r="G18546"/>
    </row>
    <row r="18547" spans="3:7" x14ac:dyDescent="0.25">
      <c r="C18547" s="15"/>
      <c r="G18547"/>
    </row>
    <row r="18548" spans="3:7" x14ac:dyDescent="0.25">
      <c r="C18548" s="15"/>
      <c r="G18548"/>
    </row>
    <row r="18549" spans="3:7" x14ac:dyDescent="0.25">
      <c r="C18549" s="15"/>
      <c r="G18549"/>
    </row>
    <row r="18550" spans="3:7" x14ac:dyDescent="0.25">
      <c r="C18550" s="15"/>
      <c r="G18550"/>
    </row>
    <row r="18551" spans="3:7" x14ac:dyDescent="0.25">
      <c r="C18551" s="15"/>
      <c r="G18551"/>
    </row>
    <row r="18552" spans="3:7" x14ac:dyDescent="0.25">
      <c r="C18552" s="15"/>
      <c r="G18552"/>
    </row>
    <row r="18553" spans="3:7" x14ac:dyDescent="0.25">
      <c r="C18553" s="15"/>
      <c r="G18553"/>
    </row>
    <row r="18554" spans="3:7" x14ac:dyDescent="0.25">
      <c r="C18554" s="15"/>
      <c r="G18554"/>
    </row>
    <row r="18555" spans="3:7" x14ac:dyDescent="0.25">
      <c r="C18555" s="15"/>
      <c r="G18555"/>
    </row>
    <row r="18556" spans="3:7" x14ac:dyDescent="0.25">
      <c r="C18556" s="15"/>
      <c r="G18556"/>
    </row>
    <row r="18557" spans="3:7" x14ac:dyDescent="0.25">
      <c r="C18557" s="15"/>
      <c r="G18557"/>
    </row>
    <row r="18558" spans="3:7" x14ac:dyDescent="0.25">
      <c r="C18558" s="15"/>
      <c r="G18558"/>
    </row>
    <row r="18559" spans="3:7" x14ac:dyDescent="0.25">
      <c r="C18559" s="15"/>
      <c r="G18559"/>
    </row>
    <row r="18560" spans="3:7" x14ac:dyDescent="0.25">
      <c r="C18560" s="15"/>
      <c r="G18560"/>
    </row>
    <row r="18561" spans="3:7" x14ac:dyDescent="0.25">
      <c r="C18561" s="15"/>
      <c r="G18561"/>
    </row>
    <row r="18562" spans="3:7" x14ac:dyDescent="0.25">
      <c r="C18562" s="15"/>
      <c r="G18562"/>
    </row>
    <row r="18563" spans="3:7" x14ac:dyDescent="0.25">
      <c r="C18563" s="15"/>
      <c r="G18563"/>
    </row>
    <row r="18564" spans="3:7" x14ac:dyDescent="0.25">
      <c r="C18564" s="15"/>
      <c r="G18564"/>
    </row>
    <row r="18565" spans="3:7" x14ac:dyDescent="0.25">
      <c r="C18565" s="15"/>
      <c r="G18565"/>
    </row>
    <row r="18566" spans="3:7" x14ac:dyDescent="0.25">
      <c r="C18566" s="15"/>
      <c r="G18566"/>
    </row>
    <row r="18567" spans="3:7" x14ac:dyDescent="0.25">
      <c r="C18567" s="15"/>
      <c r="G18567"/>
    </row>
    <row r="18568" spans="3:7" x14ac:dyDescent="0.25">
      <c r="C18568" s="15"/>
      <c r="G18568"/>
    </row>
    <row r="18569" spans="3:7" x14ac:dyDescent="0.25">
      <c r="C18569" s="15"/>
      <c r="G18569"/>
    </row>
    <row r="18570" spans="3:7" x14ac:dyDescent="0.25">
      <c r="C18570" s="15"/>
      <c r="G18570"/>
    </row>
    <row r="18571" spans="3:7" x14ac:dyDescent="0.25">
      <c r="C18571" s="15"/>
      <c r="G18571"/>
    </row>
    <row r="18572" spans="3:7" x14ac:dyDescent="0.25">
      <c r="C18572" s="15"/>
      <c r="G18572"/>
    </row>
    <row r="18573" spans="3:7" x14ac:dyDescent="0.25">
      <c r="C18573" s="15"/>
      <c r="G18573"/>
    </row>
    <row r="18574" spans="3:7" x14ac:dyDescent="0.25">
      <c r="C18574" s="15"/>
      <c r="G18574"/>
    </row>
    <row r="18575" spans="3:7" x14ac:dyDescent="0.25">
      <c r="C18575" s="15"/>
      <c r="G18575"/>
    </row>
    <row r="18576" spans="3:7" x14ac:dyDescent="0.25">
      <c r="C18576" s="15"/>
      <c r="G18576"/>
    </row>
    <row r="18577" spans="3:7" x14ac:dyDescent="0.25">
      <c r="C18577" s="15"/>
      <c r="G18577"/>
    </row>
    <row r="18578" spans="3:7" x14ac:dyDescent="0.25">
      <c r="C18578" s="15"/>
      <c r="G18578"/>
    </row>
    <row r="18579" spans="3:7" x14ac:dyDescent="0.25">
      <c r="C18579" s="15"/>
      <c r="G18579"/>
    </row>
    <row r="18580" spans="3:7" x14ac:dyDescent="0.25">
      <c r="C18580" s="15"/>
      <c r="G18580"/>
    </row>
    <row r="18581" spans="3:7" x14ac:dyDescent="0.25">
      <c r="C18581" s="15"/>
      <c r="G18581"/>
    </row>
    <row r="18582" spans="3:7" x14ac:dyDescent="0.25">
      <c r="C18582" s="15"/>
      <c r="G18582"/>
    </row>
    <row r="18583" spans="3:7" x14ac:dyDescent="0.25">
      <c r="C18583" s="15"/>
      <c r="G18583"/>
    </row>
    <row r="18584" spans="3:7" x14ac:dyDescent="0.25">
      <c r="C18584" s="15"/>
      <c r="G18584"/>
    </row>
    <row r="18585" spans="3:7" x14ac:dyDescent="0.25">
      <c r="C18585" s="15"/>
      <c r="G18585"/>
    </row>
    <row r="18586" spans="3:7" x14ac:dyDescent="0.25">
      <c r="C18586" s="15"/>
      <c r="G18586"/>
    </row>
    <row r="18587" spans="3:7" x14ac:dyDescent="0.25">
      <c r="C18587" s="15"/>
      <c r="G18587"/>
    </row>
    <row r="18588" spans="3:7" x14ac:dyDescent="0.25">
      <c r="C18588" s="15"/>
      <c r="G18588"/>
    </row>
    <row r="18589" spans="3:7" x14ac:dyDescent="0.25">
      <c r="C18589" s="15"/>
      <c r="G18589"/>
    </row>
    <row r="18590" spans="3:7" x14ac:dyDescent="0.25">
      <c r="C18590" s="15"/>
      <c r="G18590"/>
    </row>
    <row r="18591" spans="3:7" x14ac:dyDescent="0.25">
      <c r="C18591" s="15"/>
      <c r="G18591"/>
    </row>
    <row r="18592" spans="3:7" x14ac:dyDescent="0.25">
      <c r="C18592" s="15"/>
      <c r="G18592"/>
    </row>
    <row r="18593" spans="3:7" x14ac:dyDescent="0.25">
      <c r="C18593" s="15"/>
      <c r="G18593"/>
    </row>
    <row r="18594" spans="3:7" x14ac:dyDescent="0.25">
      <c r="C18594" s="15"/>
      <c r="G18594"/>
    </row>
    <row r="18595" spans="3:7" x14ac:dyDescent="0.25">
      <c r="C18595" s="15"/>
      <c r="G18595"/>
    </row>
    <row r="18596" spans="3:7" x14ac:dyDescent="0.25">
      <c r="C18596" s="15"/>
      <c r="G18596"/>
    </row>
    <row r="18597" spans="3:7" x14ac:dyDescent="0.25">
      <c r="C18597" s="15"/>
      <c r="G18597"/>
    </row>
    <row r="18598" spans="3:7" x14ac:dyDescent="0.25">
      <c r="C18598" s="15"/>
      <c r="G18598"/>
    </row>
    <row r="18599" spans="3:7" x14ac:dyDescent="0.25">
      <c r="C18599" s="15"/>
      <c r="G18599"/>
    </row>
    <row r="18600" spans="3:7" x14ac:dyDescent="0.25">
      <c r="C18600" s="15"/>
      <c r="G18600"/>
    </row>
    <row r="18601" spans="3:7" x14ac:dyDescent="0.25">
      <c r="C18601" s="15"/>
      <c r="G18601"/>
    </row>
    <row r="18602" spans="3:7" x14ac:dyDescent="0.25">
      <c r="C18602" s="15"/>
      <c r="G18602"/>
    </row>
    <row r="18603" spans="3:7" x14ac:dyDescent="0.25">
      <c r="C18603" s="15"/>
      <c r="G18603"/>
    </row>
    <row r="18604" spans="3:7" x14ac:dyDescent="0.25">
      <c r="C18604" s="15"/>
      <c r="G18604"/>
    </row>
    <row r="18605" spans="3:7" x14ac:dyDescent="0.25">
      <c r="C18605" s="15"/>
      <c r="G18605"/>
    </row>
    <row r="18606" spans="3:7" x14ac:dyDescent="0.25">
      <c r="C18606" s="15"/>
      <c r="G18606"/>
    </row>
    <row r="18607" spans="3:7" x14ac:dyDescent="0.25">
      <c r="C18607" s="15"/>
      <c r="G18607"/>
    </row>
    <row r="18608" spans="3:7" x14ac:dyDescent="0.25">
      <c r="C18608" s="15"/>
      <c r="G18608"/>
    </row>
    <row r="18609" spans="3:7" x14ac:dyDescent="0.25">
      <c r="C18609" s="15"/>
      <c r="G18609"/>
    </row>
    <row r="18610" spans="3:7" x14ac:dyDescent="0.25">
      <c r="C18610" s="15"/>
      <c r="G18610"/>
    </row>
    <row r="18611" spans="3:7" x14ac:dyDescent="0.25">
      <c r="C18611" s="15"/>
      <c r="G18611"/>
    </row>
    <row r="18612" spans="3:7" x14ac:dyDescent="0.25">
      <c r="C18612" s="15"/>
      <c r="G18612"/>
    </row>
    <row r="18613" spans="3:7" x14ac:dyDescent="0.25">
      <c r="C18613" s="15"/>
      <c r="G18613"/>
    </row>
    <row r="18614" spans="3:7" x14ac:dyDescent="0.25">
      <c r="C18614" s="15"/>
      <c r="G18614"/>
    </row>
    <row r="18615" spans="3:7" x14ac:dyDescent="0.25">
      <c r="C18615" s="15"/>
      <c r="G18615"/>
    </row>
    <row r="18616" spans="3:7" x14ac:dyDescent="0.25">
      <c r="C18616" s="15"/>
      <c r="G18616"/>
    </row>
    <row r="18617" spans="3:7" x14ac:dyDescent="0.25">
      <c r="C18617" s="15"/>
      <c r="G18617"/>
    </row>
    <row r="18618" spans="3:7" x14ac:dyDescent="0.25">
      <c r="C18618" s="15"/>
      <c r="G18618"/>
    </row>
    <row r="18619" spans="3:7" x14ac:dyDescent="0.25">
      <c r="C18619" s="15"/>
      <c r="G18619"/>
    </row>
    <row r="18620" spans="3:7" x14ac:dyDescent="0.25">
      <c r="C18620" s="15"/>
      <c r="G18620"/>
    </row>
    <row r="18621" spans="3:7" x14ac:dyDescent="0.25">
      <c r="C18621" s="15"/>
      <c r="G18621"/>
    </row>
    <row r="18622" spans="3:7" x14ac:dyDescent="0.25">
      <c r="C18622" s="15"/>
      <c r="G18622"/>
    </row>
    <row r="18623" spans="3:7" x14ac:dyDescent="0.25">
      <c r="C18623" s="15"/>
      <c r="G18623"/>
    </row>
    <row r="18624" spans="3:7" x14ac:dyDescent="0.25">
      <c r="C18624" s="15"/>
      <c r="G18624"/>
    </row>
    <row r="18625" spans="3:7" x14ac:dyDescent="0.25">
      <c r="C18625" s="15"/>
      <c r="G18625"/>
    </row>
    <row r="18626" spans="3:7" x14ac:dyDescent="0.25">
      <c r="C18626" s="15"/>
      <c r="G18626"/>
    </row>
    <row r="18627" spans="3:7" x14ac:dyDescent="0.25">
      <c r="C18627" s="15"/>
      <c r="G18627"/>
    </row>
    <row r="18628" spans="3:7" x14ac:dyDescent="0.25">
      <c r="C18628" s="15"/>
      <c r="G18628"/>
    </row>
    <row r="18629" spans="3:7" x14ac:dyDescent="0.25">
      <c r="C18629" s="15"/>
      <c r="G18629"/>
    </row>
    <row r="18630" spans="3:7" x14ac:dyDescent="0.25">
      <c r="C18630" s="15"/>
      <c r="G18630"/>
    </row>
    <row r="18631" spans="3:7" x14ac:dyDescent="0.25">
      <c r="C18631" s="15"/>
      <c r="G18631"/>
    </row>
    <row r="18632" spans="3:7" x14ac:dyDescent="0.25">
      <c r="C18632" s="15"/>
      <c r="G18632"/>
    </row>
    <row r="18633" spans="3:7" x14ac:dyDescent="0.25">
      <c r="C18633" s="15"/>
      <c r="G18633"/>
    </row>
    <row r="18634" spans="3:7" x14ac:dyDescent="0.25">
      <c r="C18634" s="15"/>
      <c r="G18634"/>
    </row>
    <row r="18635" spans="3:7" x14ac:dyDescent="0.25">
      <c r="C18635" s="15"/>
      <c r="G18635"/>
    </row>
    <row r="18636" spans="3:7" x14ac:dyDescent="0.25">
      <c r="C18636" s="15"/>
      <c r="G18636"/>
    </row>
    <row r="18637" spans="3:7" x14ac:dyDescent="0.25">
      <c r="C18637" s="15"/>
      <c r="G18637"/>
    </row>
    <row r="18638" spans="3:7" x14ac:dyDescent="0.25">
      <c r="C18638" s="15"/>
      <c r="G18638"/>
    </row>
    <row r="18639" spans="3:7" x14ac:dyDescent="0.25">
      <c r="C18639" s="15"/>
      <c r="G18639"/>
    </row>
    <row r="18640" spans="3:7" x14ac:dyDescent="0.25">
      <c r="C18640" s="15"/>
      <c r="G18640"/>
    </row>
    <row r="18641" spans="3:7" x14ac:dyDescent="0.25">
      <c r="C18641" s="15"/>
      <c r="G18641"/>
    </row>
    <row r="18642" spans="3:7" x14ac:dyDescent="0.25">
      <c r="C18642" s="15"/>
      <c r="G18642"/>
    </row>
    <row r="18643" spans="3:7" x14ac:dyDescent="0.25">
      <c r="C18643" s="15"/>
      <c r="G18643"/>
    </row>
    <row r="18644" spans="3:7" x14ac:dyDescent="0.25">
      <c r="C18644" s="15"/>
      <c r="G18644"/>
    </row>
    <row r="18645" spans="3:7" x14ac:dyDescent="0.25">
      <c r="C18645" s="15"/>
      <c r="G18645"/>
    </row>
    <row r="18646" spans="3:7" x14ac:dyDescent="0.25">
      <c r="C18646" s="15"/>
      <c r="G18646"/>
    </row>
    <row r="18647" spans="3:7" x14ac:dyDescent="0.25">
      <c r="C18647" s="15"/>
      <c r="G18647"/>
    </row>
    <row r="18648" spans="3:7" x14ac:dyDescent="0.25">
      <c r="C18648" s="15"/>
      <c r="G18648"/>
    </row>
    <row r="18649" spans="3:7" x14ac:dyDescent="0.25">
      <c r="C18649" s="15"/>
      <c r="G18649"/>
    </row>
    <row r="18650" spans="3:7" x14ac:dyDescent="0.25">
      <c r="C18650" s="15"/>
      <c r="G18650"/>
    </row>
    <row r="18651" spans="3:7" x14ac:dyDescent="0.25">
      <c r="C18651" s="15"/>
      <c r="G18651"/>
    </row>
    <row r="18652" spans="3:7" x14ac:dyDescent="0.25">
      <c r="C18652" s="15"/>
      <c r="G18652"/>
    </row>
    <row r="18653" spans="3:7" x14ac:dyDescent="0.25">
      <c r="C18653" s="15"/>
      <c r="G18653"/>
    </row>
    <row r="18654" spans="3:7" x14ac:dyDescent="0.25">
      <c r="C18654" s="15"/>
      <c r="G18654"/>
    </row>
    <row r="18655" spans="3:7" x14ac:dyDescent="0.25">
      <c r="C18655" s="15"/>
      <c r="G18655"/>
    </row>
    <row r="18656" spans="3:7" x14ac:dyDescent="0.25">
      <c r="C18656" s="15"/>
      <c r="G18656"/>
    </row>
    <row r="18657" spans="3:7" x14ac:dyDescent="0.25">
      <c r="C18657" s="15"/>
      <c r="G18657"/>
    </row>
    <row r="18658" spans="3:7" x14ac:dyDescent="0.25">
      <c r="C18658" s="15"/>
      <c r="G18658"/>
    </row>
    <row r="18659" spans="3:7" x14ac:dyDescent="0.25">
      <c r="C18659" s="15"/>
      <c r="G18659"/>
    </row>
    <row r="18660" spans="3:7" x14ac:dyDescent="0.25">
      <c r="C18660" s="15"/>
      <c r="G18660"/>
    </row>
    <row r="18661" spans="3:7" x14ac:dyDescent="0.25">
      <c r="C18661" s="15"/>
      <c r="G18661"/>
    </row>
    <row r="18662" spans="3:7" x14ac:dyDescent="0.25">
      <c r="C18662" s="15"/>
      <c r="G18662"/>
    </row>
    <row r="18663" spans="3:7" x14ac:dyDescent="0.25">
      <c r="C18663" s="15"/>
      <c r="G18663"/>
    </row>
    <row r="18664" spans="3:7" x14ac:dyDescent="0.25">
      <c r="C18664" s="15"/>
      <c r="G18664"/>
    </row>
    <row r="18665" spans="3:7" x14ac:dyDescent="0.25">
      <c r="C18665" s="15"/>
      <c r="G18665"/>
    </row>
    <row r="18666" spans="3:7" x14ac:dyDescent="0.25">
      <c r="C18666" s="15"/>
      <c r="G18666"/>
    </row>
    <row r="18667" spans="3:7" x14ac:dyDescent="0.25">
      <c r="C18667" s="15"/>
      <c r="G18667"/>
    </row>
    <row r="18668" spans="3:7" x14ac:dyDescent="0.25">
      <c r="C18668" s="15"/>
      <c r="G18668"/>
    </row>
    <row r="18669" spans="3:7" x14ac:dyDescent="0.25">
      <c r="C18669" s="15"/>
      <c r="G18669"/>
    </row>
    <row r="18670" spans="3:7" x14ac:dyDescent="0.25">
      <c r="C18670" s="15"/>
      <c r="G18670"/>
    </row>
    <row r="18671" spans="3:7" x14ac:dyDescent="0.25">
      <c r="C18671" s="15"/>
      <c r="G18671"/>
    </row>
    <row r="18672" spans="3:7" x14ac:dyDescent="0.25">
      <c r="C18672" s="15"/>
      <c r="G18672"/>
    </row>
    <row r="18673" spans="3:7" x14ac:dyDescent="0.25">
      <c r="C18673" s="15"/>
      <c r="G18673"/>
    </row>
    <row r="18674" spans="3:7" x14ac:dyDescent="0.25">
      <c r="C18674" s="15"/>
      <c r="G18674"/>
    </row>
    <row r="18675" spans="3:7" x14ac:dyDescent="0.25">
      <c r="C18675" s="15"/>
      <c r="G18675"/>
    </row>
    <row r="18676" spans="3:7" x14ac:dyDescent="0.25">
      <c r="C18676" s="15"/>
      <c r="G18676"/>
    </row>
    <row r="18677" spans="3:7" x14ac:dyDescent="0.25">
      <c r="C18677" s="15"/>
      <c r="G18677"/>
    </row>
    <row r="18678" spans="3:7" x14ac:dyDescent="0.25">
      <c r="C18678" s="15"/>
      <c r="G18678"/>
    </row>
    <row r="18679" spans="3:7" x14ac:dyDescent="0.25">
      <c r="C18679" s="15"/>
      <c r="G18679"/>
    </row>
    <row r="18680" spans="3:7" x14ac:dyDescent="0.25">
      <c r="C18680" s="15"/>
      <c r="G18680"/>
    </row>
    <row r="18681" spans="3:7" x14ac:dyDescent="0.25">
      <c r="C18681" s="15"/>
      <c r="G18681"/>
    </row>
    <row r="18682" spans="3:7" x14ac:dyDescent="0.25">
      <c r="C18682" s="15"/>
      <c r="G18682"/>
    </row>
    <row r="18683" spans="3:7" x14ac:dyDescent="0.25">
      <c r="C18683" s="15"/>
      <c r="G18683"/>
    </row>
    <row r="18684" spans="3:7" x14ac:dyDescent="0.25">
      <c r="C18684" s="15"/>
      <c r="G18684"/>
    </row>
    <row r="18685" spans="3:7" x14ac:dyDescent="0.25">
      <c r="C18685" s="15"/>
      <c r="G18685"/>
    </row>
    <row r="18686" spans="3:7" x14ac:dyDescent="0.25">
      <c r="C18686" s="15"/>
      <c r="G18686"/>
    </row>
    <row r="18687" spans="3:7" x14ac:dyDescent="0.25">
      <c r="C18687" s="15"/>
      <c r="G18687"/>
    </row>
    <row r="18688" spans="3:7" x14ac:dyDescent="0.25">
      <c r="C18688" s="15"/>
      <c r="G18688"/>
    </row>
    <row r="18689" spans="3:7" x14ac:dyDescent="0.25">
      <c r="C18689" s="15"/>
      <c r="G18689"/>
    </row>
    <row r="18690" spans="3:7" x14ac:dyDescent="0.25">
      <c r="C18690" s="15"/>
      <c r="G18690"/>
    </row>
    <row r="18691" spans="3:7" x14ac:dyDescent="0.25">
      <c r="C18691" s="15"/>
      <c r="G18691"/>
    </row>
    <row r="18692" spans="3:7" x14ac:dyDescent="0.25">
      <c r="C18692" s="15"/>
      <c r="G18692"/>
    </row>
    <row r="18693" spans="3:7" x14ac:dyDescent="0.25">
      <c r="C18693" s="15"/>
      <c r="G18693"/>
    </row>
    <row r="18694" spans="3:7" x14ac:dyDescent="0.25">
      <c r="C18694" s="15"/>
      <c r="G18694"/>
    </row>
    <row r="18695" spans="3:7" x14ac:dyDescent="0.25">
      <c r="C18695" s="15"/>
      <c r="G18695"/>
    </row>
    <row r="18696" spans="3:7" x14ac:dyDescent="0.25">
      <c r="C18696" s="15"/>
      <c r="G18696"/>
    </row>
    <row r="18697" spans="3:7" x14ac:dyDescent="0.25">
      <c r="C18697" s="15"/>
      <c r="G18697"/>
    </row>
    <row r="18698" spans="3:7" x14ac:dyDescent="0.25">
      <c r="C18698" s="15"/>
      <c r="G18698"/>
    </row>
    <row r="18699" spans="3:7" x14ac:dyDescent="0.25">
      <c r="C18699" s="15"/>
      <c r="G18699"/>
    </row>
    <row r="18700" spans="3:7" x14ac:dyDescent="0.25">
      <c r="C18700" s="15"/>
      <c r="G18700"/>
    </row>
    <row r="18701" spans="3:7" x14ac:dyDescent="0.25">
      <c r="C18701" s="15"/>
      <c r="G18701"/>
    </row>
    <row r="18702" spans="3:7" x14ac:dyDescent="0.25">
      <c r="C18702" s="15"/>
      <c r="G18702"/>
    </row>
    <row r="18703" spans="3:7" x14ac:dyDescent="0.25">
      <c r="C18703" s="15"/>
      <c r="G18703"/>
    </row>
    <row r="18704" spans="3:7" x14ac:dyDescent="0.25">
      <c r="C18704" s="15"/>
      <c r="G18704"/>
    </row>
    <row r="18705" spans="3:7" x14ac:dyDescent="0.25">
      <c r="C18705" s="15"/>
      <c r="G18705"/>
    </row>
    <row r="18706" spans="3:7" x14ac:dyDescent="0.25">
      <c r="C18706" s="15"/>
      <c r="G18706"/>
    </row>
    <row r="18707" spans="3:7" x14ac:dyDescent="0.25">
      <c r="C18707" s="15"/>
      <c r="G18707"/>
    </row>
    <row r="18708" spans="3:7" x14ac:dyDescent="0.25">
      <c r="C18708" s="15"/>
      <c r="G18708"/>
    </row>
    <row r="18709" spans="3:7" x14ac:dyDescent="0.25">
      <c r="C18709" s="15"/>
      <c r="G18709"/>
    </row>
    <row r="18710" spans="3:7" x14ac:dyDescent="0.25">
      <c r="C18710" s="15"/>
      <c r="G18710"/>
    </row>
    <row r="18711" spans="3:7" x14ac:dyDescent="0.25">
      <c r="C18711" s="15"/>
      <c r="G18711"/>
    </row>
    <row r="18712" spans="3:7" x14ac:dyDescent="0.25">
      <c r="C18712" s="15"/>
      <c r="G18712"/>
    </row>
    <row r="18713" spans="3:7" x14ac:dyDescent="0.25">
      <c r="C18713" s="15"/>
      <c r="G18713"/>
    </row>
    <row r="18714" spans="3:7" x14ac:dyDescent="0.25">
      <c r="C18714" s="15"/>
      <c r="G18714"/>
    </row>
    <row r="18715" spans="3:7" x14ac:dyDescent="0.25">
      <c r="C18715" s="15"/>
      <c r="G18715"/>
    </row>
    <row r="18716" spans="3:7" x14ac:dyDescent="0.25">
      <c r="C18716" s="15"/>
      <c r="G18716"/>
    </row>
    <row r="18717" spans="3:7" x14ac:dyDescent="0.25">
      <c r="C18717" s="15"/>
      <c r="G18717"/>
    </row>
    <row r="18718" spans="3:7" x14ac:dyDescent="0.25">
      <c r="C18718" s="15"/>
      <c r="G18718"/>
    </row>
    <row r="18719" spans="3:7" x14ac:dyDescent="0.25">
      <c r="C18719" s="15"/>
      <c r="G18719"/>
    </row>
    <row r="18720" spans="3:7" x14ac:dyDescent="0.25">
      <c r="C18720" s="15"/>
      <c r="G18720"/>
    </row>
    <row r="18721" spans="3:7" x14ac:dyDescent="0.25">
      <c r="C18721" s="15"/>
      <c r="G18721"/>
    </row>
    <row r="18722" spans="3:7" x14ac:dyDescent="0.25">
      <c r="C18722" s="15"/>
      <c r="G18722"/>
    </row>
    <row r="18723" spans="3:7" x14ac:dyDescent="0.25">
      <c r="C18723" s="15"/>
      <c r="G18723"/>
    </row>
    <row r="18724" spans="3:7" x14ac:dyDescent="0.25">
      <c r="C18724" s="15"/>
      <c r="G18724"/>
    </row>
    <row r="18725" spans="3:7" x14ac:dyDescent="0.25">
      <c r="C18725" s="15"/>
      <c r="G18725"/>
    </row>
    <row r="18726" spans="3:7" x14ac:dyDescent="0.25">
      <c r="C18726" s="15"/>
      <c r="G18726"/>
    </row>
    <row r="18727" spans="3:7" x14ac:dyDescent="0.25">
      <c r="C18727" s="15"/>
      <c r="G18727"/>
    </row>
    <row r="18728" spans="3:7" x14ac:dyDescent="0.25">
      <c r="C18728" s="15"/>
      <c r="G18728"/>
    </row>
    <row r="18729" spans="3:7" x14ac:dyDescent="0.25">
      <c r="C18729" s="15"/>
      <c r="G18729"/>
    </row>
    <row r="18730" spans="3:7" x14ac:dyDescent="0.25">
      <c r="C18730" s="15"/>
      <c r="G18730"/>
    </row>
    <row r="18731" spans="3:7" x14ac:dyDescent="0.25">
      <c r="C18731" s="15"/>
      <c r="G18731"/>
    </row>
    <row r="18732" spans="3:7" x14ac:dyDescent="0.25">
      <c r="C18732" s="15"/>
      <c r="G18732"/>
    </row>
    <row r="18733" spans="3:7" x14ac:dyDescent="0.25">
      <c r="C18733" s="15"/>
      <c r="G18733"/>
    </row>
    <row r="18734" spans="3:7" x14ac:dyDescent="0.25">
      <c r="C18734" s="15"/>
      <c r="G18734"/>
    </row>
    <row r="18735" spans="3:7" x14ac:dyDescent="0.25">
      <c r="C18735" s="15"/>
      <c r="G18735"/>
    </row>
    <row r="18736" spans="3:7" x14ac:dyDescent="0.25">
      <c r="C18736" s="15"/>
      <c r="G18736"/>
    </row>
    <row r="18737" spans="3:7" x14ac:dyDescent="0.25">
      <c r="C18737" s="15"/>
      <c r="G18737"/>
    </row>
    <row r="18738" spans="3:7" x14ac:dyDescent="0.25">
      <c r="C18738" s="15"/>
      <c r="G18738"/>
    </row>
    <row r="18739" spans="3:7" x14ac:dyDescent="0.25">
      <c r="C18739" s="15"/>
      <c r="G18739"/>
    </row>
    <row r="18740" spans="3:7" x14ac:dyDescent="0.25">
      <c r="C18740" s="15"/>
      <c r="G18740"/>
    </row>
    <row r="18741" spans="3:7" x14ac:dyDescent="0.25">
      <c r="C18741" s="15"/>
      <c r="G18741"/>
    </row>
    <row r="18742" spans="3:7" x14ac:dyDescent="0.25">
      <c r="C18742" s="15"/>
      <c r="G18742"/>
    </row>
    <row r="18743" spans="3:7" x14ac:dyDescent="0.25">
      <c r="C18743" s="15"/>
      <c r="G18743"/>
    </row>
    <row r="18744" spans="3:7" x14ac:dyDescent="0.25">
      <c r="C18744" s="15"/>
      <c r="G18744"/>
    </row>
    <row r="18745" spans="3:7" x14ac:dyDescent="0.25">
      <c r="C18745" s="15"/>
      <c r="G18745"/>
    </row>
    <row r="18746" spans="3:7" x14ac:dyDescent="0.25">
      <c r="C18746" s="15"/>
      <c r="G18746"/>
    </row>
    <row r="18747" spans="3:7" x14ac:dyDescent="0.25">
      <c r="C18747" s="15"/>
      <c r="G18747"/>
    </row>
    <row r="18748" spans="3:7" x14ac:dyDescent="0.25">
      <c r="C18748" s="15"/>
      <c r="G18748"/>
    </row>
    <row r="18749" spans="3:7" x14ac:dyDescent="0.25">
      <c r="C18749" s="15"/>
      <c r="G18749"/>
    </row>
    <row r="18750" spans="3:7" x14ac:dyDescent="0.25">
      <c r="C18750" s="15"/>
      <c r="G18750"/>
    </row>
    <row r="18751" spans="3:7" x14ac:dyDescent="0.25">
      <c r="C18751" s="15"/>
      <c r="G18751"/>
    </row>
    <row r="18752" spans="3:7" x14ac:dyDescent="0.25">
      <c r="C18752" s="15"/>
      <c r="G18752"/>
    </row>
    <row r="18753" spans="3:7" x14ac:dyDescent="0.25">
      <c r="C18753" s="15"/>
      <c r="G18753"/>
    </row>
    <row r="18754" spans="3:7" x14ac:dyDescent="0.25">
      <c r="C18754" s="15"/>
      <c r="G18754"/>
    </row>
    <row r="18755" spans="3:7" x14ac:dyDescent="0.25">
      <c r="C18755" s="15"/>
      <c r="G18755"/>
    </row>
    <row r="18756" spans="3:7" x14ac:dyDescent="0.25">
      <c r="C18756" s="15"/>
      <c r="G18756"/>
    </row>
    <row r="18757" spans="3:7" x14ac:dyDescent="0.25">
      <c r="C18757" s="15"/>
      <c r="G18757"/>
    </row>
    <row r="18758" spans="3:7" x14ac:dyDescent="0.25">
      <c r="C18758" s="15"/>
      <c r="G18758"/>
    </row>
    <row r="18759" spans="3:7" x14ac:dyDescent="0.25">
      <c r="C18759" s="15"/>
      <c r="G18759"/>
    </row>
    <row r="18760" spans="3:7" x14ac:dyDescent="0.25">
      <c r="C18760" s="15"/>
      <c r="G18760"/>
    </row>
    <row r="18761" spans="3:7" x14ac:dyDescent="0.25">
      <c r="C18761" s="15"/>
      <c r="G18761"/>
    </row>
    <row r="18762" spans="3:7" x14ac:dyDescent="0.25">
      <c r="C18762" s="15"/>
      <c r="G18762"/>
    </row>
    <row r="18763" spans="3:7" x14ac:dyDescent="0.25">
      <c r="C18763" s="15"/>
      <c r="G18763"/>
    </row>
    <row r="18764" spans="3:7" x14ac:dyDescent="0.25">
      <c r="C18764" s="15"/>
      <c r="G18764"/>
    </row>
    <row r="18765" spans="3:7" x14ac:dyDescent="0.25">
      <c r="C18765" s="15"/>
      <c r="G18765"/>
    </row>
    <row r="18766" spans="3:7" x14ac:dyDescent="0.25">
      <c r="C18766" s="15"/>
      <c r="G18766"/>
    </row>
    <row r="18767" spans="3:7" x14ac:dyDescent="0.25">
      <c r="C18767" s="15"/>
      <c r="G18767"/>
    </row>
    <row r="18768" spans="3:7" x14ac:dyDescent="0.25">
      <c r="C18768" s="15"/>
      <c r="G18768"/>
    </row>
    <row r="18769" spans="3:7" x14ac:dyDescent="0.25">
      <c r="C18769" s="15"/>
      <c r="G18769"/>
    </row>
    <row r="18770" spans="3:7" x14ac:dyDescent="0.25">
      <c r="C18770" s="15"/>
      <c r="G18770"/>
    </row>
    <row r="18771" spans="3:7" x14ac:dyDescent="0.25">
      <c r="C18771" s="15"/>
      <c r="G18771"/>
    </row>
    <row r="18772" spans="3:7" x14ac:dyDescent="0.25">
      <c r="C18772" s="15"/>
      <c r="G18772"/>
    </row>
    <row r="18773" spans="3:7" x14ac:dyDescent="0.25">
      <c r="C18773" s="15"/>
      <c r="G18773"/>
    </row>
    <row r="18774" spans="3:7" x14ac:dyDescent="0.25">
      <c r="C18774" s="15"/>
      <c r="G18774"/>
    </row>
    <row r="18775" spans="3:7" x14ac:dyDescent="0.25">
      <c r="C18775" s="15"/>
      <c r="G18775"/>
    </row>
    <row r="18776" spans="3:7" x14ac:dyDescent="0.25">
      <c r="C18776" s="15"/>
      <c r="G18776"/>
    </row>
    <row r="18777" spans="3:7" x14ac:dyDescent="0.25">
      <c r="C18777" s="15"/>
      <c r="G18777"/>
    </row>
    <row r="18778" spans="3:7" x14ac:dyDescent="0.25">
      <c r="C18778" s="15"/>
      <c r="G18778"/>
    </row>
    <row r="18779" spans="3:7" x14ac:dyDescent="0.25">
      <c r="C18779" s="15"/>
      <c r="G18779"/>
    </row>
    <row r="18780" spans="3:7" x14ac:dyDescent="0.25">
      <c r="C18780" s="15"/>
      <c r="G18780"/>
    </row>
    <row r="18781" spans="3:7" x14ac:dyDescent="0.25">
      <c r="C18781" s="15"/>
      <c r="G18781"/>
    </row>
    <row r="18782" spans="3:7" x14ac:dyDescent="0.25">
      <c r="C18782" s="15"/>
      <c r="G18782"/>
    </row>
    <row r="18783" spans="3:7" x14ac:dyDescent="0.25">
      <c r="C18783" s="15"/>
      <c r="G18783"/>
    </row>
    <row r="18784" spans="3:7" x14ac:dyDescent="0.25">
      <c r="C18784" s="15"/>
      <c r="G18784"/>
    </row>
    <row r="18785" spans="3:7" x14ac:dyDescent="0.25">
      <c r="C18785" s="15"/>
      <c r="G18785"/>
    </row>
    <row r="18786" spans="3:7" x14ac:dyDescent="0.25">
      <c r="C18786" s="15"/>
      <c r="G18786"/>
    </row>
    <row r="18787" spans="3:7" x14ac:dyDescent="0.25">
      <c r="C18787" s="15"/>
      <c r="G18787"/>
    </row>
    <row r="18788" spans="3:7" x14ac:dyDescent="0.25">
      <c r="C18788" s="15"/>
      <c r="G18788"/>
    </row>
    <row r="18789" spans="3:7" x14ac:dyDescent="0.25">
      <c r="C18789" s="15"/>
      <c r="G18789"/>
    </row>
    <row r="18790" spans="3:7" x14ac:dyDescent="0.25">
      <c r="C18790" s="15"/>
      <c r="G18790"/>
    </row>
    <row r="18791" spans="3:7" x14ac:dyDescent="0.25">
      <c r="C18791" s="15"/>
      <c r="G18791"/>
    </row>
    <row r="18792" spans="3:7" x14ac:dyDescent="0.25">
      <c r="C18792" s="15"/>
      <c r="G18792"/>
    </row>
    <row r="18793" spans="3:7" x14ac:dyDescent="0.25">
      <c r="C18793" s="15"/>
      <c r="G18793"/>
    </row>
    <row r="18794" spans="3:7" x14ac:dyDescent="0.25">
      <c r="C18794" s="15"/>
      <c r="G18794"/>
    </row>
    <row r="18795" spans="3:7" x14ac:dyDescent="0.25">
      <c r="C18795" s="15"/>
      <c r="G18795"/>
    </row>
    <row r="18796" spans="3:7" x14ac:dyDescent="0.25">
      <c r="C18796" s="15"/>
      <c r="G18796"/>
    </row>
    <row r="18797" spans="3:7" x14ac:dyDescent="0.25">
      <c r="C18797" s="15"/>
      <c r="G18797"/>
    </row>
    <row r="18798" spans="3:7" x14ac:dyDescent="0.25">
      <c r="C18798" s="15"/>
      <c r="G18798"/>
    </row>
    <row r="18799" spans="3:7" x14ac:dyDescent="0.25">
      <c r="C18799" s="15"/>
      <c r="G18799"/>
    </row>
    <row r="18800" spans="3:7" x14ac:dyDescent="0.25">
      <c r="C18800" s="15"/>
      <c r="G18800"/>
    </row>
    <row r="18801" spans="3:7" x14ac:dyDescent="0.25">
      <c r="C18801" s="15"/>
      <c r="G18801"/>
    </row>
    <row r="18802" spans="3:7" x14ac:dyDescent="0.25">
      <c r="C18802" s="15"/>
      <c r="G18802"/>
    </row>
    <row r="18803" spans="3:7" x14ac:dyDescent="0.25">
      <c r="C18803" s="15"/>
      <c r="G18803"/>
    </row>
    <row r="18804" spans="3:7" x14ac:dyDescent="0.25">
      <c r="C18804" s="15"/>
      <c r="G18804"/>
    </row>
    <row r="18805" spans="3:7" x14ac:dyDescent="0.25">
      <c r="C18805" s="15"/>
      <c r="G18805"/>
    </row>
    <row r="18806" spans="3:7" x14ac:dyDescent="0.25">
      <c r="C18806" s="15"/>
      <c r="G18806"/>
    </row>
    <row r="18807" spans="3:7" x14ac:dyDescent="0.25">
      <c r="C18807" s="15"/>
      <c r="G18807"/>
    </row>
    <row r="18808" spans="3:7" x14ac:dyDescent="0.25">
      <c r="C18808" s="15"/>
      <c r="G18808"/>
    </row>
    <row r="18809" spans="3:7" x14ac:dyDescent="0.25">
      <c r="C18809" s="15"/>
      <c r="G18809"/>
    </row>
    <row r="18810" spans="3:7" x14ac:dyDescent="0.25">
      <c r="C18810" s="15"/>
      <c r="G18810"/>
    </row>
    <row r="18811" spans="3:7" x14ac:dyDescent="0.25">
      <c r="C18811" s="15"/>
      <c r="G18811"/>
    </row>
    <row r="18812" spans="3:7" x14ac:dyDescent="0.25">
      <c r="C18812" s="15"/>
      <c r="G18812"/>
    </row>
    <row r="18813" spans="3:7" x14ac:dyDescent="0.25">
      <c r="C18813" s="15"/>
      <c r="G18813"/>
    </row>
    <row r="18814" spans="3:7" x14ac:dyDescent="0.25">
      <c r="C18814" s="15"/>
      <c r="G18814"/>
    </row>
    <row r="18815" spans="3:7" x14ac:dyDescent="0.25">
      <c r="C18815" s="15"/>
      <c r="G18815"/>
    </row>
    <row r="18816" spans="3:7" x14ac:dyDescent="0.25">
      <c r="C18816" s="15"/>
      <c r="G18816"/>
    </row>
    <row r="18817" spans="3:7" x14ac:dyDescent="0.25">
      <c r="C18817" s="15"/>
      <c r="G18817"/>
    </row>
    <row r="18818" spans="3:7" x14ac:dyDescent="0.25">
      <c r="C18818" s="15"/>
      <c r="G18818"/>
    </row>
    <row r="18819" spans="3:7" x14ac:dyDescent="0.25">
      <c r="C18819" s="15"/>
      <c r="G18819"/>
    </row>
    <row r="18820" spans="3:7" x14ac:dyDescent="0.25">
      <c r="C18820" s="15"/>
      <c r="G18820"/>
    </row>
    <row r="18821" spans="3:7" x14ac:dyDescent="0.25">
      <c r="C18821" s="15"/>
      <c r="G18821"/>
    </row>
    <row r="18822" spans="3:7" x14ac:dyDescent="0.25">
      <c r="C18822" s="15"/>
      <c r="G18822"/>
    </row>
    <row r="18823" spans="3:7" x14ac:dyDescent="0.25">
      <c r="C18823" s="15"/>
      <c r="G18823"/>
    </row>
    <row r="18824" spans="3:7" x14ac:dyDescent="0.25">
      <c r="C18824" s="15"/>
      <c r="G18824"/>
    </row>
    <row r="18825" spans="3:7" x14ac:dyDescent="0.25">
      <c r="C18825" s="15"/>
      <c r="G18825"/>
    </row>
    <row r="18826" spans="3:7" x14ac:dyDescent="0.25">
      <c r="C18826" s="15"/>
      <c r="G18826"/>
    </row>
    <row r="18827" spans="3:7" x14ac:dyDescent="0.25">
      <c r="C18827" s="15"/>
      <c r="G18827"/>
    </row>
    <row r="18828" spans="3:7" x14ac:dyDescent="0.25">
      <c r="C18828" s="15"/>
      <c r="G18828"/>
    </row>
    <row r="18829" spans="3:7" x14ac:dyDescent="0.25">
      <c r="C18829" s="15"/>
      <c r="G18829"/>
    </row>
    <row r="18830" spans="3:7" x14ac:dyDescent="0.25">
      <c r="C18830" s="15"/>
      <c r="G18830"/>
    </row>
    <row r="18831" spans="3:7" x14ac:dyDescent="0.25">
      <c r="C18831" s="15"/>
      <c r="G18831"/>
    </row>
    <row r="18832" spans="3:7" x14ac:dyDescent="0.25">
      <c r="C18832" s="15"/>
      <c r="G18832"/>
    </row>
    <row r="18833" spans="3:7" x14ac:dyDescent="0.25">
      <c r="C18833" s="15"/>
      <c r="G18833"/>
    </row>
    <row r="18834" spans="3:7" x14ac:dyDescent="0.25">
      <c r="C18834" s="15"/>
      <c r="G18834"/>
    </row>
    <row r="18835" spans="3:7" x14ac:dyDescent="0.25">
      <c r="C18835" s="15"/>
      <c r="G18835"/>
    </row>
    <row r="18836" spans="3:7" x14ac:dyDescent="0.25">
      <c r="C18836" s="15"/>
      <c r="G18836"/>
    </row>
    <row r="18837" spans="3:7" x14ac:dyDescent="0.25">
      <c r="C18837" s="15"/>
      <c r="G18837"/>
    </row>
    <row r="18838" spans="3:7" x14ac:dyDescent="0.25">
      <c r="C18838" s="15"/>
      <c r="G18838"/>
    </row>
    <row r="18839" spans="3:7" x14ac:dyDescent="0.25">
      <c r="C18839" s="15"/>
      <c r="G18839"/>
    </row>
    <row r="18840" spans="3:7" x14ac:dyDescent="0.25">
      <c r="C18840" s="15"/>
      <c r="G18840"/>
    </row>
    <row r="18841" spans="3:7" x14ac:dyDescent="0.25">
      <c r="C18841" s="15"/>
      <c r="G18841"/>
    </row>
    <row r="18842" spans="3:7" x14ac:dyDescent="0.25">
      <c r="C18842" s="15"/>
      <c r="G18842"/>
    </row>
    <row r="18843" spans="3:7" x14ac:dyDescent="0.25">
      <c r="C18843" s="15"/>
      <c r="G18843"/>
    </row>
    <row r="18844" spans="3:7" x14ac:dyDescent="0.25">
      <c r="C18844" s="15"/>
      <c r="G18844"/>
    </row>
    <row r="18845" spans="3:7" x14ac:dyDescent="0.25">
      <c r="C18845" s="15"/>
      <c r="G18845"/>
    </row>
    <row r="18846" spans="3:7" x14ac:dyDescent="0.25">
      <c r="C18846" s="15"/>
      <c r="G18846"/>
    </row>
    <row r="18847" spans="3:7" x14ac:dyDescent="0.25">
      <c r="C18847" s="15"/>
      <c r="G18847"/>
    </row>
    <row r="18848" spans="3:7" x14ac:dyDescent="0.25">
      <c r="C18848" s="15"/>
      <c r="G18848"/>
    </row>
    <row r="18849" spans="3:7" x14ac:dyDescent="0.25">
      <c r="C18849" s="15"/>
      <c r="G18849"/>
    </row>
    <row r="18850" spans="3:7" x14ac:dyDescent="0.25">
      <c r="C18850" s="15"/>
      <c r="G18850"/>
    </row>
    <row r="18851" spans="3:7" x14ac:dyDescent="0.25">
      <c r="C18851" s="15"/>
      <c r="G18851"/>
    </row>
    <row r="18852" spans="3:7" x14ac:dyDescent="0.25">
      <c r="C18852" s="15"/>
      <c r="G18852"/>
    </row>
    <row r="18853" spans="3:7" x14ac:dyDescent="0.25">
      <c r="C18853" s="15"/>
      <c r="G18853"/>
    </row>
    <row r="18854" spans="3:7" x14ac:dyDescent="0.25">
      <c r="C18854" s="15"/>
      <c r="G18854"/>
    </row>
    <row r="18855" spans="3:7" x14ac:dyDescent="0.25">
      <c r="C18855" s="15"/>
      <c r="G18855"/>
    </row>
    <row r="18856" spans="3:7" x14ac:dyDescent="0.25">
      <c r="C18856" s="15"/>
      <c r="G18856"/>
    </row>
    <row r="18857" spans="3:7" x14ac:dyDescent="0.25">
      <c r="C18857" s="15"/>
      <c r="G18857"/>
    </row>
    <row r="18858" spans="3:7" x14ac:dyDescent="0.25">
      <c r="C18858" s="15"/>
      <c r="G18858"/>
    </row>
    <row r="18859" spans="3:7" x14ac:dyDescent="0.25">
      <c r="C18859" s="15"/>
      <c r="G18859"/>
    </row>
    <row r="18860" spans="3:7" x14ac:dyDescent="0.25">
      <c r="C18860" s="15"/>
      <c r="G18860"/>
    </row>
    <row r="18861" spans="3:7" x14ac:dyDescent="0.25">
      <c r="C18861" s="15"/>
      <c r="G18861"/>
    </row>
    <row r="18862" spans="3:7" x14ac:dyDescent="0.25">
      <c r="C18862" s="15"/>
      <c r="G18862"/>
    </row>
    <row r="18863" spans="3:7" x14ac:dyDescent="0.25">
      <c r="C18863" s="15"/>
      <c r="G18863"/>
    </row>
    <row r="18864" spans="3:7" x14ac:dyDescent="0.25">
      <c r="C18864" s="15"/>
      <c r="G18864"/>
    </row>
    <row r="18865" spans="3:7" x14ac:dyDescent="0.25">
      <c r="C18865" s="15"/>
      <c r="G18865"/>
    </row>
    <row r="18866" spans="3:7" x14ac:dyDescent="0.25">
      <c r="C18866" s="15"/>
      <c r="G18866"/>
    </row>
    <row r="18867" spans="3:7" x14ac:dyDescent="0.25">
      <c r="C18867" s="15"/>
      <c r="G18867"/>
    </row>
    <row r="18868" spans="3:7" x14ac:dyDescent="0.25">
      <c r="C18868" s="15"/>
      <c r="G18868"/>
    </row>
    <row r="18869" spans="3:7" x14ac:dyDescent="0.25">
      <c r="C18869" s="15"/>
      <c r="G18869"/>
    </row>
    <row r="18870" spans="3:7" x14ac:dyDescent="0.25">
      <c r="C18870" s="15"/>
      <c r="G18870"/>
    </row>
    <row r="18871" spans="3:7" x14ac:dyDescent="0.25">
      <c r="C18871" s="15"/>
      <c r="G18871"/>
    </row>
    <row r="18872" spans="3:7" x14ac:dyDescent="0.25">
      <c r="C18872" s="15"/>
      <c r="G18872"/>
    </row>
    <row r="18873" spans="3:7" x14ac:dyDescent="0.25">
      <c r="C18873" s="15"/>
      <c r="G18873"/>
    </row>
    <row r="18874" spans="3:7" x14ac:dyDescent="0.25">
      <c r="C18874" s="15"/>
      <c r="G18874"/>
    </row>
    <row r="18875" spans="3:7" x14ac:dyDescent="0.25">
      <c r="C18875" s="15"/>
      <c r="G18875"/>
    </row>
    <row r="18876" spans="3:7" x14ac:dyDescent="0.25">
      <c r="C18876" s="15"/>
      <c r="G18876"/>
    </row>
    <row r="18877" spans="3:7" x14ac:dyDescent="0.25">
      <c r="C18877" s="15"/>
      <c r="G18877"/>
    </row>
    <row r="18878" spans="3:7" x14ac:dyDescent="0.25">
      <c r="C18878" s="15"/>
      <c r="G18878"/>
    </row>
    <row r="18879" spans="3:7" x14ac:dyDescent="0.25">
      <c r="C18879" s="15"/>
      <c r="G18879"/>
    </row>
    <row r="18880" spans="3:7" x14ac:dyDescent="0.25">
      <c r="C18880" s="15"/>
      <c r="G18880"/>
    </row>
    <row r="18881" spans="3:7" x14ac:dyDescent="0.25">
      <c r="C18881" s="15"/>
      <c r="G18881"/>
    </row>
    <row r="18882" spans="3:7" x14ac:dyDescent="0.25">
      <c r="C18882" s="15"/>
      <c r="G18882"/>
    </row>
    <row r="18883" spans="3:7" x14ac:dyDescent="0.25">
      <c r="C18883" s="15"/>
      <c r="G18883"/>
    </row>
    <row r="18884" spans="3:7" x14ac:dyDescent="0.25">
      <c r="C18884" s="15"/>
      <c r="G18884"/>
    </row>
    <row r="18885" spans="3:7" x14ac:dyDescent="0.25">
      <c r="C18885" s="15"/>
      <c r="G18885"/>
    </row>
    <row r="18886" spans="3:7" x14ac:dyDescent="0.25">
      <c r="C18886" s="15"/>
      <c r="G18886"/>
    </row>
    <row r="18887" spans="3:7" x14ac:dyDescent="0.25">
      <c r="C18887" s="15"/>
      <c r="G18887"/>
    </row>
    <row r="18888" spans="3:7" x14ac:dyDescent="0.25">
      <c r="C18888" s="15"/>
      <c r="G18888"/>
    </row>
    <row r="18889" spans="3:7" x14ac:dyDescent="0.25">
      <c r="C18889" s="15"/>
      <c r="G18889"/>
    </row>
    <row r="18890" spans="3:7" x14ac:dyDescent="0.25">
      <c r="C18890" s="15"/>
      <c r="G18890"/>
    </row>
    <row r="18891" spans="3:7" x14ac:dyDescent="0.25">
      <c r="C18891" s="15"/>
      <c r="G18891"/>
    </row>
    <row r="18892" spans="3:7" x14ac:dyDescent="0.25">
      <c r="C18892" s="15"/>
      <c r="G18892"/>
    </row>
    <row r="18893" spans="3:7" x14ac:dyDescent="0.25">
      <c r="C18893" s="15"/>
      <c r="G18893"/>
    </row>
    <row r="18894" spans="3:7" x14ac:dyDescent="0.25">
      <c r="C18894" s="15"/>
      <c r="G18894"/>
    </row>
    <row r="18895" spans="3:7" x14ac:dyDescent="0.25">
      <c r="C18895" s="15"/>
      <c r="G18895"/>
    </row>
    <row r="18896" spans="3:7" x14ac:dyDescent="0.25">
      <c r="C18896" s="15"/>
      <c r="G18896"/>
    </row>
    <row r="18897" spans="3:7" x14ac:dyDescent="0.25">
      <c r="C18897" s="15"/>
      <c r="G18897"/>
    </row>
    <row r="18898" spans="3:7" x14ac:dyDescent="0.25">
      <c r="C18898" s="15"/>
      <c r="G18898"/>
    </row>
    <row r="18899" spans="3:7" x14ac:dyDescent="0.25">
      <c r="C18899" s="15"/>
      <c r="G18899"/>
    </row>
    <row r="18900" spans="3:7" x14ac:dyDescent="0.25">
      <c r="C18900" s="15"/>
      <c r="G18900"/>
    </row>
    <row r="18901" spans="3:7" x14ac:dyDescent="0.25">
      <c r="C18901" s="15"/>
      <c r="G18901"/>
    </row>
    <row r="18902" spans="3:7" x14ac:dyDescent="0.25">
      <c r="C18902" s="15"/>
      <c r="G18902"/>
    </row>
    <row r="18903" spans="3:7" x14ac:dyDescent="0.25">
      <c r="C18903" s="15"/>
      <c r="G18903"/>
    </row>
    <row r="18904" spans="3:7" x14ac:dyDescent="0.25">
      <c r="C18904" s="15"/>
      <c r="G18904"/>
    </row>
    <row r="18905" spans="3:7" x14ac:dyDescent="0.25">
      <c r="C18905" s="15"/>
      <c r="G18905"/>
    </row>
    <row r="18906" spans="3:7" x14ac:dyDescent="0.25">
      <c r="C18906" s="15"/>
      <c r="G18906"/>
    </row>
    <row r="18907" spans="3:7" x14ac:dyDescent="0.25">
      <c r="C18907" s="15"/>
      <c r="G18907"/>
    </row>
    <row r="18908" spans="3:7" x14ac:dyDescent="0.25">
      <c r="C18908" s="15"/>
      <c r="G18908"/>
    </row>
    <row r="18909" spans="3:7" x14ac:dyDescent="0.25">
      <c r="C18909" s="15"/>
      <c r="G18909"/>
    </row>
    <row r="18910" spans="3:7" x14ac:dyDescent="0.25">
      <c r="C18910" s="15"/>
      <c r="G18910"/>
    </row>
    <row r="18911" spans="3:7" x14ac:dyDescent="0.25">
      <c r="C18911" s="15"/>
      <c r="G18911"/>
    </row>
    <row r="18912" spans="3:7" x14ac:dyDescent="0.25">
      <c r="C18912" s="15"/>
      <c r="G18912"/>
    </row>
    <row r="18913" spans="3:7" x14ac:dyDescent="0.25">
      <c r="C18913" s="15"/>
      <c r="G18913"/>
    </row>
    <row r="18914" spans="3:7" x14ac:dyDescent="0.25">
      <c r="C18914" s="15"/>
      <c r="G18914"/>
    </row>
    <row r="18915" spans="3:7" x14ac:dyDescent="0.25">
      <c r="C18915" s="15"/>
      <c r="G18915"/>
    </row>
    <row r="18916" spans="3:7" x14ac:dyDescent="0.25">
      <c r="C18916" s="15"/>
      <c r="G18916"/>
    </row>
    <row r="18917" spans="3:7" x14ac:dyDescent="0.25">
      <c r="C18917" s="15"/>
      <c r="G18917"/>
    </row>
    <row r="18918" spans="3:7" x14ac:dyDescent="0.25">
      <c r="C18918" s="15"/>
      <c r="G18918"/>
    </row>
    <row r="18919" spans="3:7" x14ac:dyDescent="0.25">
      <c r="C18919" s="15"/>
      <c r="G18919"/>
    </row>
    <row r="18920" spans="3:7" x14ac:dyDescent="0.25">
      <c r="C18920" s="15"/>
      <c r="G18920"/>
    </row>
    <row r="18921" spans="3:7" x14ac:dyDescent="0.25">
      <c r="C18921" s="15"/>
      <c r="G18921"/>
    </row>
    <row r="18922" spans="3:7" x14ac:dyDescent="0.25">
      <c r="C18922" s="15"/>
      <c r="G18922"/>
    </row>
    <row r="18923" spans="3:7" x14ac:dyDescent="0.25">
      <c r="C18923" s="15"/>
      <c r="G18923"/>
    </row>
    <row r="18924" spans="3:7" x14ac:dyDescent="0.25">
      <c r="C18924" s="15"/>
      <c r="G18924"/>
    </row>
    <row r="18925" spans="3:7" x14ac:dyDescent="0.25">
      <c r="C18925" s="15"/>
      <c r="G18925"/>
    </row>
    <row r="18926" spans="3:7" x14ac:dyDescent="0.25">
      <c r="C18926" s="15"/>
      <c r="G18926"/>
    </row>
    <row r="18927" spans="3:7" x14ac:dyDescent="0.25">
      <c r="C18927" s="15"/>
      <c r="G18927"/>
    </row>
    <row r="18928" spans="3:7" x14ac:dyDescent="0.25">
      <c r="C18928" s="15"/>
      <c r="G18928"/>
    </row>
    <row r="18929" spans="3:7" x14ac:dyDescent="0.25">
      <c r="C18929" s="15"/>
      <c r="G18929"/>
    </row>
    <row r="18930" spans="3:7" x14ac:dyDescent="0.25">
      <c r="C18930" s="15"/>
      <c r="G18930"/>
    </row>
    <row r="18931" spans="3:7" x14ac:dyDescent="0.25">
      <c r="C18931" s="15"/>
      <c r="G18931"/>
    </row>
    <row r="18932" spans="3:7" x14ac:dyDescent="0.25">
      <c r="C18932" s="15"/>
      <c r="G18932"/>
    </row>
    <row r="18933" spans="3:7" x14ac:dyDescent="0.25">
      <c r="C18933" s="15"/>
      <c r="G18933"/>
    </row>
    <row r="18934" spans="3:7" x14ac:dyDescent="0.25">
      <c r="C18934" s="15"/>
      <c r="G18934"/>
    </row>
    <row r="18935" spans="3:7" x14ac:dyDescent="0.25">
      <c r="C18935" s="15"/>
      <c r="G18935"/>
    </row>
    <row r="18936" spans="3:7" x14ac:dyDescent="0.25">
      <c r="C18936" s="15"/>
      <c r="G18936"/>
    </row>
    <row r="18937" spans="3:7" x14ac:dyDescent="0.25">
      <c r="C18937" s="15"/>
      <c r="G18937"/>
    </row>
    <row r="18938" spans="3:7" x14ac:dyDescent="0.25">
      <c r="C18938" s="15"/>
      <c r="G18938"/>
    </row>
    <row r="18939" spans="3:7" x14ac:dyDescent="0.25">
      <c r="C18939" s="15"/>
      <c r="G18939"/>
    </row>
    <row r="18940" spans="3:7" x14ac:dyDescent="0.25">
      <c r="C18940" s="15"/>
      <c r="G18940"/>
    </row>
    <row r="18941" spans="3:7" x14ac:dyDescent="0.25">
      <c r="C18941" s="15"/>
      <c r="G18941"/>
    </row>
    <row r="18942" spans="3:7" x14ac:dyDescent="0.25">
      <c r="C18942" s="15"/>
      <c r="G18942"/>
    </row>
    <row r="18943" spans="3:7" x14ac:dyDescent="0.25">
      <c r="C18943" s="15"/>
      <c r="G18943"/>
    </row>
    <row r="18944" spans="3:7" x14ac:dyDescent="0.25">
      <c r="C18944" s="15"/>
      <c r="G18944"/>
    </row>
    <row r="18945" spans="3:7" x14ac:dyDescent="0.25">
      <c r="C18945" s="15"/>
      <c r="G18945"/>
    </row>
    <row r="18946" spans="3:7" x14ac:dyDescent="0.25">
      <c r="C18946" s="15"/>
      <c r="G18946"/>
    </row>
    <row r="18947" spans="3:7" x14ac:dyDescent="0.25">
      <c r="C18947" s="15"/>
      <c r="G18947"/>
    </row>
    <row r="18948" spans="3:7" x14ac:dyDescent="0.25">
      <c r="C18948" s="15"/>
      <c r="G18948"/>
    </row>
    <row r="18949" spans="3:7" x14ac:dyDescent="0.25">
      <c r="C18949" s="15"/>
      <c r="G18949"/>
    </row>
    <row r="18950" spans="3:7" x14ac:dyDescent="0.25">
      <c r="C18950" s="15"/>
      <c r="G18950"/>
    </row>
    <row r="18951" spans="3:7" x14ac:dyDescent="0.25">
      <c r="C18951" s="15"/>
      <c r="G18951"/>
    </row>
    <row r="18952" spans="3:7" x14ac:dyDescent="0.25">
      <c r="C18952" s="15"/>
      <c r="G18952"/>
    </row>
    <row r="18953" spans="3:7" x14ac:dyDescent="0.25">
      <c r="C18953" s="15"/>
      <c r="G18953"/>
    </row>
    <row r="18954" spans="3:7" x14ac:dyDescent="0.25">
      <c r="C18954" s="15"/>
      <c r="G18954"/>
    </row>
    <row r="18955" spans="3:7" x14ac:dyDescent="0.25">
      <c r="C18955" s="15"/>
      <c r="G18955"/>
    </row>
    <row r="18956" spans="3:7" x14ac:dyDescent="0.25">
      <c r="C18956" s="15"/>
      <c r="G18956"/>
    </row>
    <row r="18957" spans="3:7" x14ac:dyDescent="0.25">
      <c r="C18957" s="15"/>
      <c r="G18957"/>
    </row>
    <row r="18958" spans="3:7" x14ac:dyDescent="0.25">
      <c r="C18958" s="15"/>
      <c r="G18958"/>
    </row>
    <row r="18959" spans="3:7" x14ac:dyDescent="0.25">
      <c r="C18959" s="15"/>
      <c r="G18959"/>
    </row>
    <row r="18960" spans="3:7" x14ac:dyDescent="0.25">
      <c r="C18960" s="15"/>
      <c r="G18960"/>
    </row>
    <row r="18961" spans="3:7" x14ac:dyDescent="0.25">
      <c r="C18961" s="15"/>
      <c r="G18961"/>
    </row>
    <row r="18962" spans="3:7" x14ac:dyDescent="0.25">
      <c r="C18962" s="15"/>
      <c r="G18962"/>
    </row>
    <row r="18963" spans="3:7" x14ac:dyDescent="0.25">
      <c r="C18963" s="15"/>
      <c r="G18963"/>
    </row>
    <row r="18964" spans="3:7" x14ac:dyDescent="0.25">
      <c r="C18964" s="15"/>
      <c r="G18964"/>
    </row>
    <row r="18965" spans="3:7" x14ac:dyDescent="0.25">
      <c r="C18965" s="15"/>
      <c r="G18965"/>
    </row>
    <row r="18966" spans="3:7" x14ac:dyDescent="0.25">
      <c r="C18966" s="15"/>
      <c r="G18966"/>
    </row>
    <row r="18967" spans="3:7" x14ac:dyDescent="0.25">
      <c r="C18967" s="15"/>
      <c r="G18967"/>
    </row>
    <row r="18968" spans="3:7" x14ac:dyDescent="0.25">
      <c r="C18968" s="15"/>
      <c r="G18968"/>
    </row>
    <row r="18969" spans="3:7" x14ac:dyDescent="0.25">
      <c r="C18969" s="15"/>
      <c r="G18969"/>
    </row>
    <row r="18970" spans="3:7" x14ac:dyDescent="0.25">
      <c r="C18970" s="15"/>
      <c r="G18970"/>
    </row>
    <row r="18971" spans="3:7" x14ac:dyDescent="0.25">
      <c r="C18971" s="15"/>
      <c r="G18971"/>
    </row>
    <row r="18972" spans="3:7" x14ac:dyDescent="0.25">
      <c r="C18972" s="15"/>
      <c r="G18972"/>
    </row>
    <row r="18973" spans="3:7" x14ac:dyDescent="0.25">
      <c r="C18973" s="15"/>
      <c r="G18973"/>
    </row>
    <row r="18974" spans="3:7" x14ac:dyDescent="0.25">
      <c r="C18974" s="15"/>
      <c r="G18974"/>
    </row>
    <row r="18975" spans="3:7" x14ac:dyDescent="0.25">
      <c r="C18975" s="15"/>
      <c r="G18975"/>
    </row>
    <row r="18976" spans="3:7" x14ac:dyDescent="0.25">
      <c r="C18976" s="15"/>
      <c r="G18976"/>
    </row>
    <row r="18977" spans="3:7" x14ac:dyDescent="0.25">
      <c r="C18977" s="15"/>
      <c r="G18977"/>
    </row>
    <row r="18978" spans="3:7" x14ac:dyDescent="0.25">
      <c r="C18978" s="15"/>
      <c r="G18978"/>
    </row>
    <row r="18979" spans="3:7" x14ac:dyDescent="0.25">
      <c r="C18979" s="15"/>
      <c r="G18979"/>
    </row>
    <row r="18980" spans="3:7" x14ac:dyDescent="0.25">
      <c r="C18980" s="15"/>
      <c r="G18980"/>
    </row>
    <row r="18981" spans="3:7" x14ac:dyDescent="0.25">
      <c r="C18981" s="15"/>
      <c r="G18981"/>
    </row>
    <row r="18982" spans="3:7" x14ac:dyDescent="0.25">
      <c r="C18982" s="15"/>
      <c r="G18982"/>
    </row>
    <row r="18983" spans="3:7" x14ac:dyDescent="0.25">
      <c r="C18983" s="15"/>
      <c r="G18983"/>
    </row>
    <row r="18984" spans="3:7" x14ac:dyDescent="0.25">
      <c r="C18984" s="15"/>
      <c r="G18984"/>
    </row>
    <row r="18985" spans="3:7" x14ac:dyDescent="0.25">
      <c r="C18985" s="15"/>
      <c r="G18985"/>
    </row>
    <row r="18986" spans="3:7" x14ac:dyDescent="0.25">
      <c r="C18986" s="15"/>
      <c r="G18986"/>
    </row>
    <row r="18987" spans="3:7" x14ac:dyDescent="0.25">
      <c r="C18987" s="15"/>
      <c r="G18987"/>
    </row>
    <row r="18988" spans="3:7" x14ac:dyDescent="0.25">
      <c r="C18988" s="15"/>
      <c r="G18988"/>
    </row>
    <row r="18989" spans="3:7" x14ac:dyDescent="0.25">
      <c r="C18989" s="15"/>
      <c r="G18989"/>
    </row>
    <row r="18990" spans="3:7" x14ac:dyDescent="0.25">
      <c r="C18990" s="15"/>
      <c r="G18990"/>
    </row>
    <row r="18991" spans="3:7" x14ac:dyDescent="0.25">
      <c r="C18991" s="15"/>
      <c r="G18991"/>
    </row>
    <row r="18992" spans="3:7" x14ac:dyDescent="0.25">
      <c r="C18992" s="15"/>
      <c r="G18992"/>
    </row>
    <row r="18993" spans="3:7" x14ac:dyDescent="0.25">
      <c r="C18993" s="15"/>
      <c r="G18993"/>
    </row>
    <row r="18994" spans="3:7" x14ac:dyDescent="0.25">
      <c r="C18994" s="15"/>
      <c r="G18994"/>
    </row>
    <row r="18995" spans="3:7" x14ac:dyDescent="0.25">
      <c r="C18995" s="15"/>
      <c r="G18995"/>
    </row>
    <row r="18996" spans="3:7" x14ac:dyDescent="0.25">
      <c r="C18996" s="15"/>
      <c r="G18996"/>
    </row>
    <row r="18997" spans="3:7" x14ac:dyDescent="0.25">
      <c r="C18997" s="15"/>
      <c r="G18997"/>
    </row>
    <row r="18998" spans="3:7" x14ac:dyDescent="0.25">
      <c r="C18998" s="15"/>
      <c r="G18998"/>
    </row>
    <row r="18999" spans="3:7" x14ac:dyDescent="0.25">
      <c r="C18999" s="15"/>
      <c r="G18999"/>
    </row>
    <row r="19000" spans="3:7" x14ac:dyDescent="0.25">
      <c r="C19000" s="15"/>
      <c r="G19000"/>
    </row>
    <row r="19001" spans="3:7" x14ac:dyDescent="0.25">
      <c r="C19001" s="15"/>
      <c r="G19001"/>
    </row>
    <row r="19002" spans="3:7" x14ac:dyDescent="0.25">
      <c r="C19002" s="15"/>
      <c r="G19002"/>
    </row>
    <row r="19003" spans="3:7" x14ac:dyDescent="0.25">
      <c r="C19003" s="15"/>
      <c r="G19003"/>
    </row>
    <row r="19004" spans="3:7" x14ac:dyDescent="0.25">
      <c r="C19004" s="15"/>
      <c r="G19004"/>
    </row>
    <row r="19005" spans="3:7" x14ac:dyDescent="0.25">
      <c r="C19005" s="15"/>
      <c r="G19005"/>
    </row>
    <row r="19006" spans="3:7" x14ac:dyDescent="0.25">
      <c r="C19006" s="15"/>
      <c r="G19006"/>
    </row>
    <row r="19007" spans="3:7" x14ac:dyDescent="0.25">
      <c r="C19007" s="15"/>
      <c r="G19007"/>
    </row>
    <row r="19008" spans="3:7" x14ac:dyDescent="0.25">
      <c r="C19008" s="15"/>
      <c r="G19008"/>
    </row>
    <row r="19009" spans="3:7" x14ac:dyDescent="0.25">
      <c r="C19009" s="15"/>
      <c r="G19009"/>
    </row>
    <row r="19010" spans="3:7" x14ac:dyDescent="0.25">
      <c r="C19010" s="15"/>
      <c r="G19010"/>
    </row>
    <row r="19011" spans="3:7" x14ac:dyDescent="0.25">
      <c r="C19011" s="15"/>
      <c r="G19011"/>
    </row>
    <row r="19012" spans="3:7" x14ac:dyDescent="0.25">
      <c r="C19012" s="15"/>
      <c r="G19012"/>
    </row>
    <row r="19013" spans="3:7" x14ac:dyDescent="0.25">
      <c r="C19013" s="15"/>
      <c r="G19013"/>
    </row>
    <row r="19014" spans="3:7" x14ac:dyDescent="0.25">
      <c r="C19014" s="15"/>
      <c r="G19014"/>
    </row>
    <row r="19015" spans="3:7" x14ac:dyDescent="0.25">
      <c r="C19015" s="15"/>
      <c r="G19015"/>
    </row>
    <row r="19016" spans="3:7" x14ac:dyDescent="0.25">
      <c r="C19016" s="15"/>
      <c r="G19016"/>
    </row>
    <row r="19017" spans="3:7" x14ac:dyDescent="0.25">
      <c r="C19017" s="15"/>
      <c r="G19017"/>
    </row>
    <row r="19018" spans="3:7" x14ac:dyDescent="0.25">
      <c r="C19018" s="15"/>
      <c r="G19018"/>
    </row>
    <row r="19019" spans="3:7" x14ac:dyDescent="0.25">
      <c r="C19019" s="15"/>
      <c r="G19019"/>
    </row>
    <row r="19020" spans="3:7" x14ac:dyDescent="0.25">
      <c r="C19020" s="15"/>
      <c r="G19020"/>
    </row>
    <row r="19021" spans="3:7" x14ac:dyDescent="0.25">
      <c r="C19021" s="15"/>
      <c r="G19021"/>
    </row>
    <row r="19022" spans="3:7" x14ac:dyDescent="0.25">
      <c r="C19022" s="15"/>
      <c r="G19022"/>
    </row>
    <row r="19023" spans="3:7" x14ac:dyDescent="0.25">
      <c r="C19023" s="15"/>
      <c r="G19023"/>
    </row>
    <row r="19024" spans="3:7" x14ac:dyDescent="0.25">
      <c r="C19024" s="15"/>
      <c r="G19024"/>
    </row>
    <row r="19025" spans="3:7" x14ac:dyDescent="0.25">
      <c r="C19025" s="15"/>
      <c r="G19025"/>
    </row>
    <row r="19026" spans="3:7" x14ac:dyDescent="0.25">
      <c r="C19026" s="15"/>
      <c r="G19026"/>
    </row>
    <row r="19027" spans="3:7" x14ac:dyDescent="0.25">
      <c r="C19027" s="15"/>
      <c r="G19027"/>
    </row>
    <row r="19028" spans="3:7" x14ac:dyDescent="0.25">
      <c r="C19028" s="15"/>
      <c r="G19028"/>
    </row>
    <row r="19029" spans="3:7" x14ac:dyDescent="0.25">
      <c r="C19029" s="15"/>
      <c r="G19029"/>
    </row>
    <row r="19030" spans="3:7" x14ac:dyDescent="0.25">
      <c r="C19030" s="15"/>
      <c r="G19030"/>
    </row>
    <row r="19031" spans="3:7" x14ac:dyDescent="0.25">
      <c r="C19031" s="15"/>
      <c r="G19031"/>
    </row>
    <row r="19032" spans="3:7" x14ac:dyDescent="0.25">
      <c r="C19032" s="15"/>
      <c r="G19032"/>
    </row>
    <row r="19033" spans="3:7" x14ac:dyDescent="0.25">
      <c r="C19033" s="15"/>
      <c r="G19033"/>
    </row>
    <row r="19034" spans="3:7" x14ac:dyDescent="0.25">
      <c r="C19034" s="15"/>
      <c r="G19034"/>
    </row>
    <row r="19035" spans="3:7" x14ac:dyDescent="0.25">
      <c r="C19035" s="15"/>
      <c r="G19035"/>
    </row>
    <row r="19036" spans="3:7" x14ac:dyDescent="0.25">
      <c r="C19036" s="15"/>
      <c r="G19036"/>
    </row>
    <row r="19037" spans="3:7" x14ac:dyDescent="0.25">
      <c r="C19037" s="15"/>
      <c r="G19037"/>
    </row>
    <row r="19038" spans="3:7" x14ac:dyDescent="0.25">
      <c r="C19038" s="15"/>
      <c r="G19038"/>
    </row>
    <row r="19039" spans="3:7" x14ac:dyDescent="0.25">
      <c r="C19039" s="15"/>
      <c r="G19039"/>
    </row>
    <row r="19040" spans="3:7" x14ac:dyDescent="0.25">
      <c r="C19040" s="15"/>
      <c r="G19040"/>
    </row>
    <row r="19041" spans="3:7" x14ac:dyDescent="0.25">
      <c r="C19041" s="15"/>
      <c r="G19041"/>
    </row>
    <row r="19042" spans="3:7" x14ac:dyDescent="0.25">
      <c r="C19042" s="15"/>
      <c r="G19042"/>
    </row>
    <row r="19043" spans="3:7" x14ac:dyDescent="0.25">
      <c r="C19043" s="15"/>
      <c r="G19043"/>
    </row>
    <row r="19044" spans="3:7" x14ac:dyDescent="0.25">
      <c r="C19044" s="15"/>
      <c r="G19044"/>
    </row>
    <row r="19045" spans="3:7" x14ac:dyDescent="0.25">
      <c r="C19045" s="15"/>
      <c r="G19045"/>
    </row>
    <row r="19046" spans="3:7" x14ac:dyDescent="0.25">
      <c r="C19046" s="15"/>
      <c r="G19046"/>
    </row>
    <row r="19047" spans="3:7" x14ac:dyDescent="0.25">
      <c r="C19047" s="15"/>
      <c r="G19047"/>
    </row>
    <row r="19048" spans="3:7" x14ac:dyDescent="0.25">
      <c r="C19048" s="15"/>
      <c r="G19048"/>
    </row>
    <row r="19049" spans="3:7" x14ac:dyDescent="0.25">
      <c r="C19049" s="15"/>
      <c r="G19049"/>
    </row>
    <row r="19050" spans="3:7" x14ac:dyDescent="0.25">
      <c r="C19050" s="15"/>
      <c r="G19050"/>
    </row>
    <row r="19051" spans="3:7" x14ac:dyDescent="0.25">
      <c r="C19051" s="15"/>
      <c r="G19051"/>
    </row>
    <row r="19052" spans="3:7" x14ac:dyDescent="0.25">
      <c r="C19052" s="15"/>
      <c r="G19052"/>
    </row>
    <row r="19053" spans="3:7" x14ac:dyDescent="0.25">
      <c r="C19053" s="15"/>
      <c r="G19053"/>
    </row>
    <row r="19054" spans="3:7" x14ac:dyDescent="0.25">
      <c r="C19054" s="15"/>
      <c r="G19054"/>
    </row>
    <row r="19055" spans="3:7" x14ac:dyDescent="0.25">
      <c r="C19055" s="15"/>
      <c r="G19055"/>
    </row>
    <row r="19056" spans="3:7" x14ac:dyDescent="0.25">
      <c r="C19056" s="15"/>
      <c r="G19056"/>
    </row>
    <row r="19057" spans="3:7" x14ac:dyDescent="0.25">
      <c r="C19057" s="15"/>
      <c r="G19057"/>
    </row>
    <row r="19058" spans="3:7" x14ac:dyDescent="0.25">
      <c r="C19058" s="15"/>
      <c r="G19058"/>
    </row>
    <row r="19059" spans="3:7" x14ac:dyDescent="0.25">
      <c r="C19059" s="15"/>
      <c r="G19059"/>
    </row>
    <row r="19060" spans="3:7" x14ac:dyDescent="0.25">
      <c r="C19060" s="15"/>
      <c r="G19060"/>
    </row>
    <row r="19061" spans="3:7" x14ac:dyDescent="0.25">
      <c r="C19061" s="15"/>
      <c r="G19061"/>
    </row>
    <row r="19062" spans="3:7" x14ac:dyDescent="0.25">
      <c r="C19062" s="15"/>
      <c r="G19062"/>
    </row>
    <row r="19063" spans="3:7" x14ac:dyDescent="0.25">
      <c r="C19063" s="15"/>
      <c r="G19063"/>
    </row>
    <row r="19064" spans="3:7" x14ac:dyDescent="0.25">
      <c r="C19064" s="15"/>
      <c r="G19064"/>
    </row>
    <row r="19065" spans="3:7" x14ac:dyDescent="0.25">
      <c r="C19065" s="15"/>
      <c r="G19065"/>
    </row>
    <row r="19066" spans="3:7" x14ac:dyDescent="0.25">
      <c r="C19066" s="15"/>
      <c r="G19066"/>
    </row>
    <row r="19067" spans="3:7" x14ac:dyDescent="0.25">
      <c r="C19067" s="15"/>
      <c r="G19067"/>
    </row>
    <row r="19068" spans="3:7" x14ac:dyDescent="0.25">
      <c r="C19068" s="15"/>
      <c r="G19068"/>
    </row>
    <row r="19069" spans="3:7" x14ac:dyDescent="0.25">
      <c r="C19069" s="15"/>
      <c r="G19069"/>
    </row>
    <row r="19070" spans="3:7" x14ac:dyDescent="0.25">
      <c r="C19070" s="15"/>
      <c r="G19070"/>
    </row>
    <row r="19071" spans="3:7" x14ac:dyDescent="0.25">
      <c r="C19071" s="15"/>
      <c r="G19071"/>
    </row>
    <row r="19072" spans="3:7" x14ac:dyDescent="0.25">
      <c r="C19072" s="15"/>
      <c r="G19072"/>
    </row>
    <row r="19073" spans="3:7" x14ac:dyDescent="0.25">
      <c r="C19073" s="15"/>
      <c r="G19073"/>
    </row>
    <row r="19074" spans="3:7" x14ac:dyDescent="0.25">
      <c r="C19074" s="15"/>
      <c r="G19074"/>
    </row>
    <row r="19075" spans="3:7" x14ac:dyDescent="0.25">
      <c r="C19075" s="15"/>
      <c r="G19075"/>
    </row>
    <row r="19076" spans="3:7" x14ac:dyDescent="0.25">
      <c r="C19076" s="15"/>
      <c r="G19076"/>
    </row>
    <row r="19077" spans="3:7" x14ac:dyDescent="0.25">
      <c r="C19077" s="15"/>
      <c r="G19077"/>
    </row>
    <row r="19078" spans="3:7" x14ac:dyDescent="0.25">
      <c r="C19078" s="15"/>
      <c r="G19078"/>
    </row>
    <row r="19079" spans="3:7" x14ac:dyDescent="0.25">
      <c r="C19079" s="15"/>
      <c r="G19079"/>
    </row>
    <row r="19080" spans="3:7" x14ac:dyDescent="0.25">
      <c r="C19080" s="15"/>
      <c r="G19080"/>
    </row>
    <row r="19081" spans="3:7" x14ac:dyDescent="0.25">
      <c r="C19081" s="15"/>
      <c r="G19081"/>
    </row>
    <row r="19082" spans="3:7" x14ac:dyDescent="0.25">
      <c r="C19082" s="15"/>
      <c r="G19082"/>
    </row>
    <row r="19083" spans="3:7" x14ac:dyDescent="0.25">
      <c r="C19083" s="15"/>
      <c r="G19083"/>
    </row>
    <row r="19084" spans="3:7" x14ac:dyDescent="0.25">
      <c r="C19084" s="15"/>
      <c r="G19084"/>
    </row>
    <row r="19085" spans="3:7" x14ac:dyDescent="0.25">
      <c r="C19085" s="15"/>
      <c r="G19085"/>
    </row>
    <row r="19086" spans="3:7" x14ac:dyDescent="0.25">
      <c r="C19086" s="15"/>
      <c r="G19086"/>
    </row>
    <row r="19087" spans="3:7" x14ac:dyDescent="0.25">
      <c r="C19087" s="15"/>
      <c r="G19087"/>
    </row>
    <row r="19088" spans="3:7" x14ac:dyDescent="0.25">
      <c r="C19088" s="15"/>
      <c r="G19088"/>
    </row>
    <row r="19089" spans="3:7" x14ac:dyDescent="0.25">
      <c r="C19089" s="15"/>
      <c r="G19089"/>
    </row>
    <row r="19090" spans="3:7" x14ac:dyDescent="0.25">
      <c r="C19090" s="15"/>
      <c r="G19090"/>
    </row>
    <row r="19091" spans="3:7" x14ac:dyDescent="0.25">
      <c r="C19091" s="15"/>
      <c r="G19091"/>
    </row>
    <row r="19092" spans="3:7" x14ac:dyDescent="0.25">
      <c r="C19092" s="15"/>
      <c r="G19092"/>
    </row>
    <row r="19093" spans="3:7" x14ac:dyDescent="0.25">
      <c r="C19093" s="15"/>
      <c r="G19093"/>
    </row>
    <row r="19094" spans="3:7" x14ac:dyDescent="0.25">
      <c r="C19094" s="15"/>
      <c r="G19094"/>
    </row>
    <row r="19095" spans="3:7" x14ac:dyDescent="0.25">
      <c r="C19095" s="15"/>
      <c r="G19095"/>
    </row>
    <row r="19096" spans="3:7" x14ac:dyDescent="0.25">
      <c r="C19096" s="15"/>
      <c r="G19096"/>
    </row>
    <row r="19097" spans="3:7" x14ac:dyDescent="0.25">
      <c r="C19097" s="15"/>
      <c r="G19097"/>
    </row>
    <row r="19098" spans="3:7" x14ac:dyDescent="0.25">
      <c r="C19098" s="15"/>
      <c r="G19098"/>
    </row>
    <row r="19099" spans="3:7" x14ac:dyDescent="0.25">
      <c r="C19099" s="15"/>
      <c r="G19099"/>
    </row>
    <row r="19100" spans="3:7" x14ac:dyDescent="0.25">
      <c r="C19100" s="15"/>
      <c r="G19100"/>
    </row>
    <row r="19101" spans="3:7" x14ac:dyDescent="0.25">
      <c r="C19101" s="15"/>
      <c r="G19101"/>
    </row>
    <row r="19102" spans="3:7" x14ac:dyDescent="0.25">
      <c r="C19102" s="15"/>
      <c r="G19102"/>
    </row>
    <row r="19103" spans="3:7" x14ac:dyDescent="0.25">
      <c r="C19103" s="15"/>
      <c r="G19103"/>
    </row>
    <row r="19104" spans="3:7" x14ac:dyDescent="0.25">
      <c r="C19104" s="15"/>
      <c r="G19104"/>
    </row>
    <row r="19105" spans="3:7" x14ac:dyDescent="0.25">
      <c r="C19105" s="15"/>
      <c r="G19105"/>
    </row>
    <row r="19106" spans="3:7" x14ac:dyDescent="0.25">
      <c r="C19106" s="15"/>
      <c r="G19106"/>
    </row>
    <row r="19107" spans="3:7" x14ac:dyDescent="0.25">
      <c r="C19107" s="15"/>
      <c r="G19107"/>
    </row>
    <row r="19108" spans="3:7" x14ac:dyDescent="0.25">
      <c r="C19108" s="15"/>
      <c r="G19108"/>
    </row>
    <row r="19109" spans="3:7" x14ac:dyDescent="0.25">
      <c r="C19109" s="15"/>
      <c r="G19109"/>
    </row>
    <row r="19110" spans="3:7" x14ac:dyDescent="0.25">
      <c r="C19110" s="15"/>
      <c r="G19110"/>
    </row>
    <row r="19111" spans="3:7" x14ac:dyDescent="0.25">
      <c r="C19111" s="15"/>
      <c r="G19111"/>
    </row>
    <row r="19112" spans="3:7" x14ac:dyDescent="0.25">
      <c r="C19112" s="15"/>
      <c r="G19112"/>
    </row>
    <row r="19113" spans="3:7" x14ac:dyDescent="0.25">
      <c r="C19113" s="15"/>
      <c r="G19113"/>
    </row>
    <row r="19114" spans="3:7" x14ac:dyDescent="0.25">
      <c r="C19114" s="15"/>
      <c r="G19114"/>
    </row>
    <row r="19115" spans="3:7" x14ac:dyDescent="0.25">
      <c r="C19115" s="15"/>
      <c r="G19115"/>
    </row>
    <row r="19116" spans="3:7" x14ac:dyDescent="0.25">
      <c r="C19116" s="15"/>
      <c r="G19116"/>
    </row>
    <row r="19117" spans="3:7" x14ac:dyDescent="0.25">
      <c r="C19117" s="15"/>
      <c r="G19117"/>
    </row>
    <row r="19118" spans="3:7" x14ac:dyDescent="0.25">
      <c r="C19118" s="15"/>
      <c r="G19118"/>
    </row>
    <row r="19119" spans="3:7" x14ac:dyDescent="0.25">
      <c r="C19119" s="15"/>
      <c r="G19119"/>
    </row>
    <row r="19120" spans="3:7" x14ac:dyDescent="0.25">
      <c r="C19120" s="15"/>
      <c r="G19120"/>
    </row>
    <row r="19121" spans="3:7" x14ac:dyDescent="0.25">
      <c r="C19121" s="15"/>
      <c r="G19121"/>
    </row>
    <row r="19122" spans="3:7" x14ac:dyDescent="0.25">
      <c r="C19122" s="15"/>
      <c r="G19122"/>
    </row>
    <row r="19123" spans="3:7" x14ac:dyDescent="0.25">
      <c r="C19123" s="15"/>
      <c r="G19123"/>
    </row>
    <row r="19124" spans="3:7" x14ac:dyDescent="0.25">
      <c r="C19124" s="15"/>
      <c r="G19124"/>
    </row>
    <row r="19125" spans="3:7" x14ac:dyDescent="0.25">
      <c r="C19125" s="15"/>
      <c r="G19125"/>
    </row>
    <row r="19126" spans="3:7" x14ac:dyDescent="0.25">
      <c r="C19126" s="15"/>
      <c r="G19126"/>
    </row>
    <row r="19127" spans="3:7" x14ac:dyDescent="0.25">
      <c r="C19127" s="15"/>
      <c r="G19127"/>
    </row>
    <row r="19128" spans="3:7" x14ac:dyDescent="0.25">
      <c r="C19128" s="15"/>
      <c r="G19128"/>
    </row>
    <row r="19129" spans="3:7" x14ac:dyDescent="0.25">
      <c r="C19129" s="15"/>
      <c r="G19129"/>
    </row>
    <row r="19130" spans="3:7" x14ac:dyDescent="0.25">
      <c r="C19130" s="15"/>
      <c r="G19130"/>
    </row>
    <row r="19131" spans="3:7" x14ac:dyDescent="0.25">
      <c r="C19131" s="15"/>
      <c r="G19131"/>
    </row>
    <row r="19132" spans="3:7" x14ac:dyDescent="0.25">
      <c r="C19132" s="15"/>
      <c r="G19132"/>
    </row>
    <row r="19133" spans="3:7" x14ac:dyDescent="0.25">
      <c r="C19133" s="15"/>
      <c r="G19133"/>
    </row>
    <row r="19134" spans="3:7" x14ac:dyDescent="0.25">
      <c r="C19134" s="15"/>
      <c r="G19134"/>
    </row>
    <row r="19135" spans="3:7" x14ac:dyDescent="0.25">
      <c r="C19135" s="15"/>
      <c r="G19135"/>
    </row>
    <row r="19136" spans="3:7" x14ac:dyDescent="0.25">
      <c r="C19136" s="15"/>
      <c r="G19136"/>
    </row>
    <row r="19137" spans="3:7" x14ac:dyDescent="0.25">
      <c r="C19137" s="15"/>
      <c r="G19137"/>
    </row>
    <row r="19138" spans="3:7" x14ac:dyDescent="0.25">
      <c r="C19138" s="15"/>
      <c r="G19138"/>
    </row>
    <row r="19139" spans="3:7" x14ac:dyDescent="0.25">
      <c r="C19139" s="15"/>
      <c r="G19139"/>
    </row>
    <row r="19140" spans="3:7" x14ac:dyDescent="0.25">
      <c r="C19140" s="15"/>
      <c r="G19140"/>
    </row>
    <row r="19141" spans="3:7" x14ac:dyDescent="0.25">
      <c r="C19141" s="15"/>
      <c r="G19141"/>
    </row>
    <row r="19142" spans="3:7" x14ac:dyDescent="0.25">
      <c r="C19142" s="15"/>
      <c r="G19142"/>
    </row>
    <row r="19143" spans="3:7" x14ac:dyDescent="0.25">
      <c r="C19143" s="15"/>
      <c r="G19143"/>
    </row>
    <row r="19144" spans="3:7" x14ac:dyDescent="0.25">
      <c r="C19144" s="15"/>
      <c r="G19144"/>
    </row>
    <row r="19145" spans="3:7" x14ac:dyDescent="0.25">
      <c r="C19145" s="15"/>
      <c r="G19145"/>
    </row>
    <row r="19146" spans="3:7" x14ac:dyDescent="0.25">
      <c r="C19146" s="15"/>
      <c r="G19146"/>
    </row>
    <row r="19147" spans="3:7" x14ac:dyDescent="0.25">
      <c r="C19147" s="15"/>
      <c r="G19147"/>
    </row>
    <row r="19148" spans="3:7" x14ac:dyDescent="0.25">
      <c r="C19148" s="15"/>
      <c r="G19148"/>
    </row>
    <row r="19149" spans="3:7" x14ac:dyDescent="0.25">
      <c r="C19149" s="15"/>
      <c r="G19149"/>
    </row>
    <row r="19150" spans="3:7" x14ac:dyDescent="0.25">
      <c r="C19150" s="15"/>
      <c r="G19150"/>
    </row>
    <row r="19151" spans="3:7" x14ac:dyDescent="0.25">
      <c r="C19151" s="15"/>
      <c r="G19151"/>
    </row>
    <row r="19152" spans="3:7" x14ac:dyDescent="0.25">
      <c r="C19152" s="15"/>
      <c r="G19152"/>
    </row>
    <row r="19153" spans="3:7" x14ac:dyDescent="0.25">
      <c r="C19153" s="15"/>
      <c r="G19153"/>
    </row>
    <row r="19154" spans="3:7" x14ac:dyDescent="0.25">
      <c r="C19154" s="15"/>
      <c r="G19154"/>
    </row>
    <row r="19155" spans="3:7" x14ac:dyDescent="0.25">
      <c r="C19155" s="15"/>
      <c r="G19155"/>
    </row>
    <row r="19156" spans="3:7" x14ac:dyDescent="0.25">
      <c r="C19156" s="15"/>
      <c r="G19156"/>
    </row>
    <row r="19157" spans="3:7" x14ac:dyDescent="0.25">
      <c r="C19157" s="15"/>
      <c r="G19157"/>
    </row>
    <row r="19158" spans="3:7" x14ac:dyDescent="0.25">
      <c r="C19158" s="15"/>
      <c r="G19158"/>
    </row>
    <row r="19159" spans="3:7" x14ac:dyDescent="0.25">
      <c r="C19159" s="15"/>
      <c r="G19159"/>
    </row>
    <row r="19160" spans="3:7" x14ac:dyDescent="0.25">
      <c r="C19160" s="15"/>
      <c r="G19160"/>
    </row>
    <row r="19161" spans="3:7" x14ac:dyDescent="0.25">
      <c r="C19161" s="15"/>
      <c r="G19161"/>
    </row>
    <row r="19162" spans="3:7" x14ac:dyDescent="0.25">
      <c r="C19162" s="15"/>
      <c r="G19162"/>
    </row>
    <row r="19163" spans="3:7" x14ac:dyDescent="0.25">
      <c r="C19163" s="15"/>
      <c r="G19163"/>
    </row>
    <row r="19164" spans="3:7" x14ac:dyDescent="0.25">
      <c r="C19164" s="15"/>
      <c r="G19164"/>
    </row>
    <row r="19165" spans="3:7" x14ac:dyDescent="0.25">
      <c r="C19165" s="15"/>
      <c r="G19165"/>
    </row>
    <row r="19166" spans="3:7" x14ac:dyDescent="0.25">
      <c r="C19166" s="15"/>
      <c r="G19166"/>
    </row>
    <row r="19167" spans="3:7" x14ac:dyDescent="0.25">
      <c r="C19167" s="15"/>
      <c r="G19167"/>
    </row>
    <row r="19168" spans="3:7" x14ac:dyDescent="0.25">
      <c r="C19168" s="15"/>
      <c r="G19168"/>
    </row>
    <row r="19169" spans="3:7" x14ac:dyDescent="0.25">
      <c r="C19169" s="15"/>
      <c r="G19169"/>
    </row>
    <row r="19170" spans="3:7" x14ac:dyDescent="0.25">
      <c r="C19170" s="15"/>
      <c r="G19170"/>
    </row>
    <row r="19171" spans="3:7" x14ac:dyDescent="0.25">
      <c r="C19171" s="15"/>
      <c r="G19171"/>
    </row>
    <row r="19172" spans="3:7" x14ac:dyDescent="0.25">
      <c r="C19172" s="15"/>
      <c r="G19172"/>
    </row>
    <row r="19173" spans="3:7" x14ac:dyDescent="0.25">
      <c r="C19173" s="15"/>
      <c r="G19173"/>
    </row>
    <row r="19174" spans="3:7" x14ac:dyDescent="0.25">
      <c r="C19174" s="15"/>
      <c r="G19174"/>
    </row>
    <row r="19175" spans="3:7" x14ac:dyDescent="0.25">
      <c r="C19175" s="15"/>
      <c r="G19175"/>
    </row>
    <row r="19176" spans="3:7" x14ac:dyDescent="0.25">
      <c r="C19176" s="15"/>
      <c r="G19176"/>
    </row>
    <row r="19177" spans="3:7" x14ac:dyDescent="0.25">
      <c r="C19177" s="15"/>
      <c r="G19177"/>
    </row>
    <row r="19178" spans="3:7" x14ac:dyDescent="0.25">
      <c r="C19178" s="15"/>
      <c r="G19178"/>
    </row>
    <row r="19179" spans="3:7" x14ac:dyDescent="0.25">
      <c r="C19179" s="15"/>
      <c r="G19179"/>
    </row>
    <row r="19180" spans="3:7" x14ac:dyDescent="0.25">
      <c r="C19180" s="15"/>
      <c r="G19180"/>
    </row>
    <row r="19181" spans="3:7" x14ac:dyDescent="0.25">
      <c r="C19181" s="15"/>
      <c r="G19181"/>
    </row>
    <row r="19182" spans="3:7" x14ac:dyDescent="0.25">
      <c r="C19182" s="15"/>
      <c r="G19182"/>
    </row>
    <row r="19183" spans="3:7" x14ac:dyDescent="0.25">
      <c r="C19183" s="15"/>
      <c r="G19183"/>
    </row>
    <row r="19184" spans="3:7" x14ac:dyDescent="0.25">
      <c r="C19184" s="15"/>
      <c r="G19184"/>
    </row>
    <row r="19185" spans="3:7" x14ac:dyDescent="0.25">
      <c r="C19185" s="15"/>
      <c r="G19185"/>
    </row>
    <row r="19186" spans="3:7" x14ac:dyDescent="0.25">
      <c r="C19186" s="15"/>
      <c r="G19186"/>
    </row>
    <row r="19187" spans="3:7" x14ac:dyDescent="0.25">
      <c r="C19187" s="15"/>
      <c r="G19187"/>
    </row>
    <row r="19188" spans="3:7" x14ac:dyDescent="0.25">
      <c r="C19188" s="15"/>
      <c r="G19188"/>
    </row>
    <row r="19189" spans="3:7" x14ac:dyDescent="0.25">
      <c r="C19189" s="15"/>
      <c r="G19189"/>
    </row>
    <row r="19190" spans="3:7" x14ac:dyDescent="0.25">
      <c r="C19190" s="15"/>
      <c r="G19190"/>
    </row>
    <row r="19191" spans="3:7" x14ac:dyDescent="0.25">
      <c r="C19191" s="15"/>
      <c r="G19191"/>
    </row>
    <row r="19192" spans="3:7" x14ac:dyDescent="0.25">
      <c r="C19192" s="15"/>
      <c r="G19192"/>
    </row>
    <row r="19193" spans="3:7" x14ac:dyDescent="0.25">
      <c r="C19193" s="15"/>
      <c r="G19193"/>
    </row>
    <row r="19194" spans="3:7" x14ac:dyDescent="0.25">
      <c r="C19194" s="15"/>
      <c r="G19194"/>
    </row>
    <row r="19195" spans="3:7" x14ac:dyDescent="0.25">
      <c r="C19195" s="15"/>
      <c r="G19195"/>
    </row>
    <row r="19196" spans="3:7" x14ac:dyDescent="0.25">
      <c r="C19196" s="15"/>
      <c r="G19196"/>
    </row>
    <row r="19197" spans="3:7" x14ac:dyDescent="0.25">
      <c r="C19197" s="15"/>
      <c r="G19197"/>
    </row>
    <row r="19198" spans="3:7" x14ac:dyDescent="0.25">
      <c r="C19198" s="15"/>
      <c r="G19198"/>
    </row>
    <row r="19199" spans="3:7" x14ac:dyDescent="0.25">
      <c r="C19199" s="15"/>
      <c r="G19199"/>
    </row>
    <row r="19200" spans="3:7" x14ac:dyDescent="0.25">
      <c r="C19200" s="15"/>
      <c r="G19200"/>
    </row>
    <row r="19201" spans="3:7" x14ac:dyDescent="0.25">
      <c r="C19201" s="15"/>
      <c r="G19201"/>
    </row>
    <row r="19202" spans="3:7" x14ac:dyDescent="0.25">
      <c r="C19202" s="15"/>
      <c r="G19202"/>
    </row>
    <row r="19203" spans="3:7" x14ac:dyDescent="0.25">
      <c r="C19203" s="15"/>
      <c r="G19203"/>
    </row>
    <row r="19204" spans="3:7" x14ac:dyDescent="0.25">
      <c r="C19204" s="15"/>
      <c r="G19204"/>
    </row>
    <row r="19205" spans="3:7" x14ac:dyDescent="0.25">
      <c r="C19205" s="15"/>
      <c r="G19205"/>
    </row>
    <row r="19206" spans="3:7" x14ac:dyDescent="0.25">
      <c r="C19206" s="15"/>
      <c r="G19206"/>
    </row>
    <row r="19207" spans="3:7" x14ac:dyDescent="0.25">
      <c r="C19207" s="15"/>
      <c r="G19207"/>
    </row>
    <row r="19208" spans="3:7" x14ac:dyDescent="0.25">
      <c r="C19208" s="15"/>
      <c r="G19208"/>
    </row>
    <row r="19209" spans="3:7" x14ac:dyDescent="0.25">
      <c r="C19209" s="15"/>
      <c r="G19209"/>
    </row>
    <row r="19210" spans="3:7" x14ac:dyDescent="0.25">
      <c r="C19210" s="15"/>
      <c r="G19210"/>
    </row>
    <row r="19211" spans="3:7" x14ac:dyDescent="0.25">
      <c r="C19211" s="15"/>
      <c r="G19211"/>
    </row>
    <row r="19212" spans="3:7" x14ac:dyDescent="0.25">
      <c r="C19212" s="15"/>
      <c r="G19212"/>
    </row>
    <row r="19213" spans="3:7" x14ac:dyDescent="0.25">
      <c r="C19213" s="15"/>
      <c r="G19213"/>
    </row>
    <row r="19214" spans="3:7" x14ac:dyDescent="0.25">
      <c r="C19214" s="15"/>
      <c r="G19214"/>
    </row>
    <row r="19215" spans="3:7" x14ac:dyDescent="0.25">
      <c r="C19215" s="15"/>
      <c r="G19215"/>
    </row>
    <row r="19216" spans="3:7" x14ac:dyDescent="0.25">
      <c r="C19216" s="15"/>
      <c r="G19216"/>
    </row>
    <row r="19217" spans="3:7" x14ac:dyDescent="0.25">
      <c r="C19217" s="15"/>
      <c r="G19217"/>
    </row>
    <row r="19218" spans="3:7" x14ac:dyDescent="0.25">
      <c r="C19218" s="15"/>
      <c r="G19218"/>
    </row>
    <row r="19219" spans="3:7" x14ac:dyDescent="0.25">
      <c r="C19219" s="15"/>
      <c r="G19219"/>
    </row>
    <row r="19220" spans="3:7" x14ac:dyDescent="0.25">
      <c r="C19220" s="15"/>
      <c r="G19220"/>
    </row>
    <row r="19221" spans="3:7" x14ac:dyDescent="0.25">
      <c r="C19221" s="15"/>
      <c r="G19221"/>
    </row>
    <row r="19222" spans="3:7" x14ac:dyDescent="0.25">
      <c r="C19222" s="15"/>
      <c r="G19222"/>
    </row>
    <row r="19223" spans="3:7" x14ac:dyDescent="0.25">
      <c r="C19223" s="15"/>
      <c r="G19223"/>
    </row>
    <row r="19224" spans="3:7" x14ac:dyDescent="0.25">
      <c r="C19224" s="15"/>
      <c r="G19224"/>
    </row>
    <row r="19225" spans="3:7" x14ac:dyDescent="0.25">
      <c r="C19225" s="15"/>
      <c r="G19225"/>
    </row>
    <row r="19226" spans="3:7" x14ac:dyDescent="0.25">
      <c r="C19226" s="15"/>
      <c r="G19226"/>
    </row>
    <row r="19227" spans="3:7" x14ac:dyDescent="0.25">
      <c r="C19227" s="15"/>
      <c r="G19227"/>
    </row>
    <row r="19228" spans="3:7" x14ac:dyDescent="0.25">
      <c r="C19228" s="15"/>
      <c r="G19228"/>
    </row>
    <row r="19229" spans="3:7" x14ac:dyDescent="0.25">
      <c r="C19229" s="15"/>
      <c r="G19229"/>
    </row>
    <row r="19230" spans="3:7" x14ac:dyDescent="0.25">
      <c r="C19230" s="15"/>
      <c r="G19230"/>
    </row>
    <row r="19231" spans="3:7" x14ac:dyDescent="0.25">
      <c r="C19231" s="15"/>
      <c r="G19231"/>
    </row>
    <row r="19232" spans="3:7" x14ac:dyDescent="0.25">
      <c r="C19232" s="15"/>
      <c r="G19232"/>
    </row>
    <row r="19233" spans="3:7" x14ac:dyDescent="0.25">
      <c r="C19233" s="15"/>
      <c r="G19233"/>
    </row>
    <row r="19234" spans="3:7" x14ac:dyDescent="0.25">
      <c r="C19234" s="15"/>
      <c r="G19234"/>
    </row>
    <row r="19235" spans="3:7" x14ac:dyDescent="0.25">
      <c r="C19235" s="15"/>
      <c r="G19235"/>
    </row>
    <row r="19236" spans="3:7" x14ac:dyDescent="0.25">
      <c r="C19236" s="15"/>
      <c r="G19236"/>
    </row>
    <row r="19237" spans="3:7" x14ac:dyDescent="0.25">
      <c r="C19237" s="15"/>
      <c r="G19237"/>
    </row>
    <row r="19238" spans="3:7" x14ac:dyDescent="0.25">
      <c r="C19238" s="15"/>
      <c r="G19238"/>
    </row>
    <row r="19239" spans="3:7" x14ac:dyDescent="0.25">
      <c r="C19239" s="15"/>
      <c r="G19239"/>
    </row>
    <row r="19240" spans="3:7" x14ac:dyDescent="0.25">
      <c r="C19240" s="15"/>
      <c r="G19240"/>
    </row>
    <row r="19241" spans="3:7" x14ac:dyDescent="0.25">
      <c r="C19241" s="15"/>
      <c r="G19241"/>
    </row>
    <row r="19242" spans="3:7" x14ac:dyDescent="0.25">
      <c r="C19242" s="15"/>
      <c r="G19242"/>
    </row>
    <row r="19243" spans="3:7" x14ac:dyDescent="0.25">
      <c r="C19243" s="15"/>
      <c r="G19243"/>
    </row>
    <row r="19244" spans="3:7" x14ac:dyDescent="0.25">
      <c r="C19244" s="15"/>
      <c r="G19244"/>
    </row>
    <row r="19245" spans="3:7" x14ac:dyDescent="0.25">
      <c r="C19245" s="15"/>
      <c r="G19245"/>
    </row>
    <row r="19246" spans="3:7" x14ac:dyDescent="0.25">
      <c r="C19246" s="15"/>
      <c r="G19246"/>
    </row>
    <row r="19247" spans="3:7" x14ac:dyDescent="0.25">
      <c r="C19247" s="15"/>
      <c r="G19247"/>
    </row>
    <row r="19248" spans="3:7" x14ac:dyDescent="0.25">
      <c r="C19248" s="15"/>
      <c r="G19248"/>
    </row>
    <row r="19249" spans="3:7" x14ac:dyDescent="0.25">
      <c r="C19249" s="15"/>
      <c r="G19249"/>
    </row>
    <row r="19250" spans="3:7" x14ac:dyDescent="0.25">
      <c r="C19250" s="15"/>
      <c r="G19250"/>
    </row>
    <row r="19251" spans="3:7" x14ac:dyDescent="0.25">
      <c r="C19251" s="15"/>
      <c r="G19251"/>
    </row>
    <row r="19252" spans="3:7" x14ac:dyDescent="0.25">
      <c r="C19252" s="15"/>
      <c r="G19252"/>
    </row>
    <row r="19253" spans="3:7" x14ac:dyDescent="0.25">
      <c r="C19253" s="15"/>
      <c r="G19253"/>
    </row>
    <row r="19254" spans="3:7" x14ac:dyDescent="0.25">
      <c r="C19254" s="15"/>
      <c r="G19254"/>
    </row>
    <row r="19255" spans="3:7" x14ac:dyDescent="0.25">
      <c r="C19255" s="15"/>
      <c r="G19255"/>
    </row>
    <row r="19256" spans="3:7" x14ac:dyDescent="0.25">
      <c r="C19256" s="15"/>
      <c r="G19256"/>
    </row>
    <row r="19257" spans="3:7" x14ac:dyDescent="0.25">
      <c r="C19257" s="15"/>
      <c r="G19257"/>
    </row>
    <row r="19258" spans="3:7" x14ac:dyDescent="0.25">
      <c r="C19258" s="15"/>
      <c r="G19258"/>
    </row>
    <row r="19259" spans="3:7" x14ac:dyDescent="0.25">
      <c r="C19259" s="15"/>
      <c r="G19259"/>
    </row>
    <row r="19260" spans="3:7" x14ac:dyDescent="0.25">
      <c r="C19260" s="15"/>
      <c r="G19260"/>
    </row>
    <row r="19261" spans="3:7" x14ac:dyDescent="0.25">
      <c r="C19261" s="15"/>
      <c r="G19261"/>
    </row>
    <row r="19262" spans="3:7" x14ac:dyDescent="0.25">
      <c r="C19262" s="15"/>
      <c r="G19262"/>
    </row>
    <row r="19263" spans="3:7" x14ac:dyDescent="0.25">
      <c r="C19263" s="15"/>
      <c r="G19263"/>
    </row>
    <row r="19264" spans="3:7" x14ac:dyDescent="0.25">
      <c r="C19264" s="15"/>
      <c r="G19264"/>
    </row>
    <row r="19265" spans="3:7" x14ac:dyDescent="0.25">
      <c r="C19265" s="15"/>
      <c r="G19265"/>
    </row>
    <row r="19266" spans="3:7" x14ac:dyDescent="0.25">
      <c r="C19266" s="15"/>
      <c r="G19266"/>
    </row>
    <row r="19267" spans="3:7" x14ac:dyDescent="0.25">
      <c r="C19267" s="15"/>
      <c r="G19267"/>
    </row>
    <row r="19268" spans="3:7" x14ac:dyDescent="0.25">
      <c r="C19268" s="15"/>
      <c r="G19268"/>
    </row>
    <row r="19269" spans="3:7" x14ac:dyDescent="0.25">
      <c r="C19269" s="15"/>
      <c r="G19269"/>
    </row>
    <row r="19270" spans="3:7" x14ac:dyDescent="0.25">
      <c r="C19270" s="15"/>
      <c r="G19270"/>
    </row>
    <row r="19271" spans="3:7" x14ac:dyDescent="0.25">
      <c r="C19271" s="15"/>
      <c r="G19271"/>
    </row>
    <row r="19272" spans="3:7" x14ac:dyDescent="0.25">
      <c r="C19272" s="15"/>
      <c r="G19272"/>
    </row>
    <row r="19273" spans="3:7" x14ac:dyDescent="0.25">
      <c r="C19273" s="15"/>
      <c r="G19273"/>
    </row>
    <row r="19274" spans="3:7" x14ac:dyDescent="0.25">
      <c r="C19274" s="15"/>
      <c r="G19274"/>
    </row>
    <row r="19275" spans="3:7" x14ac:dyDescent="0.25">
      <c r="C19275" s="15"/>
      <c r="G19275"/>
    </row>
    <row r="19276" spans="3:7" x14ac:dyDescent="0.25">
      <c r="C19276" s="15"/>
      <c r="G19276"/>
    </row>
    <row r="19277" spans="3:7" x14ac:dyDescent="0.25">
      <c r="C19277" s="15"/>
      <c r="G19277"/>
    </row>
    <row r="19278" spans="3:7" x14ac:dyDescent="0.25">
      <c r="C19278" s="15"/>
      <c r="G19278"/>
    </row>
    <row r="19279" spans="3:7" x14ac:dyDescent="0.25">
      <c r="C19279" s="15"/>
      <c r="G19279"/>
    </row>
    <row r="19280" spans="3:7" x14ac:dyDescent="0.25">
      <c r="C19280" s="15"/>
      <c r="G19280"/>
    </row>
    <row r="19281" spans="3:7" x14ac:dyDescent="0.25">
      <c r="C19281" s="15"/>
      <c r="G19281"/>
    </row>
    <row r="19282" spans="3:7" x14ac:dyDescent="0.25">
      <c r="C19282" s="15"/>
      <c r="G19282"/>
    </row>
    <row r="19283" spans="3:7" x14ac:dyDescent="0.25">
      <c r="C19283" s="15"/>
      <c r="G19283"/>
    </row>
    <row r="19284" spans="3:7" x14ac:dyDescent="0.25">
      <c r="C19284" s="15"/>
      <c r="G19284"/>
    </row>
    <row r="19285" spans="3:7" x14ac:dyDescent="0.25">
      <c r="C19285" s="15"/>
      <c r="G19285"/>
    </row>
    <row r="19286" spans="3:7" x14ac:dyDescent="0.25">
      <c r="C19286" s="15"/>
      <c r="G19286"/>
    </row>
    <row r="19287" spans="3:7" x14ac:dyDescent="0.25">
      <c r="C19287" s="15"/>
      <c r="G19287"/>
    </row>
    <row r="19288" spans="3:7" x14ac:dyDescent="0.25">
      <c r="C19288" s="15"/>
      <c r="G19288"/>
    </row>
    <row r="19289" spans="3:7" x14ac:dyDescent="0.25">
      <c r="C19289" s="15"/>
      <c r="G19289"/>
    </row>
    <row r="19290" spans="3:7" x14ac:dyDescent="0.25">
      <c r="C19290" s="15"/>
      <c r="G19290"/>
    </row>
    <row r="19291" spans="3:7" x14ac:dyDescent="0.25">
      <c r="C19291" s="15"/>
      <c r="G19291"/>
    </row>
    <row r="19292" spans="3:7" x14ac:dyDescent="0.25">
      <c r="C19292" s="15"/>
      <c r="G19292"/>
    </row>
    <row r="19293" spans="3:7" x14ac:dyDescent="0.25">
      <c r="C19293" s="15"/>
      <c r="G19293"/>
    </row>
    <row r="19294" spans="3:7" x14ac:dyDescent="0.25">
      <c r="C19294" s="15"/>
      <c r="G19294"/>
    </row>
    <row r="19295" spans="3:7" x14ac:dyDescent="0.25">
      <c r="C19295" s="15"/>
      <c r="G19295"/>
    </row>
    <row r="19296" spans="3:7" x14ac:dyDescent="0.25">
      <c r="C19296" s="15"/>
      <c r="G19296"/>
    </row>
    <row r="19297" spans="3:7" x14ac:dyDescent="0.25">
      <c r="C19297" s="15"/>
      <c r="G19297"/>
    </row>
    <row r="19298" spans="3:7" x14ac:dyDescent="0.25">
      <c r="C19298" s="15"/>
      <c r="G19298"/>
    </row>
    <row r="19299" spans="3:7" x14ac:dyDescent="0.25">
      <c r="C19299" s="15"/>
      <c r="G19299"/>
    </row>
    <row r="19300" spans="3:7" x14ac:dyDescent="0.25">
      <c r="C19300" s="15"/>
      <c r="G19300"/>
    </row>
    <row r="19301" spans="3:7" x14ac:dyDescent="0.25">
      <c r="C19301" s="15"/>
      <c r="G19301"/>
    </row>
    <row r="19302" spans="3:7" x14ac:dyDescent="0.25">
      <c r="C19302" s="15"/>
      <c r="G19302"/>
    </row>
    <row r="19303" spans="3:7" x14ac:dyDescent="0.25">
      <c r="C19303" s="15"/>
      <c r="G19303"/>
    </row>
    <row r="19304" spans="3:7" x14ac:dyDescent="0.25">
      <c r="C19304" s="15"/>
      <c r="G19304"/>
    </row>
    <row r="19305" spans="3:7" x14ac:dyDescent="0.25">
      <c r="C19305" s="15"/>
      <c r="G19305"/>
    </row>
    <row r="19306" spans="3:7" x14ac:dyDescent="0.25">
      <c r="C19306" s="15"/>
      <c r="G19306"/>
    </row>
    <row r="19307" spans="3:7" x14ac:dyDescent="0.25">
      <c r="C19307" s="15"/>
      <c r="G19307"/>
    </row>
    <row r="19308" spans="3:7" x14ac:dyDescent="0.25">
      <c r="C19308" s="15"/>
      <c r="G19308"/>
    </row>
    <row r="19309" spans="3:7" x14ac:dyDescent="0.25">
      <c r="C19309" s="15"/>
      <c r="G19309"/>
    </row>
    <row r="19310" spans="3:7" x14ac:dyDescent="0.25">
      <c r="C19310" s="15"/>
      <c r="G19310"/>
    </row>
    <row r="19311" spans="3:7" x14ac:dyDescent="0.25">
      <c r="C19311" s="15"/>
      <c r="G19311"/>
    </row>
    <row r="19312" spans="3:7" x14ac:dyDescent="0.25">
      <c r="C19312" s="15"/>
      <c r="G19312"/>
    </row>
    <row r="19313" spans="3:7" x14ac:dyDescent="0.25">
      <c r="C19313" s="15"/>
      <c r="G19313"/>
    </row>
    <row r="19314" spans="3:7" x14ac:dyDescent="0.25">
      <c r="C19314" s="15"/>
      <c r="G19314"/>
    </row>
    <row r="19315" spans="3:7" x14ac:dyDescent="0.25">
      <c r="C19315" s="15"/>
      <c r="G19315"/>
    </row>
    <row r="19316" spans="3:7" x14ac:dyDescent="0.25">
      <c r="C19316" s="15"/>
      <c r="G19316"/>
    </row>
    <row r="19317" spans="3:7" x14ac:dyDescent="0.25">
      <c r="C19317" s="15"/>
      <c r="G19317"/>
    </row>
    <row r="19318" spans="3:7" x14ac:dyDescent="0.25">
      <c r="C19318" s="15"/>
      <c r="G19318"/>
    </row>
    <row r="19319" spans="3:7" x14ac:dyDescent="0.25">
      <c r="C19319" s="15"/>
      <c r="G19319"/>
    </row>
    <row r="19320" spans="3:7" x14ac:dyDescent="0.25">
      <c r="C19320" s="15"/>
      <c r="G19320"/>
    </row>
    <row r="19321" spans="3:7" x14ac:dyDescent="0.25">
      <c r="C19321" s="15"/>
      <c r="G19321"/>
    </row>
    <row r="19322" spans="3:7" x14ac:dyDescent="0.25">
      <c r="C19322" s="15"/>
      <c r="G19322"/>
    </row>
    <row r="19323" spans="3:7" x14ac:dyDescent="0.25">
      <c r="C19323" s="15"/>
      <c r="G19323"/>
    </row>
    <row r="19324" spans="3:7" x14ac:dyDescent="0.25">
      <c r="C19324" s="15"/>
      <c r="G19324"/>
    </row>
    <row r="19325" spans="3:7" x14ac:dyDescent="0.25">
      <c r="C19325" s="15"/>
      <c r="G19325"/>
    </row>
    <row r="19326" spans="3:7" x14ac:dyDescent="0.25">
      <c r="C19326" s="15"/>
      <c r="G19326"/>
    </row>
    <row r="19327" spans="3:7" x14ac:dyDescent="0.25">
      <c r="C19327" s="15"/>
      <c r="G19327"/>
    </row>
    <row r="19328" spans="3:7" x14ac:dyDescent="0.25">
      <c r="C19328" s="15"/>
      <c r="G19328"/>
    </row>
    <row r="19329" spans="3:7" x14ac:dyDescent="0.25">
      <c r="C19329" s="15"/>
      <c r="G19329"/>
    </row>
    <row r="19330" spans="3:7" x14ac:dyDescent="0.25">
      <c r="C19330" s="15"/>
      <c r="G19330"/>
    </row>
    <row r="19331" spans="3:7" x14ac:dyDescent="0.25">
      <c r="C19331" s="15"/>
      <c r="G19331"/>
    </row>
    <row r="19332" spans="3:7" x14ac:dyDescent="0.25">
      <c r="C19332" s="15"/>
      <c r="G19332"/>
    </row>
    <row r="19333" spans="3:7" x14ac:dyDescent="0.25">
      <c r="C19333" s="15"/>
      <c r="G19333"/>
    </row>
    <row r="19334" spans="3:7" x14ac:dyDescent="0.25">
      <c r="C19334" s="15"/>
      <c r="G19334"/>
    </row>
    <row r="19335" spans="3:7" x14ac:dyDescent="0.25">
      <c r="C19335" s="15"/>
      <c r="G19335"/>
    </row>
    <row r="19336" spans="3:7" x14ac:dyDescent="0.25">
      <c r="C19336" s="15"/>
      <c r="G19336"/>
    </row>
    <row r="19337" spans="3:7" x14ac:dyDescent="0.25">
      <c r="C19337" s="15"/>
      <c r="G19337"/>
    </row>
    <row r="19338" spans="3:7" x14ac:dyDescent="0.25">
      <c r="C19338" s="15"/>
      <c r="G19338"/>
    </row>
    <row r="19339" spans="3:7" x14ac:dyDescent="0.25">
      <c r="C19339" s="15"/>
      <c r="G19339"/>
    </row>
    <row r="19340" spans="3:7" x14ac:dyDescent="0.25">
      <c r="C19340" s="15"/>
      <c r="G19340"/>
    </row>
    <row r="19341" spans="3:7" x14ac:dyDescent="0.25">
      <c r="C19341" s="15"/>
      <c r="G19341"/>
    </row>
    <row r="19342" spans="3:7" x14ac:dyDescent="0.25">
      <c r="C19342" s="15"/>
      <c r="G19342"/>
    </row>
    <row r="19343" spans="3:7" x14ac:dyDescent="0.25">
      <c r="C19343" s="15"/>
      <c r="G19343"/>
    </row>
    <row r="19344" spans="3:7" x14ac:dyDescent="0.25">
      <c r="C19344" s="15"/>
      <c r="G19344"/>
    </row>
    <row r="19345" spans="3:7" x14ac:dyDescent="0.25">
      <c r="C19345" s="15"/>
      <c r="G19345"/>
    </row>
    <row r="19346" spans="3:7" x14ac:dyDescent="0.25">
      <c r="C19346" s="15"/>
      <c r="G19346"/>
    </row>
    <row r="19347" spans="3:7" x14ac:dyDescent="0.25">
      <c r="C19347" s="15"/>
      <c r="G19347"/>
    </row>
    <row r="19348" spans="3:7" x14ac:dyDescent="0.25">
      <c r="C19348" s="15"/>
      <c r="G19348"/>
    </row>
    <row r="19349" spans="3:7" x14ac:dyDescent="0.25">
      <c r="C19349" s="15"/>
      <c r="G19349"/>
    </row>
    <row r="19350" spans="3:7" x14ac:dyDescent="0.25">
      <c r="C19350" s="15"/>
      <c r="G19350"/>
    </row>
    <row r="19351" spans="3:7" x14ac:dyDescent="0.25">
      <c r="C19351" s="15"/>
      <c r="G19351"/>
    </row>
    <row r="19352" spans="3:7" x14ac:dyDescent="0.25">
      <c r="C19352" s="15"/>
      <c r="G19352"/>
    </row>
    <row r="19353" spans="3:7" x14ac:dyDescent="0.25">
      <c r="C19353" s="15"/>
      <c r="G19353"/>
    </row>
    <row r="19354" spans="3:7" x14ac:dyDescent="0.25">
      <c r="C19354" s="15"/>
      <c r="G19354"/>
    </row>
    <row r="19355" spans="3:7" x14ac:dyDescent="0.25">
      <c r="C19355" s="15"/>
      <c r="G19355"/>
    </row>
    <row r="19356" spans="3:7" x14ac:dyDescent="0.25">
      <c r="C19356" s="15"/>
      <c r="G19356"/>
    </row>
    <row r="19357" spans="3:7" x14ac:dyDescent="0.25">
      <c r="C19357" s="15"/>
      <c r="G19357"/>
    </row>
    <row r="19358" spans="3:7" x14ac:dyDescent="0.25">
      <c r="C19358" s="15"/>
      <c r="G19358"/>
    </row>
    <row r="19359" spans="3:7" x14ac:dyDescent="0.25">
      <c r="C19359" s="15"/>
      <c r="G19359"/>
    </row>
    <row r="19360" spans="3:7" x14ac:dyDescent="0.25">
      <c r="C19360" s="15"/>
      <c r="G19360"/>
    </row>
    <row r="19361" spans="3:7" x14ac:dyDescent="0.25">
      <c r="C19361" s="15"/>
      <c r="G19361"/>
    </row>
    <row r="19362" spans="3:7" x14ac:dyDescent="0.25">
      <c r="C19362" s="15"/>
      <c r="G19362"/>
    </row>
    <row r="19363" spans="3:7" x14ac:dyDescent="0.25">
      <c r="C19363" s="15"/>
      <c r="G19363"/>
    </row>
    <row r="19364" spans="3:7" x14ac:dyDescent="0.25">
      <c r="C19364" s="15"/>
      <c r="G19364"/>
    </row>
    <row r="19365" spans="3:7" x14ac:dyDescent="0.25">
      <c r="C19365" s="15"/>
      <c r="G19365"/>
    </row>
    <row r="19366" spans="3:7" x14ac:dyDescent="0.25">
      <c r="C19366" s="15"/>
      <c r="G19366"/>
    </row>
    <row r="19367" spans="3:7" x14ac:dyDescent="0.25">
      <c r="C19367" s="15"/>
      <c r="G19367"/>
    </row>
    <row r="19368" spans="3:7" x14ac:dyDescent="0.25">
      <c r="C19368" s="15"/>
      <c r="G19368"/>
    </row>
    <row r="19369" spans="3:7" x14ac:dyDescent="0.25">
      <c r="C19369" s="15"/>
      <c r="G19369"/>
    </row>
    <row r="19370" spans="3:7" x14ac:dyDescent="0.25">
      <c r="C19370" s="15"/>
      <c r="G19370"/>
    </row>
    <row r="19371" spans="3:7" x14ac:dyDescent="0.25">
      <c r="C19371" s="15"/>
      <c r="G19371"/>
    </row>
    <row r="19372" spans="3:7" x14ac:dyDescent="0.25">
      <c r="C19372" s="15"/>
      <c r="G19372"/>
    </row>
    <row r="19373" spans="3:7" x14ac:dyDescent="0.25">
      <c r="C19373" s="15"/>
      <c r="G19373"/>
    </row>
    <row r="19374" spans="3:7" x14ac:dyDescent="0.25">
      <c r="C19374" s="15"/>
      <c r="G19374"/>
    </row>
    <row r="19375" spans="3:7" x14ac:dyDescent="0.25">
      <c r="C19375" s="15"/>
      <c r="G19375"/>
    </row>
    <row r="19376" spans="3:7" x14ac:dyDescent="0.25">
      <c r="C19376" s="15"/>
      <c r="G19376"/>
    </row>
    <row r="19377" spans="3:7" x14ac:dyDescent="0.25">
      <c r="C19377" s="15"/>
      <c r="G19377"/>
    </row>
    <row r="19378" spans="3:7" x14ac:dyDescent="0.25">
      <c r="C19378" s="15"/>
      <c r="G19378"/>
    </row>
    <row r="19379" spans="3:7" x14ac:dyDescent="0.25">
      <c r="C19379" s="15"/>
      <c r="G19379"/>
    </row>
    <row r="19380" spans="3:7" x14ac:dyDescent="0.25">
      <c r="C19380" s="15"/>
      <c r="G19380"/>
    </row>
    <row r="19381" spans="3:7" x14ac:dyDescent="0.25">
      <c r="C19381" s="15"/>
      <c r="G19381"/>
    </row>
    <row r="19382" spans="3:7" x14ac:dyDescent="0.25">
      <c r="C19382" s="15"/>
      <c r="G19382"/>
    </row>
    <row r="19383" spans="3:7" x14ac:dyDescent="0.25">
      <c r="C19383" s="15"/>
      <c r="G19383"/>
    </row>
    <row r="19384" spans="3:7" x14ac:dyDescent="0.25">
      <c r="C19384" s="15"/>
      <c r="G19384"/>
    </row>
    <row r="19385" spans="3:7" x14ac:dyDescent="0.25">
      <c r="C19385" s="15"/>
      <c r="G19385"/>
    </row>
    <row r="19386" spans="3:7" x14ac:dyDescent="0.25">
      <c r="C19386" s="15"/>
      <c r="G19386"/>
    </row>
    <row r="19387" spans="3:7" x14ac:dyDescent="0.25">
      <c r="C19387" s="15"/>
      <c r="G19387"/>
    </row>
    <row r="19388" spans="3:7" x14ac:dyDescent="0.25">
      <c r="C19388" s="15"/>
      <c r="G19388"/>
    </row>
    <row r="19389" spans="3:7" x14ac:dyDescent="0.25">
      <c r="C19389" s="15"/>
      <c r="G19389"/>
    </row>
    <row r="19390" spans="3:7" x14ac:dyDescent="0.25">
      <c r="C19390" s="15"/>
      <c r="G19390"/>
    </row>
    <row r="19391" spans="3:7" x14ac:dyDescent="0.25">
      <c r="C19391" s="15"/>
      <c r="G19391"/>
    </row>
    <row r="19392" spans="3:7" x14ac:dyDescent="0.25">
      <c r="C19392" s="15"/>
      <c r="G19392"/>
    </row>
    <row r="19393" spans="3:7" x14ac:dyDescent="0.25">
      <c r="C19393" s="15"/>
      <c r="G19393"/>
    </row>
    <row r="19394" spans="3:7" x14ac:dyDescent="0.25">
      <c r="C19394" s="15"/>
      <c r="G19394"/>
    </row>
    <row r="19395" spans="3:7" x14ac:dyDescent="0.25">
      <c r="C19395" s="15"/>
      <c r="G19395"/>
    </row>
    <row r="19396" spans="3:7" x14ac:dyDescent="0.25">
      <c r="C19396" s="15"/>
      <c r="G19396"/>
    </row>
    <row r="19397" spans="3:7" x14ac:dyDescent="0.25">
      <c r="C19397" s="15"/>
      <c r="G19397"/>
    </row>
    <row r="19398" spans="3:7" x14ac:dyDescent="0.25">
      <c r="C19398" s="15"/>
      <c r="G19398"/>
    </row>
    <row r="19399" spans="3:7" x14ac:dyDescent="0.25">
      <c r="C19399" s="15"/>
      <c r="G19399"/>
    </row>
    <row r="19400" spans="3:7" x14ac:dyDescent="0.25">
      <c r="C19400" s="15"/>
      <c r="G19400"/>
    </row>
    <row r="19401" spans="3:7" x14ac:dyDescent="0.25">
      <c r="C19401" s="15"/>
      <c r="G19401"/>
    </row>
    <row r="19402" spans="3:7" x14ac:dyDescent="0.25">
      <c r="C19402" s="15"/>
      <c r="G19402"/>
    </row>
    <row r="19403" spans="3:7" x14ac:dyDescent="0.25">
      <c r="C19403" s="15"/>
      <c r="G19403"/>
    </row>
    <row r="19404" spans="3:7" x14ac:dyDescent="0.25">
      <c r="C19404" s="15"/>
      <c r="G19404"/>
    </row>
    <row r="19405" spans="3:7" x14ac:dyDescent="0.25">
      <c r="C19405" s="15"/>
      <c r="G19405"/>
    </row>
    <row r="19406" spans="3:7" x14ac:dyDescent="0.25">
      <c r="C19406" s="15"/>
      <c r="G19406"/>
    </row>
    <row r="19407" spans="3:7" x14ac:dyDescent="0.25">
      <c r="C19407" s="15"/>
      <c r="G19407"/>
    </row>
    <row r="19408" spans="3:7" x14ac:dyDescent="0.25">
      <c r="C19408" s="15"/>
      <c r="G19408"/>
    </row>
    <row r="19409" spans="3:7" x14ac:dyDescent="0.25">
      <c r="C19409" s="15"/>
      <c r="G19409"/>
    </row>
    <row r="19410" spans="3:7" x14ac:dyDescent="0.25">
      <c r="C19410" s="15"/>
      <c r="G19410"/>
    </row>
    <row r="19411" spans="3:7" x14ac:dyDescent="0.25">
      <c r="C19411" s="15"/>
      <c r="G19411"/>
    </row>
    <row r="19412" spans="3:7" x14ac:dyDescent="0.25">
      <c r="C19412" s="15"/>
      <c r="G19412"/>
    </row>
    <row r="19413" spans="3:7" x14ac:dyDescent="0.25">
      <c r="C19413" s="15"/>
      <c r="G19413"/>
    </row>
    <row r="19414" spans="3:7" x14ac:dyDescent="0.25">
      <c r="C19414" s="15"/>
      <c r="G19414"/>
    </row>
    <row r="19415" spans="3:7" x14ac:dyDescent="0.25">
      <c r="C19415" s="15"/>
      <c r="G19415"/>
    </row>
    <row r="19416" spans="3:7" x14ac:dyDescent="0.25">
      <c r="C19416" s="15"/>
      <c r="G19416"/>
    </row>
    <row r="19417" spans="3:7" x14ac:dyDescent="0.25">
      <c r="C19417" s="15"/>
      <c r="G19417"/>
    </row>
    <row r="19418" spans="3:7" x14ac:dyDescent="0.25">
      <c r="C19418" s="15"/>
      <c r="G19418"/>
    </row>
    <row r="19419" spans="3:7" x14ac:dyDescent="0.25">
      <c r="C19419" s="15"/>
      <c r="G19419"/>
    </row>
    <row r="19420" spans="3:7" x14ac:dyDescent="0.25">
      <c r="C19420" s="15"/>
      <c r="G19420"/>
    </row>
    <row r="19421" spans="3:7" x14ac:dyDescent="0.25">
      <c r="C19421" s="15"/>
      <c r="G19421"/>
    </row>
    <row r="19422" spans="3:7" x14ac:dyDescent="0.25">
      <c r="C19422" s="15"/>
      <c r="G19422"/>
    </row>
    <row r="19423" spans="3:7" x14ac:dyDescent="0.25">
      <c r="C19423" s="15"/>
      <c r="G19423"/>
    </row>
    <row r="19424" spans="3:7" x14ac:dyDescent="0.25">
      <c r="C19424" s="15"/>
      <c r="G19424"/>
    </row>
    <row r="19425" spans="3:7" x14ac:dyDescent="0.25">
      <c r="C19425" s="15"/>
      <c r="G19425"/>
    </row>
    <row r="19426" spans="3:7" x14ac:dyDescent="0.25">
      <c r="C19426" s="15"/>
      <c r="G19426"/>
    </row>
    <row r="19427" spans="3:7" x14ac:dyDescent="0.25">
      <c r="C19427" s="15"/>
      <c r="G19427"/>
    </row>
    <row r="19428" spans="3:7" x14ac:dyDescent="0.25">
      <c r="C19428" s="15"/>
      <c r="G19428"/>
    </row>
    <row r="19429" spans="3:7" x14ac:dyDescent="0.25">
      <c r="C19429" s="15"/>
      <c r="G19429"/>
    </row>
    <row r="19430" spans="3:7" x14ac:dyDescent="0.25">
      <c r="C19430" s="15"/>
      <c r="G19430"/>
    </row>
    <row r="19431" spans="3:7" x14ac:dyDescent="0.25">
      <c r="C19431" s="15"/>
      <c r="G19431"/>
    </row>
    <row r="19432" spans="3:7" x14ac:dyDescent="0.25">
      <c r="C19432" s="15"/>
      <c r="G19432"/>
    </row>
    <row r="19433" spans="3:7" x14ac:dyDescent="0.25">
      <c r="C19433" s="15"/>
      <c r="G19433"/>
    </row>
    <row r="19434" spans="3:7" x14ac:dyDescent="0.25">
      <c r="C19434" s="15"/>
      <c r="G19434"/>
    </row>
    <row r="19435" spans="3:7" x14ac:dyDescent="0.25">
      <c r="C19435" s="15"/>
      <c r="G19435"/>
    </row>
    <row r="19436" spans="3:7" x14ac:dyDescent="0.25">
      <c r="C19436" s="15"/>
      <c r="G19436"/>
    </row>
    <row r="19437" spans="3:7" x14ac:dyDescent="0.25">
      <c r="C19437" s="15"/>
      <c r="G19437"/>
    </row>
    <row r="19438" spans="3:7" x14ac:dyDescent="0.25">
      <c r="C19438" s="15"/>
      <c r="G19438"/>
    </row>
    <row r="19439" spans="3:7" x14ac:dyDescent="0.25">
      <c r="C19439" s="15"/>
      <c r="G19439"/>
    </row>
    <row r="19440" spans="3:7" x14ac:dyDescent="0.25">
      <c r="C19440" s="15"/>
      <c r="G19440"/>
    </row>
    <row r="19441" spans="3:7" x14ac:dyDescent="0.25">
      <c r="C19441" s="15"/>
      <c r="G19441"/>
    </row>
    <row r="19442" spans="3:7" x14ac:dyDescent="0.25">
      <c r="C19442" s="15"/>
      <c r="G19442"/>
    </row>
    <row r="19443" spans="3:7" x14ac:dyDescent="0.25">
      <c r="C19443" s="15"/>
      <c r="G19443"/>
    </row>
    <row r="19444" spans="3:7" x14ac:dyDescent="0.25">
      <c r="C19444" s="15"/>
      <c r="G19444"/>
    </row>
    <row r="19445" spans="3:7" x14ac:dyDescent="0.25">
      <c r="C19445" s="15"/>
      <c r="G19445"/>
    </row>
    <row r="19446" spans="3:7" x14ac:dyDescent="0.25">
      <c r="C19446" s="15"/>
      <c r="G19446"/>
    </row>
    <row r="19447" spans="3:7" x14ac:dyDescent="0.25">
      <c r="C19447" s="15"/>
      <c r="G19447"/>
    </row>
    <row r="19448" spans="3:7" x14ac:dyDescent="0.25">
      <c r="C19448" s="15"/>
      <c r="G19448"/>
    </row>
    <row r="19449" spans="3:7" x14ac:dyDescent="0.25">
      <c r="C19449" s="15"/>
      <c r="G19449"/>
    </row>
    <row r="19450" spans="3:7" x14ac:dyDescent="0.25">
      <c r="C19450" s="15"/>
      <c r="G19450"/>
    </row>
    <row r="19451" spans="3:7" x14ac:dyDescent="0.25">
      <c r="C19451" s="15"/>
      <c r="G19451"/>
    </row>
    <row r="19452" spans="3:7" x14ac:dyDescent="0.25">
      <c r="C19452" s="15"/>
      <c r="G19452"/>
    </row>
    <row r="19453" spans="3:7" x14ac:dyDescent="0.25">
      <c r="C19453" s="15"/>
      <c r="G19453"/>
    </row>
    <row r="19454" spans="3:7" x14ac:dyDescent="0.25">
      <c r="C19454" s="15"/>
      <c r="G19454"/>
    </row>
    <row r="19455" spans="3:7" x14ac:dyDescent="0.25">
      <c r="C19455" s="15"/>
      <c r="G19455"/>
    </row>
    <row r="19456" spans="3:7" x14ac:dyDescent="0.25">
      <c r="C19456" s="15"/>
      <c r="G19456"/>
    </row>
    <row r="19457" spans="3:7" x14ac:dyDescent="0.25">
      <c r="C19457" s="15"/>
      <c r="G19457"/>
    </row>
    <row r="19458" spans="3:7" x14ac:dyDescent="0.25">
      <c r="C19458" s="15"/>
      <c r="G19458"/>
    </row>
    <row r="19459" spans="3:7" x14ac:dyDescent="0.25">
      <c r="C19459" s="15"/>
      <c r="G19459"/>
    </row>
    <row r="19460" spans="3:7" x14ac:dyDescent="0.25">
      <c r="C19460" s="15"/>
      <c r="G19460"/>
    </row>
    <row r="19461" spans="3:7" x14ac:dyDescent="0.25">
      <c r="C19461" s="15"/>
      <c r="G19461"/>
    </row>
    <row r="19462" spans="3:7" x14ac:dyDescent="0.25">
      <c r="C19462" s="15"/>
      <c r="G19462"/>
    </row>
    <row r="19463" spans="3:7" x14ac:dyDescent="0.25">
      <c r="C19463" s="15"/>
      <c r="G19463"/>
    </row>
    <row r="19464" spans="3:7" x14ac:dyDescent="0.25">
      <c r="C19464" s="15"/>
      <c r="G19464"/>
    </row>
    <row r="19465" spans="3:7" x14ac:dyDescent="0.25">
      <c r="C19465" s="15"/>
      <c r="G19465"/>
    </row>
    <row r="19466" spans="3:7" x14ac:dyDescent="0.25">
      <c r="C19466" s="15"/>
      <c r="G19466"/>
    </row>
    <row r="19467" spans="3:7" x14ac:dyDescent="0.25">
      <c r="C19467" s="15"/>
      <c r="G19467"/>
    </row>
    <row r="19468" spans="3:7" x14ac:dyDescent="0.25">
      <c r="C19468" s="15"/>
      <c r="G19468"/>
    </row>
    <row r="19469" spans="3:7" x14ac:dyDescent="0.25">
      <c r="C19469" s="15"/>
      <c r="G19469"/>
    </row>
    <row r="19470" spans="3:7" x14ac:dyDescent="0.25">
      <c r="C19470" s="15"/>
      <c r="G19470"/>
    </row>
    <row r="19471" spans="3:7" x14ac:dyDescent="0.25">
      <c r="C19471" s="15"/>
      <c r="G19471"/>
    </row>
    <row r="19472" spans="3:7" x14ac:dyDescent="0.25">
      <c r="C19472" s="15"/>
      <c r="G19472"/>
    </row>
    <row r="19473" spans="3:7" x14ac:dyDescent="0.25">
      <c r="C19473" s="15"/>
      <c r="G19473"/>
    </row>
    <row r="19474" spans="3:7" x14ac:dyDescent="0.25">
      <c r="C19474" s="15"/>
      <c r="G19474"/>
    </row>
    <row r="19475" spans="3:7" x14ac:dyDescent="0.25">
      <c r="C19475" s="15"/>
      <c r="G19475"/>
    </row>
    <row r="19476" spans="3:7" x14ac:dyDescent="0.25">
      <c r="C19476" s="15"/>
      <c r="G19476"/>
    </row>
    <row r="19477" spans="3:7" x14ac:dyDescent="0.25">
      <c r="C19477" s="15"/>
      <c r="G19477"/>
    </row>
    <row r="19478" spans="3:7" x14ac:dyDescent="0.25">
      <c r="C19478" s="15"/>
      <c r="G19478"/>
    </row>
    <row r="19479" spans="3:7" x14ac:dyDescent="0.25">
      <c r="C19479" s="15"/>
      <c r="G19479"/>
    </row>
    <row r="19480" spans="3:7" x14ac:dyDescent="0.25">
      <c r="C19480" s="15"/>
      <c r="G19480"/>
    </row>
    <row r="19481" spans="3:7" x14ac:dyDescent="0.25">
      <c r="C19481" s="15"/>
      <c r="G19481"/>
    </row>
    <row r="19482" spans="3:7" x14ac:dyDescent="0.25">
      <c r="C19482" s="15"/>
      <c r="G19482"/>
    </row>
    <row r="19483" spans="3:7" x14ac:dyDescent="0.25">
      <c r="C19483" s="15"/>
      <c r="G19483"/>
    </row>
    <row r="19484" spans="3:7" x14ac:dyDescent="0.25">
      <c r="C19484" s="15"/>
      <c r="G19484"/>
    </row>
    <row r="19485" spans="3:7" x14ac:dyDescent="0.25">
      <c r="C19485" s="15"/>
      <c r="G19485"/>
    </row>
    <row r="19486" spans="3:7" x14ac:dyDescent="0.25">
      <c r="C19486" s="15"/>
      <c r="G19486"/>
    </row>
    <row r="19487" spans="3:7" x14ac:dyDescent="0.25">
      <c r="C19487" s="15"/>
      <c r="G19487"/>
    </row>
    <row r="19488" spans="3:7" x14ac:dyDescent="0.25">
      <c r="C19488" s="15"/>
      <c r="G19488"/>
    </row>
    <row r="19489" spans="3:7" x14ac:dyDescent="0.25">
      <c r="C19489" s="15"/>
      <c r="G19489"/>
    </row>
    <row r="19490" spans="3:7" x14ac:dyDescent="0.25">
      <c r="C19490" s="15"/>
      <c r="G19490"/>
    </row>
    <row r="19491" spans="3:7" x14ac:dyDescent="0.25">
      <c r="C19491" s="15"/>
      <c r="G19491"/>
    </row>
    <row r="19492" spans="3:7" x14ac:dyDescent="0.25">
      <c r="C19492" s="15"/>
      <c r="G19492"/>
    </row>
    <row r="19493" spans="3:7" x14ac:dyDescent="0.25">
      <c r="C19493" s="15"/>
      <c r="G19493"/>
    </row>
    <row r="19494" spans="3:7" x14ac:dyDescent="0.25">
      <c r="C19494" s="15"/>
      <c r="G19494"/>
    </row>
    <row r="19495" spans="3:7" x14ac:dyDescent="0.25">
      <c r="C19495" s="15"/>
      <c r="G19495"/>
    </row>
    <row r="19496" spans="3:7" x14ac:dyDescent="0.25">
      <c r="C19496" s="15"/>
      <c r="G19496"/>
    </row>
    <row r="19497" spans="3:7" x14ac:dyDescent="0.25">
      <c r="C19497" s="15"/>
      <c r="G19497"/>
    </row>
    <row r="19498" spans="3:7" x14ac:dyDescent="0.25">
      <c r="C19498" s="15"/>
      <c r="G19498"/>
    </row>
    <row r="19499" spans="3:7" x14ac:dyDescent="0.25">
      <c r="C19499" s="15"/>
      <c r="G19499"/>
    </row>
    <row r="19500" spans="3:7" x14ac:dyDescent="0.25">
      <c r="C19500" s="15"/>
      <c r="G19500"/>
    </row>
    <row r="19501" spans="3:7" x14ac:dyDescent="0.25">
      <c r="C19501" s="15"/>
      <c r="G19501"/>
    </row>
    <row r="19502" spans="3:7" x14ac:dyDescent="0.25">
      <c r="C19502" s="15"/>
      <c r="G19502"/>
    </row>
    <row r="19503" spans="3:7" x14ac:dyDescent="0.25">
      <c r="C19503" s="15"/>
      <c r="G19503"/>
    </row>
    <row r="19504" spans="3:7" x14ac:dyDescent="0.25">
      <c r="C19504" s="15"/>
      <c r="G19504"/>
    </row>
    <row r="19505" spans="3:7" x14ac:dyDescent="0.25">
      <c r="C19505" s="15"/>
      <c r="G19505"/>
    </row>
    <row r="19506" spans="3:7" x14ac:dyDescent="0.25">
      <c r="C19506" s="15"/>
      <c r="G19506"/>
    </row>
    <row r="19507" spans="3:7" x14ac:dyDescent="0.25">
      <c r="C19507" s="15"/>
      <c r="G19507"/>
    </row>
    <row r="19508" spans="3:7" x14ac:dyDescent="0.25">
      <c r="C19508" s="15"/>
      <c r="G19508"/>
    </row>
    <row r="19509" spans="3:7" x14ac:dyDescent="0.25">
      <c r="C19509" s="15"/>
      <c r="G19509"/>
    </row>
    <row r="19510" spans="3:7" x14ac:dyDescent="0.25">
      <c r="C19510" s="15"/>
      <c r="G19510"/>
    </row>
    <row r="19511" spans="3:7" x14ac:dyDescent="0.25">
      <c r="C19511" s="15"/>
      <c r="G19511"/>
    </row>
    <row r="19512" spans="3:7" x14ac:dyDescent="0.25">
      <c r="C19512" s="15"/>
      <c r="G19512"/>
    </row>
    <row r="19513" spans="3:7" x14ac:dyDescent="0.25">
      <c r="C19513" s="15"/>
      <c r="G19513"/>
    </row>
    <row r="19514" spans="3:7" x14ac:dyDescent="0.25">
      <c r="C19514" s="15"/>
      <c r="G19514"/>
    </row>
    <row r="19515" spans="3:7" x14ac:dyDescent="0.25">
      <c r="C19515" s="15"/>
      <c r="G19515"/>
    </row>
    <row r="19516" spans="3:7" x14ac:dyDescent="0.25">
      <c r="C19516" s="15"/>
      <c r="G19516"/>
    </row>
    <row r="19517" spans="3:7" x14ac:dyDescent="0.25">
      <c r="C19517" s="15"/>
      <c r="G19517"/>
    </row>
    <row r="19518" spans="3:7" x14ac:dyDescent="0.25">
      <c r="C19518" s="15"/>
      <c r="G19518"/>
    </row>
    <row r="19519" spans="3:7" x14ac:dyDescent="0.25">
      <c r="C19519" s="15"/>
      <c r="G19519"/>
    </row>
    <row r="19520" spans="3:7" x14ac:dyDescent="0.25">
      <c r="C19520" s="15"/>
      <c r="G19520"/>
    </row>
    <row r="19521" spans="3:7" x14ac:dyDescent="0.25">
      <c r="C19521" s="15"/>
      <c r="G19521"/>
    </row>
    <row r="19522" spans="3:7" x14ac:dyDescent="0.25">
      <c r="C19522" s="15"/>
      <c r="G19522"/>
    </row>
    <row r="19523" spans="3:7" x14ac:dyDescent="0.25">
      <c r="C19523" s="15"/>
      <c r="G19523"/>
    </row>
    <row r="19524" spans="3:7" x14ac:dyDescent="0.25">
      <c r="C19524" s="15"/>
      <c r="G19524"/>
    </row>
    <row r="19525" spans="3:7" x14ac:dyDescent="0.25">
      <c r="C19525" s="15"/>
      <c r="G19525"/>
    </row>
    <row r="19526" spans="3:7" x14ac:dyDescent="0.25">
      <c r="C19526" s="15"/>
      <c r="G19526"/>
    </row>
    <row r="19527" spans="3:7" x14ac:dyDescent="0.25">
      <c r="C19527" s="15"/>
      <c r="G19527"/>
    </row>
    <row r="19528" spans="3:7" x14ac:dyDescent="0.25">
      <c r="C19528" s="15"/>
      <c r="G19528"/>
    </row>
    <row r="19529" spans="3:7" x14ac:dyDescent="0.25">
      <c r="C19529" s="15"/>
      <c r="G19529"/>
    </row>
    <row r="19530" spans="3:7" x14ac:dyDescent="0.25">
      <c r="C19530" s="15"/>
      <c r="G19530"/>
    </row>
    <row r="19531" spans="3:7" x14ac:dyDescent="0.25">
      <c r="C19531" s="15"/>
      <c r="G19531"/>
    </row>
    <row r="19532" spans="3:7" x14ac:dyDescent="0.25">
      <c r="C19532" s="15"/>
      <c r="G19532"/>
    </row>
    <row r="19533" spans="3:7" x14ac:dyDescent="0.25">
      <c r="C19533" s="15"/>
      <c r="G19533"/>
    </row>
    <row r="19534" spans="3:7" x14ac:dyDescent="0.25">
      <c r="C19534" s="15"/>
      <c r="G19534"/>
    </row>
    <row r="19535" spans="3:7" x14ac:dyDescent="0.25">
      <c r="C19535" s="15"/>
      <c r="G19535"/>
    </row>
    <row r="19536" spans="3:7" x14ac:dyDescent="0.25">
      <c r="C19536" s="15"/>
      <c r="G19536"/>
    </row>
    <row r="19537" spans="3:7" x14ac:dyDescent="0.25">
      <c r="C19537" s="15"/>
      <c r="G19537"/>
    </row>
    <row r="19538" spans="3:7" x14ac:dyDescent="0.25">
      <c r="C19538" s="15"/>
      <c r="G19538"/>
    </row>
    <row r="19539" spans="3:7" x14ac:dyDescent="0.25">
      <c r="C19539" s="15"/>
      <c r="G19539"/>
    </row>
    <row r="19540" spans="3:7" x14ac:dyDescent="0.25">
      <c r="C19540" s="15"/>
      <c r="G19540"/>
    </row>
    <row r="19541" spans="3:7" x14ac:dyDescent="0.25">
      <c r="C19541" s="15"/>
      <c r="G19541"/>
    </row>
    <row r="19542" spans="3:7" x14ac:dyDescent="0.25">
      <c r="C19542" s="15"/>
      <c r="G19542"/>
    </row>
    <row r="19543" spans="3:7" x14ac:dyDescent="0.25">
      <c r="C19543" s="15"/>
      <c r="G19543"/>
    </row>
    <row r="19544" spans="3:7" x14ac:dyDescent="0.25">
      <c r="C19544" s="15"/>
      <c r="G19544"/>
    </row>
    <row r="19545" spans="3:7" x14ac:dyDescent="0.25">
      <c r="C19545" s="15"/>
      <c r="G19545"/>
    </row>
    <row r="19546" spans="3:7" x14ac:dyDescent="0.25">
      <c r="C19546" s="15"/>
      <c r="G19546"/>
    </row>
    <row r="19547" spans="3:7" x14ac:dyDescent="0.25">
      <c r="C19547" s="15"/>
      <c r="G19547"/>
    </row>
    <row r="19548" spans="3:7" x14ac:dyDescent="0.25">
      <c r="C19548" s="15"/>
      <c r="G19548"/>
    </row>
    <row r="19549" spans="3:7" x14ac:dyDescent="0.25">
      <c r="C19549" s="15"/>
      <c r="G19549"/>
    </row>
    <row r="19550" spans="3:7" x14ac:dyDescent="0.25">
      <c r="C19550" s="15"/>
      <c r="G19550"/>
    </row>
    <row r="19551" spans="3:7" x14ac:dyDescent="0.25">
      <c r="C19551" s="15"/>
      <c r="G19551"/>
    </row>
    <row r="19552" spans="3:7" x14ac:dyDescent="0.25">
      <c r="C19552" s="15"/>
      <c r="G19552"/>
    </row>
    <row r="19553" spans="3:7" x14ac:dyDescent="0.25">
      <c r="C19553" s="15"/>
      <c r="G19553"/>
    </row>
    <row r="19554" spans="3:7" x14ac:dyDescent="0.25">
      <c r="C19554" s="15"/>
      <c r="G19554"/>
    </row>
    <row r="19555" spans="3:7" x14ac:dyDescent="0.25">
      <c r="C19555" s="15"/>
      <c r="G19555"/>
    </row>
    <row r="19556" spans="3:7" x14ac:dyDescent="0.25">
      <c r="C19556" s="15"/>
      <c r="G19556"/>
    </row>
    <row r="19557" spans="3:7" x14ac:dyDescent="0.25">
      <c r="C19557" s="15"/>
      <c r="G19557"/>
    </row>
    <row r="19558" spans="3:7" x14ac:dyDescent="0.25">
      <c r="C19558" s="15"/>
      <c r="G19558"/>
    </row>
    <row r="19559" spans="3:7" x14ac:dyDescent="0.25">
      <c r="C19559" s="15"/>
      <c r="G19559"/>
    </row>
    <row r="19560" spans="3:7" x14ac:dyDescent="0.25">
      <c r="C19560" s="15"/>
      <c r="G19560"/>
    </row>
    <row r="19561" spans="3:7" x14ac:dyDescent="0.25">
      <c r="C19561" s="15"/>
      <c r="G19561"/>
    </row>
    <row r="19562" spans="3:7" x14ac:dyDescent="0.25">
      <c r="C19562" s="15"/>
      <c r="G19562"/>
    </row>
    <row r="19563" spans="3:7" x14ac:dyDescent="0.25">
      <c r="C19563" s="15"/>
      <c r="G19563"/>
    </row>
    <row r="19564" spans="3:7" x14ac:dyDescent="0.25">
      <c r="C19564" s="15"/>
      <c r="G19564"/>
    </row>
    <row r="19565" spans="3:7" x14ac:dyDescent="0.25">
      <c r="C19565" s="15"/>
      <c r="G19565"/>
    </row>
    <row r="19566" spans="3:7" x14ac:dyDescent="0.25">
      <c r="C19566" s="15"/>
      <c r="G19566"/>
    </row>
    <row r="19567" spans="3:7" x14ac:dyDescent="0.25">
      <c r="C19567" s="15"/>
      <c r="G19567"/>
    </row>
    <row r="19568" spans="3:7" x14ac:dyDescent="0.25">
      <c r="C19568" s="15"/>
      <c r="G19568"/>
    </row>
    <row r="19569" spans="3:7" x14ac:dyDescent="0.25">
      <c r="C19569" s="15"/>
      <c r="G19569"/>
    </row>
    <row r="19570" spans="3:7" x14ac:dyDescent="0.25">
      <c r="C19570" s="15"/>
      <c r="G19570"/>
    </row>
    <row r="19571" spans="3:7" x14ac:dyDescent="0.25">
      <c r="C19571" s="15"/>
      <c r="G19571"/>
    </row>
    <row r="19572" spans="3:7" x14ac:dyDescent="0.25">
      <c r="C19572" s="15"/>
      <c r="G19572"/>
    </row>
    <row r="19573" spans="3:7" x14ac:dyDescent="0.25">
      <c r="C19573" s="15"/>
      <c r="G19573"/>
    </row>
    <row r="19574" spans="3:7" x14ac:dyDescent="0.25">
      <c r="C19574" s="15"/>
      <c r="G19574"/>
    </row>
    <row r="19575" spans="3:7" x14ac:dyDescent="0.25">
      <c r="C19575" s="15"/>
      <c r="G19575"/>
    </row>
    <row r="19576" spans="3:7" x14ac:dyDescent="0.25">
      <c r="C19576" s="15"/>
      <c r="G19576"/>
    </row>
    <row r="19577" spans="3:7" x14ac:dyDescent="0.25">
      <c r="C19577" s="15"/>
      <c r="G19577"/>
    </row>
    <row r="19578" spans="3:7" x14ac:dyDescent="0.25">
      <c r="C19578" s="15"/>
      <c r="G19578"/>
    </row>
    <row r="19579" spans="3:7" x14ac:dyDescent="0.25">
      <c r="C19579" s="15"/>
      <c r="G19579"/>
    </row>
    <row r="19580" spans="3:7" x14ac:dyDescent="0.25">
      <c r="C19580" s="15"/>
      <c r="G19580"/>
    </row>
    <row r="19581" spans="3:7" x14ac:dyDescent="0.25">
      <c r="C19581" s="15"/>
      <c r="G19581"/>
    </row>
    <row r="19582" spans="3:7" x14ac:dyDescent="0.25">
      <c r="C19582" s="15"/>
      <c r="G19582"/>
    </row>
    <row r="19583" spans="3:7" x14ac:dyDescent="0.25">
      <c r="C19583" s="15"/>
      <c r="G19583"/>
    </row>
    <row r="19584" spans="3:7" x14ac:dyDescent="0.25">
      <c r="C19584" s="15"/>
      <c r="G19584"/>
    </row>
    <row r="19585" spans="3:7" x14ac:dyDescent="0.25">
      <c r="C19585" s="15"/>
      <c r="G19585"/>
    </row>
    <row r="19586" spans="3:7" x14ac:dyDescent="0.25">
      <c r="C19586" s="15"/>
      <c r="G19586"/>
    </row>
    <row r="19587" spans="3:7" x14ac:dyDescent="0.25">
      <c r="C19587" s="15"/>
      <c r="G19587"/>
    </row>
    <row r="19588" spans="3:7" x14ac:dyDescent="0.25">
      <c r="C19588" s="15"/>
      <c r="G19588"/>
    </row>
    <row r="19589" spans="3:7" x14ac:dyDescent="0.25">
      <c r="C19589" s="15"/>
      <c r="G19589"/>
    </row>
    <row r="19590" spans="3:7" x14ac:dyDescent="0.25">
      <c r="C19590" s="15"/>
      <c r="G19590"/>
    </row>
    <row r="19591" spans="3:7" x14ac:dyDescent="0.25">
      <c r="C19591" s="15"/>
      <c r="G19591"/>
    </row>
    <row r="19592" spans="3:7" x14ac:dyDescent="0.25">
      <c r="C19592" s="15"/>
      <c r="G19592"/>
    </row>
    <row r="19593" spans="3:7" x14ac:dyDescent="0.25">
      <c r="C19593" s="15"/>
      <c r="G19593"/>
    </row>
    <row r="19594" spans="3:7" x14ac:dyDescent="0.25">
      <c r="C19594" s="15"/>
      <c r="G19594"/>
    </row>
    <row r="19595" spans="3:7" x14ac:dyDescent="0.25">
      <c r="C19595" s="15"/>
      <c r="G19595"/>
    </row>
    <row r="19596" spans="3:7" x14ac:dyDescent="0.25">
      <c r="C19596" s="15"/>
      <c r="G19596"/>
    </row>
    <row r="19597" spans="3:7" x14ac:dyDescent="0.25">
      <c r="C19597" s="15"/>
      <c r="G19597"/>
    </row>
    <row r="19598" spans="3:7" x14ac:dyDescent="0.25">
      <c r="C19598" s="15"/>
      <c r="G19598"/>
    </row>
    <row r="19599" spans="3:7" x14ac:dyDescent="0.25">
      <c r="C19599" s="15"/>
      <c r="G19599"/>
    </row>
    <row r="19600" spans="3:7" x14ac:dyDescent="0.25">
      <c r="C19600" s="15"/>
      <c r="G19600"/>
    </row>
    <row r="19601" spans="3:7" x14ac:dyDescent="0.25">
      <c r="C19601" s="15"/>
      <c r="G19601"/>
    </row>
    <row r="19602" spans="3:7" x14ac:dyDescent="0.25">
      <c r="C19602" s="15"/>
      <c r="G19602"/>
    </row>
    <row r="19603" spans="3:7" x14ac:dyDescent="0.25">
      <c r="C19603" s="15"/>
      <c r="G19603"/>
    </row>
    <row r="19604" spans="3:7" x14ac:dyDescent="0.25">
      <c r="C19604" s="15"/>
      <c r="G19604"/>
    </row>
    <row r="19605" spans="3:7" x14ac:dyDescent="0.25">
      <c r="C19605" s="15"/>
      <c r="G19605"/>
    </row>
    <row r="19606" spans="3:7" x14ac:dyDescent="0.25">
      <c r="C19606" s="15"/>
      <c r="G19606"/>
    </row>
    <row r="19607" spans="3:7" x14ac:dyDescent="0.25">
      <c r="C19607" s="15"/>
      <c r="G19607"/>
    </row>
    <row r="19608" spans="3:7" x14ac:dyDescent="0.25">
      <c r="C19608" s="15"/>
      <c r="G19608"/>
    </row>
    <row r="19609" spans="3:7" x14ac:dyDescent="0.25">
      <c r="C19609" s="15"/>
      <c r="G19609"/>
    </row>
    <row r="19610" spans="3:7" x14ac:dyDescent="0.25">
      <c r="C19610" s="15"/>
      <c r="G19610"/>
    </row>
    <row r="19611" spans="3:7" x14ac:dyDescent="0.25">
      <c r="C19611" s="15"/>
      <c r="G19611"/>
    </row>
    <row r="19612" spans="3:7" x14ac:dyDescent="0.25">
      <c r="C19612" s="15"/>
      <c r="G19612"/>
    </row>
    <row r="19613" spans="3:7" x14ac:dyDescent="0.25">
      <c r="C19613" s="15"/>
      <c r="G19613"/>
    </row>
    <row r="19614" spans="3:7" x14ac:dyDescent="0.25">
      <c r="C19614" s="15"/>
      <c r="G19614"/>
    </row>
    <row r="19615" spans="3:7" x14ac:dyDescent="0.25">
      <c r="C19615" s="15"/>
      <c r="G19615"/>
    </row>
    <row r="19616" spans="3:7" x14ac:dyDescent="0.25">
      <c r="C19616" s="15"/>
      <c r="G19616"/>
    </row>
    <row r="19617" spans="3:7" x14ac:dyDescent="0.25">
      <c r="C19617" s="15"/>
      <c r="G19617"/>
    </row>
    <row r="19618" spans="3:7" x14ac:dyDescent="0.25">
      <c r="C19618" s="15"/>
      <c r="G19618"/>
    </row>
    <row r="19619" spans="3:7" x14ac:dyDescent="0.25">
      <c r="C19619" s="15"/>
      <c r="G19619"/>
    </row>
    <row r="19620" spans="3:7" x14ac:dyDescent="0.25">
      <c r="C19620" s="15"/>
      <c r="G19620"/>
    </row>
    <row r="19621" spans="3:7" x14ac:dyDescent="0.25">
      <c r="C19621" s="15"/>
      <c r="G19621"/>
    </row>
    <row r="19622" spans="3:7" x14ac:dyDescent="0.25">
      <c r="C19622" s="15"/>
      <c r="G19622"/>
    </row>
    <row r="19623" spans="3:7" x14ac:dyDescent="0.25">
      <c r="C19623" s="15"/>
      <c r="G19623"/>
    </row>
    <row r="19624" spans="3:7" x14ac:dyDescent="0.25">
      <c r="C19624" s="15"/>
      <c r="G19624"/>
    </row>
    <row r="19625" spans="3:7" x14ac:dyDescent="0.25">
      <c r="C19625" s="15"/>
      <c r="G19625"/>
    </row>
    <row r="19626" spans="3:7" x14ac:dyDescent="0.25">
      <c r="C19626" s="15"/>
      <c r="G19626"/>
    </row>
    <row r="19627" spans="3:7" x14ac:dyDescent="0.25">
      <c r="C19627" s="15"/>
      <c r="G19627"/>
    </row>
    <row r="19628" spans="3:7" x14ac:dyDescent="0.25">
      <c r="C19628" s="15"/>
      <c r="G19628"/>
    </row>
    <row r="19629" spans="3:7" x14ac:dyDescent="0.25">
      <c r="C19629" s="15"/>
      <c r="G19629"/>
    </row>
    <row r="19630" spans="3:7" x14ac:dyDescent="0.25">
      <c r="C19630" s="15"/>
      <c r="G19630"/>
    </row>
    <row r="19631" spans="3:7" x14ac:dyDescent="0.25">
      <c r="C19631" s="15"/>
      <c r="G19631"/>
    </row>
    <row r="19632" spans="3:7" x14ac:dyDescent="0.25">
      <c r="C19632" s="15"/>
      <c r="G19632"/>
    </row>
    <row r="19633" spans="3:7" x14ac:dyDescent="0.25">
      <c r="C19633" s="15"/>
      <c r="G19633"/>
    </row>
    <row r="19634" spans="3:7" x14ac:dyDescent="0.25">
      <c r="C19634" s="15"/>
      <c r="G19634"/>
    </row>
    <row r="19635" spans="3:7" x14ac:dyDescent="0.25">
      <c r="C19635" s="15"/>
      <c r="G19635"/>
    </row>
    <row r="19636" spans="3:7" x14ac:dyDescent="0.25">
      <c r="C19636" s="15"/>
      <c r="G19636"/>
    </row>
    <row r="19637" spans="3:7" x14ac:dyDescent="0.25">
      <c r="C19637" s="15"/>
      <c r="G19637"/>
    </row>
    <row r="19638" spans="3:7" x14ac:dyDescent="0.25">
      <c r="C19638" s="15"/>
      <c r="G19638"/>
    </row>
    <row r="19639" spans="3:7" x14ac:dyDescent="0.25">
      <c r="C19639" s="15"/>
      <c r="G19639"/>
    </row>
    <row r="19640" spans="3:7" x14ac:dyDescent="0.25">
      <c r="C19640" s="15"/>
      <c r="G19640"/>
    </row>
    <row r="19641" spans="3:7" x14ac:dyDescent="0.25">
      <c r="C19641" s="15"/>
      <c r="G19641"/>
    </row>
    <row r="19642" spans="3:7" x14ac:dyDescent="0.25">
      <c r="C19642" s="15"/>
      <c r="G19642"/>
    </row>
    <row r="19643" spans="3:7" x14ac:dyDescent="0.25">
      <c r="C19643" s="15"/>
      <c r="G19643"/>
    </row>
    <row r="19644" spans="3:7" x14ac:dyDescent="0.25">
      <c r="C19644" s="15"/>
      <c r="G19644"/>
    </row>
    <row r="19645" spans="3:7" x14ac:dyDescent="0.25">
      <c r="C19645" s="15"/>
      <c r="G19645"/>
    </row>
    <row r="19646" spans="3:7" x14ac:dyDescent="0.25">
      <c r="C19646" s="15"/>
      <c r="G19646"/>
    </row>
    <row r="19647" spans="3:7" x14ac:dyDescent="0.25">
      <c r="C19647" s="15"/>
      <c r="G19647"/>
    </row>
    <row r="19648" spans="3:7" x14ac:dyDescent="0.25">
      <c r="C19648" s="15"/>
      <c r="G19648"/>
    </row>
    <row r="19649" spans="3:7" x14ac:dyDescent="0.25">
      <c r="C19649" s="15"/>
      <c r="G19649"/>
    </row>
    <row r="19650" spans="3:7" x14ac:dyDescent="0.25">
      <c r="C19650" s="15"/>
      <c r="G19650"/>
    </row>
    <row r="19651" spans="3:7" x14ac:dyDescent="0.25">
      <c r="C19651" s="15"/>
      <c r="G19651"/>
    </row>
    <row r="19652" spans="3:7" x14ac:dyDescent="0.25">
      <c r="C19652" s="15"/>
      <c r="G19652"/>
    </row>
    <row r="19653" spans="3:7" x14ac:dyDescent="0.25">
      <c r="C19653" s="15"/>
      <c r="G19653"/>
    </row>
    <row r="19654" spans="3:7" x14ac:dyDescent="0.25">
      <c r="C19654" s="15"/>
      <c r="G19654"/>
    </row>
    <row r="19655" spans="3:7" x14ac:dyDescent="0.25">
      <c r="C19655" s="15"/>
      <c r="G19655"/>
    </row>
    <row r="19656" spans="3:7" x14ac:dyDescent="0.25">
      <c r="C19656" s="15"/>
      <c r="G19656"/>
    </row>
    <row r="19657" spans="3:7" x14ac:dyDescent="0.25">
      <c r="C19657" s="15"/>
      <c r="G19657"/>
    </row>
    <row r="19658" spans="3:7" x14ac:dyDescent="0.25">
      <c r="C19658" s="15"/>
      <c r="G19658"/>
    </row>
    <row r="19659" spans="3:7" x14ac:dyDescent="0.25">
      <c r="C19659" s="15"/>
      <c r="G19659"/>
    </row>
    <row r="19660" spans="3:7" x14ac:dyDescent="0.25">
      <c r="C19660" s="15"/>
      <c r="G19660"/>
    </row>
    <row r="19661" spans="3:7" x14ac:dyDescent="0.25">
      <c r="C19661" s="15"/>
      <c r="G19661"/>
    </row>
    <row r="19662" spans="3:7" x14ac:dyDescent="0.25">
      <c r="C19662" s="15"/>
      <c r="G19662"/>
    </row>
    <row r="19663" spans="3:7" x14ac:dyDescent="0.25">
      <c r="C19663" s="15"/>
      <c r="G19663"/>
    </row>
    <row r="19664" spans="3:7" x14ac:dyDescent="0.25">
      <c r="C19664" s="15"/>
      <c r="G19664"/>
    </row>
    <row r="19665" spans="3:7" x14ac:dyDescent="0.25">
      <c r="C19665" s="15"/>
      <c r="G19665"/>
    </row>
    <row r="19666" spans="3:7" x14ac:dyDescent="0.25">
      <c r="C19666" s="15"/>
      <c r="G19666"/>
    </row>
    <row r="19667" spans="3:7" x14ac:dyDescent="0.25">
      <c r="C19667" s="15"/>
      <c r="G19667"/>
    </row>
    <row r="19668" spans="3:7" x14ac:dyDescent="0.25">
      <c r="C19668" s="15"/>
      <c r="G19668"/>
    </row>
    <row r="19669" spans="3:7" x14ac:dyDescent="0.25">
      <c r="C19669" s="15"/>
      <c r="G19669"/>
    </row>
    <row r="19670" spans="3:7" x14ac:dyDescent="0.25">
      <c r="C19670" s="15"/>
      <c r="G19670"/>
    </row>
    <row r="19671" spans="3:7" x14ac:dyDescent="0.25">
      <c r="C19671" s="15"/>
      <c r="G19671"/>
    </row>
    <row r="19672" spans="3:7" x14ac:dyDescent="0.25">
      <c r="C19672" s="15"/>
      <c r="G19672"/>
    </row>
    <row r="19673" spans="3:7" x14ac:dyDescent="0.25">
      <c r="C19673" s="15"/>
      <c r="G19673"/>
    </row>
    <row r="19674" spans="3:7" x14ac:dyDescent="0.25">
      <c r="C19674" s="15"/>
      <c r="G19674"/>
    </row>
    <row r="19675" spans="3:7" x14ac:dyDescent="0.25">
      <c r="C19675" s="15"/>
      <c r="G19675"/>
    </row>
    <row r="19676" spans="3:7" x14ac:dyDescent="0.25">
      <c r="C19676" s="15"/>
      <c r="G19676"/>
    </row>
    <row r="19677" spans="3:7" x14ac:dyDescent="0.25">
      <c r="C19677" s="15"/>
      <c r="G19677"/>
    </row>
    <row r="19678" spans="3:7" x14ac:dyDescent="0.25">
      <c r="C19678" s="15"/>
      <c r="G19678"/>
    </row>
    <row r="19679" spans="3:7" x14ac:dyDescent="0.25">
      <c r="C19679" s="15"/>
      <c r="G19679"/>
    </row>
    <row r="19680" spans="3:7" x14ac:dyDescent="0.25">
      <c r="C19680" s="15"/>
      <c r="G19680"/>
    </row>
    <row r="19681" spans="3:7" x14ac:dyDescent="0.25">
      <c r="C19681" s="15"/>
      <c r="G19681"/>
    </row>
    <row r="19682" spans="3:7" x14ac:dyDescent="0.25">
      <c r="C19682" s="15"/>
      <c r="G19682"/>
    </row>
    <row r="19683" spans="3:7" x14ac:dyDescent="0.25">
      <c r="C19683" s="15"/>
      <c r="G19683"/>
    </row>
    <row r="19684" spans="3:7" x14ac:dyDescent="0.25">
      <c r="C19684" s="15"/>
      <c r="G19684"/>
    </row>
    <row r="19685" spans="3:7" x14ac:dyDescent="0.25">
      <c r="C19685" s="15"/>
      <c r="G19685"/>
    </row>
    <row r="19686" spans="3:7" x14ac:dyDescent="0.25">
      <c r="C19686" s="15"/>
      <c r="G19686"/>
    </row>
    <row r="19687" spans="3:7" x14ac:dyDescent="0.25">
      <c r="C19687" s="15"/>
      <c r="G19687"/>
    </row>
    <row r="19688" spans="3:7" x14ac:dyDescent="0.25">
      <c r="C19688" s="15"/>
      <c r="G19688"/>
    </row>
    <row r="19689" spans="3:7" x14ac:dyDescent="0.25">
      <c r="C19689" s="15"/>
      <c r="G19689"/>
    </row>
    <row r="19690" spans="3:7" x14ac:dyDescent="0.25">
      <c r="C19690" s="15"/>
      <c r="G19690"/>
    </row>
    <row r="19691" spans="3:7" x14ac:dyDescent="0.25">
      <c r="C19691" s="15"/>
      <c r="G19691"/>
    </row>
    <row r="19692" spans="3:7" x14ac:dyDescent="0.25">
      <c r="C19692" s="15"/>
      <c r="G19692"/>
    </row>
    <row r="19693" spans="3:7" x14ac:dyDescent="0.25">
      <c r="C19693" s="15"/>
      <c r="G19693"/>
    </row>
    <row r="19694" spans="3:7" x14ac:dyDescent="0.25">
      <c r="C19694" s="15"/>
      <c r="G19694"/>
    </row>
    <row r="19695" spans="3:7" x14ac:dyDescent="0.25">
      <c r="C19695" s="15"/>
      <c r="G19695"/>
    </row>
    <row r="19696" spans="3:7" x14ac:dyDescent="0.25">
      <c r="C19696" s="15"/>
      <c r="G19696"/>
    </row>
    <row r="19697" spans="3:7" x14ac:dyDescent="0.25">
      <c r="C19697" s="15"/>
      <c r="G19697"/>
    </row>
    <row r="19698" spans="3:7" x14ac:dyDescent="0.25">
      <c r="C19698" s="15"/>
      <c r="G19698"/>
    </row>
    <row r="19699" spans="3:7" x14ac:dyDescent="0.25">
      <c r="C19699" s="15"/>
      <c r="G19699"/>
    </row>
    <row r="19700" spans="3:7" x14ac:dyDescent="0.25">
      <c r="C19700" s="15"/>
      <c r="G19700"/>
    </row>
    <row r="19701" spans="3:7" x14ac:dyDescent="0.25">
      <c r="C19701" s="15"/>
      <c r="G19701"/>
    </row>
    <row r="19702" spans="3:7" x14ac:dyDescent="0.25">
      <c r="C19702" s="15"/>
      <c r="G19702"/>
    </row>
    <row r="19703" spans="3:7" x14ac:dyDescent="0.25">
      <c r="C19703" s="15"/>
      <c r="G19703"/>
    </row>
    <row r="19704" spans="3:7" x14ac:dyDescent="0.25">
      <c r="C19704" s="15"/>
      <c r="G19704"/>
    </row>
    <row r="19705" spans="3:7" x14ac:dyDescent="0.25">
      <c r="C19705" s="15"/>
      <c r="G19705"/>
    </row>
    <row r="19706" spans="3:7" x14ac:dyDescent="0.25">
      <c r="C19706" s="15"/>
      <c r="G19706"/>
    </row>
    <row r="19707" spans="3:7" x14ac:dyDescent="0.25">
      <c r="C19707" s="15"/>
      <c r="G19707"/>
    </row>
    <row r="19708" spans="3:7" x14ac:dyDescent="0.25">
      <c r="C19708" s="15"/>
      <c r="G19708"/>
    </row>
    <row r="19709" spans="3:7" x14ac:dyDescent="0.25">
      <c r="C19709" s="15"/>
      <c r="G19709"/>
    </row>
    <row r="19710" spans="3:7" x14ac:dyDescent="0.25">
      <c r="C19710" s="15"/>
      <c r="G19710"/>
    </row>
    <row r="19711" spans="3:7" x14ac:dyDescent="0.25">
      <c r="C19711" s="15"/>
      <c r="G19711"/>
    </row>
    <row r="19712" spans="3:7" x14ac:dyDescent="0.25">
      <c r="C19712" s="15"/>
      <c r="G19712"/>
    </row>
    <row r="19713" spans="3:7" x14ac:dyDescent="0.25">
      <c r="C19713" s="15"/>
      <c r="G19713"/>
    </row>
    <row r="19714" spans="3:7" x14ac:dyDescent="0.25">
      <c r="C19714" s="15"/>
      <c r="G19714"/>
    </row>
    <row r="19715" spans="3:7" x14ac:dyDescent="0.25">
      <c r="C19715" s="15"/>
      <c r="G19715"/>
    </row>
    <row r="19716" spans="3:7" x14ac:dyDescent="0.25">
      <c r="C19716" s="15"/>
      <c r="G19716"/>
    </row>
    <row r="19717" spans="3:7" x14ac:dyDescent="0.25">
      <c r="C19717" s="15"/>
      <c r="G19717"/>
    </row>
    <row r="19718" spans="3:7" x14ac:dyDescent="0.25">
      <c r="C19718" s="15"/>
      <c r="G19718"/>
    </row>
    <row r="19719" spans="3:7" x14ac:dyDescent="0.25">
      <c r="C19719" s="15"/>
      <c r="G19719"/>
    </row>
    <row r="19720" spans="3:7" x14ac:dyDescent="0.25">
      <c r="C19720" s="15"/>
      <c r="G19720"/>
    </row>
    <row r="19721" spans="3:7" x14ac:dyDescent="0.25">
      <c r="C19721" s="15"/>
      <c r="G19721"/>
    </row>
    <row r="19722" spans="3:7" x14ac:dyDescent="0.25">
      <c r="C19722" s="15"/>
      <c r="G19722"/>
    </row>
    <row r="19723" spans="3:7" x14ac:dyDescent="0.25">
      <c r="C19723" s="15"/>
      <c r="G19723"/>
    </row>
    <row r="19724" spans="3:7" x14ac:dyDescent="0.25">
      <c r="C19724" s="15"/>
      <c r="G19724"/>
    </row>
    <row r="19725" spans="3:7" x14ac:dyDescent="0.25">
      <c r="C19725" s="15"/>
      <c r="G19725"/>
    </row>
    <row r="19726" spans="3:7" x14ac:dyDescent="0.25">
      <c r="C19726" s="15"/>
      <c r="G19726"/>
    </row>
    <row r="19727" spans="3:7" x14ac:dyDescent="0.25">
      <c r="C19727" s="15"/>
      <c r="G19727"/>
    </row>
    <row r="19728" spans="3:7" x14ac:dyDescent="0.25">
      <c r="C19728" s="15"/>
      <c r="G19728"/>
    </row>
    <row r="19729" spans="3:7" x14ac:dyDescent="0.25">
      <c r="C19729" s="15"/>
      <c r="G19729"/>
    </row>
    <row r="19730" spans="3:7" x14ac:dyDescent="0.25">
      <c r="C19730" s="15"/>
      <c r="G19730"/>
    </row>
    <row r="19731" spans="3:7" x14ac:dyDescent="0.25">
      <c r="C19731" s="15"/>
      <c r="G19731"/>
    </row>
    <row r="19732" spans="3:7" x14ac:dyDescent="0.25">
      <c r="C19732" s="15"/>
      <c r="G19732"/>
    </row>
    <row r="19733" spans="3:7" x14ac:dyDescent="0.25">
      <c r="C19733" s="15"/>
      <c r="G19733"/>
    </row>
    <row r="19734" spans="3:7" x14ac:dyDescent="0.25">
      <c r="C19734" s="15"/>
      <c r="G19734"/>
    </row>
    <row r="19735" spans="3:7" x14ac:dyDescent="0.25">
      <c r="C19735" s="15"/>
      <c r="G19735"/>
    </row>
    <row r="19736" spans="3:7" x14ac:dyDescent="0.25">
      <c r="C19736" s="15"/>
      <c r="G19736"/>
    </row>
    <row r="19737" spans="3:7" x14ac:dyDescent="0.25">
      <c r="C19737" s="15"/>
      <c r="G19737"/>
    </row>
    <row r="19738" spans="3:7" x14ac:dyDescent="0.25">
      <c r="C19738" s="15"/>
      <c r="G19738"/>
    </row>
    <row r="19739" spans="3:7" x14ac:dyDescent="0.25">
      <c r="C19739" s="15"/>
      <c r="G19739"/>
    </row>
    <row r="19740" spans="3:7" x14ac:dyDescent="0.25">
      <c r="C19740" s="15"/>
      <c r="G19740"/>
    </row>
    <row r="19741" spans="3:7" x14ac:dyDescent="0.25">
      <c r="C19741" s="15"/>
      <c r="G19741"/>
    </row>
    <row r="19742" spans="3:7" x14ac:dyDescent="0.25">
      <c r="C19742" s="15"/>
      <c r="G19742"/>
    </row>
    <row r="19743" spans="3:7" x14ac:dyDescent="0.25">
      <c r="C19743" s="15"/>
      <c r="G19743"/>
    </row>
    <row r="19744" spans="3:7" x14ac:dyDescent="0.25">
      <c r="C19744" s="15"/>
      <c r="G19744"/>
    </row>
    <row r="19745" spans="3:7" x14ac:dyDescent="0.25">
      <c r="C19745" s="15"/>
      <c r="G19745"/>
    </row>
    <row r="19746" spans="3:7" x14ac:dyDescent="0.25">
      <c r="C19746" s="15"/>
      <c r="G19746"/>
    </row>
    <row r="19747" spans="3:7" x14ac:dyDescent="0.25">
      <c r="C19747" s="15"/>
      <c r="G19747"/>
    </row>
    <row r="19748" spans="3:7" x14ac:dyDescent="0.25">
      <c r="C19748" s="15"/>
      <c r="G19748"/>
    </row>
    <row r="19749" spans="3:7" x14ac:dyDescent="0.25">
      <c r="C19749" s="15"/>
      <c r="G19749"/>
    </row>
    <row r="19750" spans="3:7" x14ac:dyDescent="0.25">
      <c r="C19750" s="15"/>
      <c r="G19750"/>
    </row>
    <row r="19751" spans="3:7" x14ac:dyDescent="0.25">
      <c r="C19751" s="15"/>
      <c r="G19751"/>
    </row>
    <row r="19752" spans="3:7" x14ac:dyDescent="0.25">
      <c r="C19752" s="15"/>
      <c r="G19752"/>
    </row>
    <row r="19753" spans="3:7" x14ac:dyDescent="0.25">
      <c r="C19753" s="15"/>
      <c r="G19753"/>
    </row>
    <row r="19754" spans="3:7" x14ac:dyDescent="0.25">
      <c r="C19754" s="15"/>
      <c r="G19754"/>
    </row>
    <row r="19755" spans="3:7" x14ac:dyDescent="0.25">
      <c r="C19755" s="15"/>
      <c r="G19755"/>
    </row>
    <row r="19756" spans="3:7" x14ac:dyDescent="0.25">
      <c r="C19756" s="15"/>
      <c r="G19756"/>
    </row>
    <row r="19757" spans="3:7" x14ac:dyDescent="0.25">
      <c r="C19757" s="15"/>
      <c r="G19757"/>
    </row>
    <row r="19758" spans="3:7" x14ac:dyDescent="0.25">
      <c r="C19758" s="15"/>
      <c r="G19758"/>
    </row>
    <row r="19759" spans="3:7" x14ac:dyDescent="0.25">
      <c r="C19759" s="15"/>
      <c r="G19759"/>
    </row>
    <row r="19760" spans="3:7" x14ac:dyDescent="0.25">
      <c r="C19760" s="15"/>
      <c r="G19760"/>
    </row>
    <row r="19761" spans="3:7" x14ac:dyDescent="0.25">
      <c r="C19761" s="15"/>
      <c r="G19761"/>
    </row>
    <row r="19762" spans="3:7" x14ac:dyDescent="0.25">
      <c r="C19762" s="15"/>
      <c r="G19762"/>
    </row>
    <row r="19763" spans="3:7" x14ac:dyDescent="0.25">
      <c r="C19763" s="15"/>
      <c r="G19763"/>
    </row>
    <row r="19764" spans="3:7" x14ac:dyDescent="0.25">
      <c r="C19764" s="15"/>
      <c r="G19764"/>
    </row>
    <row r="19765" spans="3:7" x14ac:dyDescent="0.25">
      <c r="C19765" s="15"/>
      <c r="G19765"/>
    </row>
    <row r="19766" spans="3:7" x14ac:dyDescent="0.25">
      <c r="C19766" s="15"/>
      <c r="G19766"/>
    </row>
    <row r="19767" spans="3:7" x14ac:dyDescent="0.25">
      <c r="C19767" s="15"/>
      <c r="G19767"/>
    </row>
    <row r="19768" spans="3:7" x14ac:dyDescent="0.25">
      <c r="C19768" s="15"/>
      <c r="G19768"/>
    </row>
    <row r="19769" spans="3:7" x14ac:dyDescent="0.25">
      <c r="C19769" s="15"/>
      <c r="G19769"/>
    </row>
    <row r="19770" spans="3:7" x14ac:dyDescent="0.25">
      <c r="C19770" s="15"/>
      <c r="G19770"/>
    </row>
    <row r="19771" spans="3:7" x14ac:dyDescent="0.25">
      <c r="C19771" s="15"/>
      <c r="G19771"/>
    </row>
    <row r="19772" spans="3:7" x14ac:dyDescent="0.25">
      <c r="C19772" s="15"/>
      <c r="G19772"/>
    </row>
    <row r="19773" spans="3:7" x14ac:dyDescent="0.25">
      <c r="C19773" s="15"/>
      <c r="G19773"/>
    </row>
    <row r="19774" spans="3:7" x14ac:dyDescent="0.25">
      <c r="C19774" s="15"/>
      <c r="G19774"/>
    </row>
    <row r="19775" spans="3:7" x14ac:dyDescent="0.25">
      <c r="C19775" s="15"/>
      <c r="G19775"/>
    </row>
    <row r="19776" spans="3:7" x14ac:dyDescent="0.25">
      <c r="C19776" s="15"/>
      <c r="G19776"/>
    </row>
    <row r="19777" spans="3:7" x14ac:dyDescent="0.25">
      <c r="C19777" s="15"/>
      <c r="G19777"/>
    </row>
    <row r="19778" spans="3:7" x14ac:dyDescent="0.25">
      <c r="C19778" s="15"/>
      <c r="G19778"/>
    </row>
    <row r="19779" spans="3:7" x14ac:dyDescent="0.25">
      <c r="C19779" s="15"/>
      <c r="G19779"/>
    </row>
    <row r="19780" spans="3:7" x14ac:dyDescent="0.25">
      <c r="C19780" s="15"/>
      <c r="G19780"/>
    </row>
    <row r="19781" spans="3:7" x14ac:dyDescent="0.25">
      <c r="C19781" s="15"/>
      <c r="G19781"/>
    </row>
    <row r="19782" spans="3:7" x14ac:dyDescent="0.25">
      <c r="C19782" s="15"/>
      <c r="G19782"/>
    </row>
    <row r="19783" spans="3:7" x14ac:dyDescent="0.25">
      <c r="C19783" s="15"/>
      <c r="G19783"/>
    </row>
    <row r="19784" spans="3:7" x14ac:dyDescent="0.25">
      <c r="C19784" s="15"/>
      <c r="G19784"/>
    </row>
    <row r="19785" spans="3:7" x14ac:dyDescent="0.25">
      <c r="C19785" s="15"/>
      <c r="G19785"/>
    </row>
    <row r="19786" spans="3:7" x14ac:dyDescent="0.25">
      <c r="C19786" s="15"/>
      <c r="G19786"/>
    </row>
    <row r="19787" spans="3:7" x14ac:dyDescent="0.25">
      <c r="C19787" s="15"/>
      <c r="G19787"/>
    </row>
    <row r="19788" spans="3:7" x14ac:dyDescent="0.25">
      <c r="C19788" s="15"/>
      <c r="G19788"/>
    </row>
    <row r="19789" spans="3:7" x14ac:dyDescent="0.25">
      <c r="C19789" s="15"/>
      <c r="G19789"/>
    </row>
    <row r="19790" spans="3:7" x14ac:dyDescent="0.25">
      <c r="C19790" s="15"/>
      <c r="G19790"/>
    </row>
    <row r="19791" spans="3:7" x14ac:dyDescent="0.25">
      <c r="C19791" s="15"/>
      <c r="G19791"/>
    </row>
    <row r="19792" spans="3:7" x14ac:dyDescent="0.25">
      <c r="C19792" s="15"/>
      <c r="G19792"/>
    </row>
    <row r="19793" spans="3:7" x14ac:dyDescent="0.25">
      <c r="C19793" s="15"/>
      <c r="G19793"/>
    </row>
    <row r="19794" spans="3:7" x14ac:dyDescent="0.25">
      <c r="C19794" s="15"/>
      <c r="G19794"/>
    </row>
    <row r="19795" spans="3:7" x14ac:dyDescent="0.25">
      <c r="C19795" s="15"/>
      <c r="G19795"/>
    </row>
    <row r="19796" spans="3:7" x14ac:dyDescent="0.25">
      <c r="C19796" s="15"/>
      <c r="G19796"/>
    </row>
    <row r="19797" spans="3:7" x14ac:dyDescent="0.25">
      <c r="C19797" s="15"/>
      <c r="G19797"/>
    </row>
    <row r="19798" spans="3:7" x14ac:dyDescent="0.25">
      <c r="C19798" s="15"/>
      <c r="G19798"/>
    </row>
    <row r="19799" spans="3:7" x14ac:dyDescent="0.25">
      <c r="C19799" s="15"/>
      <c r="G19799"/>
    </row>
    <row r="19800" spans="3:7" x14ac:dyDescent="0.25">
      <c r="C19800" s="15"/>
      <c r="G19800"/>
    </row>
    <row r="19801" spans="3:7" x14ac:dyDescent="0.25">
      <c r="C19801" s="15"/>
      <c r="G19801"/>
    </row>
    <row r="19802" spans="3:7" x14ac:dyDescent="0.25">
      <c r="C19802" s="15"/>
      <c r="G19802"/>
    </row>
    <row r="19803" spans="3:7" x14ac:dyDescent="0.25">
      <c r="C19803" s="15"/>
      <c r="G19803"/>
    </row>
    <row r="19804" spans="3:7" x14ac:dyDescent="0.25">
      <c r="C19804" s="15"/>
      <c r="G19804"/>
    </row>
    <row r="19805" spans="3:7" x14ac:dyDescent="0.25">
      <c r="C19805" s="15"/>
      <c r="G19805"/>
    </row>
    <row r="19806" spans="3:7" x14ac:dyDescent="0.25">
      <c r="C19806" s="15"/>
      <c r="G19806"/>
    </row>
    <row r="19807" spans="3:7" x14ac:dyDescent="0.25">
      <c r="C19807" s="15"/>
      <c r="G19807"/>
    </row>
    <row r="19808" spans="3:7" x14ac:dyDescent="0.25">
      <c r="C19808" s="15"/>
      <c r="G19808"/>
    </row>
    <row r="19809" spans="3:7" x14ac:dyDescent="0.25">
      <c r="C19809" s="15"/>
      <c r="G19809"/>
    </row>
    <row r="19810" spans="3:7" x14ac:dyDescent="0.25">
      <c r="C19810" s="15"/>
      <c r="G19810"/>
    </row>
    <row r="19811" spans="3:7" x14ac:dyDescent="0.25">
      <c r="C19811" s="15"/>
      <c r="G19811"/>
    </row>
    <row r="19812" spans="3:7" x14ac:dyDescent="0.25">
      <c r="C19812" s="15"/>
      <c r="G19812"/>
    </row>
    <row r="19813" spans="3:7" x14ac:dyDescent="0.25">
      <c r="C19813" s="15"/>
      <c r="G19813"/>
    </row>
    <row r="19814" spans="3:7" x14ac:dyDescent="0.25">
      <c r="C19814" s="15"/>
      <c r="G19814"/>
    </row>
    <row r="19815" spans="3:7" x14ac:dyDescent="0.25">
      <c r="C19815" s="15"/>
      <c r="G19815"/>
    </row>
    <row r="19816" spans="3:7" x14ac:dyDescent="0.25">
      <c r="C19816" s="15"/>
      <c r="G19816"/>
    </row>
    <row r="19817" spans="3:7" x14ac:dyDescent="0.25">
      <c r="C19817" s="15"/>
      <c r="G19817"/>
    </row>
    <row r="19818" spans="3:7" x14ac:dyDescent="0.25">
      <c r="C19818" s="15"/>
      <c r="G19818"/>
    </row>
    <row r="19819" spans="3:7" x14ac:dyDescent="0.25">
      <c r="C19819" s="15"/>
      <c r="G19819"/>
    </row>
    <row r="19820" spans="3:7" x14ac:dyDescent="0.25">
      <c r="C19820" s="15"/>
      <c r="G19820"/>
    </row>
    <row r="19821" spans="3:7" x14ac:dyDescent="0.25">
      <c r="C19821" s="15"/>
      <c r="G19821"/>
    </row>
    <row r="19822" spans="3:7" x14ac:dyDescent="0.25">
      <c r="C19822" s="15"/>
      <c r="G19822"/>
    </row>
    <row r="19823" spans="3:7" x14ac:dyDescent="0.25">
      <c r="C19823" s="15"/>
      <c r="G19823"/>
    </row>
    <row r="19824" spans="3:7" x14ac:dyDescent="0.25">
      <c r="C19824" s="15"/>
      <c r="G19824"/>
    </row>
    <row r="19825" spans="3:7" x14ac:dyDescent="0.25">
      <c r="C19825" s="15"/>
      <c r="G19825"/>
    </row>
    <row r="19826" spans="3:7" x14ac:dyDescent="0.25">
      <c r="C19826" s="15"/>
      <c r="G19826"/>
    </row>
    <row r="19827" spans="3:7" x14ac:dyDescent="0.25">
      <c r="C19827" s="15"/>
      <c r="G19827"/>
    </row>
    <row r="19828" spans="3:7" x14ac:dyDescent="0.25">
      <c r="C19828" s="15"/>
      <c r="G19828"/>
    </row>
    <row r="19829" spans="3:7" x14ac:dyDescent="0.25">
      <c r="C19829" s="15"/>
      <c r="G19829"/>
    </row>
    <row r="19830" spans="3:7" x14ac:dyDescent="0.25">
      <c r="C19830" s="15"/>
      <c r="G19830"/>
    </row>
    <row r="19831" spans="3:7" x14ac:dyDescent="0.25">
      <c r="C19831" s="15"/>
      <c r="G19831"/>
    </row>
    <row r="19832" spans="3:7" x14ac:dyDescent="0.25">
      <c r="C19832" s="15"/>
      <c r="G19832"/>
    </row>
    <row r="19833" spans="3:7" x14ac:dyDescent="0.25">
      <c r="C19833" s="15"/>
      <c r="G19833"/>
    </row>
    <row r="19834" spans="3:7" x14ac:dyDescent="0.25">
      <c r="C19834" s="15"/>
      <c r="G19834"/>
    </row>
    <row r="19835" spans="3:7" x14ac:dyDescent="0.25">
      <c r="C19835" s="15"/>
      <c r="G19835"/>
    </row>
    <row r="19836" spans="3:7" x14ac:dyDescent="0.25">
      <c r="C19836" s="15"/>
      <c r="G19836"/>
    </row>
    <row r="19837" spans="3:7" x14ac:dyDescent="0.25">
      <c r="C19837" s="15"/>
      <c r="G19837"/>
    </row>
    <row r="19838" spans="3:7" x14ac:dyDescent="0.25">
      <c r="C19838" s="15"/>
      <c r="G19838"/>
    </row>
    <row r="19839" spans="3:7" x14ac:dyDescent="0.25">
      <c r="C19839" s="15"/>
      <c r="G19839"/>
    </row>
    <row r="19840" spans="3:7" x14ac:dyDescent="0.25">
      <c r="C19840" s="15"/>
      <c r="G19840"/>
    </row>
    <row r="19841" spans="3:7" x14ac:dyDescent="0.25">
      <c r="C19841" s="15"/>
      <c r="G19841"/>
    </row>
    <row r="19842" spans="3:7" x14ac:dyDescent="0.25">
      <c r="C19842" s="15"/>
      <c r="G19842"/>
    </row>
    <row r="19843" spans="3:7" x14ac:dyDescent="0.25">
      <c r="C19843" s="15"/>
      <c r="G19843"/>
    </row>
    <row r="19844" spans="3:7" x14ac:dyDescent="0.25">
      <c r="C19844" s="15"/>
      <c r="G19844"/>
    </row>
    <row r="19845" spans="3:7" x14ac:dyDescent="0.25">
      <c r="C19845" s="15"/>
      <c r="G19845"/>
    </row>
    <row r="19846" spans="3:7" x14ac:dyDescent="0.25">
      <c r="C19846" s="15"/>
      <c r="G19846"/>
    </row>
    <row r="19847" spans="3:7" x14ac:dyDescent="0.25">
      <c r="C19847" s="15"/>
      <c r="G19847"/>
    </row>
    <row r="19848" spans="3:7" x14ac:dyDescent="0.25">
      <c r="C19848" s="15"/>
      <c r="G19848"/>
    </row>
    <row r="19849" spans="3:7" x14ac:dyDescent="0.25">
      <c r="C19849" s="15"/>
      <c r="G19849"/>
    </row>
    <row r="19850" spans="3:7" x14ac:dyDescent="0.25">
      <c r="C19850" s="15"/>
      <c r="G19850"/>
    </row>
    <row r="19851" spans="3:7" x14ac:dyDescent="0.25">
      <c r="C19851" s="15"/>
      <c r="G19851"/>
    </row>
    <row r="19852" spans="3:7" x14ac:dyDescent="0.25">
      <c r="C19852" s="15"/>
      <c r="G19852"/>
    </row>
    <row r="19853" spans="3:7" x14ac:dyDescent="0.25">
      <c r="C19853" s="15"/>
      <c r="G19853"/>
    </row>
    <row r="19854" spans="3:7" x14ac:dyDescent="0.25">
      <c r="C19854" s="15"/>
      <c r="G19854"/>
    </row>
    <row r="19855" spans="3:7" x14ac:dyDescent="0.25">
      <c r="C19855" s="15"/>
      <c r="G19855"/>
    </row>
    <row r="19856" spans="3:7" x14ac:dyDescent="0.25">
      <c r="C19856" s="15"/>
      <c r="G19856"/>
    </row>
    <row r="19857" spans="3:7" x14ac:dyDescent="0.25">
      <c r="C19857" s="15"/>
      <c r="G19857"/>
    </row>
    <row r="19858" spans="3:7" x14ac:dyDescent="0.25">
      <c r="C19858" s="15"/>
      <c r="G19858"/>
    </row>
    <row r="19859" spans="3:7" x14ac:dyDescent="0.25">
      <c r="C19859" s="15"/>
      <c r="G19859"/>
    </row>
    <row r="19860" spans="3:7" x14ac:dyDescent="0.25">
      <c r="C19860" s="15"/>
      <c r="G19860"/>
    </row>
    <row r="19861" spans="3:7" x14ac:dyDescent="0.25">
      <c r="C19861" s="15"/>
      <c r="G19861"/>
    </row>
    <row r="19862" spans="3:7" x14ac:dyDescent="0.25">
      <c r="C19862" s="15"/>
      <c r="G19862"/>
    </row>
    <row r="19863" spans="3:7" x14ac:dyDescent="0.25">
      <c r="C19863" s="15"/>
      <c r="G19863"/>
    </row>
    <row r="19864" spans="3:7" x14ac:dyDescent="0.25">
      <c r="C19864" s="15"/>
      <c r="G19864"/>
    </row>
    <row r="19865" spans="3:7" x14ac:dyDescent="0.25">
      <c r="C19865" s="15"/>
      <c r="G19865"/>
    </row>
    <row r="19866" spans="3:7" x14ac:dyDescent="0.25">
      <c r="C19866" s="15"/>
      <c r="G19866"/>
    </row>
    <row r="19867" spans="3:7" x14ac:dyDescent="0.25">
      <c r="C19867" s="15"/>
      <c r="G19867"/>
    </row>
    <row r="19868" spans="3:7" x14ac:dyDescent="0.25">
      <c r="C19868" s="15"/>
      <c r="G19868"/>
    </row>
    <row r="19869" spans="3:7" x14ac:dyDescent="0.25">
      <c r="C19869" s="15"/>
      <c r="G19869"/>
    </row>
    <row r="19870" spans="3:7" x14ac:dyDescent="0.25">
      <c r="C19870" s="15"/>
      <c r="G19870"/>
    </row>
    <row r="19871" spans="3:7" x14ac:dyDescent="0.25">
      <c r="C19871" s="15"/>
      <c r="G19871"/>
    </row>
    <row r="19872" spans="3:7" x14ac:dyDescent="0.25">
      <c r="C19872" s="15"/>
      <c r="G19872"/>
    </row>
    <row r="19873" spans="3:7" x14ac:dyDescent="0.25">
      <c r="C19873" s="15"/>
      <c r="G19873"/>
    </row>
    <row r="19874" spans="3:7" x14ac:dyDescent="0.25">
      <c r="C19874" s="15"/>
      <c r="G19874"/>
    </row>
    <row r="19875" spans="3:7" x14ac:dyDescent="0.25">
      <c r="C19875" s="15"/>
      <c r="G19875"/>
    </row>
    <row r="19876" spans="3:7" x14ac:dyDescent="0.25">
      <c r="C19876" s="15"/>
      <c r="G19876"/>
    </row>
    <row r="19877" spans="3:7" x14ac:dyDescent="0.25">
      <c r="C19877" s="15"/>
      <c r="G19877"/>
    </row>
    <row r="19878" spans="3:7" x14ac:dyDescent="0.25">
      <c r="C19878" s="15"/>
      <c r="G19878"/>
    </row>
    <row r="19879" spans="3:7" x14ac:dyDescent="0.25">
      <c r="C19879" s="15"/>
      <c r="G19879"/>
    </row>
    <row r="19880" spans="3:7" x14ac:dyDescent="0.25">
      <c r="C19880" s="15"/>
      <c r="G19880"/>
    </row>
    <row r="19881" spans="3:7" x14ac:dyDescent="0.25">
      <c r="C19881" s="15"/>
      <c r="G19881"/>
    </row>
    <row r="19882" spans="3:7" x14ac:dyDescent="0.25">
      <c r="C19882" s="15"/>
      <c r="G19882"/>
    </row>
    <row r="19883" spans="3:7" x14ac:dyDescent="0.25">
      <c r="C19883" s="15"/>
      <c r="G19883"/>
    </row>
    <row r="19884" spans="3:7" x14ac:dyDescent="0.25">
      <c r="C19884" s="15"/>
      <c r="G19884"/>
    </row>
    <row r="19885" spans="3:7" x14ac:dyDescent="0.25">
      <c r="C19885" s="15"/>
      <c r="G19885"/>
    </row>
    <row r="19886" spans="3:7" x14ac:dyDescent="0.25">
      <c r="C19886" s="15"/>
      <c r="G19886"/>
    </row>
    <row r="19887" spans="3:7" x14ac:dyDescent="0.25">
      <c r="C19887" s="15"/>
      <c r="G19887"/>
    </row>
    <row r="19888" spans="3:7" x14ac:dyDescent="0.25">
      <c r="C19888" s="15"/>
      <c r="G19888"/>
    </row>
    <row r="19889" spans="3:7" x14ac:dyDescent="0.25">
      <c r="C19889" s="15"/>
      <c r="G19889"/>
    </row>
    <row r="19890" spans="3:7" x14ac:dyDescent="0.25">
      <c r="C19890" s="15"/>
      <c r="G19890"/>
    </row>
    <row r="19891" spans="3:7" x14ac:dyDescent="0.25">
      <c r="C19891" s="15"/>
      <c r="G19891"/>
    </row>
    <row r="19892" spans="3:7" x14ac:dyDescent="0.25">
      <c r="C19892" s="15"/>
      <c r="G19892"/>
    </row>
    <row r="19893" spans="3:7" x14ac:dyDescent="0.25">
      <c r="C19893" s="15"/>
      <c r="G19893"/>
    </row>
    <row r="19894" spans="3:7" x14ac:dyDescent="0.25">
      <c r="C19894" s="15"/>
      <c r="G19894"/>
    </row>
    <row r="19895" spans="3:7" x14ac:dyDescent="0.25">
      <c r="C19895" s="15"/>
      <c r="G19895"/>
    </row>
    <row r="19896" spans="3:7" x14ac:dyDescent="0.25">
      <c r="C19896" s="15"/>
      <c r="G19896"/>
    </row>
    <row r="19897" spans="3:7" x14ac:dyDescent="0.25">
      <c r="C19897" s="15"/>
      <c r="G19897"/>
    </row>
    <row r="19898" spans="3:7" x14ac:dyDescent="0.25">
      <c r="C19898" s="15"/>
      <c r="G19898"/>
    </row>
    <row r="19899" spans="3:7" x14ac:dyDescent="0.25">
      <c r="C19899" s="15"/>
      <c r="G19899"/>
    </row>
    <row r="19900" spans="3:7" x14ac:dyDescent="0.25">
      <c r="C19900" s="15"/>
      <c r="G19900"/>
    </row>
    <row r="19901" spans="3:7" x14ac:dyDescent="0.25">
      <c r="C19901" s="15"/>
      <c r="G19901"/>
    </row>
    <row r="19902" spans="3:7" x14ac:dyDescent="0.25">
      <c r="C19902" s="15"/>
      <c r="G19902"/>
    </row>
    <row r="19903" spans="3:7" x14ac:dyDescent="0.25">
      <c r="C19903" s="15"/>
      <c r="G19903"/>
    </row>
    <row r="19904" spans="3:7" x14ac:dyDescent="0.25">
      <c r="C19904" s="15"/>
      <c r="G19904"/>
    </row>
    <row r="19905" spans="3:7" x14ac:dyDescent="0.25">
      <c r="C19905" s="15"/>
      <c r="G19905"/>
    </row>
    <row r="19906" spans="3:7" x14ac:dyDescent="0.25">
      <c r="C19906" s="15"/>
      <c r="G19906"/>
    </row>
    <row r="19907" spans="3:7" x14ac:dyDescent="0.25">
      <c r="C19907" s="15"/>
      <c r="G19907"/>
    </row>
    <row r="19908" spans="3:7" x14ac:dyDescent="0.25">
      <c r="C19908" s="15"/>
      <c r="G19908"/>
    </row>
    <row r="19909" spans="3:7" x14ac:dyDescent="0.25">
      <c r="C19909" s="15"/>
      <c r="G19909"/>
    </row>
    <row r="19910" spans="3:7" x14ac:dyDescent="0.25">
      <c r="C19910" s="15"/>
      <c r="G19910"/>
    </row>
    <row r="19911" spans="3:7" x14ac:dyDescent="0.25">
      <c r="C19911" s="15"/>
      <c r="G19911"/>
    </row>
    <row r="19912" spans="3:7" x14ac:dyDescent="0.25">
      <c r="C19912" s="15"/>
      <c r="G19912"/>
    </row>
    <row r="19913" spans="3:7" x14ac:dyDescent="0.25">
      <c r="C19913" s="15"/>
      <c r="G19913"/>
    </row>
    <row r="19914" spans="3:7" x14ac:dyDescent="0.25">
      <c r="C19914" s="15"/>
      <c r="G19914"/>
    </row>
    <row r="19915" spans="3:7" x14ac:dyDescent="0.25">
      <c r="C19915" s="15"/>
      <c r="G19915"/>
    </row>
    <row r="19916" spans="3:7" x14ac:dyDescent="0.25">
      <c r="C19916" s="15"/>
      <c r="G19916"/>
    </row>
    <row r="19917" spans="3:7" x14ac:dyDescent="0.25">
      <c r="C19917" s="15"/>
      <c r="G19917"/>
    </row>
    <row r="19918" spans="3:7" x14ac:dyDescent="0.25">
      <c r="C19918" s="15"/>
      <c r="G19918"/>
    </row>
    <row r="19919" spans="3:7" x14ac:dyDescent="0.25">
      <c r="C19919" s="15"/>
      <c r="G19919"/>
    </row>
    <row r="19920" spans="3:7" x14ac:dyDescent="0.25">
      <c r="C19920" s="15"/>
      <c r="G19920"/>
    </row>
    <row r="19921" spans="3:7" x14ac:dyDescent="0.25">
      <c r="C19921" s="15"/>
      <c r="G19921"/>
    </row>
    <row r="19922" spans="3:7" x14ac:dyDescent="0.25">
      <c r="C19922" s="15"/>
      <c r="G19922"/>
    </row>
    <row r="19923" spans="3:7" x14ac:dyDescent="0.25">
      <c r="C19923" s="15"/>
      <c r="G19923"/>
    </row>
    <row r="19924" spans="3:7" x14ac:dyDescent="0.25">
      <c r="C19924" s="15"/>
      <c r="G19924"/>
    </row>
    <row r="19925" spans="3:7" x14ac:dyDescent="0.25">
      <c r="C19925" s="15"/>
      <c r="G19925"/>
    </row>
    <row r="19926" spans="3:7" x14ac:dyDescent="0.25">
      <c r="C19926" s="15"/>
      <c r="G19926"/>
    </row>
    <row r="19927" spans="3:7" x14ac:dyDescent="0.25">
      <c r="C19927" s="15"/>
      <c r="G19927"/>
    </row>
    <row r="19928" spans="3:7" x14ac:dyDescent="0.25">
      <c r="C19928" s="15"/>
      <c r="G19928"/>
    </row>
    <row r="19929" spans="3:7" x14ac:dyDescent="0.25">
      <c r="C19929" s="15"/>
      <c r="G19929"/>
    </row>
    <row r="19930" spans="3:7" x14ac:dyDescent="0.25">
      <c r="C19930" s="15"/>
      <c r="G19930"/>
    </row>
    <row r="19931" spans="3:7" x14ac:dyDescent="0.25">
      <c r="C19931" s="15"/>
      <c r="G19931"/>
    </row>
    <row r="19932" spans="3:7" x14ac:dyDescent="0.25">
      <c r="C19932" s="15"/>
      <c r="G19932"/>
    </row>
    <row r="19933" spans="3:7" x14ac:dyDescent="0.25">
      <c r="C19933" s="15"/>
      <c r="G19933"/>
    </row>
    <row r="19934" spans="3:7" x14ac:dyDescent="0.25">
      <c r="C19934" s="15"/>
      <c r="G19934"/>
    </row>
    <row r="19935" spans="3:7" x14ac:dyDescent="0.25">
      <c r="C19935" s="15"/>
      <c r="G19935"/>
    </row>
    <row r="19936" spans="3:7" x14ac:dyDescent="0.25">
      <c r="C19936" s="15"/>
      <c r="G19936"/>
    </row>
    <row r="19937" spans="3:7" x14ac:dyDescent="0.25">
      <c r="C19937" s="15"/>
      <c r="G19937"/>
    </row>
    <row r="19938" spans="3:7" x14ac:dyDescent="0.25">
      <c r="C19938" s="15"/>
      <c r="G19938"/>
    </row>
    <row r="19939" spans="3:7" x14ac:dyDescent="0.25">
      <c r="C19939" s="15"/>
      <c r="G19939"/>
    </row>
    <row r="19940" spans="3:7" x14ac:dyDescent="0.25">
      <c r="C19940" s="15"/>
      <c r="G19940"/>
    </row>
    <row r="19941" spans="3:7" x14ac:dyDescent="0.25">
      <c r="C19941" s="15"/>
      <c r="G19941"/>
    </row>
    <row r="19942" spans="3:7" x14ac:dyDescent="0.25">
      <c r="C19942" s="15"/>
      <c r="G19942"/>
    </row>
    <row r="19943" spans="3:7" x14ac:dyDescent="0.25">
      <c r="C19943" s="15"/>
      <c r="G19943"/>
    </row>
    <row r="19944" spans="3:7" x14ac:dyDescent="0.25">
      <c r="C19944" s="15"/>
      <c r="G19944"/>
    </row>
    <row r="19945" spans="3:7" x14ac:dyDescent="0.25">
      <c r="C19945" s="15"/>
      <c r="G19945"/>
    </row>
    <row r="19946" spans="3:7" x14ac:dyDescent="0.25">
      <c r="C19946" s="15"/>
      <c r="G19946"/>
    </row>
    <row r="19947" spans="3:7" x14ac:dyDescent="0.25">
      <c r="C19947" s="15"/>
      <c r="G19947"/>
    </row>
    <row r="19948" spans="3:7" x14ac:dyDescent="0.25">
      <c r="C19948" s="15"/>
      <c r="G19948"/>
    </row>
    <row r="19949" spans="3:7" x14ac:dyDescent="0.25">
      <c r="C19949" s="15"/>
      <c r="G19949"/>
    </row>
    <row r="19950" spans="3:7" x14ac:dyDescent="0.25">
      <c r="C19950" s="15"/>
      <c r="G19950"/>
    </row>
    <row r="19951" spans="3:7" x14ac:dyDescent="0.25">
      <c r="C19951" s="15"/>
      <c r="G19951"/>
    </row>
    <row r="19952" spans="3:7" x14ac:dyDescent="0.25">
      <c r="C19952" s="15"/>
      <c r="G19952"/>
    </row>
    <row r="19953" spans="3:7" x14ac:dyDescent="0.25">
      <c r="C19953" s="15"/>
      <c r="G19953"/>
    </row>
    <row r="19954" spans="3:7" x14ac:dyDescent="0.25">
      <c r="C19954" s="15"/>
      <c r="G19954"/>
    </row>
    <row r="19955" spans="3:7" x14ac:dyDescent="0.25">
      <c r="C19955" s="15"/>
      <c r="G19955"/>
    </row>
    <row r="19956" spans="3:7" x14ac:dyDescent="0.25">
      <c r="C19956" s="15"/>
      <c r="G19956"/>
    </row>
    <row r="19957" spans="3:7" x14ac:dyDescent="0.25">
      <c r="C19957" s="15"/>
      <c r="G19957"/>
    </row>
    <row r="19958" spans="3:7" x14ac:dyDescent="0.25">
      <c r="C19958" s="15"/>
      <c r="G19958"/>
    </row>
    <row r="19959" spans="3:7" x14ac:dyDescent="0.25">
      <c r="C19959" s="15"/>
      <c r="G19959"/>
    </row>
    <row r="19960" spans="3:7" x14ac:dyDescent="0.25">
      <c r="C19960" s="15"/>
      <c r="G19960"/>
    </row>
    <row r="19961" spans="3:7" x14ac:dyDescent="0.25">
      <c r="C19961" s="15"/>
      <c r="G19961"/>
    </row>
    <row r="19962" spans="3:7" x14ac:dyDescent="0.25">
      <c r="C19962" s="15"/>
      <c r="G19962"/>
    </row>
    <row r="19963" spans="3:7" x14ac:dyDescent="0.25">
      <c r="C19963" s="15"/>
      <c r="G19963"/>
    </row>
    <row r="19964" spans="3:7" x14ac:dyDescent="0.25">
      <c r="C19964" s="15"/>
      <c r="G19964"/>
    </row>
    <row r="19965" spans="3:7" x14ac:dyDescent="0.25">
      <c r="C19965" s="15"/>
      <c r="G19965"/>
    </row>
    <row r="19966" spans="3:7" x14ac:dyDescent="0.25">
      <c r="C19966" s="15"/>
      <c r="G19966"/>
    </row>
    <row r="19967" spans="3:7" x14ac:dyDescent="0.25">
      <c r="C19967" s="15"/>
      <c r="G19967"/>
    </row>
    <row r="19968" spans="3:7" x14ac:dyDescent="0.25">
      <c r="C19968" s="15"/>
      <c r="G19968"/>
    </row>
    <row r="19969" spans="3:7" x14ac:dyDescent="0.25">
      <c r="C19969" s="15"/>
      <c r="G19969"/>
    </row>
    <row r="19970" spans="3:7" x14ac:dyDescent="0.25">
      <c r="C19970" s="15"/>
      <c r="G19970"/>
    </row>
    <row r="19971" spans="3:7" x14ac:dyDescent="0.25">
      <c r="C19971" s="15"/>
      <c r="G19971"/>
    </row>
    <row r="19972" spans="3:7" x14ac:dyDescent="0.25">
      <c r="C19972" s="15"/>
      <c r="G19972"/>
    </row>
    <row r="19973" spans="3:7" x14ac:dyDescent="0.25">
      <c r="C19973" s="15"/>
      <c r="G19973"/>
    </row>
    <row r="19974" spans="3:7" x14ac:dyDescent="0.25">
      <c r="C19974" s="15"/>
      <c r="G19974"/>
    </row>
    <row r="19975" spans="3:7" x14ac:dyDescent="0.25">
      <c r="C19975" s="15"/>
      <c r="G19975"/>
    </row>
    <row r="19976" spans="3:7" x14ac:dyDescent="0.25">
      <c r="C19976" s="15"/>
      <c r="G19976"/>
    </row>
    <row r="19977" spans="3:7" x14ac:dyDescent="0.25">
      <c r="C19977" s="15"/>
      <c r="G19977"/>
    </row>
    <row r="19978" spans="3:7" x14ac:dyDescent="0.25">
      <c r="C19978" s="15"/>
      <c r="G19978"/>
    </row>
    <row r="19979" spans="3:7" x14ac:dyDescent="0.25">
      <c r="C19979" s="15"/>
      <c r="G19979"/>
    </row>
    <row r="19980" spans="3:7" x14ac:dyDescent="0.25">
      <c r="C19980" s="15"/>
      <c r="G19980"/>
    </row>
    <row r="19981" spans="3:7" x14ac:dyDescent="0.25">
      <c r="C19981" s="15"/>
      <c r="G19981"/>
    </row>
    <row r="19982" spans="3:7" x14ac:dyDescent="0.25">
      <c r="C19982" s="15"/>
      <c r="G19982"/>
    </row>
    <row r="19983" spans="3:7" x14ac:dyDescent="0.25">
      <c r="C19983" s="15"/>
      <c r="G19983"/>
    </row>
    <row r="19984" spans="3:7" x14ac:dyDescent="0.25">
      <c r="C19984" s="15"/>
      <c r="G19984"/>
    </row>
    <row r="19985" spans="3:7" x14ac:dyDescent="0.25">
      <c r="C19985" s="15"/>
      <c r="G19985"/>
    </row>
    <row r="19986" spans="3:7" x14ac:dyDescent="0.25">
      <c r="C19986" s="15"/>
      <c r="G19986"/>
    </row>
    <row r="19987" spans="3:7" x14ac:dyDescent="0.25">
      <c r="C19987" s="15"/>
      <c r="G19987"/>
    </row>
    <row r="19988" spans="3:7" x14ac:dyDescent="0.25">
      <c r="C19988" s="15"/>
      <c r="G19988"/>
    </row>
    <row r="19989" spans="3:7" x14ac:dyDescent="0.25">
      <c r="C19989" s="15"/>
      <c r="G19989"/>
    </row>
    <row r="19990" spans="3:7" x14ac:dyDescent="0.25">
      <c r="C19990" s="15"/>
      <c r="G19990"/>
    </row>
    <row r="19991" spans="3:7" x14ac:dyDescent="0.25">
      <c r="C19991" s="15"/>
      <c r="G19991"/>
    </row>
    <row r="19992" spans="3:7" x14ac:dyDescent="0.25">
      <c r="C19992" s="15"/>
      <c r="G19992"/>
    </row>
    <row r="19993" spans="3:7" x14ac:dyDescent="0.25">
      <c r="C19993" s="15"/>
      <c r="G19993"/>
    </row>
    <row r="19994" spans="3:7" x14ac:dyDescent="0.25">
      <c r="C19994" s="15"/>
      <c r="G19994"/>
    </row>
    <row r="19995" spans="3:7" x14ac:dyDescent="0.25">
      <c r="C19995" s="15"/>
      <c r="G19995"/>
    </row>
    <row r="19996" spans="3:7" x14ac:dyDescent="0.25">
      <c r="C19996" s="15"/>
      <c r="G19996"/>
    </row>
    <row r="19997" spans="3:7" x14ac:dyDescent="0.25">
      <c r="C19997" s="15"/>
      <c r="G19997"/>
    </row>
    <row r="19998" spans="3:7" x14ac:dyDescent="0.25">
      <c r="C19998" s="15"/>
      <c r="G19998"/>
    </row>
    <row r="19999" spans="3:7" x14ac:dyDescent="0.25">
      <c r="C19999" s="15"/>
      <c r="G19999"/>
    </row>
    <row r="20000" spans="3:7" x14ac:dyDescent="0.25">
      <c r="C20000" s="15"/>
      <c r="G20000"/>
    </row>
    <row r="20001" spans="3:7" x14ac:dyDescent="0.25">
      <c r="C20001" s="15"/>
      <c r="G20001"/>
    </row>
    <row r="20002" spans="3:7" x14ac:dyDescent="0.25">
      <c r="C20002" s="15"/>
      <c r="G20002"/>
    </row>
    <row r="20003" spans="3:7" x14ac:dyDescent="0.25">
      <c r="C20003" s="15"/>
      <c r="G20003"/>
    </row>
    <row r="20004" spans="3:7" x14ac:dyDescent="0.25">
      <c r="C20004" s="15"/>
      <c r="G20004"/>
    </row>
    <row r="20005" spans="3:7" x14ac:dyDescent="0.25">
      <c r="C20005" s="15"/>
      <c r="G20005"/>
    </row>
    <row r="20006" spans="3:7" x14ac:dyDescent="0.25">
      <c r="C20006" s="15"/>
      <c r="G20006"/>
    </row>
    <row r="20007" spans="3:7" x14ac:dyDescent="0.25">
      <c r="C20007" s="15"/>
      <c r="G20007"/>
    </row>
    <row r="20008" spans="3:7" x14ac:dyDescent="0.25">
      <c r="C20008" s="15"/>
      <c r="G20008"/>
    </row>
    <row r="20009" spans="3:7" x14ac:dyDescent="0.25">
      <c r="C20009" s="15"/>
      <c r="G20009"/>
    </row>
    <row r="20010" spans="3:7" x14ac:dyDescent="0.25">
      <c r="C20010" s="15"/>
      <c r="G20010"/>
    </row>
    <row r="20011" spans="3:7" x14ac:dyDescent="0.25">
      <c r="C20011" s="15"/>
      <c r="G20011"/>
    </row>
    <row r="20012" spans="3:7" x14ac:dyDescent="0.25">
      <c r="C20012" s="15"/>
      <c r="G20012"/>
    </row>
    <row r="20013" spans="3:7" x14ac:dyDescent="0.25">
      <c r="C20013" s="15"/>
      <c r="G20013"/>
    </row>
    <row r="20014" spans="3:7" x14ac:dyDescent="0.25">
      <c r="C20014" s="15"/>
      <c r="G20014"/>
    </row>
    <row r="20015" spans="3:7" x14ac:dyDescent="0.25">
      <c r="C20015" s="15"/>
      <c r="G20015"/>
    </row>
    <row r="20016" spans="3:7" x14ac:dyDescent="0.25">
      <c r="C20016" s="15"/>
      <c r="G20016"/>
    </row>
    <row r="20017" spans="3:7" x14ac:dyDescent="0.25">
      <c r="C20017" s="15"/>
      <c r="G20017"/>
    </row>
    <row r="20018" spans="3:7" x14ac:dyDescent="0.25">
      <c r="C20018" s="15"/>
      <c r="G20018"/>
    </row>
    <row r="20019" spans="3:7" x14ac:dyDescent="0.25">
      <c r="C20019" s="15"/>
      <c r="G20019"/>
    </row>
    <row r="20020" spans="3:7" x14ac:dyDescent="0.25">
      <c r="C20020" s="15"/>
      <c r="G20020"/>
    </row>
    <row r="20021" spans="3:7" x14ac:dyDescent="0.25">
      <c r="C20021" s="15"/>
      <c r="G20021"/>
    </row>
    <row r="20022" spans="3:7" x14ac:dyDescent="0.25">
      <c r="C20022" s="15"/>
      <c r="G20022"/>
    </row>
    <row r="20023" spans="3:7" x14ac:dyDescent="0.25">
      <c r="C20023" s="15"/>
      <c r="G20023"/>
    </row>
    <row r="20024" spans="3:7" x14ac:dyDescent="0.25">
      <c r="C20024" s="15"/>
      <c r="G20024"/>
    </row>
    <row r="20025" spans="3:7" x14ac:dyDescent="0.25">
      <c r="C20025" s="15"/>
      <c r="G20025"/>
    </row>
    <row r="20026" spans="3:7" x14ac:dyDescent="0.25">
      <c r="C20026" s="15"/>
      <c r="G20026"/>
    </row>
    <row r="20027" spans="3:7" x14ac:dyDescent="0.25">
      <c r="C20027" s="15"/>
      <c r="G20027"/>
    </row>
    <row r="20028" spans="3:7" x14ac:dyDescent="0.25">
      <c r="C20028" s="15"/>
      <c r="G20028"/>
    </row>
    <row r="20029" spans="3:7" x14ac:dyDescent="0.25">
      <c r="C20029" s="15"/>
      <c r="G20029"/>
    </row>
    <row r="20030" spans="3:7" x14ac:dyDescent="0.25">
      <c r="C20030" s="15"/>
      <c r="G20030"/>
    </row>
    <row r="20031" spans="3:7" x14ac:dyDescent="0.25">
      <c r="C20031" s="15"/>
      <c r="G20031"/>
    </row>
    <row r="20032" spans="3:7" x14ac:dyDescent="0.25">
      <c r="C20032" s="15"/>
      <c r="G20032"/>
    </row>
    <row r="20033" spans="3:7" x14ac:dyDescent="0.25">
      <c r="C20033" s="15"/>
      <c r="G20033"/>
    </row>
    <row r="20034" spans="3:7" x14ac:dyDescent="0.25">
      <c r="C20034" s="15"/>
      <c r="G20034"/>
    </row>
    <row r="20035" spans="3:7" x14ac:dyDescent="0.25">
      <c r="C20035" s="15"/>
      <c r="G20035"/>
    </row>
    <row r="20036" spans="3:7" x14ac:dyDescent="0.25">
      <c r="C20036" s="15"/>
      <c r="G20036"/>
    </row>
    <row r="20037" spans="3:7" x14ac:dyDescent="0.25">
      <c r="C20037" s="15"/>
      <c r="G20037"/>
    </row>
    <row r="20038" spans="3:7" x14ac:dyDescent="0.25">
      <c r="C20038" s="15"/>
      <c r="G20038"/>
    </row>
    <row r="20039" spans="3:7" x14ac:dyDescent="0.25">
      <c r="C20039" s="15"/>
      <c r="G20039"/>
    </row>
    <row r="20040" spans="3:7" x14ac:dyDescent="0.25">
      <c r="C20040" s="15"/>
      <c r="G20040"/>
    </row>
    <row r="20041" spans="3:7" x14ac:dyDescent="0.25">
      <c r="C20041" s="15"/>
      <c r="G20041"/>
    </row>
    <row r="20042" spans="3:7" x14ac:dyDescent="0.25">
      <c r="C20042" s="15"/>
      <c r="G20042"/>
    </row>
    <row r="20043" spans="3:7" x14ac:dyDescent="0.25">
      <c r="C20043" s="15"/>
      <c r="G20043"/>
    </row>
    <row r="20044" spans="3:7" x14ac:dyDescent="0.25">
      <c r="C20044" s="15"/>
      <c r="G20044"/>
    </row>
    <row r="20045" spans="3:7" x14ac:dyDescent="0.25">
      <c r="C20045" s="15"/>
      <c r="G20045"/>
    </row>
    <row r="20046" spans="3:7" x14ac:dyDescent="0.25">
      <c r="C20046" s="15"/>
      <c r="G20046"/>
    </row>
    <row r="20047" spans="3:7" x14ac:dyDescent="0.25">
      <c r="C20047" s="15"/>
      <c r="G20047"/>
    </row>
    <row r="20048" spans="3:7" x14ac:dyDescent="0.25">
      <c r="C20048" s="15"/>
      <c r="G20048"/>
    </row>
    <row r="20049" spans="3:7" x14ac:dyDescent="0.25">
      <c r="C20049" s="15"/>
      <c r="G20049"/>
    </row>
    <row r="20050" spans="3:7" x14ac:dyDescent="0.25">
      <c r="C20050" s="15"/>
      <c r="G20050"/>
    </row>
    <row r="20051" spans="3:7" x14ac:dyDescent="0.25">
      <c r="C20051" s="15"/>
      <c r="G20051"/>
    </row>
    <row r="20052" spans="3:7" x14ac:dyDescent="0.25">
      <c r="C20052" s="15"/>
      <c r="G20052"/>
    </row>
    <row r="20053" spans="3:7" x14ac:dyDescent="0.25">
      <c r="C20053" s="15"/>
      <c r="G20053"/>
    </row>
    <row r="20054" spans="3:7" x14ac:dyDescent="0.25">
      <c r="C20054" s="15"/>
      <c r="G20054"/>
    </row>
    <row r="20055" spans="3:7" x14ac:dyDescent="0.25">
      <c r="C20055" s="15"/>
      <c r="G20055"/>
    </row>
    <row r="20056" spans="3:7" x14ac:dyDescent="0.25">
      <c r="C20056" s="15"/>
      <c r="G20056"/>
    </row>
    <row r="20057" spans="3:7" x14ac:dyDescent="0.25">
      <c r="C20057" s="15"/>
      <c r="G20057"/>
    </row>
    <row r="20058" spans="3:7" x14ac:dyDescent="0.25">
      <c r="C20058" s="15"/>
      <c r="G20058"/>
    </row>
    <row r="20059" spans="3:7" x14ac:dyDescent="0.25">
      <c r="C20059" s="15"/>
      <c r="G20059"/>
    </row>
    <row r="20060" spans="3:7" x14ac:dyDescent="0.25">
      <c r="C20060" s="15"/>
      <c r="G20060"/>
    </row>
    <row r="20061" spans="3:7" x14ac:dyDescent="0.25">
      <c r="C20061" s="15"/>
      <c r="G20061"/>
    </row>
    <row r="20062" spans="3:7" x14ac:dyDescent="0.25">
      <c r="C20062" s="15"/>
      <c r="G20062"/>
    </row>
    <row r="20063" spans="3:7" x14ac:dyDescent="0.25">
      <c r="C20063" s="15"/>
      <c r="G20063"/>
    </row>
    <row r="20064" spans="3:7" x14ac:dyDescent="0.25">
      <c r="C20064" s="15"/>
      <c r="G20064"/>
    </row>
    <row r="20065" spans="3:7" x14ac:dyDescent="0.25">
      <c r="C20065" s="15"/>
      <c r="G20065"/>
    </row>
    <row r="20066" spans="3:7" x14ac:dyDescent="0.25">
      <c r="C20066" s="15"/>
      <c r="G20066"/>
    </row>
    <row r="20067" spans="3:7" x14ac:dyDescent="0.25">
      <c r="C20067" s="15"/>
      <c r="G20067"/>
    </row>
    <row r="20068" spans="3:7" x14ac:dyDescent="0.25">
      <c r="C20068" s="15"/>
      <c r="G20068"/>
    </row>
    <row r="20069" spans="3:7" x14ac:dyDescent="0.25">
      <c r="C20069" s="15"/>
      <c r="G20069"/>
    </row>
    <row r="20070" spans="3:7" x14ac:dyDescent="0.25">
      <c r="C20070" s="15"/>
      <c r="G20070"/>
    </row>
    <row r="20071" spans="3:7" x14ac:dyDescent="0.25">
      <c r="C20071" s="15"/>
      <c r="G20071"/>
    </row>
    <row r="20072" spans="3:7" x14ac:dyDescent="0.25">
      <c r="C20072" s="15"/>
      <c r="G20072"/>
    </row>
    <row r="20073" spans="3:7" x14ac:dyDescent="0.25">
      <c r="C20073" s="15"/>
      <c r="G20073"/>
    </row>
    <row r="20074" spans="3:7" x14ac:dyDescent="0.25">
      <c r="C20074" s="15"/>
      <c r="G20074"/>
    </row>
    <row r="20075" spans="3:7" x14ac:dyDescent="0.25">
      <c r="C20075" s="15"/>
      <c r="G20075"/>
    </row>
    <row r="20076" spans="3:7" x14ac:dyDescent="0.25">
      <c r="C20076" s="15"/>
      <c r="G20076"/>
    </row>
    <row r="20077" spans="3:7" x14ac:dyDescent="0.25">
      <c r="C20077" s="15"/>
      <c r="G20077"/>
    </row>
    <row r="20078" spans="3:7" x14ac:dyDescent="0.25">
      <c r="C20078" s="15"/>
      <c r="G20078"/>
    </row>
    <row r="20079" spans="3:7" x14ac:dyDescent="0.25">
      <c r="C20079" s="15"/>
      <c r="G20079"/>
    </row>
    <row r="20080" spans="3:7" x14ac:dyDescent="0.25">
      <c r="C20080" s="15"/>
      <c r="G20080"/>
    </row>
    <row r="20081" spans="3:7" x14ac:dyDescent="0.25">
      <c r="C20081" s="15"/>
      <c r="G20081"/>
    </row>
    <row r="20082" spans="3:7" x14ac:dyDescent="0.25">
      <c r="C20082" s="15"/>
      <c r="G20082"/>
    </row>
    <row r="20083" spans="3:7" x14ac:dyDescent="0.25">
      <c r="C20083" s="15"/>
      <c r="G20083"/>
    </row>
    <row r="20084" spans="3:7" x14ac:dyDescent="0.25">
      <c r="C20084" s="15"/>
      <c r="G20084"/>
    </row>
    <row r="20085" spans="3:7" x14ac:dyDescent="0.25">
      <c r="C20085" s="15"/>
      <c r="G20085"/>
    </row>
    <row r="20086" spans="3:7" x14ac:dyDescent="0.25">
      <c r="C20086" s="15"/>
      <c r="G20086"/>
    </row>
    <row r="20087" spans="3:7" x14ac:dyDescent="0.25">
      <c r="C20087" s="15"/>
      <c r="G20087"/>
    </row>
    <row r="20088" spans="3:7" x14ac:dyDescent="0.25">
      <c r="C20088" s="15"/>
      <c r="G20088"/>
    </row>
    <row r="20089" spans="3:7" x14ac:dyDescent="0.25">
      <c r="C20089" s="15"/>
      <c r="G20089"/>
    </row>
    <row r="20090" spans="3:7" x14ac:dyDescent="0.25">
      <c r="C20090" s="15"/>
      <c r="G20090"/>
    </row>
    <row r="20091" spans="3:7" x14ac:dyDescent="0.25">
      <c r="C20091" s="15"/>
      <c r="G20091"/>
    </row>
    <row r="20092" spans="3:7" x14ac:dyDescent="0.25">
      <c r="C20092" s="15"/>
      <c r="G20092"/>
    </row>
    <row r="20093" spans="3:7" x14ac:dyDescent="0.25">
      <c r="C20093" s="15"/>
      <c r="G20093"/>
    </row>
    <row r="20094" spans="3:7" x14ac:dyDescent="0.25">
      <c r="C20094" s="15"/>
      <c r="G20094"/>
    </row>
    <row r="20095" spans="3:7" x14ac:dyDescent="0.25">
      <c r="C20095" s="15"/>
      <c r="G20095"/>
    </row>
    <row r="20096" spans="3:7" x14ac:dyDescent="0.25">
      <c r="C20096" s="15"/>
      <c r="G20096"/>
    </row>
    <row r="20097" spans="3:7" x14ac:dyDescent="0.25">
      <c r="C20097" s="15"/>
      <c r="G20097"/>
    </row>
    <row r="20098" spans="3:7" x14ac:dyDescent="0.25">
      <c r="C20098" s="15"/>
      <c r="G20098"/>
    </row>
    <row r="20099" spans="3:7" x14ac:dyDescent="0.25">
      <c r="C20099" s="15"/>
      <c r="G20099"/>
    </row>
    <row r="20100" spans="3:7" x14ac:dyDescent="0.25">
      <c r="C20100" s="15"/>
      <c r="G20100"/>
    </row>
    <row r="20101" spans="3:7" x14ac:dyDescent="0.25">
      <c r="C20101" s="15"/>
      <c r="G20101"/>
    </row>
    <row r="20102" spans="3:7" x14ac:dyDescent="0.25">
      <c r="C20102" s="15"/>
      <c r="G20102"/>
    </row>
    <row r="20103" spans="3:7" x14ac:dyDescent="0.25">
      <c r="C20103" s="15"/>
      <c r="G20103"/>
    </row>
    <row r="20104" spans="3:7" x14ac:dyDescent="0.25">
      <c r="C20104" s="15"/>
      <c r="G20104"/>
    </row>
    <row r="20105" spans="3:7" x14ac:dyDescent="0.25">
      <c r="C20105" s="15"/>
      <c r="G20105"/>
    </row>
    <row r="20106" spans="3:7" x14ac:dyDescent="0.25">
      <c r="C20106" s="15"/>
      <c r="G20106"/>
    </row>
    <row r="20107" spans="3:7" x14ac:dyDescent="0.25">
      <c r="C20107" s="15"/>
      <c r="G20107"/>
    </row>
    <row r="20108" spans="3:7" x14ac:dyDescent="0.25">
      <c r="C20108" s="15"/>
      <c r="G20108"/>
    </row>
    <row r="20109" spans="3:7" x14ac:dyDescent="0.25">
      <c r="C20109" s="15"/>
      <c r="G20109"/>
    </row>
    <row r="20110" spans="3:7" x14ac:dyDescent="0.25">
      <c r="C20110" s="15"/>
      <c r="G20110"/>
    </row>
    <row r="20111" spans="3:7" x14ac:dyDescent="0.25">
      <c r="C20111" s="15"/>
      <c r="G20111"/>
    </row>
    <row r="20112" spans="3:7" x14ac:dyDescent="0.25">
      <c r="C20112" s="15"/>
      <c r="G20112"/>
    </row>
    <row r="20113" spans="3:7" x14ac:dyDescent="0.25">
      <c r="C20113" s="15"/>
      <c r="G20113"/>
    </row>
    <row r="20114" spans="3:7" x14ac:dyDescent="0.25">
      <c r="C20114" s="15"/>
      <c r="G20114"/>
    </row>
    <row r="20115" spans="3:7" x14ac:dyDescent="0.25">
      <c r="C20115" s="15"/>
      <c r="G20115"/>
    </row>
    <row r="20116" spans="3:7" x14ac:dyDescent="0.25">
      <c r="C20116" s="15"/>
      <c r="G20116"/>
    </row>
    <row r="20117" spans="3:7" x14ac:dyDescent="0.25">
      <c r="C20117" s="15"/>
      <c r="G20117"/>
    </row>
    <row r="20118" spans="3:7" x14ac:dyDescent="0.25">
      <c r="C20118" s="15"/>
      <c r="G20118"/>
    </row>
    <row r="20119" spans="3:7" x14ac:dyDescent="0.25">
      <c r="C20119" s="15"/>
      <c r="G20119"/>
    </row>
    <row r="20120" spans="3:7" x14ac:dyDescent="0.25">
      <c r="C20120" s="15"/>
      <c r="G20120"/>
    </row>
    <row r="20121" spans="3:7" x14ac:dyDescent="0.25">
      <c r="C20121" s="15"/>
      <c r="G20121"/>
    </row>
    <row r="20122" spans="3:7" x14ac:dyDescent="0.25">
      <c r="C20122" s="15"/>
      <c r="G20122"/>
    </row>
    <row r="20123" spans="3:7" x14ac:dyDescent="0.25">
      <c r="C20123" s="15"/>
      <c r="G20123"/>
    </row>
    <row r="20124" spans="3:7" x14ac:dyDescent="0.25">
      <c r="C20124" s="15"/>
      <c r="G20124"/>
    </row>
    <row r="20125" spans="3:7" x14ac:dyDescent="0.25">
      <c r="C20125" s="15"/>
      <c r="G20125"/>
    </row>
    <row r="20126" spans="3:7" x14ac:dyDescent="0.25">
      <c r="C20126" s="15"/>
      <c r="G20126"/>
    </row>
    <row r="20127" spans="3:7" x14ac:dyDescent="0.25">
      <c r="C20127" s="15"/>
      <c r="G20127"/>
    </row>
    <row r="20128" spans="3:7" x14ac:dyDescent="0.25">
      <c r="C20128" s="15"/>
      <c r="G20128"/>
    </row>
    <row r="20129" spans="3:7" x14ac:dyDescent="0.25">
      <c r="C20129" s="15"/>
      <c r="G20129"/>
    </row>
    <row r="20130" spans="3:7" x14ac:dyDescent="0.25">
      <c r="C20130" s="15"/>
      <c r="G20130"/>
    </row>
    <row r="20131" spans="3:7" x14ac:dyDescent="0.25">
      <c r="C20131" s="15"/>
      <c r="G20131"/>
    </row>
    <row r="20132" spans="3:7" x14ac:dyDescent="0.25">
      <c r="C20132" s="15"/>
      <c r="G20132"/>
    </row>
    <row r="20133" spans="3:7" x14ac:dyDescent="0.25">
      <c r="C20133" s="15"/>
      <c r="G20133"/>
    </row>
    <row r="20134" spans="3:7" x14ac:dyDescent="0.25">
      <c r="C20134" s="15"/>
      <c r="G20134"/>
    </row>
    <row r="20135" spans="3:7" x14ac:dyDescent="0.25">
      <c r="C20135" s="15"/>
      <c r="G20135"/>
    </row>
    <row r="20136" spans="3:7" x14ac:dyDescent="0.25">
      <c r="C20136" s="15"/>
      <c r="G20136"/>
    </row>
    <row r="20137" spans="3:7" x14ac:dyDescent="0.25">
      <c r="C20137" s="15"/>
      <c r="G20137"/>
    </row>
    <row r="20138" spans="3:7" x14ac:dyDescent="0.25">
      <c r="C20138" s="15"/>
      <c r="G20138"/>
    </row>
    <row r="20139" spans="3:7" x14ac:dyDescent="0.25">
      <c r="C20139" s="15"/>
      <c r="G20139"/>
    </row>
    <row r="20140" spans="3:7" x14ac:dyDescent="0.25">
      <c r="C20140" s="15"/>
      <c r="G20140"/>
    </row>
    <row r="20141" spans="3:7" x14ac:dyDescent="0.25">
      <c r="C20141" s="15"/>
      <c r="G20141"/>
    </row>
    <row r="20142" spans="3:7" x14ac:dyDescent="0.25">
      <c r="C20142" s="15"/>
      <c r="G20142"/>
    </row>
    <row r="20143" spans="3:7" x14ac:dyDescent="0.25">
      <c r="C20143" s="15"/>
      <c r="G20143"/>
    </row>
    <row r="20144" spans="3:7" x14ac:dyDescent="0.25">
      <c r="C20144" s="15"/>
      <c r="G20144"/>
    </row>
    <row r="20145" spans="3:7" x14ac:dyDescent="0.25">
      <c r="C20145" s="15"/>
      <c r="G20145"/>
    </row>
    <row r="20146" spans="3:7" x14ac:dyDescent="0.25">
      <c r="C20146" s="15"/>
      <c r="G20146"/>
    </row>
    <row r="20147" spans="3:7" x14ac:dyDescent="0.25">
      <c r="C20147" s="15"/>
      <c r="G20147"/>
    </row>
    <row r="20148" spans="3:7" x14ac:dyDescent="0.25">
      <c r="C20148" s="15"/>
      <c r="G20148"/>
    </row>
    <row r="20149" spans="3:7" x14ac:dyDescent="0.25">
      <c r="C20149" s="15"/>
      <c r="G20149"/>
    </row>
    <row r="20150" spans="3:7" x14ac:dyDescent="0.25">
      <c r="C20150" s="15"/>
      <c r="G20150"/>
    </row>
    <row r="20151" spans="3:7" x14ac:dyDescent="0.25">
      <c r="C20151" s="15"/>
      <c r="G20151"/>
    </row>
    <row r="20152" spans="3:7" x14ac:dyDescent="0.25">
      <c r="C20152" s="15"/>
      <c r="G20152"/>
    </row>
    <row r="20153" spans="3:7" x14ac:dyDescent="0.25">
      <c r="C20153" s="15"/>
      <c r="G20153"/>
    </row>
    <row r="20154" spans="3:7" x14ac:dyDescent="0.25">
      <c r="C20154" s="15"/>
      <c r="G20154"/>
    </row>
    <row r="20155" spans="3:7" x14ac:dyDescent="0.25">
      <c r="C20155" s="15"/>
      <c r="G20155"/>
    </row>
    <row r="20156" spans="3:7" x14ac:dyDescent="0.25">
      <c r="C20156" s="15"/>
      <c r="G20156"/>
    </row>
    <row r="20157" spans="3:7" x14ac:dyDescent="0.25">
      <c r="C20157" s="15"/>
      <c r="G20157"/>
    </row>
    <row r="20158" spans="3:7" x14ac:dyDescent="0.25">
      <c r="C20158" s="15"/>
      <c r="G20158"/>
    </row>
    <row r="20159" spans="3:7" x14ac:dyDescent="0.25">
      <c r="C20159" s="15"/>
      <c r="G20159"/>
    </row>
    <row r="20160" spans="3:7" x14ac:dyDescent="0.25">
      <c r="C20160" s="15"/>
      <c r="G20160"/>
    </row>
    <row r="20161" spans="3:7" x14ac:dyDescent="0.25">
      <c r="C20161" s="15"/>
      <c r="G20161"/>
    </row>
    <row r="20162" spans="3:7" x14ac:dyDescent="0.25">
      <c r="C20162" s="15"/>
      <c r="G20162"/>
    </row>
    <row r="20163" spans="3:7" x14ac:dyDescent="0.25">
      <c r="C20163" s="15"/>
      <c r="G20163"/>
    </row>
    <row r="20164" spans="3:7" x14ac:dyDescent="0.25">
      <c r="C20164" s="15"/>
      <c r="G20164"/>
    </row>
    <row r="20165" spans="3:7" x14ac:dyDescent="0.25">
      <c r="C20165" s="15"/>
      <c r="G20165"/>
    </row>
    <row r="20166" spans="3:7" x14ac:dyDescent="0.25">
      <c r="C20166" s="15"/>
      <c r="G20166"/>
    </row>
    <row r="20167" spans="3:7" x14ac:dyDescent="0.25">
      <c r="C20167" s="15"/>
      <c r="G20167"/>
    </row>
    <row r="20168" spans="3:7" x14ac:dyDescent="0.25">
      <c r="C20168" s="15"/>
      <c r="G20168"/>
    </row>
    <row r="20169" spans="3:7" x14ac:dyDescent="0.25">
      <c r="C20169" s="15"/>
      <c r="G20169"/>
    </row>
    <row r="20170" spans="3:7" x14ac:dyDescent="0.25">
      <c r="C20170" s="15"/>
      <c r="G20170"/>
    </row>
    <row r="20171" spans="3:7" x14ac:dyDescent="0.25">
      <c r="C20171" s="15"/>
      <c r="G20171"/>
    </row>
    <row r="20172" spans="3:7" x14ac:dyDescent="0.25">
      <c r="C20172" s="15"/>
      <c r="G20172"/>
    </row>
    <row r="20173" spans="3:7" x14ac:dyDescent="0.25">
      <c r="C20173" s="15"/>
      <c r="G20173"/>
    </row>
    <row r="20174" spans="3:7" x14ac:dyDescent="0.25">
      <c r="C20174" s="15"/>
      <c r="G20174"/>
    </row>
    <row r="20175" spans="3:7" x14ac:dyDescent="0.25">
      <c r="C20175" s="15"/>
      <c r="G20175"/>
    </row>
    <row r="20176" spans="3:7" x14ac:dyDescent="0.25">
      <c r="C20176" s="15"/>
      <c r="G20176"/>
    </row>
    <row r="20177" spans="3:7" x14ac:dyDescent="0.25">
      <c r="C20177" s="15"/>
      <c r="G20177"/>
    </row>
    <row r="20178" spans="3:7" x14ac:dyDescent="0.25">
      <c r="C20178" s="15"/>
      <c r="G20178"/>
    </row>
    <row r="20179" spans="3:7" x14ac:dyDescent="0.25">
      <c r="C20179" s="15"/>
      <c r="G20179"/>
    </row>
    <row r="20180" spans="3:7" x14ac:dyDescent="0.25">
      <c r="C20180" s="15"/>
      <c r="G20180"/>
    </row>
    <row r="20181" spans="3:7" x14ac:dyDescent="0.25">
      <c r="C20181" s="15"/>
      <c r="G20181"/>
    </row>
    <row r="20182" spans="3:7" x14ac:dyDescent="0.25">
      <c r="C20182" s="15"/>
      <c r="G20182"/>
    </row>
    <row r="20183" spans="3:7" x14ac:dyDescent="0.25">
      <c r="C20183" s="15"/>
      <c r="G20183"/>
    </row>
    <row r="20184" spans="3:7" x14ac:dyDescent="0.25">
      <c r="C20184" s="15"/>
      <c r="G20184"/>
    </row>
    <row r="20185" spans="3:7" x14ac:dyDescent="0.25">
      <c r="C20185" s="15"/>
      <c r="G20185"/>
    </row>
    <row r="20186" spans="3:7" x14ac:dyDescent="0.25">
      <c r="C20186" s="15"/>
      <c r="G20186"/>
    </row>
    <row r="20187" spans="3:7" x14ac:dyDescent="0.25">
      <c r="C20187" s="15"/>
      <c r="G20187"/>
    </row>
    <row r="20188" spans="3:7" x14ac:dyDescent="0.25">
      <c r="C20188" s="15"/>
      <c r="G20188"/>
    </row>
    <row r="20189" spans="3:7" x14ac:dyDescent="0.25">
      <c r="C20189" s="15"/>
      <c r="G20189"/>
    </row>
    <row r="20190" spans="3:7" x14ac:dyDescent="0.25">
      <c r="C20190" s="15"/>
      <c r="G20190"/>
    </row>
    <row r="20191" spans="3:7" x14ac:dyDescent="0.25">
      <c r="C20191" s="15"/>
      <c r="G20191"/>
    </row>
    <row r="20192" spans="3:7" x14ac:dyDescent="0.25">
      <c r="C20192" s="15"/>
      <c r="G20192"/>
    </row>
    <row r="20193" spans="3:7" x14ac:dyDescent="0.25">
      <c r="C20193" s="15"/>
      <c r="G20193"/>
    </row>
    <row r="20194" spans="3:7" x14ac:dyDescent="0.25">
      <c r="C20194" s="15"/>
      <c r="G20194"/>
    </row>
    <row r="20195" spans="3:7" x14ac:dyDescent="0.25">
      <c r="C20195" s="15"/>
      <c r="G20195"/>
    </row>
    <row r="20196" spans="3:7" x14ac:dyDescent="0.25">
      <c r="C20196" s="15"/>
      <c r="G20196"/>
    </row>
    <row r="20197" spans="3:7" x14ac:dyDescent="0.25">
      <c r="C20197" s="15"/>
      <c r="G20197"/>
    </row>
    <row r="20198" spans="3:7" x14ac:dyDescent="0.25">
      <c r="C20198" s="15"/>
      <c r="G20198"/>
    </row>
    <row r="20199" spans="3:7" x14ac:dyDescent="0.25">
      <c r="C20199" s="15"/>
      <c r="G20199"/>
    </row>
    <row r="20200" spans="3:7" x14ac:dyDescent="0.25">
      <c r="C20200" s="15"/>
      <c r="G20200"/>
    </row>
    <row r="20201" spans="3:7" x14ac:dyDescent="0.25">
      <c r="C20201" s="15"/>
      <c r="G20201"/>
    </row>
    <row r="20202" spans="3:7" x14ac:dyDescent="0.25">
      <c r="C20202" s="15"/>
      <c r="G20202"/>
    </row>
    <row r="20203" spans="3:7" x14ac:dyDescent="0.25">
      <c r="C20203" s="15"/>
      <c r="G20203"/>
    </row>
    <row r="20204" spans="3:7" x14ac:dyDescent="0.25">
      <c r="C20204" s="15"/>
      <c r="G20204"/>
    </row>
    <row r="20205" spans="3:7" x14ac:dyDescent="0.25">
      <c r="C20205" s="15"/>
      <c r="G20205"/>
    </row>
    <row r="20206" spans="3:7" x14ac:dyDescent="0.25">
      <c r="C20206" s="15"/>
      <c r="G20206"/>
    </row>
    <row r="20207" spans="3:7" x14ac:dyDescent="0.25">
      <c r="C20207" s="15"/>
      <c r="G20207"/>
    </row>
    <row r="20208" spans="3:7" x14ac:dyDescent="0.25">
      <c r="C20208" s="15"/>
      <c r="G20208"/>
    </row>
    <row r="20209" spans="3:7" x14ac:dyDescent="0.25">
      <c r="C20209" s="15"/>
      <c r="G20209"/>
    </row>
    <row r="20210" spans="3:7" x14ac:dyDescent="0.25">
      <c r="C20210" s="15"/>
      <c r="G20210"/>
    </row>
    <row r="20211" spans="3:7" x14ac:dyDescent="0.25">
      <c r="C20211" s="15"/>
      <c r="G20211"/>
    </row>
    <row r="20212" spans="3:7" x14ac:dyDescent="0.25">
      <c r="C20212" s="15"/>
      <c r="G20212"/>
    </row>
    <row r="20213" spans="3:7" x14ac:dyDescent="0.25">
      <c r="C20213" s="15"/>
      <c r="G20213"/>
    </row>
    <row r="20214" spans="3:7" x14ac:dyDescent="0.25">
      <c r="C20214" s="15"/>
      <c r="G20214"/>
    </row>
    <row r="20215" spans="3:7" x14ac:dyDescent="0.25">
      <c r="C20215" s="15"/>
      <c r="G20215"/>
    </row>
    <row r="20216" spans="3:7" x14ac:dyDescent="0.25">
      <c r="C20216" s="15"/>
      <c r="G20216"/>
    </row>
    <row r="20217" spans="3:7" x14ac:dyDescent="0.25">
      <c r="C20217" s="15"/>
      <c r="G20217"/>
    </row>
    <row r="20218" spans="3:7" x14ac:dyDescent="0.25">
      <c r="C20218" s="15"/>
      <c r="G20218"/>
    </row>
    <row r="20219" spans="3:7" x14ac:dyDescent="0.25">
      <c r="C20219" s="15"/>
      <c r="G20219"/>
    </row>
    <row r="20220" spans="3:7" x14ac:dyDescent="0.25">
      <c r="C20220" s="15"/>
      <c r="G20220"/>
    </row>
    <row r="20221" spans="3:7" x14ac:dyDescent="0.25">
      <c r="C20221" s="15"/>
      <c r="G20221"/>
    </row>
    <row r="20222" spans="3:7" x14ac:dyDescent="0.25">
      <c r="C20222" s="15"/>
      <c r="G20222"/>
    </row>
    <row r="20223" spans="3:7" x14ac:dyDescent="0.25">
      <c r="C20223" s="15"/>
      <c r="G20223"/>
    </row>
    <row r="20224" spans="3:7" x14ac:dyDescent="0.25">
      <c r="C20224" s="15"/>
      <c r="G20224"/>
    </row>
    <row r="20225" spans="3:7" x14ac:dyDescent="0.25">
      <c r="C20225" s="15"/>
      <c r="G20225"/>
    </row>
    <row r="20226" spans="3:7" x14ac:dyDescent="0.25">
      <c r="C20226" s="15"/>
      <c r="G20226"/>
    </row>
    <row r="20227" spans="3:7" x14ac:dyDescent="0.25">
      <c r="C20227" s="15"/>
      <c r="G20227"/>
    </row>
    <row r="20228" spans="3:7" x14ac:dyDescent="0.25">
      <c r="C20228" s="15"/>
      <c r="G20228"/>
    </row>
    <row r="20229" spans="3:7" x14ac:dyDescent="0.25">
      <c r="C20229" s="15"/>
      <c r="G20229"/>
    </row>
    <row r="20230" spans="3:7" x14ac:dyDescent="0.25">
      <c r="C20230" s="15"/>
      <c r="G20230"/>
    </row>
    <row r="20231" spans="3:7" x14ac:dyDescent="0.25">
      <c r="C20231" s="15"/>
      <c r="G20231"/>
    </row>
    <row r="20232" spans="3:7" x14ac:dyDescent="0.25">
      <c r="C20232" s="15"/>
      <c r="G20232"/>
    </row>
    <row r="20233" spans="3:7" x14ac:dyDescent="0.25">
      <c r="C20233" s="15"/>
      <c r="G20233"/>
    </row>
    <row r="20234" spans="3:7" x14ac:dyDescent="0.25">
      <c r="C20234" s="15"/>
      <c r="G20234"/>
    </row>
    <row r="20235" spans="3:7" x14ac:dyDescent="0.25">
      <c r="C20235" s="15"/>
      <c r="G20235"/>
    </row>
    <row r="20236" spans="3:7" x14ac:dyDescent="0.25">
      <c r="C20236" s="15"/>
      <c r="G20236"/>
    </row>
    <row r="20237" spans="3:7" x14ac:dyDescent="0.25">
      <c r="C20237" s="15"/>
      <c r="G20237"/>
    </row>
    <row r="20238" spans="3:7" x14ac:dyDescent="0.25">
      <c r="C20238" s="15"/>
      <c r="G20238"/>
    </row>
    <row r="20239" spans="3:7" x14ac:dyDescent="0.25">
      <c r="C20239" s="15"/>
      <c r="G20239"/>
    </row>
    <row r="20240" spans="3:7" x14ac:dyDescent="0.25">
      <c r="C20240" s="15"/>
      <c r="G20240"/>
    </row>
    <row r="20241" spans="3:7" x14ac:dyDescent="0.25">
      <c r="C20241" s="15"/>
      <c r="G20241"/>
    </row>
    <row r="20242" spans="3:7" x14ac:dyDescent="0.25">
      <c r="C20242" s="15"/>
      <c r="G20242"/>
    </row>
    <row r="20243" spans="3:7" x14ac:dyDescent="0.25">
      <c r="C20243" s="15"/>
      <c r="G20243"/>
    </row>
    <row r="20244" spans="3:7" x14ac:dyDescent="0.25">
      <c r="C20244" s="15"/>
      <c r="G20244"/>
    </row>
    <row r="20245" spans="3:7" x14ac:dyDescent="0.25">
      <c r="C20245" s="15"/>
      <c r="G20245"/>
    </row>
    <row r="20246" spans="3:7" x14ac:dyDescent="0.25">
      <c r="C20246" s="15"/>
      <c r="G20246"/>
    </row>
    <row r="20247" spans="3:7" x14ac:dyDescent="0.25">
      <c r="C20247" s="15"/>
      <c r="G20247"/>
    </row>
    <row r="20248" spans="3:7" x14ac:dyDescent="0.25">
      <c r="C20248" s="15"/>
      <c r="G20248"/>
    </row>
    <row r="20249" spans="3:7" x14ac:dyDescent="0.25">
      <c r="C20249" s="15"/>
      <c r="G20249"/>
    </row>
    <row r="20250" spans="3:7" x14ac:dyDescent="0.25">
      <c r="C20250" s="15"/>
      <c r="G20250"/>
    </row>
    <row r="20251" spans="3:7" x14ac:dyDescent="0.25">
      <c r="C20251" s="15"/>
      <c r="G20251"/>
    </row>
    <row r="20252" spans="3:7" x14ac:dyDescent="0.25">
      <c r="C20252" s="15"/>
      <c r="G20252"/>
    </row>
    <row r="20253" spans="3:7" x14ac:dyDescent="0.25">
      <c r="C20253" s="15"/>
      <c r="G20253"/>
    </row>
    <row r="20254" spans="3:7" x14ac:dyDescent="0.25">
      <c r="C20254" s="15"/>
      <c r="G20254"/>
    </row>
    <row r="20255" spans="3:7" x14ac:dyDescent="0.25">
      <c r="C20255" s="15"/>
      <c r="G20255"/>
    </row>
    <row r="20256" spans="3:7" x14ac:dyDescent="0.25">
      <c r="C20256" s="15"/>
      <c r="G20256"/>
    </row>
    <row r="20257" spans="3:7" x14ac:dyDescent="0.25">
      <c r="C20257" s="15"/>
      <c r="G20257"/>
    </row>
    <row r="20258" spans="3:7" x14ac:dyDescent="0.25">
      <c r="C20258" s="15"/>
      <c r="G20258"/>
    </row>
    <row r="20259" spans="3:7" x14ac:dyDescent="0.25">
      <c r="C20259" s="15"/>
      <c r="G20259"/>
    </row>
    <row r="20260" spans="3:7" x14ac:dyDescent="0.25">
      <c r="C20260" s="15"/>
      <c r="G20260"/>
    </row>
    <row r="20261" spans="3:7" x14ac:dyDescent="0.25">
      <c r="C20261" s="15"/>
      <c r="G20261"/>
    </row>
    <row r="20262" spans="3:7" x14ac:dyDescent="0.25">
      <c r="C20262" s="15"/>
      <c r="G20262"/>
    </row>
    <row r="20263" spans="3:7" x14ac:dyDescent="0.25">
      <c r="C20263" s="15"/>
      <c r="G20263"/>
    </row>
    <row r="20264" spans="3:7" x14ac:dyDescent="0.25">
      <c r="C20264" s="15"/>
      <c r="G20264"/>
    </row>
    <row r="20265" spans="3:7" x14ac:dyDescent="0.25">
      <c r="C20265" s="15"/>
      <c r="G20265"/>
    </row>
    <row r="20266" spans="3:7" x14ac:dyDescent="0.25">
      <c r="C20266" s="15"/>
      <c r="G20266"/>
    </row>
    <row r="20267" spans="3:7" x14ac:dyDescent="0.25">
      <c r="C20267" s="15"/>
      <c r="G20267"/>
    </row>
    <row r="20268" spans="3:7" x14ac:dyDescent="0.25">
      <c r="C20268" s="15"/>
      <c r="G20268"/>
    </row>
    <row r="20269" spans="3:7" x14ac:dyDescent="0.25">
      <c r="C20269" s="15"/>
      <c r="G20269"/>
    </row>
    <row r="20270" spans="3:7" x14ac:dyDescent="0.25">
      <c r="C20270" s="15"/>
      <c r="G20270"/>
    </row>
    <row r="20271" spans="3:7" x14ac:dyDescent="0.25">
      <c r="C20271" s="15"/>
      <c r="G20271"/>
    </row>
    <row r="20272" spans="3:7" x14ac:dyDescent="0.25">
      <c r="C20272" s="15"/>
      <c r="G20272"/>
    </row>
    <row r="20273" spans="3:7" x14ac:dyDescent="0.25">
      <c r="C20273" s="15"/>
      <c r="G20273"/>
    </row>
    <row r="20274" spans="3:7" x14ac:dyDescent="0.25">
      <c r="C20274" s="15"/>
      <c r="G20274"/>
    </row>
    <row r="20275" spans="3:7" x14ac:dyDescent="0.25">
      <c r="C20275" s="15"/>
      <c r="G20275"/>
    </row>
    <row r="20276" spans="3:7" x14ac:dyDescent="0.25">
      <c r="C20276" s="15"/>
      <c r="G20276"/>
    </row>
    <row r="20277" spans="3:7" x14ac:dyDescent="0.25">
      <c r="C20277" s="15"/>
      <c r="G20277"/>
    </row>
    <row r="20278" spans="3:7" x14ac:dyDescent="0.25">
      <c r="C20278" s="15"/>
      <c r="G20278"/>
    </row>
    <row r="20279" spans="3:7" x14ac:dyDescent="0.25">
      <c r="C20279" s="15"/>
      <c r="G20279"/>
    </row>
    <row r="20280" spans="3:7" x14ac:dyDescent="0.25">
      <c r="C20280" s="15"/>
      <c r="G20280"/>
    </row>
    <row r="20281" spans="3:7" x14ac:dyDescent="0.25">
      <c r="C20281" s="15"/>
      <c r="G20281"/>
    </row>
    <row r="20282" spans="3:7" x14ac:dyDescent="0.25">
      <c r="C20282" s="15"/>
      <c r="G20282"/>
    </row>
    <row r="20283" spans="3:7" x14ac:dyDescent="0.25">
      <c r="C20283" s="15"/>
      <c r="G20283"/>
    </row>
    <row r="20284" spans="3:7" x14ac:dyDescent="0.25">
      <c r="C20284" s="15"/>
      <c r="G20284"/>
    </row>
    <row r="20285" spans="3:7" x14ac:dyDescent="0.25">
      <c r="C20285" s="15"/>
      <c r="G20285"/>
    </row>
    <row r="20286" spans="3:7" x14ac:dyDescent="0.25">
      <c r="C20286" s="15"/>
      <c r="G20286"/>
    </row>
    <row r="20287" spans="3:7" x14ac:dyDescent="0.25">
      <c r="C20287" s="15"/>
      <c r="G20287"/>
    </row>
    <row r="20288" spans="3:7" x14ac:dyDescent="0.25">
      <c r="C20288" s="15"/>
      <c r="G20288"/>
    </row>
    <row r="20289" spans="3:7" x14ac:dyDescent="0.25">
      <c r="C20289" s="15"/>
      <c r="G20289"/>
    </row>
    <row r="20290" spans="3:7" x14ac:dyDescent="0.25">
      <c r="C20290" s="15"/>
      <c r="G20290"/>
    </row>
    <row r="20291" spans="3:7" x14ac:dyDescent="0.25">
      <c r="C20291" s="15"/>
      <c r="G20291"/>
    </row>
    <row r="20292" spans="3:7" x14ac:dyDescent="0.25">
      <c r="C20292" s="15"/>
      <c r="G20292"/>
    </row>
    <row r="20293" spans="3:7" x14ac:dyDescent="0.25">
      <c r="C20293" s="15"/>
      <c r="G20293"/>
    </row>
    <row r="20294" spans="3:7" x14ac:dyDescent="0.25">
      <c r="C20294" s="15"/>
      <c r="G20294"/>
    </row>
    <row r="20295" spans="3:7" x14ac:dyDescent="0.25">
      <c r="C20295" s="15"/>
      <c r="G20295"/>
    </row>
    <row r="20296" spans="3:7" x14ac:dyDescent="0.25">
      <c r="C20296" s="15"/>
      <c r="G20296"/>
    </row>
    <row r="20297" spans="3:7" x14ac:dyDescent="0.25">
      <c r="C20297" s="15"/>
      <c r="G20297"/>
    </row>
    <row r="20298" spans="3:7" x14ac:dyDescent="0.25">
      <c r="C20298" s="15"/>
      <c r="G20298"/>
    </row>
    <row r="20299" spans="3:7" x14ac:dyDescent="0.25">
      <c r="C20299" s="15"/>
      <c r="G20299"/>
    </row>
    <row r="20300" spans="3:7" x14ac:dyDescent="0.25">
      <c r="C20300" s="15"/>
      <c r="G20300"/>
    </row>
    <row r="20301" spans="3:7" x14ac:dyDescent="0.25">
      <c r="C20301" s="15"/>
      <c r="G20301"/>
    </row>
    <row r="20302" spans="3:7" x14ac:dyDescent="0.25">
      <c r="C20302" s="15"/>
      <c r="G20302"/>
    </row>
    <row r="20303" spans="3:7" x14ac:dyDescent="0.25">
      <c r="C20303" s="15"/>
      <c r="G20303"/>
    </row>
    <row r="20304" spans="3:7" x14ac:dyDescent="0.25">
      <c r="C20304" s="15"/>
      <c r="G20304"/>
    </row>
    <row r="20305" spans="3:7" x14ac:dyDescent="0.25">
      <c r="C20305" s="15"/>
      <c r="G20305"/>
    </row>
    <row r="20306" spans="3:7" x14ac:dyDescent="0.25">
      <c r="C20306" s="15"/>
      <c r="G20306"/>
    </row>
    <row r="20307" spans="3:7" x14ac:dyDescent="0.25">
      <c r="C20307" s="15"/>
      <c r="G20307"/>
    </row>
    <row r="20308" spans="3:7" x14ac:dyDescent="0.25">
      <c r="C20308" s="15"/>
      <c r="G20308"/>
    </row>
    <row r="20309" spans="3:7" x14ac:dyDescent="0.25">
      <c r="C20309" s="15"/>
      <c r="G20309"/>
    </row>
    <row r="20310" spans="3:7" x14ac:dyDescent="0.25">
      <c r="C20310" s="15"/>
      <c r="G20310"/>
    </row>
    <row r="20311" spans="3:7" x14ac:dyDescent="0.25">
      <c r="C20311" s="15"/>
      <c r="G20311"/>
    </row>
    <row r="20312" spans="3:7" x14ac:dyDescent="0.25">
      <c r="C20312" s="15"/>
      <c r="G20312"/>
    </row>
    <row r="20313" spans="3:7" x14ac:dyDescent="0.25">
      <c r="C20313" s="15"/>
      <c r="G20313"/>
    </row>
    <row r="20314" spans="3:7" x14ac:dyDescent="0.25">
      <c r="C20314" s="15"/>
      <c r="G20314"/>
    </row>
    <row r="20315" spans="3:7" x14ac:dyDescent="0.25">
      <c r="C20315" s="15"/>
      <c r="G20315"/>
    </row>
    <row r="20316" spans="3:7" x14ac:dyDescent="0.25">
      <c r="C20316" s="15"/>
      <c r="G20316"/>
    </row>
    <row r="20317" spans="3:7" x14ac:dyDescent="0.25">
      <c r="C20317" s="15"/>
      <c r="G20317"/>
    </row>
    <row r="20318" spans="3:7" x14ac:dyDescent="0.25">
      <c r="C20318" s="15"/>
      <c r="G20318"/>
    </row>
    <row r="20319" spans="3:7" x14ac:dyDescent="0.25">
      <c r="C20319" s="15"/>
      <c r="G20319"/>
    </row>
    <row r="20320" spans="3:7" x14ac:dyDescent="0.25">
      <c r="C20320" s="15"/>
      <c r="G20320"/>
    </row>
    <row r="20321" spans="3:7" x14ac:dyDescent="0.25">
      <c r="C20321" s="15"/>
      <c r="G20321"/>
    </row>
    <row r="20322" spans="3:7" x14ac:dyDescent="0.25">
      <c r="C20322" s="15"/>
      <c r="G20322"/>
    </row>
    <row r="20323" spans="3:7" x14ac:dyDescent="0.25">
      <c r="C20323" s="15"/>
      <c r="G20323"/>
    </row>
    <row r="20324" spans="3:7" x14ac:dyDescent="0.25">
      <c r="C20324" s="15"/>
      <c r="G20324"/>
    </row>
    <row r="20325" spans="3:7" x14ac:dyDescent="0.25">
      <c r="C20325" s="15"/>
      <c r="G20325"/>
    </row>
    <row r="20326" spans="3:7" x14ac:dyDescent="0.25">
      <c r="C20326" s="15"/>
      <c r="G20326"/>
    </row>
    <row r="20327" spans="3:7" x14ac:dyDescent="0.25">
      <c r="C20327" s="15"/>
      <c r="G20327"/>
    </row>
    <row r="20328" spans="3:7" x14ac:dyDescent="0.25">
      <c r="C20328" s="15"/>
      <c r="G20328"/>
    </row>
    <row r="20329" spans="3:7" x14ac:dyDescent="0.25">
      <c r="C20329" s="15"/>
      <c r="G20329"/>
    </row>
    <row r="20330" spans="3:7" x14ac:dyDescent="0.25">
      <c r="C20330" s="15"/>
      <c r="G20330"/>
    </row>
    <row r="20331" spans="3:7" x14ac:dyDescent="0.25">
      <c r="C20331" s="15"/>
      <c r="G20331"/>
    </row>
    <row r="20332" spans="3:7" x14ac:dyDescent="0.25">
      <c r="C20332" s="15"/>
      <c r="G20332"/>
    </row>
    <row r="20333" spans="3:7" x14ac:dyDescent="0.25">
      <c r="C20333" s="15"/>
      <c r="G20333"/>
    </row>
    <row r="20334" spans="3:7" x14ac:dyDescent="0.25">
      <c r="C20334" s="15"/>
      <c r="G20334"/>
    </row>
    <row r="20335" spans="3:7" x14ac:dyDescent="0.25">
      <c r="C20335" s="15"/>
      <c r="G20335"/>
    </row>
    <row r="20336" spans="3:7" x14ac:dyDescent="0.25">
      <c r="C20336" s="15"/>
      <c r="G20336"/>
    </row>
    <row r="20337" spans="3:7" x14ac:dyDescent="0.25">
      <c r="C20337" s="15"/>
      <c r="G20337"/>
    </row>
    <row r="20338" spans="3:7" x14ac:dyDescent="0.25">
      <c r="C20338" s="15"/>
      <c r="G20338"/>
    </row>
    <row r="20339" spans="3:7" x14ac:dyDescent="0.25">
      <c r="C20339" s="15"/>
      <c r="G20339"/>
    </row>
    <row r="20340" spans="3:7" x14ac:dyDescent="0.25">
      <c r="C20340" s="15"/>
      <c r="G20340"/>
    </row>
    <row r="20341" spans="3:7" x14ac:dyDescent="0.25">
      <c r="C20341" s="15"/>
      <c r="G20341"/>
    </row>
    <row r="20342" spans="3:7" x14ac:dyDescent="0.25">
      <c r="C20342" s="15"/>
      <c r="G20342"/>
    </row>
    <row r="20343" spans="3:7" x14ac:dyDescent="0.25">
      <c r="C20343" s="15"/>
      <c r="G20343"/>
    </row>
    <row r="20344" spans="3:7" x14ac:dyDescent="0.25">
      <c r="C20344" s="15"/>
      <c r="G20344"/>
    </row>
    <row r="20345" spans="3:7" x14ac:dyDescent="0.25">
      <c r="C20345" s="15"/>
      <c r="G20345"/>
    </row>
    <row r="20346" spans="3:7" x14ac:dyDescent="0.25">
      <c r="C20346" s="15"/>
      <c r="G20346"/>
    </row>
    <row r="20347" spans="3:7" x14ac:dyDescent="0.25">
      <c r="C20347" s="15"/>
      <c r="G20347"/>
    </row>
    <row r="20348" spans="3:7" x14ac:dyDescent="0.25">
      <c r="C20348" s="15"/>
      <c r="G20348"/>
    </row>
    <row r="20349" spans="3:7" x14ac:dyDescent="0.25">
      <c r="C20349" s="15"/>
      <c r="G20349"/>
    </row>
    <row r="20350" spans="3:7" x14ac:dyDescent="0.25">
      <c r="C20350" s="15"/>
      <c r="G20350"/>
    </row>
    <row r="20351" spans="3:7" x14ac:dyDescent="0.25">
      <c r="C20351" s="15"/>
      <c r="G20351"/>
    </row>
    <row r="20352" spans="3:7" x14ac:dyDescent="0.25">
      <c r="C20352" s="15"/>
      <c r="G20352"/>
    </row>
    <row r="20353" spans="3:7" x14ac:dyDescent="0.25">
      <c r="C20353" s="15"/>
      <c r="G20353"/>
    </row>
    <row r="20354" spans="3:7" x14ac:dyDescent="0.25">
      <c r="C20354" s="15"/>
      <c r="G20354"/>
    </row>
    <row r="20355" spans="3:7" x14ac:dyDescent="0.25">
      <c r="C20355" s="15"/>
      <c r="G20355"/>
    </row>
    <row r="20356" spans="3:7" x14ac:dyDescent="0.25">
      <c r="C20356" s="15"/>
      <c r="G20356"/>
    </row>
    <row r="20357" spans="3:7" x14ac:dyDescent="0.25">
      <c r="C20357" s="15"/>
      <c r="G20357"/>
    </row>
    <row r="20358" spans="3:7" x14ac:dyDescent="0.25">
      <c r="C20358" s="15"/>
      <c r="G20358"/>
    </row>
    <row r="20359" spans="3:7" x14ac:dyDescent="0.25">
      <c r="C20359" s="15"/>
      <c r="G20359"/>
    </row>
    <row r="20360" spans="3:7" x14ac:dyDescent="0.25">
      <c r="C20360" s="15"/>
      <c r="G20360"/>
    </row>
    <row r="20361" spans="3:7" x14ac:dyDescent="0.25">
      <c r="C20361" s="15"/>
      <c r="G20361"/>
    </row>
    <row r="20362" spans="3:7" x14ac:dyDescent="0.25">
      <c r="C20362" s="15"/>
      <c r="G20362"/>
    </row>
    <row r="20363" spans="3:7" x14ac:dyDescent="0.25">
      <c r="C20363" s="15"/>
      <c r="G20363"/>
    </row>
    <row r="20364" spans="3:7" x14ac:dyDescent="0.25">
      <c r="C20364" s="15"/>
      <c r="G20364"/>
    </row>
    <row r="20365" spans="3:7" x14ac:dyDescent="0.25">
      <c r="C20365" s="15"/>
      <c r="G20365"/>
    </row>
    <row r="20366" spans="3:7" x14ac:dyDescent="0.25">
      <c r="C20366" s="15"/>
      <c r="G20366"/>
    </row>
    <row r="20367" spans="3:7" x14ac:dyDescent="0.25">
      <c r="C20367" s="15"/>
      <c r="G20367"/>
    </row>
    <row r="20368" spans="3:7" x14ac:dyDescent="0.25">
      <c r="C20368" s="15"/>
      <c r="G20368"/>
    </row>
    <row r="20369" spans="3:7" x14ac:dyDescent="0.25">
      <c r="C20369" s="15"/>
      <c r="G20369"/>
    </row>
    <row r="20370" spans="3:7" x14ac:dyDescent="0.25">
      <c r="C20370" s="15"/>
      <c r="G20370"/>
    </row>
    <row r="20371" spans="3:7" x14ac:dyDescent="0.25">
      <c r="C20371" s="15"/>
      <c r="G20371"/>
    </row>
    <row r="20372" spans="3:7" x14ac:dyDescent="0.25">
      <c r="C20372" s="15"/>
      <c r="G20372"/>
    </row>
    <row r="20373" spans="3:7" x14ac:dyDescent="0.25">
      <c r="C20373" s="15"/>
      <c r="G20373"/>
    </row>
    <row r="20374" spans="3:7" x14ac:dyDescent="0.25">
      <c r="C20374" s="15"/>
      <c r="G20374"/>
    </row>
    <row r="20375" spans="3:7" x14ac:dyDescent="0.25">
      <c r="C20375" s="15"/>
      <c r="G20375"/>
    </row>
    <row r="20376" spans="3:7" x14ac:dyDescent="0.25">
      <c r="C20376" s="15"/>
      <c r="G20376"/>
    </row>
    <row r="20377" spans="3:7" x14ac:dyDescent="0.25">
      <c r="C20377" s="15"/>
      <c r="G20377"/>
    </row>
    <row r="20378" spans="3:7" x14ac:dyDescent="0.25">
      <c r="C20378" s="15"/>
      <c r="G20378"/>
    </row>
    <row r="20379" spans="3:7" x14ac:dyDescent="0.25">
      <c r="C20379" s="15"/>
      <c r="G20379"/>
    </row>
    <row r="20380" spans="3:7" x14ac:dyDescent="0.25">
      <c r="C20380" s="15"/>
      <c r="G20380"/>
    </row>
    <row r="20381" spans="3:7" x14ac:dyDescent="0.25">
      <c r="C20381" s="15"/>
      <c r="G20381"/>
    </row>
    <row r="20382" spans="3:7" x14ac:dyDescent="0.25">
      <c r="C20382" s="15"/>
      <c r="G20382"/>
    </row>
    <row r="20383" spans="3:7" x14ac:dyDescent="0.25">
      <c r="C20383" s="15"/>
      <c r="G20383"/>
    </row>
    <row r="20384" spans="3:7" x14ac:dyDescent="0.25">
      <c r="C20384" s="15"/>
      <c r="G20384"/>
    </row>
    <row r="20385" spans="3:7" x14ac:dyDescent="0.25">
      <c r="C20385" s="15"/>
      <c r="G20385"/>
    </row>
    <row r="20386" spans="3:7" x14ac:dyDescent="0.25">
      <c r="C20386" s="15"/>
      <c r="G20386"/>
    </row>
    <row r="20387" spans="3:7" x14ac:dyDescent="0.25">
      <c r="C20387" s="15"/>
      <c r="G20387"/>
    </row>
    <row r="20388" spans="3:7" x14ac:dyDescent="0.25">
      <c r="C20388" s="15"/>
      <c r="G20388"/>
    </row>
    <row r="20389" spans="3:7" x14ac:dyDescent="0.25">
      <c r="C20389" s="15"/>
      <c r="G20389"/>
    </row>
    <row r="20390" spans="3:7" x14ac:dyDescent="0.25">
      <c r="C20390" s="15"/>
      <c r="G20390"/>
    </row>
    <row r="20391" spans="3:7" x14ac:dyDescent="0.25">
      <c r="C20391" s="15"/>
      <c r="G20391"/>
    </row>
    <row r="20392" spans="3:7" x14ac:dyDescent="0.25">
      <c r="C20392" s="15"/>
      <c r="G20392"/>
    </row>
    <row r="20393" spans="3:7" x14ac:dyDescent="0.25">
      <c r="C20393" s="15"/>
      <c r="G20393"/>
    </row>
    <row r="20394" spans="3:7" x14ac:dyDescent="0.25">
      <c r="C20394" s="15"/>
      <c r="G20394"/>
    </row>
    <row r="20395" spans="3:7" x14ac:dyDescent="0.25">
      <c r="C20395" s="15"/>
      <c r="G20395"/>
    </row>
    <row r="20396" spans="3:7" x14ac:dyDescent="0.25">
      <c r="C20396" s="15"/>
      <c r="G20396"/>
    </row>
    <row r="20397" spans="3:7" x14ac:dyDescent="0.25">
      <c r="C20397" s="15"/>
      <c r="G20397"/>
    </row>
    <row r="20398" spans="3:7" x14ac:dyDescent="0.25">
      <c r="C20398" s="15"/>
      <c r="G20398"/>
    </row>
    <row r="20399" spans="3:7" x14ac:dyDescent="0.25">
      <c r="C20399" s="15"/>
      <c r="G20399"/>
    </row>
    <row r="20400" spans="3:7" x14ac:dyDescent="0.25">
      <c r="C20400" s="15"/>
      <c r="G20400"/>
    </row>
    <row r="20401" spans="3:7" x14ac:dyDescent="0.25">
      <c r="C20401" s="15"/>
      <c r="G20401"/>
    </row>
    <row r="20402" spans="3:7" x14ac:dyDescent="0.25">
      <c r="C20402" s="15"/>
      <c r="G20402"/>
    </row>
    <row r="20403" spans="3:7" x14ac:dyDescent="0.25">
      <c r="C20403" s="15"/>
      <c r="G20403"/>
    </row>
    <row r="20404" spans="3:7" x14ac:dyDescent="0.25">
      <c r="C20404" s="15"/>
      <c r="G20404"/>
    </row>
    <row r="20405" spans="3:7" x14ac:dyDescent="0.25">
      <c r="C20405" s="15"/>
      <c r="G20405"/>
    </row>
    <row r="20406" spans="3:7" x14ac:dyDescent="0.25">
      <c r="C20406" s="15"/>
      <c r="G20406"/>
    </row>
    <row r="20407" spans="3:7" x14ac:dyDescent="0.25">
      <c r="C20407" s="15"/>
      <c r="G20407"/>
    </row>
    <row r="20408" spans="3:7" x14ac:dyDescent="0.25">
      <c r="C20408" s="15"/>
      <c r="G20408"/>
    </row>
    <row r="20409" spans="3:7" x14ac:dyDescent="0.25">
      <c r="C20409" s="15"/>
      <c r="G20409"/>
    </row>
    <row r="20410" spans="3:7" x14ac:dyDescent="0.25">
      <c r="C20410" s="15"/>
      <c r="G20410"/>
    </row>
    <row r="20411" spans="3:7" x14ac:dyDescent="0.25">
      <c r="C20411" s="15"/>
      <c r="G20411"/>
    </row>
    <row r="20412" spans="3:7" x14ac:dyDescent="0.25">
      <c r="C20412" s="15"/>
      <c r="G20412"/>
    </row>
    <row r="20413" spans="3:7" x14ac:dyDescent="0.25">
      <c r="C20413" s="15"/>
      <c r="G20413"/>
    </row>
    <row r="20414" spans="3:7" x14ac:dyDescent="0.25">
      <c r="C20414" s="15"/>
      <c r="G20414"/>
    </row>
    <row r="20415" spans="3:7" x14ac:dyDescent="0.25">
      <c r="C20415" s="15"/>
      <c r="G20415"/>
    </row>
    <row r="20416" spans="3:7" x14ac:dyDescent="0.25">
      <c r="C20416" s="15"/>
      <c r="G20416"/>
    </row>
    <row r="20417" spans="3:7" x14ac:dyDescent="0.25">
      <c r="C20417" s="15"/>
      <c r="G20417"/>
    </row>
    <row r="20418" spans="3:7" x14ac:dyDescent="0.25">
      <c r="C20418" s="15"/>
      <c r="G20418"/>
    </row>
    <row r="20419" spans="3:7" x14ac:dyDescent="0.25">
      <c r="C20419" s="15"/>
      <c r="G20419"/>
    </row>
    <row r="20420" spans="3:7" x14ac:dyDescent="0.25">
      <c r="C20420" s="15"/>
      <c r="G20420"/>
    </row>
    <row r="20421" spans="3:7" x14ac:dyDescent="0.25">
      <c r="C20421" s="15"/>
      <c r="G20421"/>
    </row>
    <row r="20422" spans="3:7" x14ac:dyDescent="0.25">
      <c r="C20422" s="15"/>
      <c r="G20422"/>
    </row>
    <row r="20423" spans="3:7" x14ac:dyDescent="0.25">
      <c r="C20423" s="15"/>
      <c r="G20423"/>
    </row>
    <row r="20424" spans="3:7" x14ac:dyDescent="0.25">
      <c r="C20424" s="15"/>
      <c r="G20424"/>
    </row>
    <row r="20425" spans="3:7" x14ac:dyDescent="0.25">
      <c r="C20425" s="15"/>
      <c r="G20425"/>
    </row>
    <row r="20426" spans="3:7" x14ac:dyDescent="0.25">
      <c r="C20426" s="15"/>
      <c r="G20426"/>
    </row>
    <row r="20427" spans="3:7" x14ac:dyDescent="0.25">
      <c r="C20427" s="15"/>
      <c r="G20427"/>
    </row>
    <row r="20428" spans="3:7" x14ac:dyDescent="0.25">
      <c r="C20428" s="15"/>
      <c r="G20428"/>
    </row>
    <row r="20429" spans="3:7" x14ac:dyDescent="0.25">
      <c r="C20429" s="15"/>
      <c r="G20429"/>
    </row>
    <row r="20430" spans="3:7" x14ac:dyDescent="0.25">
      <c r="C20430" s="15"/>
      <c r="G20430"/>
    </row>
    <row r="20431" spans="3:7" x14ac:dyDescent="0.25">
      <c r="C20431" s="15"/>
      <c r="G20431"/>
    </row>
    <row r="20432" spans="3:7" x14ac:dyDescent="0.25">
      <c r="C20432" s="15"/>
      <c r="G20432"/>
    </row>
    <row r="20433" spans="3:7" x14ac:dyDescent="0.25">
      <c r="C20433" s="15"/>
      <c r="G20433"/>
    </row>
    <row r="20434" spans="3:7" x14ac:dyDescent="0.25">
      <c r="C20434" s="15"/>
      <c r="G20434"/>
    </row>
    <row r="20435" spans="3:7" x14ac:dyDescent="0.25">
      <c r="C20435" s="15"/>
      <c r="G20435"/>
    </row>
    <row r="20436" spans="3:7" x14ac:dyDescent="0.25">
      <c r="C20436" s="15"/>
      <c r="G20436"/>
    </row>
    <row r="20437" spans="3:7" x14ac:dyDescent="0.25">
      <c r="C20437" s="15"/>
      <c r="G20437"/>
    </row>
    <row r="20438" spans="3:7" x14ac:dyDescent="0.25">
      <c r="C20438" s="15"/>
      <c r="G20438"/>
    </row>
    <row r="20439" spans="3:7" x14ac:dyDescent="0.25">
      <c r="C20439" s="15"/>
      <c r="G20439"/>
    </row>
    <row r="20440" spans="3:7" x14ac:dyDescent="0.25">
      <c r="C20440" s="15"/>
      <c r="G20440"/>
    </row>
    <row r="20441" spans="3:7" x14ac:dyDescent="0.25">
      <c r="C20441" s="15"/>
      <c r="G20441"/>
    </row>
    <row r="20442" spans="3:7" x14ac:dyDescent="0.25">
      <c r="C20442" s="15"/>
      <c r="G20442"/>
    </row>
    <row r="20443" spans="3:7" x14ac:dyDescent="0.25">
      <c r="C20443" s="15"/>
      <c r="G20443"/>
    </row>
    <row r="20444" spans="3:7" x14ac:dyDescent="0.25">
      <c r="C20444" s="15"/>
      <c r="G20444"/>
    </row>
    <row r="20445" spans="3:7" x14ac:dyDescent="0.25">
      <c r="C20445" s="15"/>
      <c r="G20445"/>
    </row>
    <row r="20446" spans="3:7" x14ac:dyDescent="0.25">
      <c r="C20446" s="15"/>
      <c r="G20446"/>
    </row>
    <row r="20447" spans="3:7" x14ac:dyDescent="0.25">
      <c r="C20447" s="15"/>
      <c r="G20447"/>
    </row>
    <row r="20448" spans="3:7" x14ac:dyDescent="0.25">
      <c r="C20448" s="15"/>
      <c r="G20448"/>
    </row>
    <row r="20449" spans="3:7" x14ac:dyDescent="0.25">
      <c r="C20449" s="15"/>
      <c r="G20449"/>
    </row>
    <row r="20450" spans="3:7" x14ac:dyDescent="0.25">
      <c r="C20450" s="15"/>
      <c r="G20450"/>
    </row>
    <row r="20451" spans="3:7" x14ac:dyDescent="0.25">
      <c r="C20451" s="15"/>
      <c r="G20451"/>
    </row>
    <row r="20452" spans="3:7" x14ac:dyDescent="0.25">
      <c r="C20452" s="15"/>
      <c r="G20452"/>
    </row>
    <row r="20453" spans="3:7" x14ac:dyDescent="0.25">
      <c r="C20453" s="15"/>
      <c r="G20453"/>
    </row>
    <row r="20454" spans="3:7" x14ac:dyDescent="0.25">
      <c r="C20454" s="15"/>
      <c r="G20454"/>
    </row>
    <row r="20455" spans="3:7" x14ac:dyDescent="0.25">
      <c r="C20455" s="15"/>
      <c r="G20455"/>
    </row>
    <row r="20456" spans="3:7" x14ac:dyDescent="0.25">
      <c r="C20456" s="15"/>
      <c r="G20456"/>
    </row>
    <row r="20457" spans="3:7" x14ac:dyDescent="0.25">
      <c r="C20457" s="15"/>
      <c r="G20457"/>
    </row>
    <row r="20458" spans="3:7" x14ac:dyDescent="0.25">
      <c r="C20458" s="15"/>
      <c r="G20458"/>
    </row>
    <row r="20459" spans="3:7" x14ac:dyDescent="0.25">
      <c r="C20459" s="15"/>
      <c r="G20459"/>
    </row>
    <row r="20460" spans="3:7" x14ac:dyDescent="0.25">
      <c r="C20460" s="15"/>
      <c r="G20460"/>
    </row>
    <row r="20461" spans="3:7" x14ac:dyDescent="0.25">
      <c r="C20461" s="15"/>
      <c r="G20461"/>
    </row>
    <row r="20462" spans="3:7" x14ac:dyDescent="0.25">
      <c r="C20462" s="15"/>
      <c r="G20462"/>
    </row>
    <row r="20463" spans="3:7" x14ac:dyDescent="0.25">
      <c r="C20463" s="15"/>
      <c r="G20463"/>
    </row>
    <row r="20464" spans="3:7" x14ac:dyDescent="0.25">
      <c r="C20464" s="15"/>
      <c r="G20464"/>
    </row>
    <row r="20465" spans="3:7" x14ac:dyDescent="0.25">
      <c r="C20465" s="15"/>
      <c r="G20465"/>
    </row>
    <row r="20466" spans="3:7" x14ac:dyDescent="0.25">
      <c r="C20466" s="15"/>
      <c r="G20466"/>
    </row>
    <row r="20467" spans="3:7" x14ac:dyDescent="0.25">
      <c r="C20467" s="15"/>
      <c r="G20467"/>
    </row>
    <row r="20468" spans="3:7" x14ac:dyDescent="0.25">
      <c r="C20468" s="15"/>
      <c r="G20468"/>
    </row>
    <row r="20469" spans="3:7" x14ac:dyDescent="0.25">
      <c r="C20469" s="15"/>
      <c r="G20469"/>
    </row>
    <row r="20470" spans="3:7" x14ac:dyDescent="0.25">
      <c r="C20470" s="15"/>
      <c r="G20470"/>
    </row>
    <row r="20471" spans="3:7" x14ac:dyDescent="0.25">
      <c r="C20471" s="15"/>
      <c r="G20471"/>
    </row>
    <row r="20472" spans="3:7" x14ac:dyDescent="0.25">
      <c r="C20472" s="15"/>
      <c r="G20472"/>
    </row>
    <row r="20473" spans="3:7" x14ac:dyDescent="0.25">
      <c r="C20473" s="15"/>
      <c r="G20473"/>
    </row>
    <row r="20474" spans="3:7" x14ac:dyDescent="0.25">
      <c r="C20474" s="15"/>
      <c r="G20474"/>
    </row>
    <row r="20475" spans="3:7" x14ac:dyDescent="0.25">
      <c r="C20475" s="15"/>
      <c r="G20475"/>
    </row>
    <row r="20476" spans="3:7" x14ac:dyDescent="0.25">
      <c r="C20476" s="15"/>
      <c r="G20476"/>
    </row>
    <row r="20477" spans="3:7" x14ac:dyDescent="0.25">
      <c r="C20477" s="15"/>
      <c r="G20477"/>
    </row>
    <row r="20478" spans="3:7" x14ac:dyDescent="0.25">
      <c r="C20478" s="15"/>
      <c r="G20478"/>
    </row>
    <row r="20479" spans="3:7" x14ac:dyDescent="0.25">
      <c r="C20479" s="15"/>
      <c r="G20479"/>
    </row>
    <row r="20480" spans="3:7" x14ac:dyDescent="0.25">
      <c r="C20480" s="15"/>
      <c r="G20480"/>
    </row>
    <row r="20481" spans="3:7" x14ac:dyDescent="0.25">
      <c r="C20481" s="15"/>
      <c r="G20481"/>
    </row>
    <row r="20482" spans="3:7" x14ac:dyDescent="0.25">
      <c r="C20482" s="15"/>
      <c r="G20482"/>
    </row>
    <row r="20483" spans="3:7" x14ac:dyDescent="0.25">
      <c r="C20483" s="15"/>
      <c r="G20483"/>
    </row>
    <row r="20484" spans="3:7" x14ac:dyDescent="0.25">
      <c r="C20484" s="15"/>
      <c r="G20484"/>
    </row>
    <row r="20485" spans="3:7" x14ac:dyDescent="0.25">
      <c r="C20485" s="15"/>
      <c r="G20485"/>
    </row>
    <row r="20486" spans="3:7" x14ac:dyDescent="0.25">
      <c r="C20486" s="15"/>
      <c r="G20486"/>
    </row>
    <row r="20487" spans="3:7" x14ac:dyDescent="0.25">
      <c r="C20487" s="15"/>
      <c r="G20487"/>
    </row>
    <row r="20488" spans="3:7" x14ac:dyDescent="0.25">
      <c r="C20488" s="15"/>
      <c r="G20488"/>
    </row>
    <row r="20489" spans="3:7" x14ac:dyDescent="0.25">
      <c r="C20489" s="15"/>
      <c r="G20489"/>
    </row>
    <row r="20490" spans="3:7" x14ac:dyDescent="0.25">
      <c r="C20490" s="15"/>
      <c r="G20490"/>
    </row>
    <row r="20491" spans="3:7" x14ac:dyDescent="0.25">
      <c r="C20491" s="15"/>
      <c r="G20491"/>
    </row>
    <row r="20492" spans="3:7" x14ac:dyDescent="0.25">
      <c r="C20492" s="15"/>
      <c r="G20492"/>
    </row>
    <row r="20493" spans="3:7" x14ac:dyDescent="0.25">
      <c r="C20493" s="15"/>
      <c r="G20493"/>
    </row>
    <row r="20494" spans="3:7" x14ac:dyDescent="0.25">
      <c r="C20494" s="15"/>
      <c r="G20494"/>
    </row>
    <row r="20495" spans="3:7" x14ac:dyDescent="0.25">
      <c r="C20495" s="15"/>
      <c r="G20495"/>
    </row>
    <row r="20496" spans="3:7" x14ac:dyDescent="0.25">
      <c r="C20496" s="15"/>
      <c r="G20496"/>
    </row>
    <row r="20497" spans="3:7" x14ac:dyDescent="0.25">
      <c r="C20497" s="15"/>
      <c r="G20497"/>
    </row>
    <row r="20498" spans="3:7" x14ac:dyDescent="0.25">
      <c r="C20498" s="15"/>
      <c r="G20498"/>
    </row>
    <row r="20499" spans="3:7" x14ac:dyDescent="0.25">
      <c r="C20499" s="15"/>
      <c r="G20499"/>
    </row>
    <row r="20500" spans="3:7" x14ac:dyDescent="0.25">
      <c r="C20500" s="15"/>
      <c r="G20500"/>
    </row>
    <row r="20501" spans="3:7" x14ac:dyDescent="0.25">
      <c r="C20501" s="15"/>
      <c r="G20501"/>
    </row>
    <row r="20502" spans="3:7" x14ac:dyDescent="0.25">
      <c r="C20502" s="15"/>
      <c r="G20502"/>
    </row>
    <row r="20503" spans="3:7" x14ac:dyDescent="0.25">
      <c r="C20503" s="15"/>
      <c r="G20503"/>
    </row>
    <row r="20504" spans="3:7" x14ac:dyDescent="0.25">
      <c r="C20504" s="15"/>
      <c r="G20504"/>
    </row>
    <row r="20505" spans="3:7" x14ac:dyDescent="0.25">
      <c r="C20505" s="15"/>
      <c r="G20505"/>
    </row>
    <row r="20506" spans="3:7" x14ac:dyDescent="0.25">
      <c r="C20506" s="15"/>
      <c r="G20506"/>
    </row>
    <row r="20507" spans="3:7" x14ac:dyDescent="0.25">
      <c r="C20507" s="15"/>
      <c r="G20507"/>
    </row>
    <row r="20508" spans="3:7" x14ac:dyDescent="0.25">
      <c r="C20508" s="15"/>
      <c r="G20508"/>
    </row>
    <row r="20509" spans="3:7" x14ac:dyDescent="0.25">
      <c r="C20509" s="15"/>
      <c r="G20509"/>
    </row>
    <row r="20510" spans="3:7" x14ac:dyDescent="0.25">
      <c r="C20510" s="15"/>
      <c r="G20510"/>
    </row>
    <row r="20511" spans="3:7" x14ac:dyDescent="0.25">
      <c r="C20511" s="15"/>
      <c r="G20511"/>
    </row>
    <row r="20512" spans="3:7" x14ac:dyDescent="0.25">
      <c r="C20512" s="15"/>
      <c r="G20512"/>
    </row>
    <row r="20513" spans="3:7" x14ac:dyDescent="0.25">
      <c r="C20513" s="15"/>
      <c r="G20513"/>
    </row>
    <row r="20514" spans="3:7" x14ac:dyDescent="0.25">
      <c r="C20514" s="15"/>
      <c r="G20514"/>
    </row>
    <row r="20515" spans="3:7" x14ac:dyDescent="0.25">
      <c r="C20515" s="15"/>
      <c r="G20515"/>
    </row>
    <row r="20516" spans="3:7" x14ac:dyDescent="0.25">
      <c r="C20516" s="15"/>
      <c r="G20516"/>
    </row>
    <row r="20517" spans="3:7" x14ac:dyDescent="0.25">
      <c r="C20517" s="15"/>
      <c r="G20517"/>
    </row>
    <row r="20518" spans="3:7" x14ac:dyDescent="0.25">
      <c r="C20518" s="15"/>
      <c r="G20518"/>
    </row>
    <row r="20519" spans="3:7" x14ac:dyDescent="0.25">
      <c r="C20519" s="15"/>
      <c r="G20519"/>
    </row>
    <row r="20520" spans="3:7" x14ac:dyDescent="0.25">
      <c r="C20520" s="15"/>
      <c r="G20520"/>
    </row>
    <row r="20521" spans="3:7" x14ac:dyDescent="0.25">
      <c r="C20521" s="15"/>
      <c r="G20521"/>
    </row>
    <row r="20522" spans="3:7" x14ac:dyDescent="0.25">
      <c r="C20522" s="15"/>
      <c r="G20522"/>
    </row>
    <row r="20523" spans="3:7" x14ac:dyDescent="0.25">
      <c r="C20523" s="15"/>
      <c r="G20523"/>
    </row>
    <row r="20524" spans="3:7" x14ac:dyDescent="0.25">
      <c r="C20524" s="15"/>
      <c r="G20524"/>
    </row>
    <row r="20525" spans="3:7" x14ac:dyDescent="0.25">
      <c r="C20525" s="15"/>
      <c r="G20525"/>
    </row>
    <row r="20526" spans="3:7" x14ac:dyDescent="0.25">
      <c r="C20526" s="15"/>
      <c r="G20526"/>
    </row>
    <row r="20527" spans="3:7" x14ac:dyDescent="0.25">
      <c r="C20527" s="15"/>
      <c r="G20527"/>
    </row>
    <row r="20528" spans="3:7" x14ac:dyDescent="0.25">
      <c r="C20528" s="15"/>
      <c r="G20528"/>
    </row>
    <row r="20529" spans="3:7" x14ac:dyDescent="0.25">
      <c r="C20529" s="15"/>
      <c r="G20529"/>
    </row>
    <row r="20530" spans="3:7" x14ac:dyDescent="0.25">
      <c r="C20530" s="15"/>
      <c r="G20530"/>
    </row>
    <row r="20531" spans="3:7" x14ac:dyDescent="0.25">
      <c r="C20531" s="15"/>
      <c r="G20531"/>
    </row>
    <row r="20532" spans="3:7" x14ac:dyDescent="0.25">
      <c r="C20532" s="15"/>
      <c r="G20532"/>
    </row>
    <row r="20533" spans="3:7" x14ac:dyDescent="0.25">
      <c r="C20533" s="15"/>
      <c r="G20533"/>
    </row>
    <row r="20534" spans="3:7" x14ac:dyDescent="0.25">
      <c r="C20534" s="15"/>
      <c r="G20534"/>
    </row>
    <row r="20535" spans="3:7" x14ac:dyDescent="0.25">
      <c r="C20535" s="15"/>
      <c r="G20535"/>
    </row>
    <row r="20536" spans="3:7" x14ac:dyDescent="0.25">
      <c r="C20536" s="15"/>
      <c r="G20536"/>
    </row>
    <row r="20537" spans="3:7" x14ac:dyDescent="0.25">
      <c r="C20537" s="15"/>
      <c r="G20537"/>
    </row>
    <row r="20538" spans="3:7" x14ac:dyDescent="0.25">
      <c r="C20538" s="15"/>
      <c r="G20538"/>
    </row>
    <row r="20539" spans="3:7" x14ac:dyDescent="0.25">
      <c r="C20539" s="15"/>
      <c r="G20539"/>
    </row>
    <row r="20540" spans="3:7" x14ac:dyDescent="0.25">
      <c r="C20540" s="15"/>
      <c r="G20540"/>
    </row>
    <row r="20541" spans="3:7" x14ac:dyDescent="0.25">
      <c r="C20541" s="15"/>
      <c r="G20541"/>
    </row>
    <row r="20542" spans="3:7" x14ac:dyDescent="0.25">
      <c r="C20542" s="15"/>
      <c r="G20542"/>
    </row>
    <row r="20543" spans="3:7" x14ac:dyDescent="0.25">
      <c r="C20543" s="15"/>
      <c r="G20543"/>
    </row>
    <row r="20544" spans="3:7" x14ac:dyDescent="0.25">
      <c r="C20544" s="15"/>
      <c r="G20544"/>
    </row>
    <row r="20545" spans="3:7" x14ac:dyDescent="0.25">
      <c r="C20545" s="15"/>
      <c r="G20545"/>
    </row>
    <row r="20546" spans="3:7" x14ac:dyDescent="0.25">
      <c r="C20546" s="15"/>
      <c r="G20546"/>
    </row>
    <row r="20547" spans="3:7" x14ac:dyDescent="0.25">
      <c r="C20547" s="15"/>
      <c r="G20547"/>
    </row>
    <row r="20548" spans="3:7" x14ac:dyDescent="0.25">
      <c r="C20548" s="15"/>
      <c r="G20548"/>
    </row>
    <row r="20549" spans="3:7" x14ac:dyDescent="0.25">
      <c r="C20549" s="15"/>
      <c r="G20549"/>
    </row>
    <row r="20550" spans="3:7" x14ac:dyDescent="0.25">
      <c r="C20550" s="15"/>
      <c r="G20550"/>
    </row>
    <row r="20551" spans="3:7" x14ac:dyDescent="0.25">
      <c r="C20551" s="15"/>
      <c r="G20551"/>
    </row>
    <row r="20552" spans="3:7" x14ac:dyDescent="0.25">
      <c r="C20552" s="15"/>
      <c r="G20552"/>
    </row>
    <row r="20553" spans="3:7" x14ac:dyDescent="0.25">
      <c r="C20553" s="15"/>
      <c r="G20553"/>
    </row>
    <row r="20554" spans="3:7" x14ac:dyDescent="0.25">
      <c r="C20554" s="15"/>
      <c r="G20554"/>
    </row>
    <row r="20555" spans="3:7" x14ac:dyDescent="0.25">
      <c r="C20555" s="15"/>
      <c r="G20555"/>
    </row>
    <row r="20556" spans="3:7" x14ac:dyDescent="0.25">
      <c r="C20556" s="15"/>
      <c r="G20556"/>
    </row>
    <row r="20557" spans="3:7" x14ac:dyDescent="0.25">
      <c r="C20557" s="15"/>
      <c r="G20557"/>
    </row>
    <row r="20558" spans="3:7" x14ac:dyDescent="0.25">
      <c r="C20558" s="15"/>
      <c r="G20558"/>
    </row>
    <row r="20559" spans="3:7" x14ac:dyDescent="0.25">
      <c r="C20559" s="15"/>
      <c r="G20559"/>
    </row>
    <row r="20560" spans="3:7" x14ac:dyDescent="0.25">
      <c r="C20560" s="15"/>
      <c r="G20560"/>
    </row>
    <row r="20561" spans="3:7" x14ac:dyDescent="0.25">
      <c r="C20561" s="15"/>
      <c r="G20561"/>
    </row>
    <row r="20562" spans="3:7" x14ac:dyDescent="0.25">
      <c r="C20562" s="15"/>
      <c r="G20562"/>
    </row>
    <row r="20563" spans="3:7" x14ac:dyDescent="0.25">
      <c r="C20563" s="15"/>
      <c r="G20563"/>
    </row>
    <row r="20564" spans="3:7" x14ac:dyDescent="0.25">
      <c r="C20564" s="15"/>
      <c r="G20564"/>
    </row>
    <row r="20565" spans="3:7" x14ac:dyDescent="0.25">
      <c r="C20565" s="15"/>
      <c r="G20565"/>
    </row>
    <row r="20566" spans="3:7" x14ac:dyDescent="0.25">
      <c r="C20566" s="15"/>
      <c r="G20566"/>
    </row>
    <row r="20567" spans="3:7" x14ac:dyDescent="0.25">
      <c r="C20567" s="15"/>
      <c r="G20567"/>
    </row>
    <row r="20568" spans="3:7" x14ac:dyDescent="0.25">
      <c r="C20568" s="15"/>
      <c r="G20568"/>
    </row>
    <row r="20569" spans="3:7" x14ac:dyDescent="0.25">
      <c r="C20569" s="15"/>
      <c r="G20569"/>
    </row>
    <row r="20570" spans="3:7" x14ac:dyDescent="0.25">
      <c r="C20570" s="15"/>
      <c r="G20570"/>
    </row>
    <row r="20571" spans="3:7" x14ac:dyDescent="0.25">
      <c r="C20571" s="15"/>
      <c r="G20571"/>
    </row>
    <row r="20572" spans="3:7" x14ac:dyDescent="0.25">
      <c r="C20572" s="15"/>
      <c r="G20572"/>
    </row>
    <row r="20573" spans="3:7" x14ac:dyDescent="0.25">
      <c r="C20573" s="15"/>
      <c r="G20573"/>
    </row>
    <row r="20574" spans="3:7" x14ac:dyDescent="0.25">
      <c r="C20574" s="15"/>
      <c r="G20574"/>
    </row>
    <row r="20575" spans="3:7" x14ac:dyDescent="0.25">
      <c r="C20575" s="15"/>
      <c r="G20575"/>
    </row>
    <row r="20576" spans="3:7" x14ac:dyDescent="0.25">
      <c r="C20576" s="15"/>
      <c r="G20576"/>
    </row>
    <row r="20577" spans="3:7" x14ac:dyDescent="0.25">
      <c r="C20577" s="15"/>
      <c r="G20577"/>
    </row>
    <row r="20578" spans="3:7" x14ac:dyDescent="0.25">
      <c r="C20578" s="15"/>
      <c r="G20578"/>
    </row>
    <row r="20579" spans="3:7" x14ac:dyDescent="0.25">
      <c r="C20579" s="15"/>
      <c r="G20579"/>
    </row>
    <row r="20580" spans="3:7" x14ac:dyDescent="0.25">
      <c r="C20580" s="15"/>
      <c r="G20580"/>
    </row>
    <row r="20581" spans="3:7" x14ac:dyDescent="0.25">
      <c r="C20581" s="15"/>
      <c r="G20581"/>
    </row>
    <row r="20582" spans="3:7" x14ac:dyDescent="0.25">
      <c r="C20582" s="15"/>
      <c r="G20582"/>
    </row>
    <row r="20583" spans="3:7" x14ac:dyDescent="0.25">
      <c r="C20583" s="15"/>
      <c r="G20583"/>
    </row>
    <row r="20584" spans="3:7" x14ac:dyDescent="0.25">
      <c r="C20584" s="15"/>
      <c r="G20584"/>
    </row>
    <row r="20585" spans="3:7" x14ac:dyDescent="0.25">
      <c r="C20585" s="15"/>
      <c r="G20585"/>
    </row>
    <row r="20586" spans="3:7" x14ac:dyDescent="0.25">
      <c r="C20586" s="15"/>
      <c r="G20586"/>
    </row>
    <row r="20587" spans="3:7" x14ac:dyDescent="0.25">
      <c r="C20587" s="15"/>
      <c r="G20587"/>
    </row>
    <row r="20588" spans="3:7" x14ac:dyDescent="0.25">
      <c r="C20588" s="15"/>
      <c r="G20588"/>
    </row>
    <row r="20589" spans="3:7" x14ac:dyDescent="0.25">
      <c r="C20589" s="15"/>
      <c r="G20589"/>
    </row>
    <row r="20590" spans="3:7" x14ac:dyDescent="0.25">
      <c r="C20590" s="15"/>
      <c r="G20590"/>
    </row>
    <row r="20591" spans="3:7" x14ac:dyDescent="0.25">
      <c r="C20591" s="15"/>
      <c r="G20591"/>
    </row>
    <row r="20592" spans="3:7" x14ac:dyDescent="0.25">
      <c r="C20592" s="15"/>
      <c r="G20592"/>
    </row>
    <row r="20593" spans="3:7" x14ac:dyDescent="0.25">
      <c r="C20593" s="15"/>
      <c r="G20593"/>
    </row>
    <row r="20594" spans="3:7" x14ac:dyDescent="0.25">
      <c r="C20594" s="15"/>
      <c r="G20594"/>
    </row>
    <row r="20595" spans="3:7" x14ac:dyDescent="0.25">
      <c r="C20595" s="15"/>
      <c r="G20595"/>
    </row>
    <row r="20596" spans="3:7" x14ac:dyDescent="0.25">
      <c r="C20596" s="15"/>
      <c r="G20596"/>
    </row>
    <row r="20597" spans="3:7" x14ac:dyDescent="0.25">
      <c r="C20597" s="15"/>
      <c r="G20597"/>
    </row>
    <row r="20598" spans="3:7" x14ac:dyDescent="0.25">
      <c r="C20598" s="15"/>
      <c r="G20598"/>
    </row>
    <row r="20599" spans="3:7" x14ac:dyDescent="0.25">
      <c r="C20599" s="15"/>
      <c r="G20599"/>
    </row>
    <row r="20600" spans="3:7" x14ac:dyDescent="0.25">
      <c r="C20600" s="15"/>
      <c r="G20600"/>
    </row>
    <row r="20601" spans="3:7" x14ac:dyDescent="0.25">
      <c r="C20601" s="15"/>
      <c r="G20601"/>
    </row>
    <row r="20602" spans="3:7" x14ac:dyDescent="0.25">
      <c r="C20602" s="15"/>
      <c r="G20602"/>
    </row>
    <row r="20603" spans="3:7" x14ac:dyDescent="0.25">
      <c r="C20603" s="15"/>
      <c r="G20603"/>
    </row>
    <row r="20604" spans="3:7" x14ac:dyDescent="0.25">
      <c r="C20604" s="15"/>
      <c r="G20604"/>
    </row>
    <row r="20605" spans="3:7" x14ac:dyDescent="0.25">
      <c r="C20605" s="15"/>
      <c r="G20605"/>
    </row>
    <row r="20606" spans="3:7" x14ac:dyDescent="0.25">
      <c r="C20606" s="15"/>
      <c r="G20606"/>
    </row>
    <row r="20607" spans="3:7" x14ac:dyDescent="0.25">
      <c r="C20607" s="15"/>
      <c r="G20607"/>
    </row>
    <row r="20608" spans="3:7" x14ac:dyDescent="0.25">
      <c r="C20608" s="15"/>
      <c r="G20608"/>
    </row>
    <row r="20609" spans="3:7" x14ac:dyDescent="0.25">
      <c r="C20609" s="15"/>
      <c r="G20609"/>
    </row>
    <row r="20610" spans="3:7" x14ac:dyDescent="0.25">
      <c r="C20610" s="15"/>
      <c r="G20610"/>
    </row>
    <row r="20611" spans="3:7" x14ac:dyDescent="0.25">
      <c r="C20611" s="15"/>
      <c r="G20611"/>
    </row>
    <row r="20612" spans="3:7" x14ac:dyDescent="0.25">
      <c r="C20612" s="15"/>
      <c r="G20612"/>
    </row>
    <row r="20613" spans="3:7" x14ac:dyDescent="0.25">
      <c r="C20613" s="15"/>
      <c r="G20613"/>
    </row>
    <row r="20614" spans="3:7" x14ac:dyDescent="0.25">
      <c r="C20614" s="15"/>
      <c r="G20614"/>
    </row>
    <row r="20615" spans="3:7" x14ac:dyDescent="0.25">
      <c r="C20615" s="15"/>
      <c r="G20615"/>
    </row>
    <row r="20616" spans="3:7" x14ac:dyDescent="0.25">
      <c r="C20616" s="15"/>
      <c r="G20616"/>
    </row>
    <row r="20617" spans="3:7" x14ac:dyDescent="0.25">
      <c r="C20617" s="15"/>
      <c r="G20617"/>
    </row>
    <row r="20618" spans="3:7" x14ac:dyDescent="0.25">
      <c r="C20618" s="15"/>
      <c r="G20618"/>
    </row>
    <row r="20619" spans="3:7" x14ac:dyDescent="0.25">
      <c r="C20619" s="15"/>
      <c r="G20619"/>
    </row>
    <row r="20620" spans="3:7" x14ac:dyDescent="0.25">
      <c r="C20620" s="15"/>
      <c r="G20620"/>
    </row>
    <row r="20621" spans="3:7" x14ac:dyDescent="0.25">
      <c r="C20621" s="15"/>
      <c r="G20621"/>
    </row>
    <row r="20622" spans="3:7" x14ac:dyDescent="0.25">
      <c r="C20622" s="15"/>
      <c r="G20622"/>
    </row>
    <row r="20623" spans="3:7" x14ac:dyDescent="0.25">
      <c r="C20623" s="15"/>
      <c r="G20623"/>
    </row>
    <row r="20624" spans="3:7" x14ac:dyDescent="0.25">
      <c r="C20624" s="15"/>
      <c r="G20624"/>
    </row>
    <row r="20625" spans="3:7" x14ac:dyDescent="0.25">
      <c r="C20625" s="15"/>
      <c r="G20625"/>
    </row>
    <row r="20626" spans="3:7" x14ac:dyDescent="0.25">
      <c r="C20626" s="15"/>
      <c r="G20626"/>
    </row>
    <row r="20627" spans="3:7" x14ac:dyDescent="0.25">
      <c r="C20627" s="15"/>
      <c r="G20627"/>
    </row>
    <row r="20628" spans="3:7" x14ac:dyDescent="0.25">
      <c r="C20628" s="15"/>
      <c r="G20628"/>
    </row>
    <row r="20629" spans="3:7" x14ac:dyDescent="0.25">
      <c r="C20629" s="15"/>
      <c r="G20629"/>
    </row>
    <row r="20630" spans="3:7" x14ac:dyDescent="0.25">
      <c r="C20630" s="15"/>
      <c r="G20630"/>
    </row>
    <row r="20631" spans="3:7" x14ac:dyDescent="0.25">
      <c r="C20631" s="15"/>
      <c r="G20631"/>
    </row>
    <row r="20632" spans="3:7" x14ac:dyDescent="0.25">
      <c r="C20632" s="15"/>
      <c r="G20632"/>
    </row>
    <row r="20633" spans="3:7" x14ac:dyDescent="0.25">
      <c r="C20633" s="15"/>
      <c r="G20633"/>
    </row>
    <row r="20634" spans="3:7" x14ac:dyDescent="0.25">
      <c r="C20634" s="15"/>
      <c r="G20634"/>
    </row>
    <row r="20635" spans="3:7" x14ac:dyDescent="0.25">
      <c r="C20635" s="15"/>
      <c r="G20635"/>
    </row>
    <row r="20636" spans="3:7" x14ac:dyDescent="0.25">
      <c r="C20636" s="15"/>
      <c r="G20636"/>
    </row>
    <row r="20637" spans="3:7" x14ac:dyDescent="0.25">
      <c r="C20637" s="15"/>
      <c r="G20637"/>
    </row>
    <row r="20638" spans="3:7" x14ac:dyDescent="0.25">
      <c r="C20638" s="15"/>
      <c r="G20638"/>
    </row>
    <row r="20639" spans="3:7" x14ac:dyDescent="0.25">
      <c r="C20639" s="15"/>
      <c r="G20639"/>
    </row>
    <row r="20640" spans="3:7" x14ac:dyDescent="0.25">
      <c r="C20640" s="15"/>
      <c r="G20640"/>
    </row>
    <row r="20641" spans="3:7" x14ac:dyDescent="0.25">
      <c r="C20641" s="15"/>
      <c r="G20641"/>
    </row>
    <row r="20642" spans="3:7" x14ac:dyDescent="0.25">
      <c r="C20642" s="15"/>
      <c r="G20642"/>
    </row>
    <row r="20643" spans="3:7" x14ac:dyDescent="0.25">
      <c r="C20643" s="15"/>
      <c r="G20643"/>
    </row>
    <row r="20644" spans="3:7" x14ac:dyDescent="0.25">
      <c r="C20644" s="15"/>
      <c r="G20644"/>
    </row>
    <row r="20645" spans="3:7" x14ac:dyDescent="0.25">
      <c r="C20645" s="15"/>
      <c r="G20645"/>
    </row>
    <row r="20646" spans="3:7" x14ac:dyDescent="0.25">
      <c r="C20646" s="15"/>
      <c r="G20646"/>
    </row>
    <row r="20647" spans="3:7" x14ac:dyDescent="0.25">
      <c r="C20647" s="15"/>
      <c r="G20647"/>
    </row>
    <row r="20648" spans="3:7" x14ac:dyDescent="0.25">
      <c r="C20648" s="15"/>
      <c r="G20648"/>
    </row>
    <row r="20649" spans="3:7" x14ac:dyDescent="0.25">
      <c r="C20649" s="15"/>
      <c r="G20649"/>
    </row>
    <row r="20650" spans="3:7" x14ac:dyDescent="0.25">
      <c r="C20650" s="15"/>
      <c r="G20650"/>
    </row>
    <row r="20651" spans="3:7" x14ac:dyDescent="0.25">
      <c r="C20651" s="15"/>
      <c r="G20651"/>
    </row>
    <row r="20652" spans="3:7" x14ac:dyDescent="0.25">
      <c r="C20652" s="15"/>
      <c r="G20652"/>
    </row>
    <row r="20653" spans="3:7" x14ac:dyDescent="0.25">
      <c r="C20653" s="15"/>
      <c r="G20653"/>
    </row>
    <row r="20654" spans="3:7" x14ac:dyDescent="0.25">
      <c r="C20654" s="15"/>
      <c r="G20654"/>
    </row>
    <row r="20655" spans="3:7" x14ac:dyDescent="0.25">
      <c r="C20655" s="15"/>
      <c r="G20655"/>
    </row>
    <row r="20656" spans="3:7" x14ac:dyDescent="0.25">
      <c r="C20656" s="15"/>
      <c r="G20656"/>
    </row>
    <row r="20657" spans="3:7" x14ac:dyDescent="0.25">
      <c r="C20657" s="15"/>
      <c r="G20657"/>
    </row>
    <row r="20658" spans="3:7" x14ac:dyDescent="0.25">
      <c r="C20658" s="15"/>
      <c r="G20658"/>
    </row>
    <row r="20659" spans="3:7" x14ac:dyDescent="0.25">
      <c r="C20659" s="15"/>
      <c r="G20659"/>
    </row>
    <row r="20660" spans="3:7" x14ac:dyDescent="0.25">
      <c r="C20660" s="15"/>
      <c r="G20660"/>
    </row>
    <row r="20661" spans="3:7" x14ac:dyDescent="0.25">
      <c r="C20661" s="15"/>
      <c r="G20661"/>
    </row>
    <row r="20662" spans="3:7" x14ac:dyDescent="0.25">
      <c r="C20662" s="15"/>
      <c r="G20662"/>
    </row>
    <row r="20663" spans="3:7" x14ac:dyDescent="0.25">
      <c r="C20663" s="15"/>
      <c r="G20663"/>
    </row>
    <row r="20664" spans="3:7" x14ac:dyDescent="0.25">
      <c r="C20664" s="15"/>
      <c r="G20664"/>
    </row>
    <row r="20665" spans="3:7" x14ac:dyDescent="0.25">
      <c r="C20665" s="15"/>
      <c r="G20665"/>
    </row>
    <row r="20666" spans="3:7" x14ac:dyDescent="0.25">
      <c r="C20666" s="15"/>
      <c r="G20666"/>
    </row>
    <row r="20667" spans="3:7" x14ac:dyDescent="0.25">
      <c r="C20667" s="15"/>
      <c r="G20667"/>
    </row>
    <row r="20668" spans="3:7" x14ac:dyDescent="0.25">
      <c r="C20668" s="15"/>
      <c r="G20668"/>
    </row>
    <row r="20669" spans="3:7" x14ac:dyDescent="0.25">
      <c r="C20669" s="15"/>
      <c r="G20669"/>
    </row>
    <row r="20670" spans="3:7" x14ac:dyDescent="0.25">
      <c r="C20670" s="15"/>
      <c r="G20670"/>
    </row>
    <row r="20671" spans="3:7" x14ac:dyDescent="0.25">
      <c r="C20671" s="15"/>
      <c r="G20671"/>
    </row>
    <row r="20672" spans="3:7" x14ac:dyDescent="0.25">
      <c r="C20672" s="15"/>
      <c r="G20672"/>
    </row>
    <row r="20673" spans="3:7" x14ac:dyDescent="0.25">
      <c r="C20673" s="15"/>
      <c r="G20673"/>
    </row>
    <row r="20674" spans="3:7" x14ac:dyDescent="0.25">
      <c r="C20674" s="15"/>
      <c r="G20674"/>
    </row>
    <row r="20675" spans="3:7" x14ac:dyDescent="0.25">
      <c r="C20675" s="15"/>
      <c r="G20675"/>
    </row>
    <row r="20676" spans="3:7" x14ac:dyDescent="0.25">
      <c r="C20676" s="15"/>
      <c r="G20676"/>
    </row>
    <row r="20677" spans="3:7" x14ac:dyDescent="0.25">
      <c r="C20677" s="15"/>
      <c r="G20677"/>
    </row>
    <row r="20678" spans="3:7" x14ac:dyDescent="0.25">
      <c r="C20678" s="15"/>
      <c r="G20678"/>
    </row>
    <row r="20679" spans="3:7" x14ac:dyDescent="0.25">
      <c r="C20679" s="15"/>
      <c r="G20679"/>
    </row>
    <row r="20680" spans="3:7" x14ac:dyDescent="0.25">
      <c r="C20680" s="15"/>
      <c r="G20680"/>
    </row>
    <row r="20681" spans="3:7" x14ac:dyDescent="0.25">
      <c r="C20681" s="15"/>
      <c r="G20681"/>
    </row>
    <row r="20682" spans="3:7" x14ac:dyDescent="0.25">
      <c r="C20682" s="15"/>
      <c r="G20682"/>
    </row>
    <row r="20683" spans="3:7" x14ac:dyDescent="0.25">
      <c r="C20683" s="15"/>
      <c r="G20683"/>
    </row>
    <row r="20684" spans="3:7" x14ac:dyDescent="0.25">
      <c r="C20684" s="15"/>
      <c r="G20684"/>
    </row>
    <row r="20685" spans="3:7" x14ac:dyDescent="0.25">
      <c r="C20685" s="15"/>
      <c r="G20685"/>
    </row>
    <row r="20686" spans="3:7" x14ac:dyDescent="0.25">
      <c r="C20686" s="15"/>
      <c r="G20686"/>
    </row>
    <row r="20687" spans="3:7" x14ac:dyDescent="0.25">
      <c r="C20687" s="15"/>
      <c r="G20687"/>
    </row>
    <row r="20688" spans="3:7" x14ac:dyDescent="0.25">
      <c r="C20688" s="15"/>
      <c r="G20688"/>
    </row>
    <row r="20689" spans="3:7" x14ac:dyDescent="0.25">
      <c r="C20689" s="15"/>
      <c r="G20689"/>
    </row>
    <row r="20690" spans="3:7" x14ac:dyDescent="0.25">
      <c r="C20690" s="15"/>
      <c r="G20690"/>
    </row>
    <row r="20691" spans="3:7" x14ac:dyDescent="0.25">
      <c r="C20691" s="15"/>
      <c r="G20691"/>
    </row>
    <row r="20692" spans="3:7" x14ac:dyDescent="0.25">
      <c r="C20692" s="15"/>
      <c r="G20692"/>
    </row>
    <row r="20693" spans="3:7" x14ac:dyDescent="0.25">
      <c r="C20693" s="15"/>
      <c r="G20693"/>
    </row>
    <row r="20694" spans="3:7" x14ac:dyDescent="0.25">
      <c r="C20694" s="15"/>
      <c r="G20694"/>
    </row>
    <row r="20695" spans="3:7" x14ac:dyDescent="0.25">
      <c r="C20695" s="15"/>
      <c r="G20695"/>
    </row>
    <row r="20696" spans="3:7" x14ac:dyDescent="0.25">
      <c r="C20696" s="15"/>
      <c r="G20696"/>
    </row>
    <row r="20697" spans="3:7" x14ac:dyDescent="0.25">
      <c r="C20697" s="15"/>
      <c r="G20697"/>
    </row>
    <row r="20698" spans="3:7" x14ac:dyDescent="0.25">
      <c r="C20698" s="15"/>
      <c r="G20698"/>
    </row>
    <row r="20699" spans="3:7" x14ac:dyDescent="0.25">
      <c r="C20699" s="15"/>
      <c r="G20699"/>
    </row>
    <row r="20700" spans="3:7" x14ac:dyDescent="0.25">
      <c r="C20700" s="15"/>
      <c r="G20700"/>
    </row>
    <row r="20701" spans="3:7" x14ac:dyDescent="0.25">
      <c r="C20701" s="15"/>
      <c r="G20701"/>
    </row>
    <row r="20702" spans="3:7" x14ac:dyDescent="0.25">
      <c r="C20702" s="15"/>
      <c r="G20702"/>
    </row>
    <row r="20703" spans="3:7" x14ac:dyDescent="0.25">
      <c r="C20703" s="15"/>
      <c r="G20703"/>
    </row>
    <row r="20704" spans="3:7" x14ac:dyDescent="0.25">
      <c r="C20704" s="15"/>
      <c r="G20704"/>
    </row>
    <row r="20705" spans="3:7" x14ac:dyDescent="0.25">
      <c r="C20705" s="15"/>
      <c r="G20705"/>
    </row>
    <row r="20706" spans="3:7" x14ac:dyDescent="0.25">
      <c r="C20706" s="15"/>
      <c r="G20706"/>
    </row>
    <row r="20707" spans="3:7" x14ac:dyDescent="0.25">
      <c r="C20707" s="15"/>
      <c r="G20707"/>
    </row>
    <row r="20708" spans="3:7" x14ac:dyDescent="0.25">
      <c r="C20708" s="15"/>
      <c r="G20708"/>
    </row>
    <row r="20709" spans="3:7" x14ac:dyDescent="0.25">
      <c r="C20709" s="15"/>
      <c r="G20709"/>
    </row>
    <row r="20710" spans="3:7" x14ac:dyDescent="0.25">
      <c r="C20710" s="15"/>
      <c r="G20710"/>
    </row>
    <row r="20711" spans="3:7" x14ac:dyDescent="0.25">
      <c r="C20711" s="15"/>
      <c r="G20711"/>
    </row>
    <row r="20712" spans="3:7" x14ac:dyDescent="0.25">
      <c r="C20712" s="15"/>
      <c r="G20712"/>
    </row>
    <row r="20713" spans="3:7" x14ac:dyDescent="0.25">
      <c r="C20713" s="15"/>
      <c r="G20713"/>
    </row>
    <row r="20714" spans="3:7" x14ac:dyDescent="0.25">
      <c r="C20714" s="15"/>
      <c r="G20714"/>
    </row>
    <row r="20715" spans="3:7" x14ac:dyDescent="0.25">
      <c r="C20715" s="15"/>
      <c r="G20715"/>
    </row>
    <row r="20716" spans="3:7" x14ac:dyDescent="0.25">
      <c r="C20716" s="15"/>
      <c r="G20716"/>
    </row>
    <row r="20717" spans="3:7" x14ac:dyDescent="0.25">
      <c r="C20717" s="15"/>
      <c r="G20717"/>
    </row>
    <row r="20718" spans="3:7" x14ac:dyDescent="0.25">
      <c r="C20718" s="15"/>
      <c r="G20718"/>
    </row>
    <row r="20719" spans="3:7" x14ac:dyDescent="0.25">
      <c r="C20719" s="15"/>
      <c r="G20719"/>
    </row>
    <row r="20720" spans="3:7" x14ac:dyDescent="0.25">
      <c r="C20720" s="15"/>
      <c r="G20720"/>
    </row>
    <row r="20721" spans="3:7" x14ac:dyDescent="0.25">
      <c r="C20721" s="15"/>
      <c r="G20721"/>
    </row>
    <row r="20722" spans="3:7" x14ac:dyDescent="0.25">
      <c r="C20722" s="15"/>
      <c r="G20722"/>
    </row>
    <row r="20723" spans="3:7" x14ac:dyDescent="0.25">
      <c r="C20723" s="15"/>
      <c r="G20723"/>
    </row>
    <row r="20724" spans="3:7" x14ac:dyDescent="0.25">
      <c r="C20724" s="15"/>
      <c r="G20724"/>
    </row>
    <row r="20725" spans="3:7" x14ac:dyDescent="0.25">
      <c r="C20725" s="15"/>
      <c r="G20725"/>
    </row>
    <row r="20726" spans="3:7" x14ac:dyDescent="0.25">
      <c r="C20726" s="15"/>
      <c r="G20726"/>
    </row>
    <row r="20727" spans="3:7" x14ac:dyDescent="0.25">
      <c r="C20727" s="15"/>
      <c r="G20727"/>
    </row>
    <row r="20728" spans="3:7" x14ac:dyDescent="0.25">
      <c r="C20728" s="15"/>
      <c r="G20728"/>
    </row>
    <row r="20729" spans="3:7" x14ac:dyDescent="0.25">
      <c r="C20729" s="15"/>
      <c r="G20729"/>
    </row>
    <row r="20730" spans="3:7" x14ac:dyDescent="0.25">
      <c r="C20730" s="15"/>
      <c r="G20730"/>
    </row>
    <row r="20731" spans="3:7" x14ac:dyDescent="0.25">
      <c r="C20731" s="15"/>
      <c r="G20731"/>
    </row>
    <row r="20732" spans="3:7" x14ac:dyDescent="0.25">
      <c r="C20732" s="15"/>
      <c r="G20732"/>
    </row>
    <row r="20733" spans="3:7" x14ac:dyDescent="0.25">
      <c r="C20733" s="15"/>
      <c r="G20733"/>
    </row>
    <row r="20734" spans="3:7" x14ac:dyDescent="0.25">
      <c r="C20734" s="15"/>
      <c r="G20734"/>
    </row>
    <row r="20735" spans="3:7" x14ac:dyDescent="0.25">
      <c r="C20735" s="15"/>
      <c r="G20735"/>
    </row>
    <row r="20736" spans="3:7" x14ac:dyDescent="0.25">
      <c r="C20736" s="15"/>
      <c r="G20736"/>
    </row>
    <row r="20737" spans="3:7" x14ac:dyDescent="0.25">
      <c r="C20737" s="15"/>
      <c r="G20737"/>
    </row>
    <row r="20738" spans="3:7" x14ac:dyDescent="0.25">
      <c r="C20738" s="15"/>
      <c r="G20738"/>
    </row>
    <row r="20739" spans="3:7" x14ac:dyDescent="0.25">
      <c r="C20739" s="15"/>
      <c r="G20739"/>
    </row>
    <row r="20740" spans="3:7" x14ac:dyDescent="0.25">
      <c r="C20740" s="15"/>
      <c r="G20740"/>
    </row>
    <row r="20741" spans="3:7" x14ac:dyDescent="0.25">
      <c r="C20741" s="15"/>
      <c r="G20741"/>
    </row>
    <row r="20742" spans="3:7" x14ac:dyDescent="0.25">
      <c r="C20742" s="15"/>
      <c r="G20742"/>
    </row>
    <row r="20743" spans="3:7" x14ac:dyDescent="0.25">
      <c r="C20743" s="15"/>
      <c r="G20743"/>
    </row>
    <row r="20744" spans="3:7" x14ac:dyDescent="0.25">
      <c r="C20744" s="15"/>
      <c r="G20744"/>
    </row>
    <row r="20745" spans="3:7" x14ac:dyDescent="0.25">
      <c r="C20745" s="15"/>
      <c r="G20745"/>
    </row>
    <row r="20746" spans="3:7" x14ac:dyDescent="0.25">
      <c r="C20746" s="15"/>
      <c r="G20746"/>
    </row>
    <row r="20747" spans="3:7" x14ac:dyDescent="0.25">
      <c r="C20747" s="15"/>
      <c r="G20747"/>
    </row>
    <row r="20748" spans="3:7" x14ac:dyDescent="0.25">
      <c r="C20748" s="15"/>
      <c r="G20748"/>
    </row>
    <row r="20749" spans="3:7" x14ac:dyDescent="0.25">
      <c r="C20749" s="15"/>
      <c r="G20749"/>
    </row>
    <row r="20750" spans="3:7" x14ac:dyDescent="0.25">
      <c r="C20750" s="15"/>
      <c r="G20750"/>
    </row>
    <row r="20751" spans="3:7" x14ac:dyDescent="0.25">
      <c r="C20751" s="15"/>
      <c r="G20751"/>
    </row>
    <row r="20752" spans="3:7" x14ac:dyDescent="0.25">
      <c r="C20752" s="15"/>
      <c r="G20752"/>
    </row>
    <row r="20753" spans="3:7" x14ac:dyDescent="0.25">
      <c r="C20753" s="15"/>
      <c r="G20753"/>
    </row>
    <row r="20754" spans="3:7" x14ac:dyDescent="0.25">
      <c r="C20754" s="15"/>
      <c r="G20754"/>
    </row>
    <row r="20755" spans="3:7" x14ac:dyDescent="0.25">
      <c r="C20755" s="15"/>
      <c r="G20755"/>
    </row>
    <row r="20756" spans="3:7" x14ac:dyDescent="0.25">
      <c r="C20756" s="15"/>
      <c r="G20756"/>
    </row>
    <row r="20757" spans="3:7" x14ac:dyDescent="0.25">
      <c r="C20757" s="15"/>
      <c r="G20757"/>
    </row>
    <row r="20758" spans="3:7" x14ac:dyDescent="0.25">
      <c r="C20758" s="15"/>
      <c r="G20758"/>
    </row>
    <row r="20759" spans="3:7" x14ac:dyDescent="0.25">
      <c r="C20759" s="15"/>
      <c r="G20759"/>
    </row>
    <row r="20760" spans="3:7" x14ac:dyDescent="0.25">
      <c r="C20760" s="15"/>
      <c r="G20760"/>
    </row>
    <row r="20761" spans="3:7" x14ac:dyDescent="0.25">
      <c r="C20761" s="15"/>
      <c r="G20761"/>
    </row>
    <row r="20762" spans="3:7" x14ac:dyDescent="0.25">
      <c r="C20762" s="15"/>
      <c r="G20762"/>
    </row>
    <row r="20763" spans="3:7" x14ac:dyDescent="0.25">
      <c r="C20763" s="15"/>
      <c r="G20763"/>
    </row>
    <row r="20764" spans="3:7" x14ac:dyDescent="0.25">
      <c r="C20764" s="15"/>
      <c r="G20764"/>
    </row>
    <row r="20765" spans="3:7" x14ac:dyDescent="0.25">
      <c r="C20765" s="15"/>
      <c r="G20765"/>
    </row>
    <row r="20766" spans="3:7" x14ac:dyDescent="0.25">
      <c r="C20766" s="15"/>
      <c r="G20766"/>
    </row>
    <row r="20767" spans="3:7" x14ac:dyDescent="0.25">
      <c r="C20767" s="15"/>
      <c r="G20767"/>
    </row>
    <row r="20768" spans="3:7" x14ac:dyDescent="0.25">
      <c r="C20768" s="15"/>
      <c r="G20768"/>
    </row>
    <row r="20769" spans="3:7" x14ac:dyDescent="0.25">
      <c r="C20769" s="15"/>
      <c r="G20769"/>
    </row>
    <row r="20770" spans="3:7" x14ac:dyDescent="0.25">
      <c r="C20770" s="15"/>
      <c r="G20770"/>
    </row>
    <row r="20771" spans="3:7" x14ac:dyDescent="0.25">
      <c r="C20771" s="15"/>
      <c r="G20771"/>
    </row>
    <row r="20772" spans="3:7" x14ac:dyDescent="0.25">
      <c r="C20772" s="15"/>
      <c r="G20772"/>
    </row>
    <row r="20773" spans="3:7" x14ac:dyDescent="0.25">
      <c r="C20773" s="15"/>
      <c r="G20773"/>
    </row>
    <row r="20774" spans="3:7" x14ac:dyDescent="0.25">
      <c r="C20774" s="15"/>
      <c r="G20774"/>
    </row>
    <row r="20775" spans="3:7" x14ac:dyDescent="0.25">
      <c r="C20775" s="15"/>
      <c r="G20775"/>
    </row>
    <row r="20776" spans="3:7" x14ac:dyDescent="0.25">
      <c r="C20776" s="15"/>
      <c r="G20776"/>
    </row>
    <row r="20777" spans="3:7" x14ac:dyDescent="0.25">
      <c r="C20777" s="15"/>
      <c r="G20777"/>
    </row>
    <row r="20778" spans="3:7" x14ac:dyDescent="0.25">
      <c r="C20778" s="15"/>
      <c r="G20778"/>
    </row>
    <row r="20779" spans="3:7" x14ac:dyDescent="0.25">
      <c r="C20779" s="15"/>
      <c r="G20779"/>
    </row>
    <row r="20780" spans="3:7" x14ac:dyDescent="0.25">
      <c r="C20780" s="15"/>
      <c r="G20780"/>
    </row>
    <row r="20781" spans="3:7" x14ac:dyDescent="0.25">
      <c r="C20781" s="15"/>
      <c r="G20781"/>
    </row>
    <row r="20782" spans="3:7" x14ac:dyDescent="0.25">
      <c r="C20782" s="15"/>
      <c r="G20782"/>
    </row>
    <row r="20783" spans="3:7" x14ac:dyDescent="0.25">
      <c r="C20783" s="15"/>
      <c r="G20783"/>
    </row>
    <row r="20784" spans="3:7" x14ac:dyDescent="0.25">
      <c r="C20784" s="15"/>
      <c r="G20784"/>
    </row>
    <row r="20785" spans="3:7" x14ac:dyDescent="0.25">
      <c r="C20785" s="15"/>
      <c r="G20785"/>
    </row>
    <row r="20786" spans="3:7" x14ac:dyDescent="0.25">
      <c r="C20786" s="15"/>
      <c r="G20786"/>
    </row>
    <row r="20787" spans="3:7" x14ac:dyDescent="0.25">
      <c r="C20787" s="15"/>
      <c r="G20787"/>
    </row>
    <row r="20788" spans="3:7" x14ac:dyDescent="0.25">
      <c r="C20788" s="15"/>
      <c r="G20788"/>
    </row>
    <row r="20789" spans="3:7" x14ac:dyDescent="0.25">
      <c r="C20789" s="15"/>
      <c r="G20789"/>
    </row>
    <row r="20790" spans="3:7" x14ac:dyDescent="0.25">
      <c r="C20790" s="15"/>
      <c r="G20790"/>
    </row>
    <row r="20791" spans="3:7" x14ac:dyDescent="0.25">
      <c r="C20791" s="15"/>
      <c r="G20791"/>
    </row>
    <row r="20792" spans="3:7" x14ac:dyDescent="0.25">
      <c r="C20792" s="15"/>
      <c r="G20792"/>
    </row>
    <row r="20793" spans="3:7" x14ac:dyDescent="0.25">
      <c r="C20793" s="15"/>
      <c r="G20793"/>
    </row>
    <row r="20794" spans="3:7" x14ac:dyDescent="0.25">
      <c r="C20794" s="15"/>
      <c r="G20794"/>
    </row>
    <row r="20795" spans="3:7" x14ac:dyDescent="0.25">
      <c r="C20795" s="15"/>
      <c r="G20795"/>
    </row>
    <row r="20796" spans="3:7" x14ac:dyDescent="0.25">
      <c r="C20796" s="15"/>
      <c r="G20796"/>
    </row>
    <row r="20797" spans="3:7" x14ac:dyDescent="0.25">
      <c r="C20797" s="15"/>
      <c r="G20797"/>
    </row>
    <row r="20798" spans="3:7" x14ac:dyDescent="0.25">
      <c r="C20798" s="15"/>
      <c r="G20798"/>
    </row>
    <row r="20799" spans="3:7" x14ac:dyDescent="0.25">
      <c r="C20799" s="15"/>
      <c r="G20799"/>
    </row>
    <row r="20800" spans="3:7" x14ac:dyDescent="0.25">
      <c r="C20800" s="15"/>
      <c r="G20800"/>
    </row>
    <row r="20801" spans="3:7" x14ac:dyDescent="0.25">
      <c r="C20801" s="15"/>
      <c r="G20801"/>
    </row>
    <row r="20802" spans="3:7" x14ac:dyDescent="0.25">
      <c r="C20802" s="15"/>
      <c r="G20802"/>
    </row>
    <row r="20803" spans="3:7" x14ac:dyDescent="0.25">
      <c r="C20803" s="15"/>
      <c r="G20803"/>
    </row>
    <row r="20804" spans="3:7" x14ac:dyDescent="0.25">
      <c r="C20804" s="15"/>
      <c r="G20804"/>
    </row>
    <row r="20805" spans="3:7" x14ac:dyDescent="0.25">
      <c r="C20805" s="15"/>
      <c r="G20805"/>
    </row>
    <row r="20806" spans="3:7" x14ac:dyDescent="0.25">
      <c r="C20806" s="15"/>
      <c r="G20806"/>
    </row>
    <row r="20807" spans="3:7" x14ac:dyDescent="0.25">
      <c r="C20807" s="15"/>
      <c r="G20807"/>
    </row>
    <row r="20808" spans="3:7" x14ac:dyDescent="0.25">
      <c r="C20808" s="15"/>
      <c r="G20808"/>
    </row>
    <row r="20809" spans="3:7" x14ac:dyDescent="0.25">
      <c r="C20809" s="15"/>
      <c r="G20809"/>
    </row>
    <row r="20810" spans="3:7" x14ac:dyDescent="0.25">
      <c r="C20810" s="15"/>
      <c r="G20810"/>
    </row>
    <row r="20811" spans="3:7" x14ac:dyDescent="0.25">
      <c r="C20811" s="15"/>
      <c r="G20811"/>
    </row>
    <row r="20812" spans="3:7" x14ac:dyDescent="0.25">
      <c r="C20812" s="15"/>
      <c r="G20812"/>
    </row>
    <row r="20813" spans="3:7" x14ac:dyDescent="0.25">
      <c r="C20813" s="15"/>
      <c r="G20813"/>
    </row>
    <row r="20814" spans="3:7" x14ac:dyDescent="0.25">
      <c r="C20814" s="15"/>
      <c r="G20814"/>
    </row>
    <row r="20815" spans="3:7" x14ac:dyDescent="0.25">
      <c r="C20815" s="15"/>
      <c r="G20815"/>
    </row>
    <row r="20816" spans="3:7" x14ac:dyDescent="0.25">
      <c r="C20816" s="15"/>
      <c r="G20816"/>
    </row>
    <row r="20817" spans="3:7" x14ac:dyDescent="0.25">
      <c r="C20817" s="15"/>
      <c r="G20817"/>
    </row>
    <row r="20818" spans="3:7" x14ac:dyDescent="0.25">
      <c r="C20818" s="15"/>
      <c r="G20818"/>
    </row>
    <row r="20819" spans="3:7" x14ac:dyDescent="0.25">
      <c r="C20819" s="15"/>
      <c r="G20819"/>
    </row>
    <row r="20820" spans="3:7" x14ac:dyDescent="0.25">
      <c r="C20820" s="15"/>
      <c r="G20820"/>
    </row>
    <row r="20821" spans="3:7" x14ac:dyDescent="0.25">
      <c r="C20821" s="15"/>
      <c r="G20821"/>
    </row>
    <row r="20822" spans="3:7" x14ac:dyDescent="0.25">
      <c r="C20822" s="15"/>
      <c r="G20822"/>
    </row>
    <row r="20823" spans="3:7" x14ac:dyDescent="0.25">
      <c r="C20823" s="15"/>
      <c r="G20823"/>
    </row>
    <row r="20824" spans="3:7" x14ac:dyDescent="0.25">
      <c r="C20824" s="15"/>
      <c r="G20824"/>
    </row>
    <row r="20825" spans="3:7" x14ac:dyDescent="0.25">
      <c r="C20825" s="15"/>
      <c r="G20825"/>
    </row>
    <row r="20826" spans="3:7" x14ac:dyDescent="0.25">
      <c r="C20826" s="15"/>
      <c r="G20826"/>
    </row>
    <row r="20827" spans="3:7" x14ac:dyDescent="0.25">
      <c r="C20827" s="15"/>
      <c r="G20827"/>
    </row>
    <row r="20828" spans="3:7" x14ac:dyDescent="0.25">
      <c r="C20828" s="15"/>
      <c r="G20828"/>
    </row>
    <row r="20829" spans="3:7" x14ac:dyDescent="0.25">
      <c r="C20829" s="15"/>
      <c r="G20829"/>
    </row>
    <row r="20830" spans="3:7" x14ac:dyDescent="0.25">
      <c r="C20830" s="15"/>
      <c r="G20830"/>
    </row>
    <row r="20831" spans="3:7" x14ac:dyDescent="0.25">
      <c r="C20831" s="15"/>
      <c r="G20831"/>
    </row>
    <row r="20832" spans="3:7" x14ac:dyDescent="0.25">
      <c r="C20832" s="15"/>
      <c r="G20832"/>
    </row>
    <row r="20833" spans="3:7" x14ac:dyDescent="0.25">
      <c r="C20833" s="15"/>
      <c r="G20833"/>
    </row>
    <row r="20834" spans="3:7" x14ac:dyDescent="0.25">
      <c r="C20834" s="15"/>
      <c r="G20834"/>
    </row>
    <row r="20835" spans="3:7" x14ac:dyDescent="0.25">
      <c r="C20835" s="15"/>
      <c r="G20835"/>
    </row>
    <row r="20836" spans="3:7" x14ac:dyDescent="0.25">
      <c r="C20836" s="15"/>
      <c r="G20836"/>
    </row>
    <row r="20837" spans="3:7" x14ac:dyDescent="0.25">
      <c r="C20837" s="15"/>
      <c r="G20837"/>
    </row>
    <row r="20838" spans="3:7" x14ac:dyDescent="0.25">
      <c r="C20838" s="15"/>
      <c r="G20838"/>
    </row>
    <row r="20839" spans="3:7" x14ac:dyDescent="0.25">
      <c r="C20839" s="15"/>
      <c r="G20839"/>
    </row>
    <row r="20840" spans="3:7" x14ac:dyDescent="0.25">
      <c r="C20840" s="15"/>
      <c r="G20840"/>
    </row>
    <row r="20841" spans="3:7" x14ac:dyDescent="0.25">
      <c r="C20841" s="15"/>
      <c r="G20841"/>
    </row>
    <row r="20842" spans="3:7" x14ac:dyDescent="0.25">
      <c r="C20842" s="15"/>
      <c r="G20842"/>
    </row>
    <row r="20843" spans="3:7" x14ac:dyDescent="0.25">
      <c r="C20843" s="15"/>
      <c r="G20843"/>
    </row>
    <row r="20844" spans="3:7" x14ac:dyDescent="0.25">
      <c r="C20844" s="15"/>
      <c r="G20844"/>
    </row>
    <row r="20845" spans="3:7" x14ac:dyDescent="0.25">
      <c r="C20845" s="15"/>
      <c r="G20845"/>
    </row>
    <row r="20846" spans="3:7" x14ac:dyDescent="0.25">
      <c r="C20846" s="15"/>
      <c r="G20846"/>
    </row>
    <row r="20847" spans="3:7" x14ac:dyDescent="0.25">
      <c r="C20847" s="15"/>
      <c r="G20847"/>
    </row>
    <row r="20848" spans="3:7" x14ac:dyDescent="0.25">
      <c r="C20848" s="15"/>
      <c r="G20848"/>
    </row>
    <row r="20849" spans="3:7" x14ac:dyDescent="0.25">
      <c r="C20849" s="15"/>
      <c r="G20849"/>
    </row>
    <row r="20850" spans="3:7" x14ac:dyDescent="0.25">
      <c r="C20850" s="15"/>
      <c r="G20850"/>
    </row>
    <row r="20851" spans="3:7" x14ac:dyDescent="0.25">
      <c r="C20851" s="15"/>
      <c r="G20851"/>
    </row>
    <row r="20852" spans="3:7" x14ac:dyDescent="0.25">
      <c r="C20852" s="15"/>
      <c r="G20852"/>
    </row>
    <row r="20853" spans="3:7" x14ac:dyDescent="0.25">
      <c r="C20853" s="15"/>
      <c r="G20853"/>
    </row>
    <row r="20854" spans="3:7" x14ac:dyDescent="0.25">
      <c r="C20854" s="15"/>
      <c r="G20854"/>
    </row>
    <row r="20855" spans="3:7" x14ac:dyDescent="0.25">
      <c r="C20855" s="15"/>
      <c r="G20855"/>
    </row>
    <row r="20856" spans="3:7" x14ac:dyDescent="0.25">
      <c r="C20856" s="15"/>
      <c r="G20856"/>
    </row>
    <row r="20857" spans="3:7" x14ac:dyDescent="0.25">
      <c r="C20857" s="15"/>
      <c r="G20857"/>
    </row>
    <row r="20858" spans="3:7" x14ac:dyDescent="0.25">
      <c r="C20858" s="15"/>
      <c r="G20858"/>
    </row>
    <row r="20859" spans="3:7" x14ac:dyDescent="0.25">
      <c r="C20859" s="15"/>
      <c r="G20859"/>
    </row>
    <row r="20860" spans="3:7" x14ac:dyDescent="0.25">
      <c r="C20860" s="15"/>
      <c r="G20860"/>
    </row>
    <row r="20861" spans="3:7" x14ac:dyDescent="0.25">
      <c r="C20861" s="15"/>
      <c r="G20861"/>
    </row>
    <row r="20862" spans="3:7" x14ac:dyDescent="0.25">
      <c r="C20862" s="15"/>
      <c r="G20862"/>
    </row>
    <row r="20863" spans="3:7" x14ac:dyDescent="0.25">
      <c r="C20863" s="15"/>
      <c r="G20863"/>
    </row>
    <row r="20864" spans="3:7" x14ac:dyDescent="0.25">
      <c r="C20864" s="15"/>
      <c r="G20864"/>
    </row>
    <row r="20865" spans="3:7" x14ac:dyDescent="0.25">
      <c r="C20865" s="15"/>
      <c r="G20865"/>
    </row>
    <row r="20866" spans="3:7" x14ac:dyDescent="0.25">
      <c r="C20866" s="15"/>
      <c r="G20866"/>
    </row>
    <row r="20867" spans="3:7" x14ac:dyDescent="0.25">
      <c r="C20867" s="15"/>
      <c r="G20867"/>
    </row>
    <row r="20868" spans="3:7" x14ac:dyDescent="0.25">
      <c r="C20868" s="15"/>
      <c r="G20868"/>
    </row>
    <row r="20869" spans="3:7" x14ac:dyDescent="0.25">
      <c r="C20869" s="15"/>
      <c r="G20869"/>
    </row>
    <row r="20870" spans="3:7" x14ac:dyDescent="0.25">
      <c r="C20870" s="15"/>
      <c r="G20870"/>
    </row>
    <row r="20871" spans="3:7" x14ac:dyDescent="0.25">
      <c r="C20871" s="15"/>
      <c r="G20871"/>
    </row>
    <row r="20872" spans="3:7" x14ac:dyDescent="0.25">
      <c r="C20872" s="15"/>
      <c r="G20872"/>
    </row>
    <row r="20873" spans="3:7" x14ac:dyDescent="0.25">
      <c r="C20873" s="15"/>
      <c r="G20873"/>
    </row>
    <row r="20874" spans="3:7" x14ac:dyDescent="0.25">
      <c r="C20874" s="15"/>
      <c r="G20874"/>
    </row>
    <row r="20875" spans="3:7" x14ac:dyDescent="0.25">
      <c r="C20875" s="15"/>
      <c r="G20875"/>
    </row>
    <row r="20876" spans="3:7" x14ac:dyDescent="0.25">
      <c r="C20876" s="15"/>
      <c r="G20876"/>
    </row>
    <row r="20877" spans="3:7" x14ac:dyDescent="0.25">
      <c r="C20877" s="15"/>
      <c r="G20877"/>
    </row>
    <row r="20878" spans="3:7" x14ac:dyDescent="0.25">
      <c r="C20878" s="15"/>
      <c r="G20878"/>
    </row>
    <row r="20879" spans="3:7" x14ac:dyDescent="0.25">
      <c r="C20879" s="15"/>
      <c r="G20879"/>
    </row>
    <row r="20880" spans="3:7" x14ac:dyDescent="0.25">
      <c r="C20880" s="15"/>
      <c r="G20880"/>
    </row>
    <row r="20881" spans="3:7" x14ac:dyDescent="0.25">
      <c r="C20881" s="15"/>
      <c r="G20881"/>
    </row>
    <row r="20882" spans="3:7" x14ac:dyDescent="0.25">
      <c r="C20882" s="15"/>
      <c r="G20882"/>
    </row>
    <row r="20883" spans="3:7" x14ac:dyDescent="0.25">
      <c r="C20883" s="15"/>
      <c r="G20883"/>
    </row>
    <row r="20884" spans="3:7" x14ac:dyDescent="0.25">
      <c r="C20884" s="15"/>
      <c r="G20884"/>
    </row>
    <row r="20885" spans="3:7" x14ac:dyDescent="0.25">
      <c r="C20885" s="15"/>
      <c r="G20885"/>
    </row>
    <row r="20886" spans="3:7" x14ac:dyDescent="0.25">
      <c r="C20886" s="15"/>
      <c r="G20886"/>
    </row>
    <row r="20887" spans="3:7" x14ac:dyDescent="0.25">
      <c r="C20887" s="15"/>
      <c r="G20887"/>
    </row>
    <row r="20888" spans="3:7" x14ac:dyDescent="0.25">
      <c r="C20888" s="15"/>
      <c r="G20888"/>
    </row>
    <row r="20889" spans="3:7" x14ac:dyDescent="0.25">
      <c r="C20889" s="15"/>
      <c r="G20889"/>
    </row>
    <row r="20890" spans="3:7" x14ac:dyDescent="0.25">
      <c r="C20890" s="15"/>
      <c r="G20890"/>
    </row>
    <row r="20891" spans="3:7" x14ac:dyDescent="0.25">
      <c r="C20891" s="15"/>
      <c r="G20891"/>
    </row>
    <row r="20892" spans="3:7" x14ac:dyDescent="0.25">
      <c r="C20892" s="15"/>
      <c r="G20892"/>
    </row>
    <row r="20893" spans="3:7" x14ac:dyDescent="0.25">
      <c r="C20893" s="15"/>
      <c r="G20893"/>
    </row>
    <row r="20894" spans="3:7" x14ac:dyDescent="0.25">
      <c r="C20894" s="15"/>
      <c r="G20894"/>
    </row>
    <row r="20895" spans="3:7" x14ac:dyDescent="0.25">
      <c r="C20895" s="15"/>
      <c r="G20895"/>
    </row>
    <row r="20896" spans="3:7" x14ac:dyDescent="0.25">
      <c r="C20896" s="15"/>
      <c r="G20896"/>
    </row>
    <row r="20897" spans="3:7" x14ac:dyDescent="0.25">
      <c r="C20897" s="15"/>
      <c r="G20897"/>
    </row>
    <row r="20898" spans="3:7" x14ac:dyDescent="0.25">
      <c r="C20898" s="15"/>
      <c r="G20898"/>
    </row>
    <row r="20899" spans="3:7" x14ac:dyDescent="0.25">
      <c r="C20899" s="15"/>
      <c r="G20899"/>
    </row>
    <row r="20900" spans="3:7" x14ac:dyDescent="0.25">
      <c r="C20900" s="15"/>
      <c r="G20900"/>
    </row>
    <row r="20901" spans="3:7" x14ac:dyDescent="0.25">
      <c r="C20901" s="15"/>
      <c r="G20901"/>
    </row>
    <row r="20902" spans="3:7" x14ac:dyDescent="0.25">
      <c r="C20902" s="15"/>
      <c r="G20902"/>
    </row>
    <row r="20903" spans="3:7" x14ac:dyDescent="0.25">
      <c r="C20903" s="15"/>
      <c r="G20903"/>
    </row>
    <row r="20904" spans="3:7" x14ac:dyDescent="0.25">
      <c r="C20904" s="15"/>
      <c r="G20904"/>
    </row>
    <row r="20905" spans="3:7" x14ac:dyDescent="0.25">
      <c r="C20905" s="15"/>
      <c r="G20905"/>
    </row>
    <row r="20906" spans="3:7" x14ac:dyDescent="0.25">
      <c r="C20906" s="15"/>
      <c r="G20906"/>
    </row>
    <row r="20907" spans="3:7" x14ac:dyDescent="0.25">
      <c r="C20907" s="15"/>
      <c r="G20907"/>
    </row>
    <row r="20908" spans="3:7" x14ac:dyDescent="0.25">
      <c r="C20908" s="15"/>
      <c r="G20908"/>
    </row>
    <row r="20909" spans="3:7" x14ac:dyDescent="0.25">
      <c r="C20909" s="15"/>
      <c r="G20909"/>
    </row>
    <row r="20910" spans="3:7" x14ac:dyDescent="0.25">
      <c r="C20910" s="15"/>
      <c r="G20910"/>
    </row>
    <row r="20911" spans="3:7" x14ac:dyDescent="0.25">
      <c r="C20911" s="15"/>
      <c r="G20911"/>
    </row>
    <row r="20912" spans="3:7" x14ac:dyDescent="0.25">
      <c r="C20912" s="15"/>
      <c r="G20912"/>
    </row>
    <row r="20913" spans="3:7" x14ac:dyDescent="0.25">
      <c r="C20913" s="15"/>
      <c r="G20913"/>
    </row>
    <row r="20914" spans="3:7" x14ac:dyDescent="0.25">
      <c r="C20914" s="15"/>
      <c r="G20914"/>
    </row>
    <row r="20915" spans="3:7" x14ac:dyDescent="0.25">
      <c r="C20915" s="15"/>
      <c r="G20915"/>
    </row>
    <row r="20916" spans="3:7" x14ac:dyDescent="0.25">
      <c r="C20916" s="15"/>
      <c r="G20916"/>
    </row>
    <row r="20917" spans="3:7" x14ac:dyDescent="0.25">
      <c r="C20917" s="15"/>
      <c r="G20917"/>
    </row>
    <row r="20918" spans="3:7" x14ac:dyDescent="0.25">
      <c r="C20918" s="15"/>
      <c r="G20918"/>
    </row>
    <row r="20919" spans="3:7" x14ac:dyDescent="0.25">
      <c r="C20919" s="15"/>
      <c r="G20919"/>
    </row>
    <row r="20920" spans="3:7" x14ac:dyDescent="0.25">
      <c r="C20920" s="15"/>
      <c r="G20920"/>
    </row>
    <row r="20921" spans="3:7" x14ac:dyDescent="0.25">
      <c r="C20921" s="15"/>
      <c r="G20921"/>
    </row>
    <row r="20922" spans="3:7" x14ac:dyDescent="0.25">
      <c r="C20922" s="15"/>
      <c r="G20922"/>
    </row>
    <row r="20923" spans="3:7" x14ac:dyDescent="0.25">
      <c r="C20923" s="15"/>
      <c r="G20923"/>
    </row>
    <row r="20924" spans="3:7" x14ac:dyDescent="0.25">
      <c r="C20924" s="15"/>
      <c r="G20924"/>
    </row>
    <row r="20925" spans="3:7" x14ac:dyDescent="0.25">
      <c r="C20925" s="15"/>
      <c r="G20925"/>
    </row>
    <row r="20926" spans="3:7" x14ac:dyDescent="0.25">
      <c r="C20926" s="15"/>
      <c r="G20926"/>
    </row>
    <row r="20927" spans="3:7" x14ac:dyDescent="0.25">
      <c r="C20927" s="15"/>
      <c r="G20927"/>
    </row>
    <row r="20928" spans="3:7" x14ac:dyDescent="0.25">
      <c r="C20928" s="15"/>
      <c r="G20928"/>
    </row>
    <row r="20929" spans="3:7" x14ac:dyDescent="0.25">
      <c r="C20929" s="15"/>
      <c r="G20929"/>
    </row>
    <row r="20930" spans="3:7" x14ac:dyDescent="0.25">
      <c r="C20930" s="15"/>
      <c r="G20930"/>
    </row>
    <row r="20931" spans="3:7" x14ac:dyDescent="0.25">
      <c r="C20931" s="15"/>
      <c r="G20931"/>
    </row>
    <row r="20932" spans="3:7" x14ac:dyDescent="0.25">
      <c r="C20932" s="15"/>
      <c r="G20932"/>
    </row>
    <row r="20933" spans="3:7" x14ac:dyDescent="0.25">
      <c r="C20933" s="15"/>
      <c r="G20933"/>
    </row>
    <row r="20934" spans="3:7" x14ac:dyDescent="0.25">
      <c r="C20934" s="15"/>
      <c r="G20934"/>
    </row>
    <row r="20935" spans="3:7" x14ac:dyDescent="0.25">
      <c r="C20935" s="15"/>
      <c r="G20935"/>
    </row>
    <row r="20936" spans="3:7" x14ac:dyDescent="0.25">
      <c r="C20936" s="15"/>
      <c r="G20936"/>
    </row>
    <row r="20937" spans="3:7" x14ac:dyDescent="0.25">
      <c r="C20937" s="15"/>
      <c r="G20937"/>
    </row>
    <row r="20938" spans="3:7" x14ac:dyDescent="0.25">
      <c r="C20938" s="15"/>
      <c r="G20938"/>
    </row>
    <row r="20939" spans="3:7" x14ac:dyDescent="0.25">
      <c r="C20939" s="15"/>
      <c r="G20939"/>
    </row>
    <row r="20940" spans="3:7" x14ac:dyDescent="0.25">
      <c r="C20940" s="15"/>
      <c r="G20940"/>
    </row>
    <row r="20941" spans="3:7" x14ac:dyDescent="0.25">
      <c r="C20941" s="15"/>
      <c r="G20941"/>
    </row>
    <row r="20942" spans="3:7" x14ac:dyDescent="0.25">
      <c r="C20942" s="15"/>
      <c r="G20942"/>
    </row>
    <row r="20943" spans="3:7" x14ac:dyDescent="0.25">
      <c r="C20943" s="15"/>
      <c r="G20943"/>
    </row>
    <row r="20944" spans="3:7" x14ac:dyDescent="0.25">
      <c r="C20944" s="15"/>
      <c r="G20944"/>
    </row>
    <row r="20945" spans="3:7" x14ac:dyDescent="0.25">
      <c r="C20945" s="15"/>
      <c r="G20945"/>
    </row>
    <row r="20946" spans="3:7" x14ac:dyDescent="0.25">
      <c r="C20946" s="15"/>
      <c r="G20946"/>
    </row>
    <row r="20947" spans="3:7" x14ac:dyDescent="0.25">
      <c r="C20947" s="15"/>
      <c r="G20947"/>
    </row>
    <row r="20948" spans="3:7" x14ac:dyDescent="0.25">
      <c r="C20948" s="15"/>
      <c r="G20948"/>
    </row>
    <row r="20949" spans="3:7" x14ac:dyDescent="0.25">
      <c r="C20949" s="15"/>
      <c r="G20949"/>
    </row>
    <row r="20950" spans="3:7" x14ac:dyDescent="0.25">
      <c r="C20950" s="15"/>
      <c r="G20950"/>
    </row>
    <row r="20951" spans="3:7" x14ac:dyDescent="0.25">
      <c r="C20951" s="15"/>
      <c r="G20951"/>
    </row>
    <row r="20952" spans="3:7" x14ac:dyDescent="0.25">
      <c r="C20952" s="15"/>
      <c r="G20952"/>
    </row>
    <row r="20953" spans="3:7" x14ac:dyDescent="0.25">
      <c r="C20953" s="15"/>
      <c r="G20953"/>
    </row>
    <row r="20954" spans="3:7" x14ac:dyDescent="0.25">
      <c r="C20954" s="15"/>
      <c r="G20954"/>
    </row>
    <row r="20955" spans="3:7" x14ac:dyDescent="0.25">
      <c r="C20955" s="15"/>
      <c r="G20955"/>
    </row>
    <row r="20956" spans="3:7" x14ac:dyDescent="0.25">
      <c r="C20956" s="15"/>
      <c r="G20956"/>
    </row>
    <row r="20957" spans="3:7" x14ac:dyDescent="0.25">
      <c r="C20957" s="15"/>
      <c r="G20957"/>
    </row>
    <row r="20958" spans="3:7" x14ac:dyDescent="0.25">
      <c r="C20958" s="15"/>
      <c r="G20958"/>
    </row>
    <row r="20959" spans="3:7" x14ac:dyDescent="0.25">
      <c r="C20959" s="15"/>
      <c r="G20959"/>
    </row>
    <row r="20960" spans="3:7" x14ac:dyDescent="0.25">
      <c r="C20960" s="15"/>
      <c r="G20960"/>
    </row>
    <row r="20961" spans="3:7" x14ac:dyDescent="0.25">
      <c r="C20961" s="15"/>
      <c r="G20961"/>
    </row>
    <row r="20962" spans="3:7" x14ac:dyDescent="0.25">
      <c r="C20962" s="15"/>
      <c r="G20962"/>
    </row>
    <row r="20963" spans="3:7" x14ac:dyDescent="0.25">
      <c r="C20963" s="15"/>
      <c r="G20963"/>
    </row>
    <row r="20964" spans="3:7" x14ac:dyDescent="0.25">
      <c r="C20964" s="15"/>
      <c r="G20964"/>
    </row>
    <row r="20965" spans="3:7" x14ac:dyDescent="0.25">
      <c r="C20965" s="15"/>
      <c r="G20965"/>
    </row>
    <row r="20966" spans="3:7" x14ac:dyDescent="0.25">
      <c r="C20966" s="15"/>
      <c r="G20966"/>
    </row>
    <row r="20967" spans="3:7" x14ac:dyDescent="0.25">
      <c r="C20967" s="15"/>
      <c r="G20967"/>
    </row>
    <row r="20968" spans="3:7" x14ac:dyDescent="0.25">
      <c r="C20968" s="15"/>
      <c r="G20968"/>
    </row>
    <row r="20969" spans="3:7" x14ac:dyDescent="0.25">
      <c r="C20969" s="15"/>
      <c r="G20969"/>
    </row>
    <row r="20970" spans="3:7" x14ac:dyDescent="0.25">
      <c r="C20970" s="15"/>
      <c r="G20970"/>
    </row>
    <row r="20971" spans="3:7" x14ac:dyDescent="0.25">
      <c r="C20971" s="15"/>
      <c r="G20971"/>
    </row>
    <row r="20972" spans="3:7" x14ac:dyDescent="0.25">
      <c r="C20972" s="15"/>
      <c r="G20972"/>
    </row>
    <row r="20973" spans="3:7" x14ac:dyDescent="0.25">
      <c r="C20973" s="15"/>
      <c r="G20973"/>
    </row>
    <row r="20974" spans="3:7" x14ac:dyDescent="0.25">
      <c r="C20974" s="15"/>
      <c r="G20974"/>
    </row>
    <row r="20975" spans="3:7" x14ac:dyDescent="0.25">
      <c r="C20975" s="15"/>
      <c r="G20975"/>
    </row>
    <row r="20976" spans="3:7" x14ac:dyDescent="0.25">
      <c r="C20976" s="15"/>
      <c r="G20976"/>
    </row>
    <row r="20977" spans="3:7" x14ac:dyDescent="0.25">
      <c r="C20977" s="15"/>
      <c r="G20977"/>
    </row>
    <row r="20978" spans="3:7" x14ac:dyDescent="0.25">
      <c r="C20978" s="15"/>
      <c r="G20978"/>
    </row>
    <row r="20979" spans="3:7" x14ac:dyDescent="0.25">
      <c r="C20979" s="15"/>
      <c r="G20979"/>
    </row>
    <row r="20980" spans="3:7" x14ac:dyDescent="0.25">
      <c r="C20980" s="15"/>
      <c r="G20980"/>
    </row>
    <row r="20981" spans="3:7" x14ac:dyDescent="0.25">
      <c r="C20981" s="15"/>
      <c r="G20981"/>
    </row>
    <row r="20982" spans="3:7" x14ac:dyDescent="0.25">
      <c r="C20982" s="15"/>
      <c r="G20982"/>
    </row>
    <row r="20983" spans="3:7" x14ac:dyDescent="0.25">
      <c r="C20983" s="15"/>
      <c r="G20983"/>
    </row>
    <row r="20984" spans="3:7" x14ac:dyDescent="0.25">
      <c r="C20984" s="15"/>
      <c r="G20984"/>
    </row>
    <row r="20985" spans="3:7" x14ac:dyDescent="0.25">
      <c r="C20985" s="15"/>
      <c r="G20985"/>
    </row>
    <row r="20986" spans="3:7" x14ac:dyDescent="0.25">
      <c r="C20986" s="15"/>
      <c r="G20986"/>
    </row>
    <row r="20987" spans="3:7" x14ac:dyDescent="0.25">
      <c r="C20987" s="15"/>
      <c r="G20987"/>
    </row>
    <row r="20988" spans="3:7" x14ac:dyDescent="0.25">
      <c r="C20988" s="15"/>
      <c r="G20988"/>
    </row>
    <row r="20989" spans="3:7" x14ac:dyDescent="0.25">
      <c r="C20989" s="15"/>
      <c r="G20989"/>
    </row>
    <row r="20990" spans="3:7" x14ac:dyDescent="0.25">
      <c r="C20990" s="15"/>
      <c r="G20990"/>
    </row>
    <row r="20991" spans="3:7" x14ac:dyDescent="0.25">
      <c r="C20991" s="15"/>
      <c r="G20991"/>
    </row>
    <row r="20992" spans="3:7" x14ac:dyDescent="0.25">
      <c r="C20992" s="15"/>
      <c r="G20992"/>
    </row>
    <row r="20993" spans="3:7" x14ac:dyDescent="0.25">
      <c r="C20993" s="15"/>
      <c r="G20993"/>
    </row>
    <row r="20994" spans="3:7" x14ac:dyDescent="0.25">
      <c r="C20994" s="15"/>
      <c r="G20994"/>
    </row>
    <row r="20995" spans="3:7" x14ac:dyDescent="0.25">
      <c r="C20995" s="15"/>
      <c r="G20995"/>
    </row>
    <row r="20996" spans="3:7" x14ac:dyDescent="0.25">
      <c r="C20996" s="15"/>
      <c r="G20996"/>
    </row>
    <row r="20997" spans="3:7" x14ac:dyDescent="0.25">
      <c r="C20997" s="15"/>
      <c r="G20997"/>
    </row>
    <row r="20998" spans="3:7" x14ac:dyDescent="0.25">
      <c r="C20998" s="15"/>
      <c r="G20998"/>
    </row>
    <row r="20999" spans="3:7" x14ac:dyDescent="0.25">
      <c r="C20999" s="15"/>
      <c r="G20999"/>
    </row>
    <row r="21000" spans="3:7" x14ac:dyDescent="0.25">
      <c r="C21000" s="15"/>
      <c r="G21000"/>
    </row>
    <row r="21001" spans="3:7" x14ac:dyDescent="0.25">
      <c r="C21001" s="15"/>
      <c r="G21001"/>
    </row>
    <row r="21002" spans="3:7" x14ac:dyDescent="0.25">
      <c r="C21002" s="15"/>
      <c r="G21002"/>
    </row>
    <row r="21003" spans="3:7" x14ac:dyDescent="0.25">
      <c r="C21003" s="15"/>
      <c r="G21003"/>
    </row>
    <row r="21004" spans="3:7" x14ac:dyDescent="0.25">
      <c r="C21004" s="15"/>
      <c r="G21004"/>
    </row>
    <row r="21005" spans="3:7" x14ac:dyDescent="0.25">
      <c r="C21005" s="15"/>
      <c r="G21005"/>
    </row>
    <row r="21006" spans="3:7" x14ac:dyDescent="0.25">
      <c r="C21006" s="15"/>
      <c r="G21006"/>
    </row>
    <row r="21007" spans="3:7" x14ac:dyDescent="0.25">
      <c r="C21007" s="15"/>
      <c r="G21007"/>
    </row>
    <row r="21008" spans="3:7" x14ac:dyDescent="0.25">
      <c r="C21008" s="15"/>
      <c r="G21008"/>
    </row>
    <row r="21009" spans="3:7" x14ac:dyDescent="0.25">
      <c r="C21009" s="15"/>
      <c r="G21009"/>
    </row>
    <row r="21010" spans="3:7" x14ac:dyDescent="0.25">
      <c r="C21010" s="15"/>
      <c r="G21010"/>
    </row>
    <row r="21011" spans="3:7" x14ac:dyDescent="0.25">
      <c r="C21011" s="15"/>
      <c r="G21011"/>
    </row>
    <row r="21012" spans="3:7" x14ac:dyDescent="0.25">
      <c r="C21012" s="15"/>
      <c r="G21012"/>
    </row>
    <row r="21013" spans="3:7" x14ac:dyDescent="0.25">
      <c r="C21013" s="15"/>
      <c r="G21013"/>
    </row>
    <row r="21014" spans="3:7" x14ac:dyDescent="0.25">
      <c r="C21014" s="15"/>
      <c r="G21014"/>
    </row>
    <row r="21015" spans="3:7" x14ac:dyDescent="0.25">
      <c r="C21015" s="15"/>
      <c r="G21015"/>
    </row>
    <row r="21016" spans="3:7" x14ac:dyDescent="0.25">
      <c r="C21016" s="15"/>
      <c r="G21016"/>
    </row>
    <row r="21017" spans="3:7" x14ac:dyDescent="0.25">
      <c r="C21017" s="15"/>
      <c r="G21017"/>
    </row>
    <row r="21018" spans="3:7" x14ac:dyDescent="0.25">
      <c r="C21018" s="15"/>
      <c r="G21018"/>
    </row>
    <row r="21019" spans="3:7" x14ac:dyDescent="0.25">
      <c r="C21019" s="15"/>
      <c r="G21019"/>
    </row>
    <row r="21020" spans="3:7" x14ac:dyDescent="0.25">
      <c r="C21020" s="15"/>
      <c r="G21020"/>
    </row>
    <row r="21021" spans="3:7" x14ac:dyDescent="0.25">
      <c r="C21021" s="15"/>
      <c r="G21021"/>
    </row>
    <row r="21022" spans="3:7" x14ac:dyDescent="0.25">
      <c r="C21022" s="15"/>
      <c r="G21022"/>
    </row>
    <row r="21023" spans="3:7" x14ac:dyDescent="0.25">
      <c r="C21023" s="15"/>
      <c r="G21023"/>
    </row>
    <row r="21024" spans="3:7" x14ac:dyDescent="0.25">
      <c r="C21024" s="15"/>
      <c r="G21024"/>
    </row>
    <row r="21025" spans="3:7" x14ac:dyDescent="0.25">
      <c r="C21025" s="15"/>
      <c r="G21025"/>
    </row>
    <row r="21026" spans="3:7" x14ac:dyDescent="0.25">
      <c r="C21026" s="15"/>
      <c r="G21026"/>
    </row>
    <row r="21027" spans="3:7" x14ac:dyDescent="0.25">
      <c r="C21027" s="15"/>
      <c r="G21027"/>
    </row>
    <row r="21028" spans="3:7" x14ac:dyDescent="0.25">
      <c r="C21028" s="15"/>
      <c r="G21028"/>
    </row>
    <row r="21029" spans="3:7" x14ac:dyDescent="0.25">
      <c r="C21029" s="15"/>
      <c r="G21029"/>
    </row>
    <row r="21030" spans="3:7" x14ac:dyDescent="0.25">
      <c r="C21030" s="15"/>
      <c r="G21030"/>
    </row>
    <row r="21031" spans="3:7" x14ac:dyDescent="0.25">
      <c r="C21031" s="15"/>
      <c r="G21031"/>
    </row>
    <row r="21032" spans="3:7" x14ac:dyDescent="0.25">
      <c r="C21032" s="15"/>
      <c r="G21032"/>
    </row>
    <row r="21033" spans="3:7" x14ac:dyDescent="0.25">
      <c r="C21033" s="15"/>
      <c r="G21033"/>
    </row>
    <row r="21034" spans="3:7" x14ac:dyDescent="0.25">
      <c r="C21034" s="15"/>
      <c r="G21034"/>
    </row>
    <row r="21035" spans="3:7" x14ac:dyDescent="0.25">
      <c r="C21035" s="15"/>
      <c r="G21035"/>
    </row>
    <row r="21036" spans="3:7" x14ac:dyDescent="0.25">
      <c r="C21036" s="15"/>
      <c r="G21036"/>
    </row>
    <row r="21037" spans="3:7" x14ac:dyDescent="0.25">
      <c r="C21037" s="15"/>
      <c r="G21037"/>
    </row>
    <row r="21038" spans="3:7" x14ac:dyDescent="0.25">
      <c r="C21038" s="15"/>
      <c r="G21038"/>
    </row>
    <row r="21039" spans="3:7" x14ac:dyDescent="0.25">
      <c r="C21039" s="15"/>
      <c r="G21039"/>
    </row>
    <row r="21040" spans="3:7" x14ac:dyDescent="0.25">
      <c r="C21040" s="15"/>
      <c r="G21040"/>
    </row>
    <row r="21041" spans="3:7" x14ac:dyDescent="0.25">
      <c r="C21041" s="15"/>
      <c r="G21041"/>
    </row>
    <row r="21042" spans="3:7" x14ac:dyDescent="0.25">
      <c r="C21042" s="15"/>
      <c r="G21042"/>
    </row>
    <row r="21043" spans="3:7" x14ac:dyDescent="0.25">
      <c r="C21043" s="15"/>
      <c r="G21043"/>
    </row>
    <row r="21044" spans="3:7" x14ac:dyDescent="0.25">
      <c r="C21044" s="15"/>
      <c r="G21044"/>
    </row>
    <row r="21045" spans="3:7" x14ac:dyDescent="0.25">
      <c r="C21045" s="15"/>
      <c r="G21045"/>
    </row>
    <row r="21046" spans="3:7" x14ac:dyDescent="0.25">
      <c r="C21046" s="15"/>
      <c r="G21046"/>
    </row>
    <row r="21047" spans="3:7" x14ac:dyDescent="0.25">
      <c r="C21047" s="15"/>
      <c r="G21047"/>
    </row>
    <row r="21048" spans="3:7" x14ac:dyDescent="0.25">
      <c r="C21048" s="15"/>
      <c r="G21048"/>
    </row>
    <row r="21049" spans="3:7" x14ac:dyDescent="0.25">
      <c r="C21049" s="15"/>
      <c r="G21049"/>
    </row>
    <row r="21050" spans="3:7" x14ac:dyDescent="0.25">
      <c r="C21050" s="15"/>
      <c r="G21050"/>
    </row>
    <row r="21051" spans="3:7" x14ac:dyDescent="0.25">
      <c r="C21051" s="15"/>
      <c r="G21051"/>
    </row>
    <row r="21052" spans="3:7" x14ac:dyDescent="0.25">
      <c r="C21052" s="15"/>
      <c r="G21052"/>
    </row>
    <row r="21053" spans="3:7" x14ac:dyDescent="0.25">
      <c r="C21053" s="15"/>
      <c r="G21053"/>
    </row>
    <row r="21054" spans="3:7" x14ac:dyDescent="0.25">
      <c r="C21054" s="15"/>
      <c r="G21054"/>
    </row>
    <row r="21055" spans="3:7" x14ac:dyDescent="0.25">
      <c r="C21055" s="15"/>
      <c r="G21055"/>
    </row>
    <row r="21056" spans="3:7" x14ac:dyDescent="0.25">
      <c r="C21056" s="15"/>
      <c r="G21056"/>
    </row>
    <row r="21057" spans="3:7" x14ac:dyDescent="0.25">
      <c r="C21057" s="15"/>
      <c r="G21057"/>
    </row>
    <row r="21058" spans="3:7" x14ac:dyDescent="0.25">
      <c r="C21058" s="15"/>
      <c r="G21058"/>
    </row>
    <row r="21059" spans="3:7" x14ac:dyDescent="0.25">
      <c r="C21059" s="15"/>
      <c r="G21059"/>
    </row>
    <row r="21060" spans="3:7" x14ac:dyDescent="0.25">
      <c r="C21060" s="15"/>
      <c r="G21060"/>
    </row>
    <row r="21061" spans="3:7" x14ac:dyDescent="0.25">
      <c r="C21061" s="15"/>
      <c r="G21061"/>
    </row>
    <row r="21062" spans="3:7" x14ac:dyDescent="0.25">
      <c r="C21062" s="15"/>
      <c r="G21062"/>
    </row>
    <row r="21063" spans="3:7" x14ac:dyDescent="0.25">
      <c r="C21063" s="15"/>
      <c r="G21063"/>
    </row>
    <row r="21064" spans="3:7" x14ac:dyDescent="0.25">
      <c r="C21064" s="15"/>
      <c r="G21064"/>
    </row>
    <row r="21065" spans="3:7" x14ac:dyDescent="0.25">
      <c r="C21065" s="15"/>
      <c r="G21065"/>
    </row>
    <row r="21066" spans="3:7" x14ac:dyDescent="0.25">
      <c r="C21066" s="15"/>
      <c r="G21066"/>
    </row>
    <row r="21067" spans="3:7" x14ac:dyDescent="0.25">
      <c r="C21067" s="15"/>
      <c r="G21067"/>
    </row>
    <row r="21068" spans="3:7" x14ac:dyDescent="0.25">
      <c r="C21068" s="15"/>
      <c r="G21068"/>
    </row>
    <row r="21069" spans="3:7" x14ac:dyDescent="0.25">
      <c r="C21069" s="15"/>
      <c r="G21069"/>
    </row>
    <row r="21070" spans="3:7" x14ac:dyDescent="0.25">
      <c r="C21070" s="15"/>
      <c r="G21070"/>
    </row>
    <row r="21071" spans="3:7" x14ac:dyDescent="0.25">
      <c r="C21071" s="15"/>
      <c r="G21071"/>
    </row>
    <row r="21072" spans="3:7" x14ac:dyDescent="0.25">
      <c r="C21072" s="15"/>
      <c r="G21072"/>
    </row>
    <row r="21073" spans="3:7" x14ac:dyDescent="0.25">
      <c r="C21073" s="15"/>
      <c r="G21073"/>
    </row>
    <row r="21074" spans="3:7" x14ac:dyDescent="0.25">
      <c r="C21074" s="15"/>
      <c r="G21074"/>
    </row>
    <row r="21075" spans="3:7" x14ac:dyDescent="0.25">
      <c r="C21075" s="15"/>
      <c r="G21075"/>
    </row>
    <row r="21076" spans="3:7" x14ac:dyDescent="0.25">
      <c r="C21076" s="15"/>
      <c r="G21076"/>
    </row>
    <row r="21077" spans="3:7" x14ac:dyDescent="0.25">
      <c r="C21077" s="15"/>
      <c r="G21077"/>
    </row>
    <row r="21078" spans="3:7" x14ac:dyDescent="0.25">
      <c r="C21078" s="15"/>
      <c r="G21078"/>
    </row>
    <row r="21079" spans="3:7" x14ac:dyDescent="0.25">
      <c r="C21079" s="15"/>
      <c r="G21079"/>
    </row>
    <row r="21080" spans="3:7" x14ac:dyDescent="0.25">
      <c r="C21080" s="15"/>
      <c r="G21080"/>
    </row>
    <row r="21081" spans="3:7" x14ac:dyDescent="0.25">
      <c r="C21081" s="15"/>
      <c r="G21081"/>
    </row>
    <row r="21082" spans="3:7" x14ac:dyDescent="0.25">
      <c r="C21082" s="15"/>
      <c r="G21082"/>
    </row>
    <row r="21083" spans="3:7" x14ac:dyDescent="0.25">
      <c r="C21083" s="15"/>
      <c r="G21083"/>
    </row>
    <row r="21084" spans="3:7" x14ac:dyDescent="0.25">
      <c r="C21084" s="15"/>
      <c r="G21084"/>
    </row>
    <row r="21085" spans="3:7" x14ac:dyDescent="0.25">
      <c r="C21085" s="15"/>
      <c r="G21085"/>
    </row>
    <row r="21086" spans="3:7" x14ac:dyDescent="0.25">
      <c r="C21086" s="15"/>
      <c r="G21086"/>
    </row>
    <row r="21087" spans="3:7" x14ac:dyDescent="0.25">
      <c r="C21087" s="15"/>
      <c r="G21087"/>
    </row>
    <row r="21088" spans="3:7" x14ac:dyDescent="0.25">
      <c r="C21088" s="15"/>
      <c r="G21088"/>
    </row>
    <row r="21089" spans="3:7" x14ac:dyDescent="0.25">
      <c r="C21089" s="15"/>
      <c r="G21089"/>
    </row>
    <row r="21090" spans="3:7" x14ac:dyDescent="0.25">
      <c r="C21090" s="15"/>
      <c r="G21090"/>
    </row>
    <row r="21091" spans="3:7" x14ac:dyDescent="0.25">
      <c r="C21091" s="15"/>
      <c r="G21091"/>
    </row>
    <row r="21092" spans="3:7" x14ac:dyDescent="0.25">
      <c r="C21092" s="15"/>
      <c r="G21092"/>
    </row>
    <row r="21093" spans="3:7" x14ac:dyDescent="0.25">
      <c r="C21093" s="15"/>
      <c r="G21093"/>
    </row>
    <row r="21094" spans="3:7" x14ac:dyDescent="0.25">
      <c r="C21094" s="15"/>
      <c r="G21094"/>
    </row>
    <row r="21095" spans="3:7" x14ac:dyDescent="0.25">
      <c r="C21095" s="15"/>
      <c r="G21095"/>
    </row>
    <row r="21096" spans="3:7" x14ac:dyDescent="0.25">
      <c r="C21096" s="15"/>
      <c r="G21096"/>
    </row>
    <row r="21097" spans="3:7" x14ac:dyDescent="0.25">
      <c r="C21097" s="15"/>
      <c r="G21097"/>
    </row>
    <row r="21098" spans="3:7" x14ac:dyDescent="0.25">
      <c r="C21098" s="15"/>
      <c r="G21098"/>
    </row>
    <row r="21099" spans="3:7" x14ac:dyDescent="0.25">
      <c r="C21099" s="15"/>
      <c r="G21099"/>
    </row>
    <row r="21100" spans="3:7" x14ac:dyDescent="0.25">
      <c r="C21100" s="15"/>
      <c r="G21100"/>
    </row>
    <row r="21101" spans="3:7" x14ac:dyDescent="0.25">
      <c r="C21101" s="15"/>
      <c r="G21101"/>
    </row>
    <row r="21102" spans="3:7" x14ac:dyDescent="0.25">
      <c r="C21102" s="15"/>
      <c r="G21102"/>
    </row>
    <row r="21103" spans="3:7" x14ac:dyDescent="0.25">
      <c r="C21103" s="15"/>
      <c r="G21103"/>
    </row>
    <row r="21104" spans="3:7" x14ac:dyDescent="0.25">
      <c r="C21104" s="15"/>
      <c r="G21104"/>
    </row>
    <row r="21105" spans="3:7" x14ac:dyDescent="0.25">
      <c r="C21105" s="15"/>
      <c r="G21105"/>
    </row>
    <row r="21106" spans="3:7" x14ac:dyDescent="0.25">
      <c r="C21106" s="15"/>
      <c r="G21106"/>
    </row>
    <row r="21107" spans="3:7" x14ac:dyDescent="0.25">
      <c r="C21107" s="15"/>
      <c r="G21107"/>
    </row>
    <row r="21108" spans="3:7" x14ac:dyDescent="0.25">
      <c r="C21108" s="15"/>
      <c r="G21108"/>
    </row>
    <row r="21109" spans="3:7" x14ac:dyDescent="0.25">
      <c r="C21109" s="15"/>
      <c r="G21109"/>
    </row>
    <row r="21110" spans="3:7" x14ac:dyDescent="0.25">
      <c r="C21110" s="15"/>
      <c r="G21110"/>
    </row>
    <row r="21111" spans="3:7" x14ac:dyDescent="0.25">
      <c r="C21111" s="15"/>
      <c r="G21111"/>
    </row>
    <row r="21112" spans="3:7" x14ac:dyDescent="0.25">
      <c r="C21112" s="15"/>
      <c r="G21112"/>
    </row>
    <row r="21113" spans="3:7" x14ac:dyDescent="0.25">
      <c r="C21113" s="15"/>
      <c r="G21113"/>
    </row>
    <row r="21114" spans="3:7" x14ac:dyDescent="0.25">
      <c r="C21114" s="15"/>
      <c r="G21114"/>
    </row>
    <row r="21115" spans="3:7" x14ac:dyDescent="0.25">
      <c r="C21115" s="15"/>
      <c r="G21115"/>
    </row>
    <row r="21116" spans="3:7" x14ac:dyDescent="0.25">
      <c r="C21116" s="15"/>
      <c r="G21116"/>
    </row>
    <row r="21117" spans="3:7" x14ac:dyDescent="0.25">
      <c r="C21117" s="15"/>
      <c r="G21117"/>
    </row>
    <row r="21118" spans="3:7" x14ac:dyDescent="0.25">
      <c r="C21118" s="15"/>
      <c r="G21118"/>
    </row>
    <row r="21119" spans="3:7" x14ac:dyDescent="0.25">
      <c r="C21119" s="15"/>
      <c r="G21119"/>
    </row>
    <row r="21120" spans="3:7" x14ac:dyDescent="0.25">
      <c r="C21120" s="15"/>
      <c r="G21120"/>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5"/>
  <sheetViews>
    <sheetView workbookViewId="0">
      <selection activeCell="F31" sqref="F31"/>
    </sheetView>
  </sheetViews>
  <sheetFormatPr defaultColWidth="8.85546875" defaultRowHeight="15" x14ac:dyDescent="0.25"/>
  <cols>
    <col min="2" max="2" width="15.28515625" bestFit="1" customWidth="1"/>
    <col min="3" max="3" width="13.28515625" bestFit="1" customWidth="1"/>
    <col min="4" max="4" width="15.28515625" bestFit="1" customWidth="1"/>
    <col min="5" max="5" width="14.28515625" bestFit="1" customWidth="1"/>
    <col min="6" max="6" width="10.42578125" bestFit="1" customWidth="1"/>
    <col min="7" max="7" width="10" bestFit="1" customWidth="1"/>
    <col min="8" max="8" width="8" bestFit="1" customWidth="1"/>
    <col min="9" max="9" width="10" bestFit="1" customWidth="1"/>
    <col min="10" max="11" width="13.28515625" bestFit="1" customWidth="1"/>
    <col min="12" max="12" width="15.28515625" bestFit="1" customWidth="1"/>
    <col min="13" max="13" width="14.28515625" bestFit="1" customWidth="1"/>
  </cols>
  <sheetData>
    <row r="1" spans="1:13" ht="18.75" x14ac:dyDescent="0.3">
      <c r="A1" s="95" t="s">
        <v>39</v>
      </c>
      <c r="B1" s="95"/>
      <c r="C1" s="95"/>
      <c r="D1" s="95"/>
      <c r="E1" s="95"/>
      <c r="F1" s="95"/>
      <c r="G1" s="95"/>
      <c r="H1" s="95"/>
      <c r="I1" s="95"/>
      <c r="J1" s="95"/>
      <c r="K1" s="95"/>
      <c r="L1" s="95"/>
      <c r="M1" s="95"/>
    </row>
    <row r="2" spans="1:13" ht="18.75" x14ac:dyDescent="0.3">
      <c r="A2" s="95" t="str">
        <f>'Planilha Pré-LOA 2022'!A5</f>
        <v>SEPLAG</v>
      </c>
      <c r="B2" s="95"/>
      <c r="C2" s="95"/>
      <c r="D2" s="95"/>
      <c r="E2" s="95"/>
      <c r="F2" s="95"/>
      <c r="G2" s="95"/>
      <c r="H2" s="95"/>
      <c r="I2" s="95"/>
      <c r="J2" s="95"/>
      <c r="K2" s="95"/>
      <c r="L2" s="95"/>
      <c r="M2" s="95"/>
    </row>
    <row r="3" spans="1:13" ht="18.75" x14ac:dyDescent="0.3">
      <c r="A3" s="7"/>
    </row>
    <row r="4" spans="1:13" x14ac:dyDescent="0.25">
      <c r="A4" s="28" t="s">
        <v>27</v>
      </c>
    </row>
    <row r="5" spans="1:13" x14ac:dyDescent="0.25">
      <c r="A5" s="9"/>
      <c r="B5" s="96" t="s">
        <v>28</v>
      </c>
      <c r="C5" s="96"/>
      <c r="D5" s="96" t="s">
        <v>29</v>
      </c>
      <c r="E5" s="96"/>
      <c r="F5" s="97" t="s">
        <v>30</v>
      </c>
      <c r="G5" s="97"/>
      <c r="H5" s="97" t="s">
        <v>31</v>
      </c>
      <c r="I5" s="97"/>
      <c r="J5" s="97" t="s">
        <v>32</v>
      </c>
      <c r="K5" s="97"/>
      <c r="L5" s="9" t="s">
        <v>33</v>
      </c>
      <c r="M5" s="9" t="s">
        <v>34</v>
      </c>
    </row>
    <row r="6" spans="1:13" x14ac:dyDescent="0.25">
      <c r="A6" s="9" t="s">
        <v>4</v>
      </c>
      <c r="B6" s="8" t="s">
        <v>35</v>
      </c>
      <c r="C6" s="8" t="s">
        <v>36</v>
      </c>
      <c r="D6" s="8" t="s">
        <v>35</v>
      </c>
      <c r="E6" s="8" t="s">
        <v>36</v>
      </c>
      <c r="F6" s="8" t="s">
        <v>37</v>
      </c>
      <c r="G6" s="9" t="s">
        <v>36</v>
      </c>
      <c r="H6" s="8" t="s">
        <v>37</v>
      </c>
      <c r="I6" s="9" t="s">
        <v>36</v>
      </c>
      <c r="J6" s="8" t="s">
        <v>37</v>
      </c>
      <c r="K6" s="9" t="s">
        <v>36</v>
      </c>
      <c r="L6" s="8" t="s">
        <v>37</v>
      </c>
      <c r="M6" s="8" t="s">
        <v>37</v>
      </c>
    </row>
    <row r="7" spans="1:13" x14ac:dyDescent="0.25">
      <c r="A7" s="3">
        <v>1</v>
      </c>
      <c r="B7" s="4">
        <f>SUMIFS('Planilha Pré-LOA 2022'!P:P,'Planilha Pré-LOA 2022'!G:G,'Resumo Pré-LOA'!A7)</f>
        <v>0</v>
      </c>
      <c r="C7" s="4">
        <f>SUMIFS('Planilha Pré-LOA 2022'!P:P,'Planilha Pré-LOA 2022'!T:T,"Sim",'Planilha Pré-LOA 2022'!G:G,'Resumo Pré-LOA'!A7)</f>
        <v>0</v>
      </c>
      <c r="D7" s="4">
        <f t="shared" ref="D7:D15" si="0">+B7-M7</f>
        <v>0</v>
      </c>
      <c r="E7" s="4">
        <f t="shared" ref="E7:E15" si="1">+C7-M7</f>
        <v>0</v>
      </c>
      <c r="F7" s="4">
        <f>SUMIFS('Planilha Pré-LOA 2022'!P:P,'Planilha Pré-LOA 2022'!N:N,"T",'Planilha Pré-LOA 2022'!G:G,'Resumo Pré-LOA'!A7)</f>
        <v>0</v>
      </c>
      <c r="G7" s="4">
        <f>SUMIFS('Planilha Pré-LOA 2022'!P:P,'Planilha Pré-LOA 2022'!N:N,"T",'Planilha Pré-LOA 2022'!G:G,'Resumo Pré-LOA'!A7,'Planilha Pré-LOA 2022'!T:T,"Sim")</f>
        <v>0</v>
      </c>
      <c r="H7" s="4">
        <f>SUMIFS('Planilha Pré-LOA 2022'!P:P,'Planilha Pré-LOA 2022'!N:N,"C",'Planilha Pré-LOA 2022'!G:G,'Resumo Pré-LOA'!A7)</f>
        <v>0</v>
      </c>
      <c r="I7" s="4">
        <f>SUMIFS('Planilha Pré-LOA 2022'!P:P,'Planilha Pré-LOA 2022'!N:N,"C",'Planilha Pré-LOA 2022'!G:G,'Resumo Pré-LOA'!A7,'Planilha Pré-LOA 2022'!T:T,"Sim")</f>
        <v>0</v>
      </c>
      <c r="J7" s="4">
        <f>SUMIFS('Planilha Pré-LOA 2022'!P:P,'Planilha Pré-LOA 2022'!N:N,"I",'Planilha Pré-LOA 2022'!G:G,'Resumo Pré-LOA'!A7)</f>
        <v>0</v>
      </c>
      <c r="K7" s="4">
        <f>SUMIFS('Planilha Pré-LOA 2022'!P:P,'Planilha Pré-LOA 2022'!N:N,"I",'Planilha Pré-LOA 2022'!G:G,'Resumo Pré-LOA'!A7,'Planilha Pré-LOA 2022'!T:T,"Sim")</f>
        <v>0</v>
      </c>
      <c r="L7" s="4">
        <f>SUMIFS('Planilha Pré-LOA 2022'!P:P,'Planilha Pré-LOA 2022'!G:G,'Resumo Pré-LOA'!A7,'Planilha Pré-LOA 2022'!O:O,"Sim")</f>
        <v>0</v>
      </c>
      <c r="M7" s="4">
        <f>SUMIFS('Planilha Pré-LOA 2022'!P:P,'Planilha Pré-LOA 2022'!G:G,'Resumo Pré-LOA'!A7,'Planilha Pré-LOA 2022'!N:N,"F")</f>
        <v>0</v>
      </c>
    </row>
    <row r="8" spans="1:13" x14ac:dyDescent="0.25">
      <c r="A8" s="3">
        <v>2</v>
      </c>
      <c r="B8" s="4">
        <f>SUMIFS('Planilha Pré-LOA 2022'!P:P,'Planilha Pré-LOA 2022'!G:G,'Resumo Pré-LOA'!A8)</f>
        <v>0</v>
      </c>
      <c r="C8" s="4">
        <f>SUMIFS('Planilha Pré-LOA 2022'!P:P,'Planilha Pré-LOA 2022'!T:T,"Sim",'Planilha Pré-LOA 2022'!G:G,'Resumo Pré-LOA'!A8)</f>
        <v>0</v>
      </c>
      <c r="D8" s="4">
        <f t="shared" si="0"/>
        <v>0</v>
      </c>
      <c r="E8" s="4">
        <f t="shared" si="1"/>
        <v>0</v>
      </c>
      <c r="F8" s="4">
        <f>SUMIFS('Planilha Pré-LOA 2022'!P:P,'Planilha Pré-LOA 2022'!N:N,"T",'Planilha Pré-LOA 2022'!G:G,'Resumo Pré-LOA'!A8)</f>
        <v>0</v>
      </c>
      <c r="G8" s="4">
        <f>SUMIFS('Planilha Pré-LOA 2022'!P:P,'Planilha Pré-LOA 2022'!N:N,"T",'Planilha Pré-LOA 2022'!G:G,'Resumo Pré-LOA'!A8,'Planilha Pré-LOA 2022'!T:T,"Sim")</f>
        <v>0</v>
      </c>
      <c r="H8" s="4">
        <f>SUMIFS('Planilha Pré-LOA 2022'!P:P,'Planilha Pré-LOA 2022'!N:N,"C",'Planilha Pré-LOA 2022'!G:G,'Resumo Pré-LOA'!A8)</f>
        <v>0</v>
      </c>
      <c r="I8" s="4">
        <f>SUMIFS('Planilha Pré-LOA 2022'!P:P,'Planilha Pré-LOA 2022'!N:N,"C",'Planilha Pré-LOA 2022'!G:G,'Resumo Pré-LOA'!A8,'Planilha Pré-LOA 2022'!T:T,"Sim")</f>
        <v>0</v>
      </c>
      <c r="J8" s="4">
        <f>SUMIFS('Planilha Pré-LOA 2022'!P:P,'Planilha Pré-LOA 2022'!N:N,"I",'Planilha Pré-LOA 2022'!G:G,'Resumo Pré-LOA'!A8)</f>
        <v>0</v>
      </c>
      <c r="K8" s="4">
        <f>SUMIFS('Planilha Pré-LOA 2022'!P:P,'Planilha Pré-LOA 2022'!N:N,"I",'Planilha Pré-LOA 2022'!G:G,'Resumo Pré-LOA'!A8,'Planilha Pré-LOA 2022'!T:T,"Sim")</f>
        <v>0</v>
      </c>
      <c r="L8" s="4">
        <f>SUMIFS('Planilha Pré-LOA 2022'!P:P,'Planilha Pré-LOA 2022'!G:G,'Resumo Pré-LOA'!A8,'Planilha Pré-LOA 2022'!O:O,"Sim")</f>
        <v>0</v>
      </c>
      <c r="M8" s="4">
        <f>SUMIFS('Planilha Pré-LOA 2022'!P:P,'Planilha Pré-LOA 2022'!G:G,'Resumo Pré-LOA'!A8,'Planilha Pré-LOA 2022'!N:N,"F")</f>
        <v>0</v>
      </c>
    </row>
    <row r="9" spans="1:13" x14ac:dyDescent="0.25">
      <c r="A9" s="3">
        <v>3</v>
      </c>
      <c r="B9" s="4">
        <f>SUMIFS('Planilha Pré-LOA 2022'!P:P,'Planilha Pré-LOA 2022'!G:G,'Resumo Pré-LOA'!A9)</f>
        <v>19937216.5</v>
      </c>
      <c r="C9" s="4">
        <f>SUMIFS('Planilha Pré-LOA 2022'!P:P,'Planilha Pré-LOA 2022'!T:T,"Sim",'Planilha Pré-LOA 2022'!G:G,'Resumo Pré-LOA'!A9)</f>
        <v>0</v>
      </c>
      <c r="D9" s="4">
        <f t="shared" si="0"/>
        <v>19937216.5</v>
      </c>
      <c r="E9" s="4">
        <f t="shared" si="1"/>
        <v>0</v>
      </c>
      <c r="F9" s="4">
        <f>SUMIFS('Planilha Pré-LOA 2022'!P:P,'Planilha Pré-LOA 2022'!N:N,"T",'Planilha Pré-LOA 2022'!G:G,'Resumo Pré-LOA'!A9)</f>
        <v>0</v>
      </c>
      <c r="G9" s="4">
        <f>SUMIFS('Planilha Pré-LOA 2022'!P:P,'Planilha Pré-LOA 2022'!N:N,"T",'Planilha Pré-LOA 2022'!G:G,'Resumo Pré-LOA'!A9,'Planilha Pré-LOA 2022'!T:T,"Sim")</f>
        <v>0</v>
      </c>
      <c r="H9" s="4">
        <f>SUMIFS('Planilha Pré-LOA 2022'!P:P,'Planilha Pré-LOA 2022'!N:N,"C",'Planilha Pré-LOA 2022'!G:G,'Resumo Pré-LOA'!A9)</f>
        <v>0</v>
      </c>
      <c r="I9" s="4">
        <f>SUMIFS('Planilha Pré-LOA 2022'!P:P,'Planilha Pré-LOA 2022'!N:N,"C",'Planilha Pré-LOA 2022'!G:G,'Resumo Pré-LOA'!A9,'Planilha Pré-LOA 2022'!T:T,"Sim")</f>
        <v>0</v>
      </c>
      <c r="J9" s="4">
        <f>SUMIFS('Planilha Pré-LOA 2022'!P:P,'Planilha Pré-LOA 2022'!N:N,"I",'Planilha Pré-LOA 2022'!G:G,'Resumo Pré-LOA'!A9)</f>
        <v>0</v>
      </c>
      <c r="K9" s="4">
        <f>SUMIFS('Planilha Pré-LOA 2022'!P:P,'Planilha Pré-LOA 2022'!N:N,"I",'Planilha Pré-LOA 2022'!G:G,'Resumo Pré-LOA'!A9,'Planilha Pré-LOA 2022'!T:T,"Sim")</f>
        <v>0</v>
      </c>
      <c r="L9" s="4">
        <f>SUMIFS('Planilha Pré-LOA 2022'!P:P,'Planilha Pré-LOA 2022'!G:G,'Resumo Pré-LOA'!A9,'Planilha Pré-LOA 2022'!O:O,"Sim")</f>
        <v>0</v>
      </c>
      <c r="M9" s="4">
        <f>SUMIFS('Planilha Pré-LOA 2022'!P:P,'Planilha Pré-LOA 2022'!G:G,'Resumo Pré-LOA'!A9,'Planilha Pré-LOA 2022'!N:N,"F")</f>
        <v>0</v>
      </c>
    </row>
    <row r="10" spans="1:13" x14ac:dyDescent="0.25">
      <c r="A10" s="3">
        <v>4</v>
      </c>
      <c r="B10" s="4">
        <f>SUMIFS('Planilha Pré-LOA 2022'!P:P,'Planilha Pré-LOA 2022'!G:G,'Resumo Pré-LOA'!A10)</f>
        <v>145000</v>
      </c>
      <c r="C10" s="4">
        <f>SUMIFS('Planilha Pré-LOA 2022'!P:P,'Planilha Pré-LOA 2022'!T:T,"Sim",'Planilha Pré-LOA 2022'!G:G,'Resumo Pré-LOA'!A10)</f>
        <v>0</v>
      </c>
      <c r="D10" s="4">
        <f t="shared" si="0"/>
        <v>145000</v>
      </c>
      <c r="E10" s="4">
        <f t="shared" si="1"/>
        <v>0</v>
      </c>
      <c r="F10" s="4">
        <f>SUMIFS('Planilha Pré-LOA 2022'!P:P,'Planilha Pré-LOA 2022'!N:N,"T",'Planilha Pré-LOA 2022'!G:G,'Resumo Pré-LOA'!A10)</f>
        <v>0</v>
      </c>
      <c r="G10" s="4">
        <f>SUMIFS('Planilha Pré-LOA 2022'!P:P,'Planilha Pré-LOA 2022'!N:N,"T",'Planilha Pré-LOA 2022'!G:G,'Resumo Pré-LOA'!A10,'Planilha Pré-LOA 2022'!T:T,"Sim")</f>
        <v>0</v>
      </c>
      <c r="H10" s="4">
        <f>SUMIFS('Planilha Pré-LOA 2022'!P:P,'Planilha Pré-LOA 2022'!N:N,"C",'Planilha Pré-LOA 2022'!G:G,'Resumo Pré-LOA'!A10)</f>
        <v>0</v>
      </c>
      <c r="I10" s="4">
        <f>SUMIFS('Planilha Pré-LOA 2022'!P:P,'Planilha Pré-LOA 2022'!N:N,"C",'Planilha Pré-LOA 2022'!G:G,'Resumo Pré-LOA'!A10,'Planilha Pré-LOA 2022'!T:T,"Sim")</f>
        <v>0</v>
      </c>
      <c r="J10" s="4">
        <f>SUMIFS('Planilha Pré-LOA 2022'!P:P,'Planilha Pré-LOA 2022'!N:N,"I",'Planilha Pré-LOA 2022'!G:G,'Resumo Pré-LOA'!A10)</f>
        <v>0</v>
      </c>
      <c r="K10" s="4">
        <f>SUMIFS('Planilha Pré-LOA 2022'!P:P,'Planilha Pré-LOA 2022'!N:N,"I",'Planilha Pré-LOA 2022'!G:G,'Resumo Pré-LOA'!A10,'Planilha Pré-LOA 2022'!T:T,"Sim")</f>
        <v>0</v>
      </c>
      <c r="L10" s="4">
        <f>SUMIFS('Planilha Pré-LOA 2022'!P:P,'Planilha Pré-LOA 2022'!G:G,'Resumo Pré-LOA'!A10,'Planilha Pré-LOA 2022'!O:O,"Sim")</f>
        <v>0</v>
      </c>
      <c r="M10" s="4">
        <f>SUMIFS('Planilha Pré-LOA 2022'!P:P,'Planilha Pré-LOA 2022'!G:G,'Resumo Pré-LOA'!A10,'Planilha Pré-LOA 2022'!N:N,"F")</f>
        <v>0</v>
      </c>
    </row>
    <row r="11" spans="1:13" x14ac:dyDescent="0.25">
      <c r="A11" s="3">
        <v>5</v>
      </c>
      <c r="B11" s="4">
        <f>SUMIFS('Planilha Pré-LOA 2022'!P:P,'Planilha Pré-LOA 2022'!G:G,'Resumo Pré-LOA'!A11)</f>
        <v>0</v>
      </c>
      <c r="C11" s="4">
        <f>SUMIFS('Planilha Pré-LOA 2022'!P:P,'Planilha Pré-LOA 2022'!T:T,"Sim",'Planilha Pré-LOA 2022'!G:G,'Resumo Pré-LOA'!A11)</f>
        <v>0</v>
      </c>
      <c r="D11" s="4">
        <f t="shared" si="0"/>
        <v>0</v>
      </c>
      <c r="E11" s="4">
        <f t="shared" si="1"/>
        <v>0</v>
      </c>
      <c r="F11" s="4">
        <f>SUMIFS('Planilha Pré-LOA 2022'!P:P,'Planilha Pré-LOA 2022'!N:N,"T",'Planilha Pré-LOA 2022'!G:G,'Resumo Pré-LOA'!A11)</f>
        <v>0</v>
      </c>
      <c r="G11" s="4">
        <f>SUMIFS('Planilha Pré-LOA 2022'!P:P,'Planilha Pré-LOA 2022'!N:N,"T",'Planilha Pré-LOA 2022'!G:G,'Resumo Pré-LOA'!A11,'Planilha Pré-LOA 2022'!T:T,"Sim")</f>
        <v>0</v>
      </c>
      <c r="H11" s="4">
        <f>SUMIFS('Planilha Pré-LOA 2022'!P:P,'Planilha Pré-LOA 2022'!N:N,"C",'Planilha Pré-LOA 2022'!G:G,'Resumo Pré-LOA'!A11)</f>
        <v>0</v>
      </c>
      <c r="I11" s="4">
        <f>SUMIFS('Planilha Pré-LOA 2022'!P:P,'Planilha Pré-LOA 2022'!N:N,"C",'Planilha Pré-LOA 2022'!G:G,'Resumo Pré-LOA'!A11,'Planilha Pré-LOA 2022'!T:T,"Sim")</f>
        <v>0</v>
      </c>
      <c r="J11" s="4">
        <f>SUMIFS('Planilha Pré-LOA 2022'!P:P,'Planilha Pré-LOA 2022'!N:N,"I",'Planilha Pré-LOA 2022'!G:G,'Resumo Pré-LOA'!A11)</f>
        <v>0</v>
      </c>
      <c r="K11" s="4">
        <f>SUMIFS('Planilha Pré-LOA 2022'!P:P,'Planilha Pré-LOA 2022'!N:N,"I",'Planilha Pré-LOA 2022'!G:G,'Resumo Pré-LOA'!A11,'Planilha Pré-LOA 2022'!T:T,"Sim")</f>
        <v>0</v>
      </c>
      <c r="L11" s="4">
        <f>SUMIFS('Planilha Pré-LOA 2022'!P:P,'Planilha Pré-LOA 2022'!G:G,'Resumo Pré-LOA'!A11,'Planilha Pré-LOA 2022'!O:O,"Sim")</f>
        <v>0</v>
      </c>
      <c r="M11" s="4">
        <f>SUMIFS('Planilha Pré-LOA 2022'!P:P,'Planilha Pré-LOA 2022'!G:G,'Resumo Pré-LOA'!A11,'Planilha Pré-LOA 2022'!N:N,"F")</f>
        <v>0</v>
      </c>
    </row>
    <row r="12" spans="1:13" x14ac:dyDescent="0.25">
      <c r="A12" s="3">
        <v>6</v>
      </c>
      <c r="B12" s="4">
        <f>SUMIFS('Planilha Pré-LOA 2022'!P:P,'Planilha Pré-LOA 2022'!G:G,'Resumo Pré-LOA'!A12)</f>
        <v>0</v>
      </c>
      <c r="C12" s="4">
        <f>SUMIFS('Planilha Pré-LOA 2022'!P:P,'Planilha Pré-LOA 2022'!T:T,"Sim",'Planilha Pré-LOA 2022'!G:G,'Resumo Pré-LOA'!A12)</f>
        <v>0</v>
      </c>
      <c r="D12" s="4">
        <f t="shared" si="0"/>
        <v>0</v>
      </c>
      <c r="E12" s="4">
        <f t="shared" si="1"/>
        <v>0</v>
      </c>
      <c r="F12" s="4">
        <f>SUMIFS('Planilha Pré-LOA 2022'!P:P,'Planilha Pré-LOA 2022'!N:N,"T",'Planilha Pré-LOA 2022'!G:G,'Resumo Pré-LOA'!A12)</f>
        <v>0</v>
      </c>
      <c r="G12" s="4">
        <f>SUMIFS('Planilha Pré-LOA 2022'!P:P,'Planilha Pré-LOA 2022'!N:N,"T",'Planilha Pré-LOA 2022'!G:G,'Resumo Pré-LOA'!A12,'Planilha Pré-LOA 2022'!T:T,"Sim")</f>
        <v>0</v>
      </c>
      <c r="H12" s="4">
        <f>SUMIFS('Planilha Pré-LOA 2022'!P:P,'Planilha Pré-LOA 2022'!N:N,"C",'Planilha Pré-LOA 2022'!G:G,'Resumo Pré-LOA'!A12)</f>
        <v>0</v>
      </c>
      <c r="I12" s="4">
        <f>SUMIFS('Planilha Pré-LOA 2022'!P:P,'Planilha Pré-LOA 2022'!N:N,"C",'Planilha Pré-LOA 2022'!G:G,'Resumo Pré-LOA'!A12,'Planilha Pré-LOA 2022'!T:T,"Sim")</f>
        <v>0</v>
      </c>
      <c r="J12" s="4">
        <f>SUMIFS('Planilha Pré-LOA 2022'!P:P,'Planilha Pré-LOA 2022'!N:N,"I",'Planilha Pré-LOA 2022'!G:G,'Resumo Pré-LOA'!A12)</f>
        <v>0</v>
      </c>
      <c r="K12" s="4">
        <f>SUMIFS('Planilha Pré-LOA 2022'!P:P,'Planilha Pré-LOA 2022'!N:N,"I",'Planilha Pré-LOA 2022'!G:G,'Resumo Pré-LOA'!A12,'Planilha Pré-LOA 2022'!T:T,"Sim")</f>
        <v>0</v>
      </c>
      <c r="L12" s="4">
        <f>SUMIFS('Planilha Pré-LOA 2022'!P:P,'Planilha Pré-LOA 2022'!G:G,'Resumo Pré-LOA'!A12,'Planilha Pré-LOA 2022'!O:O,"Sim")</f>
        <v>0</v>
      </c>
      <c r="M12" s="4">
        <f>SUMIFS('Planilha Pré-LOA 2022'!P:P,'Planilha Pré-LOA 2022'!G:G,'Resumo Pré-LOA'!A12,'Planilha Pré-LOA 2022'!N:N,"F")</f>
        <v>0</v>
      </c>
    </row>
    <row r="13" spans="1:13" s="5" customFormat="1" x14ac:dyDescent="0.25">
      <c r="A13" s="3">
        <v>9</v>
      </c>
      <c r="B13" s="4">
        <f>SUMIFS('Planilha Pré-LOA 2022'!P:P,'Planilha Pré-LOA 2022'!G:G,'Resumo Pré-LOA'!A13)</f>
        <v>0</v>
      </c>
      <c r="C13" s="4">
        <f>SUMIFS('Planilha Pré-LOA 2022'!P:P,'Planilha Pré-LOA 2022'!T:T,"Sim",'Planilha Pré-LOA 2022'!G:G,'Resumo Pré-LOA'!A13)</f>
        <v>0</v>
      </c>
      <c r="D13" s="4">
        <f t="shared" si="0"/>
        <v>0</v>
      </c>
      <c r="E13" s="4">
        <f t="shared" si="1"/>
        <v>0</v>
      </c>
      <c r="F13" s="4">
        <f>SUMIFS('Planilha Pré-LOA 2022'!P:P,'Planilha Pré-LOA 2022'!N:N,"T",'Planilha Pré-LOA 2022'!G:G,'Resumo Pré-LOA'!A13)</f>
        <v>0</v>
      </c>
      <c r="G13" s="4">
        <f>SUMIFS('Planilha Pré-LOA 2022'!P:P,'Planilha Pré-LOA 2022'!N:N,"T",'Planilha Pré-LOA 2022'!G:G,'Resumo Pré-LOA'!A13,'Planilha Pré-LOA 2022'!T:T,"Sim")</f>
        <v>0</v>
      </c>
      <c r="H13" s="4">
        <f>SUMIFS('Planilha Pré-LOA 2022'!P:P,'Planilha Pré-LOA 2022'!N:N,"C",'Planilha Pré-LOA 2022'!G:G,'Resumo Pré-LOA'!A13)</f>
        <v>0</v>
      </c>
      <c r="I13" s="4">
        <f>SUMIFS('Planilha Pré-LOA 2022'!P:P,'Planilha Pré-LOA 2022'!N:N,"C",'Planilha Pré-LOA 2022'!G:G,'Resumo Pré-LOA'!A13,'Planilha Pré-LOA 2022'!T:T,"Sim")</f>
        <v>0</v>
      </c>
      <c r="J13" s="4">
        <f>SUMIFS('Planilha Pré-LOA 2022'!P:P,'Planilha Pré-LOA 2022'!N:N,"I",'Planilha Pré-LOA 2022'!G:G,'Resumo Pré-LOA'!A13)</f>
        <v>0</v>
      </c>
      <c r="K13" s="4">
        <f>SUMIFS('Planilha Pré-LOA 2022'!P:P,'Planilha Pré-LOA 2022'!N:N,"I",'Planilha Pré-LOA 2022'!G:G,'Resumo Pré-LOA'!A13,'Planilha Pré-LOA 2022'!T:T,"Sim")</f>
        <v>0</v>
      </c>
      <c r="L13" s="4">
        <f>SUMIFS('Planilha Pré-LOA 2022'!P:P,'Planilha Pré-LOA 2022'!G:G,'Resumo Pré-LOA'!A13,'Planilha Pré-LOA 2022'!O:O,"Sim")</f>
        <v>0</v>
      </c>
      <c r="M13" s="4">
        <f>SUMIFS('Planilha Pré-LOA 2022'!P:P,'Planilha Pré-LOA 2022'!G:G,'Resumo Pré-LOA'!A13,'Planilha Pré-LOA 2022'!N:N,"F")</f>
        <v>0</v>
      </c>
    </row>
    <row r="14" spans="1:13" x14ac:dyDescent="0.25">
      <c r="A14" s="3" t="s">
        <v>38</v>
      </c>
      <c r="B14" s="4">
        <f>+B15-SUM(B7:B13)</f>
        <v>0</v>
      </c>
      <c r="C14" s="4">
        <f>+C15-SUM(C7:C13)</f>
        <v>0</v>
      </c>
      <c r="D14" s="4">
        <f t="shared" si="0"/>
        <v>0</v>
      </c>
      <c r="E14" s="4">
        <f t="shared" si="1"/>
        <v>0</v>
      </c>
      <c r="F14" s="4">
        <f t="shared" ref="F14:M14" si="2">+F15-SUM(F7:F13)</f>
        <v>0</v>
      </c>
      <c r="G14" s="4">
        <f t="shared" si="2"/>
        <v>0</v>
      </c>
      <c r="H14" s="4">
        <f t="shared" si="2"/>
        <v>0</v>
      </c>
      <c r="I14" s="4">
        <f t="shared" ref="I14" si="3">+I15-SUM(I7:I13)</f>
        <v>0</v>
      </c>
      <c r="J14" s="4">
        <f t="shared" si="2"/>
        <v>0</v>
      </c>
      <c r="K14" s="4">
        <f t="shared" si="2"/>
        <v>0</v>
      </c>
      <c r="L14" s="4">
        <f t="shared" si="2"/>
        <v>0</v>
      </c>
      <c r="M14" s="4">
        <f t="shared" si="2"/>
        <v>0</v>
      </c>
    </row>
    <row r="15" spans="1:13" x14ac:dyDescent="0.25">
      <c r="A15" s="9" t="s">
        <v>28</v>
      </c>
      <c r="B15" s="6">
        <f>SUM('Planilha Pré-LOA 2022'!P:P)</f>
        <v>20082216.5</v>
      </c>
      <c r="C15" s="6">
        <f>SUMIFS('Planilha Pré-LOA 2022'!P:P,'Planilha Pré-LOA 2022'!T:T,"Sim")</f>
        <v>0</v>
      </c>
      <c r="D15" s="6">
        <f t="shared" si="0"/>
        <v>20082216.5</v>
      </c>
      <c r="E15" s="6">
        <f t="shared" si="1"/>
        <v>0</v>
      </c>
      <c r="F15" s="6">
        <f>SUMIFS('Planilha Pré-LOA 2022'!P:P,'Planilha Pré-LOA 2022'!N:N,"T")</f>
        <v>0</v>
      </c>
      <c r="G15" s="6">
        <f>SUMIFS('Planilha Pré-LOA 2022'!P:P,'Planilha Pré-LOA 2022'!T:T,"Sim",'Planilha Pré-LOA 2022'!N:N,"T")</f>
        <v>0</v>
      </c>
      <c r="H15" s="6">
        <f>SUMIFS('Planilha Pré-LOA 2022'!P:P,'Planilha Pré-LOA 2022'!N:N,"C")</f>
        <v>0</v>
      </c>
      <c r="I15" s="6">
        <f>SUMIFS('Planilha Pré-LOA 2022'!P:P,'Planilha Pré-LOA 2022'!T:T,"Sim",'Planilha Pré-LOA 2022'!N:N,"C")</f>
        <v>0</v>
      </c>
      <c r="J15" s="6">
        <f>SUMIFS('Planilha Pré-LOA 2022'!P:P,'Planilha Pré-LOA 2022'!N:N,"I")</f>
        <v>0</v>
      </c>
      <c r="K15" s="6">
        <f>+SUMIFS('Planilha Pré-LOA 2022'!P:P,'Planilha Pré-LOA 2022'!T:T,"Sim",'Planilha Pré-LOA 2022'!N:N,"I")</f>
        <v>0</v>
      </c>
      <c r="L15" s="6">
        <f>SUMIFS('Planilha Pré-LOA 2022'!P:P,'Planilha Pré-LOA 2022'!O:O,"Sim")</f>
        <v>0</v>
      </c>
      <c r="M15" s="6">
        <f>SUMIFS('Planilha Pré-LOA 2022'!P:P,'Planilha Pré-LOA 2022'!N:N,"F")</f>
        <v>0</v>
      </c>
    </row>
  </sheetData>
  <mergeCells count="7">
    <mergeCell ref="A1:M1"/>
    <mergeCell ref="A2:M2"/>
    <mergeCell ref="B5:C5"/>
    <mergeCell ref="D5:E5"/>
    <mergeCell ref="F5:G5"/>
    <mergeCell ref="H5:I5"/>
    <mergeCell ref="J5:K5"/>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J718"/>
  <sheetViews>
    <sheetView showGridLines="0" topLeftCell="A536" zoomScale="120" zoomScaleNormal="120" workbookViewId="0">
      <selection activeCell="E546" sqref="E546"/>
    </sheetView>
  </sheetViews>
  <sheetFormatPr defaultColWidth="9.140625" defaultRowHeight="15" x14ac:dyDescent="0.25"/>
  <cols>
    <col min="1" max="1" width="20.7109375" customWidth="1"/>
    <col min="2" max="3" width="20.7109375" hidden="1" customWidth="1"/>
    <col min="4" max="4" width="30.85546875" hidden="1" customWidth="1"/>
    <col min="5" max="6" width="30.7109375" customWidth="1"/>
    <col min="7" max="7" width="15.7109375" customWidth="1"/>
    <col min="8" max="10" width="50.7109375" customWidth="1"/>
  </cols>
  <sheetData>
    <row r="1" spans="1:10" s="19" customFormat="1" ht="60" x14ac:dyDescent="0.25">
      <c r="A1" s="18" t="s">
        <v>131</v>
      </c>
      <c r="B1" s="18" t="s">
        <v>132</v>
      </c>
      <c r="C1" s="18" t="s">
        <v>133</v>
      </c>
      <c r="D1" s="18" t="s">
        <v>134</v>
      </c>
      <c r="E1" s="18" t="s">
        <v>135</v>
      </c>
      <c r="F1" s="18" t="s">
        <v>136</v>
      </c>
      <c r="G1" s="18" t="s">
        <v>137</v>
      </c>
      <c r="H1" s="18" t="s">
        <v>138</v>
      </c>
      <c r="I1" s="18" t="s">
        <v>139</v>
      </c>
      <c r="J1" s="18" t="s">
        <v>140</v>
      </c>
    </row>
    <row r="2" spans="1:10" ht="45" x14ac:dyDescent="0.25">
      <c r="A2" s="20" t="s">
        <v>1418</v>
      </c>
      <c r="B2" s="21">
        <v>1</v>
      </c>
      <c r="C2" s="22" t="s">
        <v>1419</v>
      </c>
      <c r="D2" s="23">
        <v>1</v>
      </c>
      <c r="E2" s="22" t="s">
        <v>141</v>
      </c>
      <c r="F2" s="22" t="s">
        <v>142</v>
      </c>
      <c r="G2" s="22" t="s">
        <v>143</v>
      </c>
      <c r="H2" s="24" t="s">
        <v>1420</v>
      </c>
      <c r="I2" s="24" t="s">
        <v>144</v>
      </c>
      <c r="J2" s="24" t="s">
        <v>145</v>
      </c>
    </row>
    <row r="3" spans="1:10" ht="45" x14ac:dyDescent="0.25">
      <c r="A3" s="20" t="s">
        <v>1421</v>
      </c>
      <c r="B3" s="21">
        <v>1</v>
      </c>
      <c r="C3" s="22" t="s">
        <v>1422</v>
      </c>
      <c r="D3" s="23">
        <v>2</v>
      </c>
      <c r="E3" s="22" t="s">
        <v>141</v>
      </c>
      <c r="F3" s="22" t="s">
        <v>146</v>
      </c>
      <c r="G3" s="22" t="s">
        <v>143</v>
      </c>
      <c r="H3" s="24" t="s">
        <v>1423</v>
      </c>
      <c r="I3" s="24" t="s">
        <v>147</v>
      </c>
      <c r="J3" s="24" t="s">
        <v>148</v>
      </c>
    </row>
    <row r="4" spans="1:10" ht="45" x14ac:dyDescent="0.25">
      <c r="A4" s="20" t="s">
        <v>1424</v>
      </c>
      <c r="B4" s="21">
        <v>1</v>
      </c>
      <c r="C4" s="22" t="s">
        <v>1425</v>
      </c>
      <c r="D4" s="23">
        <v>3</v>
      </c>
      <c r="E4" s="22" t="s">
        <v>141</v>
      </c>
      <c r="F4" s="22" t="s">
        <v>149</v>
      </c>
      <c r="G4" s="22" t="s">
        <v>150</v>
      </c>
      <c r="H4" s="24" t="s">
        <v>1426</v>
      </c>
      <c r="I4" s="24" t="s">
        <v>151</v>
      </c>
      <c r="J4" s="24" t="s">
        <v>152</v>
      </c>
    </row>
    <row r="5" spans="1:10" ht="30" x14ac:dyDescent="0.25">
      <c r="A5" s="20" t="s">
        <v>1427</v>
      </c>
      <c r="B5" s="21">
        <v>1</v>
      </c>
      <c r="C5" s="22" t="s">
        <v>1428</v>
      </c>
      <c r="D5" s="23">
        <v>4</v>
      </c>
      <c r="E5" s="22" t="s">
        <v>141</v>
      </c>
      <c r="F5" s="22" t="s">
        <v>153</v>
      </c>
      <c r="G5" s="22" t="s">
        <v>150</v>
      </c>
      <c r="H5" s="24" t="s">
        <v>1429</v>
      </c>
      <c r="I5" s="24" t="s">
        <v>154</v>
      </c>
      <c r="J5" s="24" t="s">
        <v>155</v>
      </c>
    </row>
    <row r="6" spans="1:10" ht="45" x14ac:dyDescent="0.25">
      <c r="A6" s="20" t="s">
        <v>1430</v>
      </c>
      <c r="B6" s="21">
        <v>1</v>
      </c>
      <c r="C6" s="22" t="s">
        <v>1431</v>
      </c>
      <c r="D6" s="23">
        <v>5</v>
      </c>
      <c r="E6" s="22" t="s">
        <v>141</v>
      </c>
      <c r="F6" s="22" t="s">
        <v>156</v>
      </c>
      <c r="G6" s="22" t="s">
        <v>150</v>
      </c>
      <c r="H6" s="24" t="s">
        <v>1432</v>
      </c>
      <c r="I6" s="24" t="s">
        <v>157</v>
      </c>
      <c r="J6" s="24" t="s">
        <v>158</v>
      </c>
    </row>
    <row r="7" spans="1:10" ht="45" x14ac:dyDescent="0.25">
      <c r="A7" s="20" t="s">
        <v>1433</v>
      </c>
      <c r="B7" s="21">
        <v>1</v>
      </c>
      <c r="C7" s="22" t="s">
        <v>1434</v>
      </c>
      <c r="D7" s="23">
        <v>6</v>
      </c>
      <c r="E7" s="22" t="s">
        <v>141</v>
      </c>
      <c r="F7" s="22" t="s">
        <v>159</v>
      </c>
      <c r="G7" s="22" t="s">
        <v>143</v>
      </c>
      <c r="H7" s="24" t="s">
        <v>1435</v>
      </c>
      <c r="I7" s="24" t="s">
        <v>160</v>
      </c>
      <c r="J7" s="24" t="s">
        <v>161</v>
      </c>
    </row>
    <row r="8" spans="1:10" ht="30" x14ac:dyDescent="0.25">
      <c r="A8" s="20" t="s">
        <v>1436</v>
      </c>
      <c r="B8" s="21">
        <v>1</v>
      </c>
      <c r="C8" s="22" t="s">
        <v>1437</v>
      </c>
      <c r="D8" s="23">
        <v>7</v>
      </c>
      <c r="E8" s="22" t="s">
        <v>141</v>
      </c>
      <c r="F8" s="22" t="s">
        <v>162</v>
      </c>
      <c r="G8" s="22" t="s">
        <v>150</v>
      </c>
      <c r="H8" s="24" t="s">
        <v>1438</v>
      </c>
      <c r="I8" s="24" t="s">
        <v>163</v>
      </c>
      <c r="J8" s="24" t="s">
        <v>164</v>
      </c>
    </row>
    <row r="9" spans="1:10" ht="30" x14ac:dyDescent="0.25">
      <c r="A9" s="20" t="s">
        <v>1439</v>
      </c>
      <c r="B9" s="21">
        <v>1</v>
      </c>
      <c r="C9" s="22" t="s">
        <v>1440</v>
      </c>
      <c r="D9" s="23">
        <v>8</v>
      </c>
      <c r="E9" s="22" t="s">
        <v>141</v>
      </c>
      <c r="F9" s="22" t="s">
        <v>165</v>
      </c>
      <c r="G9" s="22" t="s">
        <v>150</v>
      </c>
      <c r="H9" s="24" t="s">
        <v>1441</v>
      </c>
      <c r="I9" s="24" t="s">
        <v>166</v>
      </c>
      <c r="J9" s="24" t="s">
        <v>167</v>
      </c>
    </row>
    <row r="10" spans="1:10" ht="60" x14ac:dyDescent="0.25">
      <c r="A10" s="20" t="s">
        <v>1442</v>
      </c>
      <c r="B10" s="21">
        <v>1</v>
      </c>
      <c r="C10" s="22" t="s">
        <v>1443</v>
      </c>
      <c r="D10" s="23">
        <v>9</v>
      </c>
      <c r="E10" s="22" t="s">
        <v>141</v>
      </c>
      <c r="F10" s="22" t="s">
        <v>168</v>
      </c>
      <c r="G10" s="22" t="s">
        <v>143</v>
      </c>
      <c r="H10" s="24" t="s">
        <v>1444</v>
      </c>
      <c r="I10" s="24" t="s">
        <v>169</v>
      </c>
      <c r="J10" s="24" t="s">
        <v>170</v>
      </c>
    </row>
    <row r="11" spans="1:10" ht="45" x14ac:dyDescent="0.25">
      <c r="A11" s="20" t="s">
        <v>1445</v>
      </c>
      <c r="B11" s="21">
        <v>1</v>
      </c>
      <c r="C11" s="22" t="s">
        <v>1446</v>
      </c>
      <c r="D11" s="23">
        <v>10</v>
      </c>
      <c r="E11" s="22" t="s">
        <v>141</v>
      </c>
      <c r="F11" s="22" t="s">
        <v>171</v>
      </c>
      <c r="G11" s="22" t="s">
        <v>150</v>
      </c>
      <c r="H11" s="24" t="s">
        <v>1447</v>
      </c>
      <c r="I11" s="24" t="s">
        <v>172</v>
      </c>
      <c r="J11" s="24" t="s">
        <v>173</v>
      </c>
    </row>
    <row r="12" spans="1:10" ht="30" x14ac:dyDescent="0.25">
      <c r="A12" s="20" t="s">
        <v>2306</v>
      </c>
      <c r="B12" s="21">
        <v>1</v>
      </c>
      <c r="C12" s="22" t="s">
        <v>1449</v>
      </c>
      <c r="D12" s="23">
        <v>11</v>
      </c>
      <c r="E12" s="22" t="s">
        <v>141</v>
      </c>
      <c r="F12" s="22" t="s">
        <v>1337</v>
      </c>
      <c r="G12" s="22" t="s">
        <v>150</v>
      </c>
      <c r="H12" s="24" t="s">
        <v>2307</v>
      </c>
      <c r="I12" s="24" t="s">
        <v>1338</v>
      </c>
      <c r="J12" s="24" t="s">
        <v>1339</v>
      </c>
    </row>
    <row r="13" spans="1:10" ht="45" x14ac:dyDescent="0.25">
      <c r="A13" s="20" t="s">
        <v>2354</v>
      </c>
      <c r="B13" s="21">
        <v>1</v>
      </c>
      <c r="C13" s="22" t="s">
        <v>1452</v>
      </c>
      <c r="D13" s="23">
        <v>12</v>
      </c>
      <c r="E13" s="22" t="s">
        <v>141</v>
      </c>
      <c r="F13" s="22" t="s">
        <v>2355</v>
      </c>
      <c r="G13" s="22" t="s">
        <v>150</v>
      </c>
      <c r="H13" s="24" t="s">
        <v>2356</v>
      </c>
      <c r="I13" s="24" t="s">
        <v>2357</v>
      </c>
      <c r="J13" s="24" t="s">
        <v>2358</v>
      </c>
    </row>
    <row r="14" spans="1:10" ht="30" x14ac:dyDescent="0.25">
      <c r="A14" s="20" t="s">
        <v>1448</v>
      </c>
      <c r="B14" s="21">
        <v>2</v>
      </c>
      <c r="C14" s="22" t="s">
        <v>1455</v>
      </c>
      <c r="D14" s="23">
        <v>1</v>
      </c>
      <c r="E14" s="22" t="s">
        <v>174</v>
      </c>
      <c r="F14" s="22" t="s">
        <v>175</v>
      </c>
      <c r="G14" s="22" t="s">
        <v>150</v>
      </c>
      <c r="H14" s="24" t="s">
        <v>1450</v>
      </c>
      <c r="I14" s="24" t="s">
        <v>176</v>
      </c>
      <c r="J14" s="24" t="s">
        <v>177</v>
      </c>
    </row>
    <row r="15" spans="1:10" ht="30" x14ac:dyDescent="0.25">
      <c r="A15" s="20" t="s">
        <v>1451</v>
      </c>
      <c r="B15" s="21">
        <v>2</v>
      </c>
      <c r="C15" s="22" t="s">
        <v>1458</v>
      </c>
      <c r="D15" s="23">
        <v>2</v>
      </c>
      <c r="E15" s="22" t="s">
        <v>174</v>
      </c>
      <c r="F15" s="22" t="s">
        <v>178</v>
      </c>
      <c r="G15" s="22" t="s">
        <v>150</v>
      </c>
      <c r="H15" s="24" t="s">
        <v>1453</v>
      </c>
      <c r="I15" s="24" t="s">
        <v>179</v>
      </c>
      <c r="J15" s="24" t="s">
        <v>180</v>
      </c>
    </row>
    <row r="16" spans="1:10" x14ac:dyDescent="0.25">
      <c r="A16" s="20" t="s">
        <v>1454</v>
      </c>
      <c r="B16" s="21">
        <v>2</v>
      </c>
      <c r="C16" s="22" t="s">
        <v>1461</v>
      </c>
      <c r="D16" s="23">
        <v>3</v>
      </c>
      <c r="E16" s="22" t="s">
        <v>174</v>
      </c>
      <c r="F16" s="22" t="s">
        <v>181</v>
      </c>
      <c r="G16" s="22" t="s">
        <v>150</v>
      </c>
      <c r="H16" s="24" t="s">
        <v>1456</v>
      </c>
      <c r="I16" s="24" t="s">
        <v>182</v>
      </c>
      <c r="J16" s="24" t="s">
        <v>183</v>
      </c>
    </row>
    <row r="17" spans="1:10" ht="30" x14ac:dyDescent="0.25">
      <c r="A17" s="20" t="s">
        <v>1457</v>
      </c>
      <c r="B17" s="21">
        <v>2</v>
      </c>
      <c r="C17" s="22" t="s">
        <v>1464</v>
      </c>
      <c r="D17" s="23">
        <v>4</v>
      </c>
      <c r="E17" s="22" t="s">
        <v>174</v>
      </c>
      <c r="F17" s="22" t="s">
        <v>184</v>
      </c>
      <c r="G17" s="22" t="s">
        <v>185</v>
      </c>
      <c r="H17" s="24" t="s">
        <v>1459</v>
      </c>
      <c r="I17" s="24" t="s">
        <v>186</v>
      </c>
      <c r="J17" s="24" t="s">
        <v>187</v>
      </c>
    </row>
    <row r="18" spans="1:10" ht="30" x14ac:dyDescent="0.25">
      <c r="A18" s="20" t="s">
        <v>1460</v>
      </c>
      <c r="B18" s="21">
        <v>2</v>
      </c>
      <c r="C18" s="22" t="s">
        <v>1467</v>
      </c>
      <c r="D18" s="23">
        <v>5</v>
      </c>
      <c r="E18" s="22" t="s">
        <v>174</v>
      </c>
      <c r="F18" s="22" t="s">
        <v>188</v>
      </c>
      <c r="G18" s="22" t="s">
        <v>150</v>
      </c>
      <c r="H18" s="24" t="s">
        <v>1462</v>
      </c>
      <c r="I18" s="24" t="s">
        <v>189</v>
      </c>
      <c r="J18" s="24" t="s">
        <v>190</v>
      </c>
    </row>
    <row r="19" spans="1:10" ht="45" x14ac:dyDescent="0.25">
      <c r="A19" s="20" t="s">
        <v>1463</v>
      </c>
      <c r="B19" s="21">
        <v>3</v>
      </c>
      <c r="C19" s="22" t="s">
        <v>1470</v>
      </c>
      <c r="D19" s="23">
        <v>1</v>
      </c>
      <c r="E19" s="22" t="s">
        <v>191</v>
      </c>
      <c r="F19" s="22" t="s">
        <v>192</v>
      </c>
      <c r="G19" s="22" t="s">
        <v>143</v>
      </c>
      <c r="H19" s="24" t="s">
        <v>1465</v>
      </c>
      <c r="I19" s="24" t="s">
        <v>193</v>
      </c>
      <c r="J19" s="24" t="s">
        <v>194</v>
      </c>
    </row>
    <row r="20" spans="1:10" ht="60" x14ac:dyDescent="0.25">
      <c r="A20" s="20" t="s">
        <v>1466</v>
      </c>
      <c r="B20" s="21">
        <v>3</v>
      </c>
      <c r="C20" s="22" t="s">
        <v>1473</v>
      </c>
      <c r="D20" s="23">
        <v>2</v>
      </c>
      <c r="E20" s="22" t="s">
        <v>191</v>
      </c>
      <c r="F20" s="22" t="s">
        <v>195</v>
      </c>
      <c r="G20" s="22" t="s">
        <v>150</v>
      </c>
      <c r="H20" s="24" t="s">
        <v>1468</v>
      </c>
      <c r="I20" s="24" t="s">
        <v>196</v>
      </c>
      <c r="J20" s="24" t="s">
        <v>197</v>
      </c>
    </row>
    <row r="21" spans="1:10" ht="75" x14ac:dyDescent="0.25">
      <c r="A21" s="20" t="s">
        <v>2292</v>
      </c>
      <c r="B21" s="21">
        <v>3</v>
      </c>
      <c r="C21" s="22" t="s">
        <v>1476</v>
      </c>
      <c r="D21" s="23">
        <v>3</v>
      </c>
      <c r="E21" s="22" t="s">
        <v>191</v>
      </c>
      <c r="F21" s="22" t="s">
        <v>1319</v>
      </c>
      <c r="G21" s="22" t="s">
        <v>143</v>
      </c>
      <c r="H21" s="24" t="s">
        <v>2293</v>
      </c>
      <c r="I21" s="24" t="s">
        <v>1320</v>
      </c>
      <c r="J21" s="24" t="s">
        <v>1321</v>
      </c>
    </row>
    <row r="22" spans="1:10" ht="30" x14ac:dyDescent="0.25">
      <c r="A22" s="20" t="s">
        <v>2317</v>
      </c>
      <c r="B22" s="21">
        <v>3</v>
      </c>
      <c r="C22" s="22" t="s">
        <v>1479</v>
      </c>
      <c r="D22" s="23">
        <v>4</v>
      </c>
      <c r="E22" s="22" t="s">
        <v>191</v>
      </c>
      <c r="F22" s="22" t="s">
        <v>1348</v>
      </c>
      <c r="G22" s="22" t="s">
        <v>150</v>
      </c>
      <c r="H22" s="24" t="s">
        <v>2318</v>
      </c>
      <c r="I22" s="24" t="s">
        <v>1349</v>
      </c>
      <c r="J22" s="24" t="s">
        <v>1350</v>
      </c>
    </row>
    <row r="23" spans="1:10" ht="30" x14ac:dyDescent="0.25">
      <c r="A23" s="20" t="s">
        <v>2340</v>
      </c>
      <c r="B23" s="21">
        <v>3</v>
      </c>
      <c r="C23" s="22" t="s">
        <v>1482</v>
      </c>
      <c r="D23" s="23">
        <v>5</v>
      </c>
      <c r="E23" s="22" t="s">
        <v>191</v>
      </c>
      <c r="F23" s="22" t="s">
        <v>1391</v>
      </c>
      <c r="G23" s="22" t="s">
        <v>150</v>
      </c>
      <c r="H23" s="24" t="s">
        <v>2341</v>
      </c>
      <c r="I23" s="24" t="s">
        <v>1392</v>
      </c>
      <c r="J23" s="24" t="s">
        <v>1393</v>
      </c>
    </row>
    <row r="24" spans="1:10" ht="30" x14ac:dyDescent="0.25">
      <c r="A24" s="20" t="s">
        <v>1469</v>
      </c>
      <c r="B24" s="21">
        <v>4</v>
      </c>
      <c r="C24" s="22" t="s">
        <v>1485</v>
      </c>
      <c r="D24" s="23">
        <v>1</v>
      </c>
      <c r="E24" s="22" t="s">
        <v>198</v>
      </c>
      <c r="F24" s="22" t="s">
        <v>199</v>
      </c>
      <c r="G24" s="22" t="s">
        <v>143</v>
      </c>
      <c r="H24" s="24" t="s">
        <v>1471</v>
      </c>
      <c r="I24" s="24" t="s">
        <v>200</v>
      </c>
      <c r="J24" s="24" t="s">
        <v>201</v>
      </c>
    </row>
    <row r="25" spans="1:10" ht="30" x14ac:dyDescent="0.25">
      <c r="A25" s="20" t="s">
        <v>1472</v>
      </c>
      <c r="B25" s="21">
        <v>4</v>
      </c>
      <c r="C25" s="22" t="s">
        <v>1488</v>
      </c>
      <c r="D25" s="23">
        <v>2</v>
      </c>
      <c r="E25" s="22" t="s">
        <v>198</v>
      </c>
      <c r="F25" s="22" t="s">
        <v>202</v>
      </c>
      <c r="G25" s="22" t="s">
        <v>143</v>
      </c>
      <c r="H25" s="24" t="s">
        <v>1474</v>
      </c>
      <c r="I25" s="24" t="s">
        <v>203</v>
      </c>
      <c r="J25" s="24" t="s">
        <v>204</v>
      </c>
    </row>
    <row r="26" spans="1:10" ht="30" x14ac:dyDescent="0.25">
      <c r="A26" s="20" t="s">
        <v>1475</v>
      </c>
      <c r="B26" s="21">
        <v>4</v>
      </c>
      <c r="C26" s="22" t="s">
        <v>1491</v>
      </c>
      <c r="D26" s="23">
        <v>3</v>
      </c>
      <c r="E26" s="22" t="s">
        <v>198</v>
      </c>
      <c r="F26" s="22" t="s">
        <v>205</v>
      </c>
      <c r="G26" s="22" t="s">
        <v>150</v>
      </c>
      <c r="H26" s="24" t="s">
        <v>1477</v>
      </c>
      <c r="I26" s="24" t="s">
        <v>206</v>
      </c>
      <c r="J26" s="24" t="s">
        <v>207</v>
      </c>
    </row>
    <row r="27" spans="1:10" ht="30" x14ac:dyDescent="0.25">
      <c r="A27" s="20" t="s">
        <v>1478</v>
      </c>
      <c r="B27" s="21">
        <v>4</v>
      </c>
      <c r="C27" s="22" t="s">
        <v>1495</v>
      </c>
      <c r="D27" s="23">
        <v>4</v>
      </c>
      <c r="E27" s="22" t="s">
        <v>198</v>
      </c>
      <c r="F27" s="22" t="s">
        <v>208</v>
      </c>
      <c r="G27" s="22" t="s">
        <v>143</v>
      </c>
      <c r="H27" s="24" t="s">
        <v>1480</v>
      </c>
      <c r="I27" s="24" t="s">
        <v>209</v>
      </c>
      <c r="J27" s="24" t="s">
        <v>210</v>
      </c>
    </row>
    <row r="28" spans="1:10" ht="30" x14ac:dyDescent="0.25">
      <c r="A28" s="20" t="s">
        <v>1481</v>
      </c>
      <c r="B28" s="21">
        <v>4</v>
      </c>
      <c r="C28" s="22" t="s">
        <v>1499</v>
      </c>
      <c r="D28" s="23">
        <v>5</v>
      </c>
      <c r="E28" s="22" t="s">
        <v>198</v>
      </c>
      <c r="F28" s="22" t="s">
        <v>211</v>
      </c>
      <c r="G28" s="22" t="s">
        <v>143</v>
      </c>
      <c r="H28" s="24" t="s">
        <v>1483</v>
      </c>
      <c r="I28" s="24" t="s">
        <v>212</v>
      </c>
      <c r="J28" s="24" t="s">
        <v>213</v>
      </c>
    </row>
    <row r="29" spans="1:10" ht="30" x14ac:dyDescent="0.25">
      <c r="A29" s="20" t="s">
        <v>1484</v>
      </c>
      <c r="B29" s="21">
        <v>4</v>
      </c>
      <c r="C29" s="22" t="s">
        <v>1503</v>
      </c>
      <c r="D29" s="23">
        <v>6</v>
      </c>
      <c r="E29" s="22" t="s">
        <v>198</v>
      </c>
      <c r="F29" s="22" t="s">
        <v>214</v>
      </c>
      <c r="G29" s="22" t="s">
        <v>150</v>
      </c>
      <c r="H29" s="24" t="s">
        <v>1486</v>
      </c>
      <c r="I29" s="24" t="s">
        <v>215</v>
      </c>
      <c r="J29" s="24" t="s">
        <v>216</v>
      </c>
    </row>
    <row r="30" spans="1:10" ht="30" x14ac:dyDescent="0.25">
      <c r="A30" s="20" t="s">
        <v>1487</v>
      </c>
      <c r="B30" s="21">
        <v>4</v>
      </c>
      <c r="C30" s="22" t="s">
        <v>1507</v>
      </c>
      <c r="D30" s="23">
        <v>7</v>
      </c>
      <c r="E30" s="22" t="s">
        <v>198</v>
      </c>
      <c r="F30" s="22" t="s">
        <v>217</v>
      </c>
      <c r="G30" s="22" t="s">
        <v>143</v>
      </c>
      <c r="H30" s="24" t="s">
        <v>1489</v>
      </c>
      <c r="I30" s="24" t="s">
        <v>218</v>
      </c>
      <c r="J30" s="24" t="s">
        <v>219</v>
      </c>
    </row>
    <row r="31" spans="1:10" ht="30" x14ac:dyDescent="0.25">
      <c r="A31" s="20" t="s">
        <v>1490</v>
      </c>
      <c r="B31" s="21">
        <v>4</v>
      </c>
      <c r="C31" s="22" t="s">
        <v>1511</v>
      </c>
      <c r="D31" s="23">
        <v>8</v>
      </c>
      <c r="E31" s="22" t="s">
        <v>198</v>
      </c>
      <c r="F31" s="22" t="s">
        <v>220</v>
      </c>
      <c r="G31" s="22" t="s">
        <v>143</v>
      </c>
      <c r="H31" s="24" t="s">
        <v>1492</v>
      </c>
      <c r="I31" s="24" t="s">
        <v>1493</v>
      </c>
      <c r="J31" s="24" t="s">
        <v>221</v>
      </c>
    </row>
    <row r="32" spans="1:10" ht="30" x14ac:dyDescent="0.25">
      <c r="A32" s="20" t="s">
        <v>1494</v>
      </c>
      <c r="B32" s="21">
        <v>4</v>
      </c>
      <c r="C32" s="22" t="s">
        <v>1515</v>
      </c>
      <c r="D32" s="23">
        <v>9</v>
      </c>
      <c r="E32" s="22" t="s">
        <v>198</v>
      </c>
      <c r="F32" s="22" t="s">
        <v>222</v>
      </c>
      <c r="G32" s="22" t="s">
        <v>143</v>
      </c>
      <c r="H32" s="24" t="s">
        <v>1496</v>
      </c>
      <c r="I32" s="24" t="s">
        <v>1497</v>
      </c>
      <c r="J32" s="24" t="s">
        <v>223</v>
      </c>
    </row>
    <row r="33" spans="1:10" ht="45" x14ac:dyDescent="0.25">
      <c r="A33" s="20" t="s">
        <v>1498</v>
      </c>
      <c r="B33" s="21">
        <v>4</v>
      </c>
      <c r="C33" s="22" t="s">
        <v>1519</v>
      </c>
      <c r="D33" s="23">
        <v>10</v>
      </c>
      <c r="E33" s="22" t="s">
        <v>198</v>
      </c>
      <c r="F33" s="22" t="s">
        <v>224</v>
      </c>
      <c r="G33" s="22" t="s">
        <v>143</v>
      </c>
      <c r="H33" s="24" t="s">
        <v>1500</v>
      </c>
      <c r="I33" s="24" t="s">
        <v>1501</v>
      </c>
      <c r="J33" s="24" t="s">
        <v>225</v>
      </c>
    </row>
    <row r="34" spans="1:10" ht="30" x14ac:dyDescent="0.25">
      <c r="A34" s="20" t="s">
        <v>1502</v>
      </c>
      <c r="B34" s="21">
        <v>4</v>
      </c>
      <c r="C34" s="22" t="s">
        <v>1523</v>
      </c>
      <c r="D34" s="23">
        <v>11</v>
      </c>
      <c r="E34" s="22" t="s">
        <v>198</v>
      </c>
      <c r="F34" s="22" t="s">
        <v>226</v>
      </c>
      <c r="G34" s="22" t="s">
        <v>150</v>
      </c>
      <c r="H34" s="24" t="s">
        <v>1504</v>
      </c>
      <c r="I34" s="24" t="s">
        <v>1505</v>
      </c>
      <c r="J34" s="24" t="s">
        <v>227</v>
      </c>
    </row>
    <row r="35" spans="1:10" ht="30" x14ac:dyDescent="0.25">
      <c r="A35" s="20" t="s">
        <v>1506</v>
      </c>
      <c r="B35" s="21">
        <v>4</v>
      </c>
      <c r="C35" s="22" t="s">
        <v>1527</v>
      </c>
      <c r="D35" s="23">
        <v>12</v>
      </c>
      <c r="E35" s="22" t="s">
        <v>198</v>
      </c>
      <c r="F35" s="22" t="s">
        <v>228</v>
      </c>
      <c r="G35" s="22" t="s">
        <v>185</v>
      </c>
      <c r="H35" s="24" t="s">
        <v>1508</v>
      </c>
      <c r="I35" s="24" t="s">
        <v>1509</v>
      </c>
      <c r="J35" s="24" t="s">
        <v>229</v>
      </c>
    </row>
    <row r="36" spans="1:10" ht="30" x14ac:dyDescent="0.25">
      <c r="A36" s="20" t="s">
        <v>1510</v>
      </c>
      <c r="B36" s="21">
        <v>4</v>
      </c>
      <c r="C36" s="22" t="s">
        <v>1531</v>
      </c>
      <c r="D36" s="23">
        <v>13</v>
      </c>
      <c r="E36" s="22" t="s">
        <v>198</v>
      </c>
      <c r="F36" s="22" t="s">
        <v>230</v>
      </c>
      <c r="G36" s="22" t="s">
        <v>143</v>
      </c>
      <c r="H36" s="24" t="s">
        <v>1512</v>
      </c>
      <c r="I36" s="24" t="s">
        <v>1513</v>
      </c>
      <c r="J36" s="24" t="s">
        <v>231</v>
      </c>
    </row>
    <row r="37" spans="1:10" ht="30" x14ac:dyDescent="0.25">
      <c r="A37" s="20" t="s">
        <v>1514</v>
      </c>
      <c r="B37" s="21">
        <v>4</v>
      </c>
      <c r="C37" s="22" t="s">
        <v>1535</v>
      </c>
      <c r="D37" s="23">
        <v>14</v>
      </c>
      <c r="E37" s="22" t="s">
        <v>198</v>
      </c>
      <c r="F37" s="22" t="s">
        <v>234</v>
      </c>
      <c r="G37" s="22" t="s">
        <v>143</v>
      </c>
      <c r="H37" s="24" t="s">
        <v>1516</v>
      </c>
      <c r="I37" s="24" t="s">
        <v>1517</v>
      </c>
      <c r="J37" s="24" t="s">
        <v>235</v>
      </c>
    </row>
    <row r="38" spans="1:10" ht="45" x14ac:dyDescent="0.25">
      <c r="A38" s="20" t="s">
        <v>1518</v>
      </c>
      <c r="B38" s="21">
        <v>4</v>
      </c>
      <c r="C38" s="22" t="s">
        <v>1539</v>
      </c>
      <c r="D38" s="23">
        <v>15</v>
      </c>
      <c r="E38" s="22" t="s">
        <v>198</v>
      </c>
      <c r="F38" s="22" t="s">
        <v>236</v>
      </c>
      <c r="G38" s="22" t="s">
        <v>143</v>
      </c>
      <c r="H38" s="24" t="s">
        <v>1520</v>
      </c>
      <c r="I38" s="24" t="s">
        <v>1521</v>
      </c>
      <c r="J38" s="24" t="s">
        <v>237</v>
      </c>
    </row>
    <row r="39" spans="1:10" ht="30" x14ac:dyDescent="0.25">
      <c r="A39" s="20" t="s">
        <v>1522</v>
      </c>
      <c r="B39" s="21">
        <v>4</v>
      </c>
      <c r="C39" s="22" t="s">
        <v>1543</v>
      </c>
      <c r="D39" s="23">
        <v>16</v>
      </c>
      <c r="E39" s="22" t="s">
        <v>198</v>
      </c>
      <c r="F39" s="22" t="s">
        <v>238</v>
      </c>
      <c r="G39" s="22" t="s">
        <v>143</v>
      </c>
      <c r="H39" s="24" t="s">
        <v>1524</v>
      </c>
      <c r="I39" s="24" t="s">
        <v>1525</v>
      </c>
      <c r="J39" s="24" t="s">
        <v>239</v>
      </c>
    </row>
    <row r="40" spans="1:10" ht="30" x14ac:dyDescent="0.25">
      <c r="A40" s="20" t="s">
        <v>1526</v>
      </c>
      <c r="B40" s="21">
        <v>4</v>
      </c>
      <c r="C40" s="22" t="s">
        <v>1547</v>
      </c>
      <c r="D40" s="23">
        <v>17</v>
      </c>
      <c r="E40" s="22" t="s">
        <v>198</v>
      </c>
      <c r="F40" s="22" t="s">
        <v>240</v>
      </c>
      <c r="G40" s="22" t="s">
        <v>143</v>
      </c>
      <c r="H40" s="24" t="s">
        <v>1528</v>
      </c>
      <c r="I40" s="24" t="s">
        <v>1529</v>
      </c>
      <c r="J40" s="24" t="s">
        <v>241</v>
      </c>
    </row>
    <row r="41" spans="1:10" ht="30" x14ac:dyDescent="0.25">
      <c r="A41" s="20" t="s">
        <v>1530</v>
      </c>
      <c r="B41" s="21">
        <v>4</v>
      </c>
      <c r="C41" s="22" t="s">
        <v>1551</v>
      </c>
      <c r="D41" s="23">
        <v>18</v>
      </c>
      <c r="E41" s="22" t="s">
        <v>198</v>
      </c>
      <c r="F41" s="22" t="s">
        <v>242</v>
      </c>
      <c r="G41" s="22" t="s">
        <v>143</v>
      </c>
      <c r="H41" s="24" t="s">
        <v>1532</v>
      </c>
      <c r="I41" s="24" t="s">
        <v>1533</v>
      </c>
      <c r="J41" s="24" t="s">
        <v>243</v>
      </c>
    </row>
    <row r="42" spans="1:10" ht="45" x14ac:dyDescent="0.25">
      <c r="A42" s="20" t="s">
        <v>1534</v>
      </c>
      <c r="B42" s="21">
        <v>4</v>
      </c>
      <c r="C42" s="22" t="s">
        <v>1555</v>
      </c>
      <c r="D42" s="23">
        <v>19</v>
      </c>
      <c r="E42" s="22" t="s">
        <v>198</v>
      </c>
      <c r="F42" s="22" t="s">
        <v>244</v>
      </c>
      <c r="G42" s="22" t="s">
        <v>143</v>
      </c>
      <c r="H42" s="24" t="s">
        <v>1536</v>
      </c>
      <c r="I42" s="24" t="s">
        <v>1537</v>
      </c>
      <c r="J42" s="24" t="s">
        <v>245</v>
      </c>
    </row>
    <row r="43" spans="1:10" ht="45" x14ac:dyDescent="0.25">
      <c r="A43" s="20" t="s">
        <v>1538</v>
      </c>
      <c r="B43" s="21">
        <v>4</v>
      </c>
      <c r="C43" s="22" t="s">
        <v>1559</v>
      </c>
      <c r="D43" s="23">
        <v>20</v>
      </c>
      <c r="E43" s="22" t="s">
        <v>198</v>
      </c>
      <c r="F43" s="22" t="s">
        <v>246</v>
      </c>
      <c r="G43" s="22" t="s">
        <v>143</v>
      </c>
      <c r="H43" s="24" t="s">
        <v>1540</v>
      </c>
      <c r="I43" s="24" t="s">
        <v>1541</v>
      </c>
      <c r="J43" s="24" t="s">
        <v>247</v>
      </c>
    </row>
    <row r="44" spans="1:10" ht="30" x14ac:dyDescent="0.25">
      <c r="A44" s="20" t="s">
        <v>1542</v>
      </c>
      <c r="B44" s="21">
        <v>4</v>
      </c>
      <c r="C44" s="22" t="s">
        <v>1563</v>
      </c>
      <c r="D44" s="23">
        <v>21</v>
      </c>
      <c r="E44" s="22" t="s">
        <v>198</v>
      </c>
      <c r="F44" s="22" t="s">
        <v>248</v>
      </c>
      <c r="G44" s="22" t="s">
        <v>143</v>
      </c>
      <c r="H44" s="24" t="s">
        <v>1544</v>
      </c>
      <c r="I44" s="24" t="s">
        <v>1545</v>
      </c>
      <c r="J44" s="24" t="s">
        <v>249</v>
      </c>
    </row>
    <row r="45" spans="1:10" ht="30" x14ac:dyDescent="0.25">
      <c r="A45" s="20" t="s">
        <v>1546</v>
      </c>
      <c r="B45" s="21">
        <v>4</v>
      </c>
      <c r="C45" s="22" t="s">
        <v>1567</v>
      </c>
      <c r="D45" s="23">
        <v>22</v>
      </c>
      <c r="E45" s="22" t="s">
        <v>198</v>
      </c>
      <c r="F45" s="22" t="s">
        <v>250</v>
      </c>
      <c r="G45" s="22" t="s">
        <v>143</v>
      </c>
      <c r="H45" s="24" t="s">
        <v>1548</v>
      </c>
      <c r="I45" s="24" t="s">
        <v>1549</v>
      </c>
      <c r="J45" s="24" t="s">
        <v>251</v>
      </c>
    </row>
    <row r="46" spans="1:10" ht="45" x14ac:dyDescent="0.25">
      <c r="A46" s="20" t="s">
        <v>1550</v>
      </c>
      <c r="B46" s="21">
        <v>4</v>
      </c>
      <c r="C46" s="22" t="s">
        <v>1571</v>
      </c>
      <c r="D46" s="23">
        <v>23</v>
      </c>
      <c r="E46" s="22" t="s">
        <v>198</v>
      </c>
      <c r="F46" s="22" t="s">
        <v>252</v>
      </c>
      <c r="G46" s="22" t="s">
        <v>143</v>
      </c>
      <c r="H46" s="24" t="s">
        <v>1552</v>
      </c>
      <c r="I46" s="24" t="s">
        <v>1553</v>
      </c>
      <c r="J46" s="24" t="s">
        <v>253</v>
      </c>
    </row>
    <row r="47" spans="1:10" ht="45" x14ac:dyDescent="0.25">
      <c r="A47" s="20" t="s">
        <v>1554</v>
      </c>
      <c r="B47" s="21">
        <v>4</v>
      </c>
      <c r="C47" s="22" t="s">
        <v>1575</v>
      </c>
      <c r="D47" s="23">
        <v>24</v>
      </c>
      <c r="E47" s="22" t="s">
        <v>198</v>
      </c>
      <c r="F47" s="22" t="s">
        <v>254</v>
      </c>
      <c r="G47" s="22" t="s">
        <v>143</v>
      </c>
      <c r="H47" s="24" t="s">
        <v>1556</v>
      </c>
      <c r="I47" s="24" t="s">
        <v>1557</v>
      </c>
      <c r="J47" s="24" t="s">
        <v>255</v>
      </c>
    </row>
    <row r="48" spans="1:10" ht="30" x14ac:dyDescent="0.25">
      <c r="A48" s="20" t="s">
        <v>1558</v>
      </c>
      <c r="B48" s="21">
        <v>4</v>
      </c>
      <c r="C48" s="22" t="s">
        <v>1579</v>
      </c>
      <c r="D48" s="23">
        <v>25</v>
      </c>
      <c r="E48" s="22" t="s">
        <v>198</v>
      </c>
      <c r="F48" s="22" t="s">
        <v>256</v>
      </c>
      <c r="G48" s="22" t="s">
        <v>143</v>
      </c>
      <c r="H48" s="24" t="s">
        <v>1560</v>
      </c>
      <c r="I48" s="24" t="s">
        <v>1561</v>
      </c>
      <c r="J48" s="24" t="s">
        <v>257</v>
      </c>
    </row>
    <row r="49" spans="1:10" ht="45" x14ac:dyDescent="0.25">
      <c r="A49" s="20" t="s">
        <v>1562</v>
      </c>
      <c r="B49" s="21">
        <v>4</v>
      </c>
      <c r="C49" s="22" t="s">
        <v>1583</v>
      </c>
      <c r="D49" s="23">
        <v>26</v>
      </c>
      <c r="E49" s="22" t="s">
        <v>198</v>
      </c>
      <c r="F49" s="22" t="s">
        <v>258</v>
      </c>
      <c r="G49" s="22" t="s">
        <v>143</v>
      </c>
      <c r="H49" s="24" t="s">
        <v>1564</v>
      </c>
      <c r="I49" s="24" t="s">
        <v>1565</v>
      </c>
      <c r="J49" s="24" t="s">
        <v>259</v>
      </c>
    </row>
    <row r="50" spans="1:10" ht="30" x14ac:dyDescent="0.25">
      <c r="A50" s="20" t="s">
        <v>1566</v>
      </c>
      <c r="B50" s="21">
        <v>4</v>
      </c>
      <c r="C50" s="22" t="s">
        <v>1587</v>
      </c>
      <c r="D50" s="23">
        <v>27</v>
      </c>
      <c r="E50" s="22" t="s">
        <v>198</v>
      </c>
      <c r="F50" s="22" t="s">
        <v>260</v>
      </c>
      <c r="G50" s="22" t="s">
        <v>143</v>
      </c>
      <c r="H50" s="24" t="s">
        <v>1568</v>
      </c>
      <c r="I50" s="24" t="s">
        <v>1569</v>
      </c>
      <c r="J50" s="24" t="s">
        <v>261</v>
      </c>
    </row>
    <row r="51" spans="1:10" ht="30" x14ac:dyDescent="0.25">
      <c r="A51" s="20" t="s">
        <v>1570</v>
      </c>
      <c r="B51" s="21">
        <v>4</v>
      </c>
      <c r="C51" s="22" t="s">
        <v>1591</v>
      </c>
      <c r="D51" s="23">
        <v>28</v>
      </c>
      <c r="E51" s="22" t="s">
        <v>198</v>
      </c>
      <c r="F51" s="22" t="s">
        <v>262</v>
      </c>
      <c r="G51" s="22" t="s">
        <v>185</v>
      </c>
      <c r="H51" s="24" t="s">
        <v>1572</v>
      </c>
      <c r="I51" s="24" t="s">
        <v>1573</v>
      </c>
      <c r="J51" s="24" t="s">
        <v>263</v>
      </c>
    </row>
    <row r="52" spans="1:10" ht="60" x14ac:dyDescent="0.25">
      <c r="A52" s="20" t="s">
        <v>1574</v>
      </c>
      <c r="B52" s="21">
        <v>4</v>
      </c>
      <c r="C52" s="22" t="s">
        <v>1595</v>
      </c>
      <c r="D52" s="23">
        <v>29</v>
      </c>
      <c r="E52" s="22" t="s">
        <v>198</v>
      </c>
      <c r="F52" s="22" t="s">
        <v>264</v>
      </c>
      <c r="G52" s="22" t="s">
        <v>143</v>
      </c>
      <c r="H52" s="24" t="s">
        <v>1576</v>
      </c>
      <c r="I52" s="24" t="s">
        <v>1577</v>
      </c>
      <c r="J52" s="24" t="s">
        <v>265</v>
      </c>
    </row>
    <row r="53" spans="1:10" ht="30" x14ac:dyDescent="0.25">
      <c r="A53" s="20" t="s">
        <v>1578</v>
      </c>
      <c r="B53" s="21">
        <v>4</v>
      </c>
      <c r="C53" s="22" t="s">
        <v>1599</v>
      </c>
      <c r="D53" s="23">
        <v>30</v>
      </c>
      <c r="E53" s="22" t="s">
        <v>198</v>
      </c>
      <c r="F53" s="22" t="s">
        <v>232</v>
      </c>
      <c r="G53" s="22" t="s">
        <v>143</v>
      </c>
      <c r="H53" s="24" t="s">
        <v>1580</v>
      </c>
      <c r="I53" s="24" t="s">
        <v>1581</v>
      </c>
      <c r="J53" s="24" t="s">
        <v>233</v>
      </c>
    </row>
    <row r="54" spans="1:10" ht="30" x14ac:dyDescent="0.25">
      <c r="A54" s="20" t="s">
        <v>1582</v>
      </c>
      <c r="B54" s="21">
        <v>4</v>
      </c>
      <c r="C54" s="22" t="s">
        <v>1603</v>
      </c>
      <c r="D54" s="23">
        <v>31</v>
      </c>
      <c r="E54" s="22" t="s">
        <v>198</v>
      </c>
      <c r="F54" s="22" t="s">
        <v>266</v>
      </c>
      <c r="G54" s="22" t="s">
        <v>143</v>
      </c>
      <c r="H54" s="24" t="s">
        <v>1584</v>
      </c>
      <c r="I54" s="24" t="s">
        <v>1585</v>
      </c>
      <c r="J54" s="24" t="s">
        <v>267</v>
      </c>
    </row>
    <row r="55" spans="1:10" ht="30" x14ac:dyDescent="0.25">
      <c r="A55" s="20" t="s">
        <v>1586</v>
      </c>
      <c r="B55" s="21">
        <v>4</v>
      </c>
      <c r="C55" s="22" t="s">
        <v>1607</v>
      </c>
      <c r="D55" s="23">
        <v>32</v>
      </c>
      <c r="E55" s="22" t="s">
        <v>198</v>
      </c>
      <c r="F55" s="22" t="s">
        <v>268</v>
      </c>
      <c r="G55" s="22" t="s">
        <v>143</v>
      </c>
      <c r="H55" s="24" t="s">
        <v>1588</v>
      </c>
      <c r="I55" s="24" t="s">
        <v>1589</v>
      </c>
      <c r="J55" s="24" t="s">
        <v>269</v>
      </c>
    </row>
    <row r="56" spans="1:10" ht="45" x14ac:dyDescent="0.25">
      <c r="A56" s="20" t="s">
        <v>1590</v>
      </c>
      <c r="B56" s="21">
        <v>4</v>
      </c>
      <c r="C56" s="22" t="s">
        <v>1612</v>
      </c>
      <c r="D56" s="23">
        <v>33</v>
      </c>
      <c r="E56" s="22" t="s">
        <v>198</v>
      </c>
      <c r="F56" s="22" t="s">
        <v>270</v>
      </c>
      <c r="G56" s="22" t="s">
        <v>143</v>
      </c>
      <c r="H56" s="24" t="s">
        <v>1592</v>
      </c>
      <c r="I56" s="24" t="s">
        <v>1593</v>
      </c>
      <c r="J56" s="24" t="s">
        <v>271</v>
      </c>
    </row>
    <row r="57" spans="1:10" ht="30" x14ac:dyDescent="0.25">
      <c r="A57" s="20" t="s">
        <v>1594</v>
      </c>
      <c r="B57" s="21">
        <v>4</v>
      </c>
      <c r="C57" s="22" t="s">
        <v>1616</v>
      </c>
      <c r="D57" s="23">
        <v>34</v>
      </c>
      <c r="E57" s="22" t="s">
        <v>198</v>
      </c>
      <c r="F57" s="22" t="s">
        <v>272</v>
      </c>
      <c r="G57" s="22" t="s">
        <v>143</v>
      </c>
      <c r="H57" s="24" t="s">
        <v>1596</v>
      </c>
      <c r="I57" s="24" t="s">
        <v>1597</v>
      </c>
      <c r="J57" s="24" t="s">
        <v>273</v>
      </c>
    </row>
    <row r="58" spans="1:10" ht="60" x14ac:dyDescent="0.25">
      <c r="A58" s="20" t="s">
        <v>1598</v>
      </c>
      <c r="B58" s="21">
        <v>4</v>
      </c>
      <c r="C58" s="22" t="s">
        <v>1620</v>
      </c>
      <c r="D58" s="23">
        <v>35</v>
      </c>
      <c r="E58" s="22" t="s">
        <v>198</v>
      </c>
      <c r="F58" s="22" t="s">
        <v>274</v>
      </c>
      <c r="G58" s="22" t="s">
        <v>143</v>
      </c>
      <c r="H58" s="24" t="s">
        <v>1600</v>
      </c>
      <c r="I58" s="24" t="s">
        <v>1601</v>
      </c>
      <c r="J58" s="24" t="s">
        <v>275</v>
      </c>
    </row>
    <row r="59" spans="1:10" ht="45" x14ac:dyDescent="0.25">
      <c r="A59" s="20" t="s">
        <v>1602</v>
      </c>
      <c r="B59" s="21">
        <v>4</v>
      </c>
      <c r="C59" s="22" t="s">
        <v>1624</v>
      </c>
      <c r="D59" s="23">
        <v>36</v>
      </c>
      <c r="E59" s="22" t="s">
        <v>198</v>
      </c>
      <c r="F59" s="22" t="s">
        <v>276</v>
      </c>
      <c r="G59" s="22" t="s">
        <v>143</v>
      </c>
      <c r="H59" s="24" t="s">
        <v>1604</v>
      </c>
      <c r="I59" s="24" t="s">
        <v>1605</v>
      </c>
      <c r="J59" s="24" t="s">
        <v>277</v>
      </c>
    </row>
    <row r="60" spans="1:10" ht="45" x14ac:dyDescent="0.25">
      <c r="A60" s="20" t="s">
        <v>1606</v>
      </c>
      <c r="B60" s="21">
        <v>4</v>
      </c>
      <c r="C60" s="22" t="s">
        <v>1628</v>
      </c>
      <c r="D60" s="23">
        <v>37</v>
      </c>
      <c r="E60" s="22" t="s">
        <v>198</v>
      </c>
      <c r="F60" s="22" t="s">
        <v>342</v>
      </c>
      <c r="G60" s="22" t="s">
        <v>185</v>
      </c>
      <c r="H60" s="24" t="s">
        <v>1608</v>
      </c>
      <c r="I60" s="24" t="s">
        <v>1609</v>
      </c>
      <c r="J60" s="24" t="s">
        <v>1610</v>
      </c>
    </row>
    <row r="61" spans="1:10" ht="105" x14ac:dyDescent="0.25">
      <c r="A61" s="20" t="s">
        <v>1611</v>
      </c>
      <c r="B61" s="21">
        <v>4</v>
      </c>
      <c r="C61" s="22" t="s">
        <v>1632</v>
      </c>
      <c r="D61" s="23">
        <v>38</v>
      </c>
      <c r="E61" s="22" t="s">
        <v>198</v>
      </c>
      <c r="F61" s="22" t="s">
        <v>278</v>
      </c>
      <c r="G61" s="22" t="s">
        <v>143</v>
      </c>
      <c r="H61" s="24" t="s">
        <v>1613</v>
      </c>
      <c r="I61" s="24" t="s">
        <v>1614</v>
      </c>
      <c r="J61" s="24" t="s">
        <v>279</v>
      </c>
    </row>
    <row r="62" spans="1:10" ht="30" x14ac:dyDescent="0.25">
      <c r="A62" s="20" t="s">
        <v>1615</v>
      </c>
      <c r="B62" s="21">
        <v>4</v>
      </c>
      <c r="C62" s="22" t="s">
        <v>1636</v>
      </c>
      <c r="D62" s="23">
        <v>39</v>
      </c>
      <c r="E62" s="22" t="s">
        <v>198</v>
      </c>
      <c r="F62" s="25" t="s">
        <v>280</v>
      </c>
      <c r="G62" s="22" t="s">
        <v>143</v>
      </c>
      <c r="H62" s="24" t="s">
        <v>1617</v>
      </c>
      <c r="I62" s="24" t="s">
        <v>1618</v>
      </c>
      <c r="J62" s="24"/>
    </row>
    <row r="63" spans="1:10" ht="45" x14ac:dyDescent="0.25">
      <c r="A63" s="20" t="s">
        <v>1619</v>
      </c>
      <c r="B63" s="21">
        <v>4</v>
      </c>
      <c r="C63" s="22" t="s">
        <v>1639</v>
      </c>
      <c r="D63" s="23">
        <v>40</v>
      </c>
      <c r="E63" s="22" t="s">
        <v>198</v>
      </c>
      <c r="F63" s="22" t="s">
        <v>281</v>
      </c>
      <c r="G63" s="22" t="s">
        <v>185</v>
      </c>
      <c r="H63" s="24" t="s">
        <v>1621</v>
      </c>
      <c r="I63" s="24" t="s">
        <v>1622</v>
      </c>
      <c r="J63" s="24" t="s">
        <v>282</v>
      </c>
    </row>
    <row r="64" spans="1:10" ht="30" x14ac:dyDescent="0.25">
      <c r="A64" s="20" t="s">
        <v>1623</v>
      </c>
      <c r="B64" s="21">
        <v>4</v>
      </c>
      <c r="C64" s="22" t="s">
        <v>1642</v>
      </c>
      <c r="D64" s="23">
        <v>41</v>
      </c>
      <c r="E64" s="22" t="s">
        <v>198</v>
      </c>
      <c r="F64" s="22" t="s">
        <v>283</v>
      </c>
      <c r="G64" s="22" t="s">
        <v>185</v>
      </c>
      <c r="H64" s="24" t="s">
        <v>1625</v>
      </c>
      <c r="I64" s="24" t="s">
        <v>1626</v>
      </c>
      <c r="J64" s="24"/>
    </row>
    <row r="65" spans="1:10" ht="45" x14ac:dyDescent="0.25">
      <c r="A65" s="20" t="s">
        <v>1627</v>
      </c>
      <c r="B65" s="21">
        <v>4</v>
      </c>
      <c r="C65" s="22" t="s">
        <v>1645</v>
      </c>
      <c r="D65" s="23">
        <v>42</v>
      </c>
      <c r="E65" s="22" t="s">
        <v>198</v>
      </c>
      <c r="F65" s="22" t="s">
        <v>284</v>
      </c>
      <c r="G65" s="22" t="s">
        <v>143</v>
      </c>
      <c r="H65" s="24" t="s">
        <v>1629</v>
      </c>
      <c r="I65" s="24" t="s">
        <v>1630</v>
      </c>
      <c r="J65" s="24" t="s">
        <v>285</v>
      </c>
    </row>
    <row r="66" spans="1:10" ht="30" x14ac:dyDescent="0.25">
      <c r="A66" s="20" t="s">
        <v>1631</v>
      </c>
      <c r="B66" s="21">
        <v>4</v>
      </c>
      <c r="C66" s="22" t="s">
        <v>1648</v>
      </c>
      <c r="D66" s="23">
        <v>43</v>
      </c>
      <c r="E66" s="22" t="s">
        <v>198</v>
      </c>
      <c r="F66" s="22" t="s">
        <v>286</v>
      </c>
      <c r="G66" s="22" t="s">
        <v>185</v>
      </c>
      <c r="H66" s="24" t="s">
        <v>1633</v>
      </c>
      <c r="I66" s="24" t="s">
        <v>1634</v>
      </c>
      <c r="J66" s="24" t="s">
        <v>287</v>
      </c>
    </row>
    <row r="67" spans="1:10" ht="30" x14ac:dyDescent="0.25">
      <c r="A67" s="20" t="s">
        <v>2322</v>
      </c>
      <c r="B67" s="21">
        <v>4</v>
      </c>
      <c r="C67" s="22" t="s">
        <v>1651</v>
      </c>
      <c r="D67" s="23">
        <v>44</v>
      </c>
      <c r="E67" s="22" t="s">
        <v>198</v>
      </c>
      <c r="F67" s="22" t="s">
        <v>1353</v>
      </c>
      <c r="G67" s="22" t="s">
        <v>143</v>
      </c>
      <c r="H67" s="24" t="s">
        <v>2323</v>
      </c>
      <c r="I67" s="24" t="s">
        <v>2324</v>
      </c>
      <c r="J67" s="24" t="s">
        <v>1354</v>
      </c>
    </row>
    <row r="68" spans="1:10" ht="45" x14ac:dyDescent="0.25">
      <c r="A68" s="20" t="s">
        <v>2334</v>
      </c>
      <c r="B68" s="21">
        <v>4</v>
      </c>
      <c r="C68" s="22" t="s">
        <v>1654</v>
      </c>
      <c r="D68" s="23">
        <v>45</v>
      </c>
      <c r="E68" s="22" t="s">
        <v>198</v>
      </c>
      <c r="F68" s="22" t="s">
        <v>1364</v>
      </c>
      <c r="G68" s="22" t="s">
        <v>143</v>
      </c>
      <c r="H68" s="24" t="s">
        <v>2335</v>
      </c>
      <c r="I68" s="24" t="s">
        <v>2336</v>
      </c>
      <c r="J68" s="24" t="s">
        <v>1365</v>
      </c>
    </row>
    <row r="69" spans="1:10" ht="30" x14ac:dyDescent="0.25">
      <c r="A69" s="20" t="s">
        <v>2342</v>
      </c>
      <c r="B69" s="21">
        <v>4</v>
      </c>
      <c r="C69" s="22" t="s">
        <v>1657</v>
      </c>
      <c r="D69" s="23">
        <v>46</v>
      </c>
      <c r="E69" s="22" t="s">
        <v>198</v>
      </c>
      <c r="F69" s="22" t="s">
        <v>1407</v>
      </c>
      <c r="G69" s="22" t="s">
        <v>143</v>
      </c>
      <c r="H69" s="24" t="s">
        <v>2343</v>
      </c>
      <c r="I69" s="24" t="s">
        <v>2344</v>
      </c>
      <c r="J69" s="24" t="s">
        <v>1408</v>
      </c>
    </row>
    <row r="70" spans="1:10" ht="45" x14ac:dyDescent="0.25">
      <c r="A70" s="20" t="s">
        <v>2347</v>
      </c>
      <c r="B70" s="21">
        <v>4</v>
      </c>
      <c r="C70" s="22" t="s">
        <v>1660</v>
      </c>
      <c r="D70" s="23">
        <v>47</v>
      </c>
      <c r="E70" s="22" t="s">
        <v>198</v>
      </c>
      <c r="F70" s="22" t="s">
        <v>1415</v>
      </c>
      <c r="G70" s="22" t="s">
        <v>185</v>
      </c>
      <c r="H70" s="24" t="s">
        <v>2348</v>
      </c>
      <c r="I70" s="24" t="s">
        <v>2349</v>
      </c>
      <c r="J70" s="24" t="s">
        <v>1416</v>
      </c>
    </row>
    <row r="71" spans="1:10" ht="30" x14ac:dyDescent="0.25">
      <c r="A71" s="20" t="s">
        <v>2359</v>
      </c>
      <c r="B71" s="21">
        <v>4</v>
      </c>
      <c r="C71" s="22" t="s">
        <v>1663</v>
      </c>
      <c r="D71" s="23">
        <v>48</v>
      </c>
      <c r="E71" s="22" t="s">
        <v>198</v>
      </c>
      <c r="F71" s="22" t="s">
        <v>2360</v>
      </c>
      <c r="G71" s="22" t="s">
        <v>143</v>
      </c>
      <c r="H71" s="24" t="s">
        <v>2361</v>
      </c>
      <c r="I71" s="24" t="s">
        <v>2362</v>
      </c>
      <c r="J71" s="24" t="s">
        <v>2363</v>
      </c>
    </row>
    <row r="72" spans="1:10" ht="30" x14ac:dyDescent="0.25">
      <c r="A72" s="20" t="s">
        <v>2375</v>
      </c>
      <c r="B72" s="21">
        <v>4</v>
      </c>
      <c r="C72" s="22" t="s">
        <v>1666</v>
      </c>
      <c r="D72" s="23">
        <v>49</v>
      </c>
      <c r="E72" s="22" t="s">
        <v>198</v>
      </c>
      <c r="F72" s="22" t="s">
        <v>2376</v>
      </c>
      <c r="G72" s="22" t="s">
        <v>185</v>
      </c>
      <c r="H72" s="24" t="s">
        <v>2377</v>
      </c>
      <c r="I72" s="24" t="s">
        <v>2378</v>
      </c>
      <c r="J72" s="24" t="s">
        <v>2379</v>
      </c>
    </row>
    <row r="73" spans="1:10" ht="30" x14ac:dyDescent="0.25">
      <c r="A73" s="20" t="s">
        <v>2380</v>
      </c>
      <c r="B73" s="21">
        <v>4</v>
      </c>
      <c r="C73" s="22" t="s">
        <v>1669</v>
      </c>
      <c r="D73" s="23">
        <v>50</v>
      </c>
      <c r="E73" s="22" t="s">
        <v>198</v>
      </c>
      <c r="F73" s="22" t="s">
        <v>2381</v>
      </c>
      <c r="G73" s="22" t="s">
        <v>143</v>
      </c>
      <c r="H73" s="24" t="s">
        <v>2382</v>
      </c>
      <c r="I73" s="24" t="s">
        <v>2383</v>
      </c>
      <c r="J73" s="24" t="s">
        <v>2384</v>
      </c>
    </row>
    <row r="74" spans="1:10" ht="30" x14ac:dyDescent="0.25">
      <c r="A74" s="20" t="s">
        <v>2980</v>
      </c>
      <c r="B74" s="21">
        <v>4</v>
      </c>
      <c r="C74" s="22" t="s">
        <v>1672</v>
      </c>
      <c r="D74" s="23">
        <v>51</v>
      </c>
      <c r="E74" s="22" t="s">
        <v>198</v>
      </c>
      <c r="F74" s="22" t="s">
        <v>2931</v>
      </c>
      <c r="G74" s="22" t="s">
        <v>143</v>
      </c>
      <c r="H74" s="56" t="s">
        <v>2981</v>
      </c>
      <c r="I74" s="56" t="s">
        <v>2982</v>
      </c>
      <c r="J74" s="24" t="s">
        <v>2932</v>
      </c>
    </row>
    <row r="75" spans="1:10" ht="30" x14ac:dyDescent="0.25">
      <c r="A75" s="20" t="s">
        <v>1635</v>
      </c>
      <c r="B75" s="21">
        <v>5</v>
      </c>
      <c r="C75" s="22" t="s">
        <v>1676</v>
      </c>
      <c r="D75" s="23">
        <v>1</v>
      </c>
      <c r="E75" s="22" t="s">
        <v>288</v>
      </c>
      <c r="F75" s="22" t="s">
        <v>289</v>
      </c>
      <c r="G75" s="22" t="s">
        <v>185</v>
      </c>
      <c r="H75" s="24" t="s">
        <v>1637</v>
      </c>
      <c r="I75" s="24" t="s">
        <v>290</v>
      </c>
      <c r="J75" s="24" t="s">
        <v>291</v>
      </c>
    </row>
    <row r="76" spans="1:10" ht="30" x14ac:dyDescent="0.25">
      <c r="A76" s="20" t="s">
        <v>1638</v>
      </c>
      <c r="B76" s="21">
        <v>5</v>
      </c>
      <c r="C76" s="22" t="s">
        <v>1680</v>
      </c>
      <c r="D76" s="23">
        <v>2</v>
      </c>
      <c r="E76" s="22" t="s">
        <v>288</v>
      </c>
      <c r="F76" s="22" t="s">
        <v>270</v>
      </c>
      <c r="G76" s="22" t="s">
        <v>185</v>
      </c>
      <c r="H76" s="24" t="s">
        <v>1640</v>
      </c>
      <c r="I76" s="24" t="s">
        <v>292</v>
      </c>
      <c r="J76" s="24" t="s">
        <v>293</v>
      </c>
    </row>
    <row r="77" spans="1:10" ht="30" x14ac:dyDescent="0.25">
      <c r="A77" s="20" t="s">
        <v>1641</v>
      </c>
      <c r="B77" s="21">
        <v>5</v>
      </c>
      <c r="C77" s="22" t="s">
        <v>1684</v>
      </c>
      <c r="D77" s="23">
        <v>3</v>
      </c>
      <c r="E77" s="22" t="s">
        <v>288</v>
      </c>
      <c r="F77" s="22" t="s">
        <v>294</v>
      </c>
      <c r="G77" s="22" t="s">
        <v>185</v>
      </c>
      <c r="H77" s="24" t="s">
        <v>1643</v>
      </c>
      <c r="I77" s="24" t="s">
        <v>295</v>
      </c>
      <c r="J77" s="24" t="s">
        <v>296</v>
      </c>
    </row>
    <row r="78" spans="1:10" ht="30" x14ac:dyDescent="0.25">
      <c r="A78" s="20" t="s">
        <v>1644</v>
      </c>
      <c r="B78" s="21">
        <v>5</v>
      </c>
      <c r="C78" s="22" t="s">
        <v>1688</v>
      </c>
      <c r="D78" s="23">
        <v>4</v>
      </c>
      <c r="E78" s="22" t="s">
        <v>288</v>
      </c>
      <c r="F78" s="22" t="s">
        <v>297</v>
      </c>
      <c r="G78" s="22" t="s">
        <v>185</v>
      </c>
      <c r="H78" s="24" t="s">
        <v>1646</v>
      </c>
      <c r="I78" s="24" t="s">
        <v>298</v>
      </c>
      <c r="J78" s="24" t="s">
        <v>299</v>
      </c>
    </row>
    <row r="79" spans="1:10" ht="30" x14ac:dyDescent="0.25">
      <c r="A79" s="20" t="s">
        <v>1647</v>
      </c>
      <c r="B79" s="21">
        <v>5</v>
      </c>
      <c r="C79" s="22" t="s">
        <v>1692</v>
      </c>
      <c r="D79" s="23">
        <v>5</v>
      </c>
      <c r="E79" s="22" t="s">
        <v>288</v>
      </c>
      <c r="F79" s="22" t="s">
        <v>300</v>
      </c>
      <c r="G79" s="22" t="s">
        <v>185</v>
      </c>
      <c r="H79" s="24" t="s">
        <v>1649</v>
      </c>
      <c r="I79" s="24" t="s">
        <v>301</v>
      </c>
      <c r="J79" s="24" t="s">
        <v>302</v>
      </c>
    </row>
    <row r="80" spans="1:10" ht="30" x14ac:dyDescent="0.25">
      <c r="A80" s="20" t="s">
        <v>1650</v>
      </c>
      <c r="B80" s="21">
        <v>5</v>
      </c>
      <c r="C80" s="22" t="s">
        <v>1696</v>
      </c>
      <c r="D80" s="23">
        <v>6</v>
      </c>
      <c r="E80" s="22" t="s">
        <v>288</v>
      </c>
      <c r="F80" s="22" t="s">
        <v>303</v>
      </c>
      <c r="G80" s="22" t="s">
        <v>185</v>
      </c>
      <c r="H80" s="24" t="s">
        <v>1652</v>
      </c>
      <c r="I80" s="24" t="s">
        <v>304</v>
      </c>
      <c r="J80" s="24" t="s">
        <v>305</v>
      </c>
    </row>
    <row r="81" spans="1:10" ht="30" x14ac:dyDescent="0.25">
      <c r="A81" s="20" t="s">
        <v>1653</v>
      </c>
      <c r="B81" s="21">
        <v>5</v>
      </c>
      <c r="C81" s="22" t="s">
        <v>1700</v>
      </c>
      <c r="D81" s="23">
        <v>7</v>
      </c>
      <c r="E81" s="22" t="s">
        <v>288</v>
      </c>
      <c r="F81" s="22" t="s">
        <v>306</v>
      </c>
      <c r="G81" s="22" t="s">
        <v>185</v>
      </c>
      <c r="H81" s="24" t="s">
        <v>1655</v>
      </c>
      <c r="I81" s="24" t="s">
        <v>307</v>
      </c>
      <c r="J81" s="24" t="s">
        <v>308</v>
      </c>
    </row>
    <row r="82" spans="1:10" ht="30" x14ac:dyDescent="0.25">
      <c r="A82" s="20" t="s">
        <v>1656</v>
      </c>
      <c r="B82" s="21">
        <v>5</v>
      </c>
      <c r="C82" s="22" t="s">
        <v>1704</v>
      </c>
      <c r="D82" s="23">
        <v>8</v>
      </c>
      <c r="E82" s="22" t="s">
        <v>288</v>
      </c>
      <c r="F82" s="22" t="s">
        <v>309</v>
      </c>
      <c r="G82" s="22" t="s">
        <v>185</v>
      </c>
      <c r="H82" s="24" t="s">
        <v>1658</v>
      </c>
      <c r="I82" s="24" t="s">
        <v>310</v>
      </c>
      <c r="J82" s="24" t="s">
        <v>311</v>
      </c>
    </row>
    <row r="83" spans="1:10" ht="30" x14ac:dyDescent="0.25">
      <c r="A83" s="20" t="s">
        <v>1659</v>
      </c>
      <c r="B83" s="21">
        <v>5</v>
      </c>
      <c r="C83" s="22" t="s">
        <v>1708</v>
      </c>
      <c r="D83" s="23">
        <v>9</v>
      </c>
      <c r="E83" s="22" t="s">
        <v>288</v>
      </c>
      <c r="F83" s="22" t="s">
        <v>312</v>
      </c>
      <c r="G83" s="22" t="s">
        <v>185</v>
      </c>
      <c r="H83" s="24" t="s">
        <v>1661</v>
      </c>
      <c r="I83" s="24" t="s">
        <v>313</v>
      </c>
      <c r="J83" s="24" t="s">
        <v>314</v>
      </c>
    </row>
    <row r="84" spans="1:10" ht="45" x14ac:dyDescent="0.25">
      <c r="A84" s="20" t="s">
        <v>1662</v>
      </c>
      <c r="B84" s="21">
        <v>5</v>
      </c>
      <c r="C84" s="22" t="s">
        <v>1712</v>
      </c>
      <c r="D84" s="23">
        <v>10</v>
      </c>
      <c r="E84" s="22" t="s">
        <v>288</v>
      </c>
      <c r="F84" s="22" t="s">
        <v>315</v>
      </c>
      <c r="G84" s="22" t="s">
        <v>185</v>
      </c>
      <c r="H84" s="24" t="s">
        <v>1664</v>
      </c>
      <c r="I84" s="24" t="s">
        <v>316</v>
      </c>
      <c r="J84" s="24" t="s">
        <v>317</v>
      </c>
    </row>
    <row r="85" spans="1:10" ht="30" x14ac:dyDescent="0.25">
      <c r="A85" s="20" t="s">
        <v>1665</v>
      </c>
      <c r="B85" s="21">
        <v>5</v>
      </c>
      <c r="C85" s="22" t="s">
        <v>1716</v>
      </c>
      <c r="D85" s="23">
        <v>11</v>
      </c>
      <c r="E85" s="22" t="s">
        <v>288</v>
      </c>
      <c r="F85" s="22" t="s">
        <v>318</v>
      </c>
      <c r="G85" s="22" t="s">
        <v>185</v>
      </c>
      <c r="H85" s="24" t="s">
        <v>1667</v>
      </c>
      <c r="I85" s="24" t="s">
        <v>319</v>
      </c>
      <c r="J85" s="24" t="s">
        <v>320</v>
      </c>
    </row>
    <row r="86" spans="1:10" ht="45" x14ac:dyDescent="0.25">
      <c r="A86" s="20" t="s">
        <v>1668</v>
      </c>
      <c r="B86" s="21">
        <v>5</v>
      </c>
      <c r="C86" s="22" t="s">
        <v>1720</v>
      </c>
      <c r="D86" s="23">
        <v>12</v>
      </c>
      <c r="E86" s="22" t="s">
        <v>288</v>
      </c>
      <c r="F86" s="22" t="s">
        <v>321</v>
      </c>
      <c r="G86" s="22" t="s">
        <v>185</v>
      </c>
      <c r="H86" s="24" t="s">
        <v>1670</v>
      </c>
      <c r="I86" s="24" t="s">
        <v>322</v>
      </c>
      <c r="J86" s="24" t="s">
        <v>323</v>
      </c>
    </row>
    <row r="87" spans="1:10" ht="28.5" customHeight="1" x14ac:dyDescent="0.25">
      <c r="A87" s="20" t="s">
        <v>1671</v>
      </c>
      <c r="B87" s="21">
        <v>5</v>
      </c>
      <c r="C87" s="22" t="s">
        <v>1724</v>
      </c>
      <c r="D87" s="23">
        <v>13</v>
      </c>
      <c r="E87" s="22" t="s">
        <v>288</v>
      </c>
      <c r="F87" s="22" t="s">
        <v>325</v>
      </c>
      <c r="G87" s="22" t="s">
        <v>185</v>
      </c>
      <c r="H87" s="24" t="s">
        <v>1673</v>
      </c>
      <c r="I87" s="24" t="s">
        <v>1674</v>
      </c>
      <c r="J87" s="24" t="s">
        <v>324</v>
      </c>
    </row>
    <row r="88" spans="1:10" ht="30" x14ac:dyDescent="0.25">
      <c r="A88" s="20" t="s">
        <v>1675</v>
      </c>
      <c r="B88" s="21">
        <v>5</v>
      </c>
      <c r="C88" s="22" t="s">
        <v>1728</v>
      </c>
      <c r="D88" s="23">
        <v>14</v>
      </c>
      <c r="E88" s="22" t="s">
        <v>288</v>
      </c>
      <c r="F88" s="22" t="s">
        <v>326</v>
      </c>
      <c r="G88" s="22" t="s">
        <v>185</v>
      </c>
      <c r="H88" s="24" t="s">
        <v>1677</v>
      </c>
      <c r="I88" s="24" t="s">
        <v>1678</v>
      </c>
      <c r="J88" s="24" t="s">
        <v>324</v>
      </c>
    </row>
    <row r="89" spans="1:10" ht="30" x14ac:dyDescent="0.25">
      <c r="A89" s="20" t="s">
        <v>1679</v>
      </c>
      <c r="B89" s="21">
        <v>5</v>
      </c>
      <c r="C89" s="22" t="s">
        <v>1732</v>
      </c>
      <c r="D89" s="23">
        <v>15</v>
      </c>
      <c r="E89" s="22" t="s">
        <v>288</v>
      </c>
      <c r="F89" s="22" t="s">
        <v>327</v>
      </c>
      <c r="G89" s="22" t="s">
        <v>185</v>
      </c>
      <c r="H89" s="24" t="s">
        <v>1681</v>
      </c>
      <c r="I89" s="24" t="s">
        <v>1682</v>
      </c>
      <c r="J89" s="24" t="s">
        <v>324</v>
      </c>
    </row>
    <row r="90" spans="1:10" ht="45" x14ac:dyDescent="0.25">
      <c r="A90" s="20" t="s">
        <v>1683</v>
      </c>
      <c r="B90" s="21">
        <v>5</v>
      </c>
      <c r="C90" s="22" t="s">
        <v>1736</v>
      </c>
      <c r="D90" s="23">
        <v>16</v>
      </c>
      <c r="E90" s="22" t="s">
        <v>288</v>
      </c>
      <c r="F90" s="22" t="s">
        <v>328</v>
      </c>
      <c r="G90" s="22" t="s">
        <v>185</v>
      </c>
      <c r="H90" s="24" t="s">
        <v>1685</v>
      </c>
      <c r="I90" s="24" t="s">
        <v>1686</v>
      </c>
      <c r="J90" s="24" t="s">
        <v>324</v>
      </c>
    </row>
    <row r="91" spans="1:10" ht="30" x14ac:dyDescent="0.25">
      <c r="A91" s="20" t="s">
        <v>1687</v>
      </c>
      <c r="B91" s="21">
        <v>5</v>
      </c>
      <c r="C91" s="22" t="s">
        <v>1740</v>
      </c>
      <c r="D91" s="23">
        <v>17</v>
      </c>
      <c r="E91" s="22" t="s">
        <v>288</v>
      </c>
      <c r="F91" s="22" t="s">
        <v>329</v>
      </c>
      <c r="G91" s="22" t="s">
        <v>185</v>
      </c>
      <c r="H91" s="24" t="s">
        <v>1689</v>
      </c>
      <c r="I91" s="24" t="s">
        <v>1690</v>
      </c>
      <c r="J91" s="24" t="s">
        <v>324</v>
      </c>
    </row>
    <row r="92" spans="1:10" ht="30" x14ac:dyDescent="0.25">
      <c r="A92" s="20" t="s">
        <v>1691</v>
      </c>
      <c r="B92" s="21">
        <v>5</v>
      </c>
      <c r="C92" s="22" t="s">
        <v>1744</v>
      </c>
      <c r="D92" s="23">
        <v>18</v>
      </c>
      <c r="E92" s="22" t="s">
        <v>288</v>
      </c>
      <c r="F92" s="22" t="s">
        <v>330</v>
      </c>
      <c r="G92" s="22" t="s">
        <v>185</v>
      </c>
      <c r="H92" s="24" t="s">
        <v>1693</v>
      </c>
      <c r="I92" s="24" t="s">
        <v>1694</v>
      </c>
      <c r="J92" s="24" t="s">
        <v>324</v>
      </c>
    </row>
    <row r="93" spans="1:10" ht="30" x14ac:dyDescent="0.25">
      <c r="A93" s="20" t="s">
        <v>1695</v>
      </c>
      <c r="B93" s="21">
        <v>5</v>
      </c>
      <c r="C93" s="22" t="s">
        <v>1748</v>
      </c>
      <c r="D93" s="23">
        <v>19</v>
      </c>
      <c r="E93" s="22" t="s">
        <v>288</v>
      </c>
      <c r="F93" s="22" t="s">
        <v>331</v>
      </c>
      <c r="G93" s="22" t="s">
        <v>185</v>
      </c>
      <c r="H93" s="24" t="s">
        <v>1697</v>
      </c>
      <c r="I93" s="24" t="s">
        <v>1698</v>
      </c>
      <c r="J93" s="24" t="s">
        <v>324</v>
      </c>
    </row>
    <row r="94" spans="1:10" ht="30" x14ac:dyDescent="0.25">
      <c r="A94" s="20" t="s">
        <v>1699</v>
      </c>
      <c r="B94" s="21">
        <v>5</v>
      </c>
      <c r="C94" s="22" t="s">
        <v>1752</v>
      </c>
      <c r="D94" s="23">
        <v>20</v>
      </c>
      <c r="E94" s="22" t="s">
        <v>288</v>
      </c>
      <c r="F94" s="22" t="s">
        <v>332</v>
      </c>
      <c r="G94" s="22" t="s">
        <v>185</v>
      </c>
      <c r="H94" s="24" t="s">
        <v>1701</v>
      </c>
      <c r="I94" s="24" t="s">
        <v>1702</v>
      </c>
      <c r="J94" s="24" t="s">
        <v>324</v>
      </c>
    </row>
    <row r="95" spans="1:10" ht="30" x14ac:dyDescent="0.25">
      <c r="A95" s="20" t="s">
        <v>1703</v>
      </c>
      <c r="B95" s="21">
        <v>5</v>
      </c>
      <c r="C95" s="22" t="s">
        <v>1756</v>
      </c>
      <c r="D95" s="23">
        <v>21</v>
      </c>
      <c r="E95" s="22" t="s">
        <v>288</v>
      </c>
      <c r="F95" s="22" t="s">
        <v>333</v>
      </c>
      <c r="G95" s="22" t="s">
        <v>185</v>
      </c>
      <c r="H95" s="24" t="s">
        <v>1705</v>
      </c>
      <c r="I95" s="24" t="s">
        <v>1706</v>
      </c>
      <c r="J95" s="24" t="s">
        <v>324</v>
      </c>
    </row>
    <row r="96" spans="1:10" ht="30" x14ac:dyDescent="0.25">
      <c r="A96" s="20" t="s">
        <v>1707</v>
      </c>
      <c r="B96" s="21">
        <v>5</v>
      </c>
      <c r="C96" s="22" t="s">
        <v>1760</v>
      </c>
      <c r="D96" s="23">
        <v>22</v>
      </c>
      <c r="E96" s="22" t="s">
        <v>288</v>
      </c>
      <c r="F96" s="22" t="s">
        <v>334</v>
      </c>
      <c r="G96" s="22" t="s">
        <v>185</v>
      </c>
      <c r="H96" s="24" t="s">
        <v>1709</v>
      </c>
      <c r="I96" s="24" t="s">
        <v>1710</v>
      </c>
      <c r="J96" s="24" t="s">
        <v>324</v>
      </c>
    </row>
    <row r="97" spans="1:10" ht="30" x14ac:dyDescent="0.25">
      <c r="A97" s="20" t="s">
        <v>1711</v>
      </c>
      <c r="B97" s="21">
        <v>5</v>
      </c>
      <c r="C97" s="22" t="s">
        <v>1764</v>
      </c>
      <c r="D97" s="23">
        <v>23</v>
      </c>
      <c r="E97" s="22" t="s">
        <v>288</v>
      </c>
      <c r="F97" s="22" t="s">
        <v>335</v>
      </c>
      <c r="G97" s="22" t="s">
        <v>185</v>
      </c>
      <c r="H97" s="24" t="s">
        <v>1713</v>
      </c>
      <c r="I97" s="24" t="s">
        <v>1714</v>
      </c>
      <c r="J97" s="24" t="s">
        <v>324</v>
      </c>
    </row>
    <row r="98" spans="1:10" ht="30" x14ac:dyDescent="0.25">
      <c r="A98" s="20" t="s">
        <v>1715</v>
      </c>
      <c r="B98" s="21">
        <v>5</v>
      </c>
      <c r="C98" s="22" t="s">
        <v>1768</v>
      </c>
      <c r="D98" s="23">
        <v>24</v>
      </c>
      <c r="E98" s="22" t="s">
        <v>288</v>
      </c>
      <c r="F98" s="22" t="s">
        <v>336</v>
      </c>
      <c r="G98" s="22" t="s">
        <v>185</v>
      </c>
      <c r="H98" s="24" t="s">
        <v>1717</v>
      </c>
      <c r="I98" s="24" t="s">
        <v>1718</v>
      </c>
      <c r="J98" s="24" t="s">
        <v>337</v>
      </c>
    </row>
    <row r="99" spans="1:10" ht="45" x14ac:dyDescent="0.25">
      <c r="A99" s="20" t="s">
        <v>1719</v>
      </c>
      <c r="B99" s="21">
        <v>5</v>
      </c>
      <c r="C99" s="22" t="s">
        <v>1772</v>
      </c>
      <c r="D99" s="23">
        <v>25</v>
      </c>
      <c r="E99" s="22" t="s">
        <v>288</v>
      </c>
      <c r="F99" s="22" t="s">
        <v>338</v>
      </c>
      <c r="G99" s="22" t="s">
        <v>185</v>
      </c>
      <c r="H99" s="24" t="s">
        <v>1721</v>
      </c>
      <c r="I99" s="24" t="s">
        <v>1722</v>
      </c>
      <c r="J99" s="24" t="s">
        <v>339</v>
      </c>
    </row>
    <row r="100" spans="1:10" ht="135" x14ac:dyDescent="0.25">
      <c r="A100" s="20" t="s">
        <v>1723</v>
      </c>
      <c r="B100" s="21">
        <v>5</v>
      </c>
      <c r="C100" s="22" t="s">
        <v>1776</v>
      </c>
      <c r="D100" s="23">
        <v>26</v>
      </c>
      <c r="E100" s="22" t="s">
        <v>288</v>
      </c>
      <c r="F100" s="22" t="s">
        <v>340</v>
      </c>
      <c r="G100" s="22" t="s">
        <v>143</v>
      </c>
      <c r="H100" s="24" t="s">
        <v>1725</v>
      </c>
      <c r="I100" s="24" t="s">
        <v>1726</v>
      </c>
      <c r="J100" s="24" t="s">
        <v>341</v>
      </c>
    </row>
    <row r="101" spans="1:10" ht="30" x14ac:dyDescent="0.25">
      <c r="A101" s="20" t="s">
        <v>1727</v>
      </c>
      <c r="B101" s="21">
        <v>5</v>
      </c>
      <c r="C101" s="22" t="s">
        <v>1780</v>
      </c>
      <c r="D101" s="23">
        <v>27</v>
      </c>
      <c r="E101" s="22" t="s">
        <v>288</v>
      </c>
      <c r="F101" s="22" t="s">
        <v>342</v>
      </c>
      <c r="G101" s="22" t="s">
        <v>185</v>
      </c>
      <c r="H101" s="24" t="s">
        <v>1729</v>
      </c>
      <c r="I101" s="24" t="s">
        <v>1730</v>
      </c>
      <c r="J101" s="24" t="s">
        <v>343</v>
      </c>
    </row>
    <row r="102" spans="1:10" ht="60" x14ac:dyDescent="0.25">
      <c r="A102" s="20" t="s">
        <v>1731</v>
      </c>
      <c r="B102" s="21">
        <v>5</v>
      </c>
      <c r="C102" s="22" t="s">
        <v>1783</v>
      </c>
      <c r="D102" s="23">
        <v>28</v>
      </c>
      <c r="E102" s="22" t="s">
        <v>288</v>
      </c>
      <c r="F102" s="22" t="s">
        <v>344</v>
      </c>
      <c r="G102" s="22" t="s">
        <v>185</v>
      </c>
      <c r="H102" s="24" t="s">
        <v>1733</v>
      </c>
      <c r="I102" s="24" t="s">
        <v>1734</v>
      </c>
      <c r="J102" s="24"/>
    </row>
    <row r="103" spans="1:10" ht="45" x14ac:dyDescent="0.25">
      <c r="A103" s="20" t="s">
        <v>1735</v>
      </c>
      <c r="B103" s="21">
        <v>5</v>
      </c>
      <c r="C103" s="22" t="s">
        <v>1786</v>
      </c>
      <c r="D103" s="23">
        <v>29</v>
      </c>
      <c r="E103" s="22" t="s">
        <v>288</v>
      </c>
      <c r="F103" s="22" t="s">
        <v>345</v>
      </c>
      <c r="G103" s="22" t="s">
        <v>185</v>
      </c>
      <c r="H103" s="24" t="s">
        <v>1737</v>
      </c>
      <c r="I103" s="24" t="s">
        <v>1738</v>
      </c>
      <c r="J103" s="24"/>
    </row>
    <row r="104" spans="1:10" ht="30" x14ac:dyDescent="0.25">
      <c r="A104" s="20" t="s">
        <v>1739</v>
      </c>
      <c r="B104" s="21">
        <v>5</v>
      </c>
      <c r="C104" s="22" t="s">
        <v>1789</v>
      </c>
      <c r="D104" s="23">
        <v>30</v>
      </c>
      <c r="E104" s="22" t="s">
        <v>288</v>
      </c>
      <c r="F104" s="22" t="s">
        <v>346</v>
      </c>
      <c r="G104" s="22" t="s">
        <v>185</v>
      </c>
      <c r="H104" s="24" t="s">
        <v>1741</v>
      </c>
      <c r="I104" s="24" t="s">
        <v>1742</v>
      </c>
      <c r="J104" s="24"/>
    </row>
    <row r="105" spans="1:10" ht="45" x14ac:dyDescent="0.25">
      <c r="A105" s="20" t="s">
        <v>1743</v>
      </c>
      <c r="B105" s="21">
        <v>5</v>
      </c>
      <c r="C105" s="22" t="s">
        <v>1792</v>
      </c>
      <c r="D105" s="23">
        <v>31</v>
      </c>
      <c r="E105" s="22" t="s">
        <v>288</v>
      </c>
      <c r="F105" s="22" t="s">
        <v>347</v>
      </c>
      <c r="G105" s="22" t="s">
        <v>185</v>
      </c>
      <c r="H105" s="24" t="s">
        <v>1745</v>
      </c>
      <c r="I105" s="24" t="s">
        <v>1746</v>
      </c>
      <c r="J105" s="24"/>
    </row>
    <row r="106" spans="1:10" ht="45" x14ac:dyDescent="0.25">
      <c r="A106" s="20" t="s">
        <v>1747</v>
      </c>
      <c r="B106" s="21">
        <v>5</v>
      </c>
      <c r="C106" s="22" t="s">
        <v>1795</v>
      </c>
      <c r="D106" s="23">
        <v>32</v>
      </c>
      <c r="E106" s="22" t="s">
        <v>288</v>
      </c>
      <c r="F106" s="22" t="s">
        <v>348</v>
      </c>
      <c r="G106" s="22" t="s">
        <v>185</v>
      </c>
      <c r="H106" s="24" t="s">
        <v>1749</v>
      </c>
      <c r="I106" s="24" t="s">
        <v>1750</v>
      </c>
      <c r="J106" s="24" t="s">
        <v>349</v>
      </c>
    </row>
    <row r="107" spans="1:10" ht="30" x14ac:dyDescent="0.25">
      <c r="A107" s="20" t="s">
        <v>1751</v>
      </c>
      <c r="B107" s="21">
        <v>5</v>
      </c>
      <c r="C107" s="22" t="s">
        <v>1798</v>
      </c>
      <c r="D107" s="23">
        <v>33</v>
      </c>
      <c r="E107" s="22" t="s">
        <v>288</v>
      </c>
      <c r="F107" s="22" t="s">
        <v>350</v>
      </c>
      <c r="G107" s="22" t="s">
        <v>185</v>
      </c>
      <c r="H107" s="24" t="s">
        <v>1753</v>
      </c>
      <c r="I107" s="24" t="s">
        <v>1754</v>
      </c>
      <c r="J107" s="24"/>
    </row>
    <row r="108" spans="1:10" ht="45" x14ac:dyDescent="0.25">
      <c r="A108" s="20" t="s">
        <v>1755</v>
      </c>
      <c r="B108" s="21">
        <v>5</v>
      </c>
      <c r="C108" s="22" t="s">
        <v>1801</v>
      </c>
      <c r="D108" s="23">
        <v>34</v>
      </c>
      <c r="E108" s="22" t="s">
        <v>288</v>
      </c>
      <c r="F108" s="22" t="s">
        <v>351</v>
      </c>
      <c r="G108" s="22" t="s">
        <v>185</v>
      </c>
      <c r="H108" s="24" t="s">
        <v>1757</v>
      </c>
      <c r="I108" s="24" t="s">
        <v>1758</v>
      </c>
      <c r="J108" s="24" t="s">
        <v>352</v>
      </c>
    </row>
    <row r="109" spans="1:10" ht="45" x14ac:dyDescent="0.25">
      <c r="A109" s="20" t="s">
        <v>1759</v>
      </c>
      <c r="B109" s="21">
        <v>5</v>
      </c>
      <c r="C109" s="22" t="s">
        <v>1804</v>
      </c>
      <c r="D109" s="23">
        <v>35</v>
      </c>
      <c r="E109" s="22" t="s">
        <v>288</v>
      </c>
      <c r="F109" s="22" t="s">
        <v>353</v>
      </c>
      <c r="G109" s="22" t="s">
        <v>185</v>
      </c>
      <c r="H109" s="24" t="s">
        <v>1761</v>
      </c>
      <c r="I109" s="24" t="s">
        <v>1762</v>
      </c>
      <c r="J109" s="24"/>
    </row>
    <row r="110" spans="1:10" ht="45" x14ac:dyDescent="0.25">
      <c r="A110" s="20" t="s">
        <v>1763</v>
      </c>
      <c r="B110" s="21">
        <v>5</v>
      </c>
      <c r="C110" s="22" t="s">
        <v>1807</v>
      </c>
      <c r="D110" s="23">
        <v>36</v>
      </c>
      <c r="E110" s="22" t="s">
        <v>288</v>
      </c>
      <c r="F110" s="22" t="s">
        <v>354</v>
      </c>
      <c r="G110" s="22" t="s">
        <v>185</v>
      </c>
      <c r="H110" s="24" t="s">
        <v>1765</v>
      </c>
      <c r="I110" s="24" t="s">
        <v>1766</v>
      </c>
      <c r="J110" s="24" t="s">
        <v>355</v>
      </c>
    </row>
    <row r="111" spans="1:10" ht="30" x14ac:dyDescent="0.25">
      <c r="A111" s="20" t="s">
        <v>1767</v>
      </c>
      <c r="B111" s="21">
        <v>5</v>
      </c>
      <c r="C111" s="22" t="s">
        <v>1810</v>
      </c>
      <c r="D111" s="23">
        <v>37</v>
      </c>
      <c r="E111" s="22" t="s">
        <v>288</v>
      </c>
      <c r="F111" s="22" t="s">
        <v>356</v>
      </c>
      <c r="G111" s="22" t="s">
        <v>185</v>
      </c>
      <c r="H111" s="24" t="s">
        <v>1769</v>
      </c>
      <c r="I111" s="24" t="s">
        <v>1770</v>
      </c>
      <c r="J111" s="24"/>
    </row>
    <row r="112" spans="1:10" ht="30" x14ac:dyDescent="0.25">
      <c r="A112" s="20" t="s">
        <v>1771</v>
      </c>
      <c r="B112" s="21">
        <v>5</v>
      </c>
      <c r="C112" s="22" t="s">
        <v>1813</v>
      </c>
      <c r="D112" s="23">
        <v>38</v>
      </c>
      <c r="E112" s="22" t="s">
        <v>288</v>
      </c>
      <c r="F112" s="22" t="s">
        <v>357</v>
      </c>
      <c r="G112" s="22" t="s">
        <v>185</v>
      </c>
      <c r="H112" s="24" t="s">
        <v>1773</v>
      </c>
      <c r="I112" s="24" t="s">
        <v>1774</v>
      </c>
      <c r="J112" s="24" t="s">
        <v>358</v>
      </c>
    </row>
    <row r="113" spans="1:10" ht="30" x14ac:dyDescent="0.25">
      <c r="A113" s="20" t="s">
        <v>1775</v>
      </c>
      <c r="B113" s="21">
        <v>5</v>
      </c>
      <c r="C113" s="22" t="s">
        <v>1816</v>
      </c>
      <c r="D113" s="23">
        <v>39</v>
      </c>
      <c r="E113" s="22" t="s">
        <v>288</v>
      </c>
      <c r="F113" s="22" t="s">
        <v>359</v>
      </c>
      <c r="G113" s="22" t="s">
        <v>185</v>
      </c>
      <c r="H113" s="24" t="s">
        <v>1777</v>
      </c>
      <c r="I113" s="24" t="s">
        <v>1778</v>
      </c>
      <c r="J113" s="24" t="s">
        <v>360</v>
      </c>
    </row>
    <row r="114" spans="1:10" ht="30" x14ac:dyDescent="0.25">
      <c r="A114" s="20" t="s">
        <v>2337</v>
      </c>
      <c r="B114" s="21">
        <v>5</v>
      </c>
      <c r="C114" s="22" t="s">
        <v>1819</v>
      </c>
      <c r="D114" s="23">
        <v>40</v>
      </c>
      <c r="E114" s="22" t="s">
        <v>288</v>
      </c>
      <c r="F114" s="22" t="s">
        <v>1374</v>
      </c>
      <c r="G114" s="22" t="s">
        <v>185</v>
      </c>
      <c r="H114" s="24" t="s">
        <v>2338</v>
      </c>
      <c r="I114" s="24" t="s">
        <v>2339</v>
      </c>
      <c r="J114" s="24" t="s">
        <v>1375</v>
      </c>
    </row>
    <row r="115" spans="1:10" ht="45" x14ac:dyDescent="0.25">
      <c r="A115" s="20" t="s">
        <v>2364</v>
      </c>
      <c r="B115" s="21">
        <v>5</v>
      </c>
      <c r="C115" s="22" t="s">
        <v>1822</v>
      </c>
      <c r="D115" s="23">
        <v>41</v>
      </c>
      <c r="E115" s="22" t="s">
        <v>288</v>
      </c>
      <c r="F115" s="22" t="s">
        <v>2365</v>
      </c>
      <c r="G115" s="22" t="s">
        <v>185</v>
      </c>
      <c r="H115" s="24" t="s">
        <v>2366</v>
      </c>
      <c r="I115" s="24" t="s">
        <v>2367</v>
      </c>
      <c r="J115" s="24" t="s">
        <v>2368</v>
      </c>
    </row>
    <row r="116" spans="1:10" x14ac:dyDescent="0.25">
      <c r="A116" s="20" t="s">
        <v>1779</v>
      </c>
      <c r="B116" s="21">
        <v>6</v>
      </c>
      <c r="C116" s="22" t="s">
        <v>1825</v>
      </c>
      <c r="D116" s="23">
        <v>1</v>
      </c>
      <c r="E116" s="22" t="s">
        <v>361</v>
      </c>
      <c r="F116" s="22" t="s">
        <v>362</v>
      </c>
      <c r="G116" s="22" t="s">
        <v>143</v>
      </c>
      <c r="H116" s="24" t="s">
        <v>1781</v>
      </c>
      <c r="I116" s="24" t="s">
        <v>363</v>
      </c>
      <c r="J116" s="24" t="s">
        <v>364</v>
      </c>
    </row>
    <row r="117" spans="1:10" x14ac:dyDescent="0.25">
      <c r="A117" s="20" t="s">
        <v>1782</v>
      </c>
      <c r="B117" s="21">
        <v>6</v>
      </c>
      <c r="C117" s="22" t="s">
        <v>1828</v>
      </c>
      <c r="D117" s="23">
        <v>2</v>
      </c>
      <c r="E117" s="22" t="s">
        <v>361</v>
      </c>
      <c r="F117" s="22" t="s">
        <v>365</v>
      </c>
      <c r="G117" s="22" t="s">
        <v>143</v>
      </c>
      <c r="H117" s="24" t="s">
        <v>1784</v>
      </c>
      <c r="I117" s="24" t="s">
        <v>366</v>
      </c>
      <c r="J117" s="24" t="s">
        <v>367</v>
      </c>
    </row>
    <row r="118" spans="1:10" x14ac:dyDescent="0.25">
      <c r="A118" s="20" t="s">
        <v>1785</v>
      </c>
      <c r="B118" s="21">
        <v>6</v>
      </c>
      <c r="C118" s="22" t="s">
        <v>1831</v>
      </c>
      <c r="D118" s="23">
        <v>3</v>
      </c>
      <c r="E118" s="22" t="s">
        <v>361</v>
      </c>
      <c r="F118" s="22" t="s">
        <v>368</v>
      </c>
      <c r="G118" s="22" t="s">
        <v>143</v>
      </c>
      <c r="H118" s="24" t="s">
        <v>1787</v>
      </c>
      <c r="I118" s="24" t="s">
        <v>369</v>
      </c>
      <c r="J118" s="24" t="s">
        <v>370</v>
      </c>
    </row>
    <row r="119" spans="1:10" x14ac:dyDescent="0.25">
      <c r="A119" s="20" t="s">
        <v>1788</v>
      </c>
      <c r="B119" s="21">
        <v>6</v>
      </c>
      <c r="C119" s="22" t="s">
        <v>1834</v>
      </c>
      <c r="D119" s="23">
        <v>4</v>
      </c>
      <c r="E119" s="22" t="s">
        <v>361</v>
      </c>
      <c r="F119" s="22" t="s">
        <v>371</v>
      </c>
      <c r="G119" s="22" t="s">
        <v>143</v>
      </c>
      <c r="H119" s="24" t="s">
        <v>1790</v>
      </c>
      <c r="I119" s="24" t="s">
        <v>372</v>
      </c>
      <c r="J119" s="24" t="s">
        <v>373</v>
      </c>
    </row>
    <row r="120" spans="1:10" ht="60" x14ac:dyDescent="0.25">
      <c r="A120" s="20" t="s">
        <v>1791</v>
      </c>
      <c r="B120" s="21">
        <v>7</v>
      </c>
      <c r="C120" s="22" t="s">
        <v>1837</v>
      </c>
      <c r="D120" s="23">
        <v>1</v>
      </c>
      <c r="E120" s="22" t="s">
        <v>374</v>
      </c>
      <c r="F120" s="22" t="s">
        <v>375</v>
      </c>
      <c r="G120" s="22" t="s">
        <v>143</v>
      </c>
      <c r="H120" s="24" t="s">
        <v>1793</v>
      </c>
      <c r="I120" s="24" t="s">
        <v>376</v>
      </c>
      <c r="J120" s="24" t="s">
        <v>377</v>
      </c>
    </row>
    <row r="121" spans="1:10" ht="30" x14ac:dyDescent="0.25">
      <c r="A121" s="20" t="s">
        <v>1794</v>
      </c>
      <c r="B121" s="21">
        <v>7</v>
      </c>
      <c r="C121" s="22" t="s">
        <v>1840</v>
      </c>
      <c r="D121" s="23">
        <v>2</v>
      </c>
      <c r="E121" s="22" t="s">
        <v>374</v>
      </c>
      <c r="F121" s="22" t="s">
        <v>378</v>
      </c>
      <c r="G121" s="22" t="s">
        <v>143</v>
      </c>
      <c r="H121" s="24" t="s">
        <v>1796</v>
      </c>
      <c r="I121" s="24" t="s">
        <v>379</v>
      </c>
      <c r="J121" s="24" t="s">
        <v>380</v>
      </c>
    </row>
    <row r="122" spans="1:10" ht="30" x14ac:dyDescent="0.25">
      <c r="A122" s="20" t="s">
        <v>1797</v>
      </c>
      <c r="B122" s="21">
        <v>7</v>
      </c>
      <c r="C122" s="22" t="s">
        <v>1843</v>
      </c>
      <c r="D122" s="23">
        <v>3</v>
      </c>
      <c r="E122" s="22" t="s">
        <v>374</v>
      </c>
      <c r="F122" s="22" t="s">
        <v>381</v>
      </c>
      <c r="G122" s="22" t="s">
        <v>143</v>
      </c>
      <c r="H122" s="24" t="s">
        <v>1799</v>
      </c>
      <c r="I122" s="24" t="s">
        <v>382</v>
      </c>
      <c r="J122" s="24" t="s">
        <v>383</v>
      </c>
    </row>
    <row r="123" spans="1:10" ht="30" x14ac:dyDescent="0.25">
      <c r="A123" s="20" t="s">
        <v>1800</v>
      </c>
      <c r="B123" s="21">
        <v>7</v>
      </c>
      <c r="C123" s="22" t="s">
        <v>1846</v>
      </c>
      <c r="D123" s="23">
        <v>4</v>
      </c>
      <c r="E123" s="22" t="s">
        <v>374</v>
      </c>
      <c r="F123" s="22" t="s">
        <v>384</v>
      </c>
      <c r="G123" s="22" t="s">
        <v>143</v>
      </c>
      <c r="H123" s="24" t="s">
        <v>1802</v>
      </c>
      <c r="I123" s="24" t="s">
        <v>385</v>
      </c>
      <c r="J123" s="24" t="s">
        <v>386</v>
      </c>
    </row>
    <row r="124" spans="1:10" ht="30" x14ac:dyDescent="0.25">
      <c r="A124" s="20" t="s">
        <v>1803</v>
      </c>
      <c r="B124" s="21">
        <v>7</v>
      </c>
      <c r="C124" s="22" t="s">
        <v>1849</v>
      </c>
      <c r="D124" s="23">
        <v>5</v>
      </c>
      <c r="E124" s="22" t="s">
        <v>374</v>
      </c>
      <c r="F124" s="22" t="s">
        <v>387</v>
      </c>
      <c r="G124" s="22" t="s">
        <v>143</v>
      </c>
      <c r="H124" s="24" t="s">
        <v>1805</v>
      </c>
      <c r="I124" s="24" t="s">
        <v>388</v>
      </c>
      <c r="J124" s="24" t="s">
        <v>389</v>
      </c>
    </row>
    <row r="125" spans="1:10" ht="30" x14ac:dyDescent="0.25">
      <c r="A125" s="20" t="s">
        <v>1806</v>
      </c>
      <c r="B125" s="21">
        <v>7</v>
      </c>
      <c r="C125" s="22" t="s">
        <v>1852</v>
      </c>
      <c r="D125" s="23">
        <v>6</v>
      </c>
      <c r="E125" s="22" t="s">
        <v>374</v>
      </c>
      <c r="F125" s="22" t="s">
        <v>390</v>
      </c>
      <c r="G125" s="22" t="s">
        <v>150</v>
      </c>
      <c r="H125" s="24" t="s">
        <v>1808</v>
      </c>
      <c r="I125" s="24" t="s">
        <v>391</v>
      </c>
      <c r="J125" s="24" t="s">
        <v>392</v>
      </c>
    </row>
    <row r="126" spans="1:10" ht="30" x14ac:dyDescent="0.25">
      <c r="A126" s="20" t="s">
        <v>1809</v>
      </c>
      <c r="B126" s="21">
        <v>7</v>
      </c>
      <c r="C126" s="22" t="s">
        <v>1855</v>
      </c>
      <c r="D126" s="23">
        <v>7</v>
      </c>
      <c r="E126" s="22" t="s">
        <v>374</v>
      </c>
      <c r="F126" s="22" t="s">
        <v>393</v>
      </c>
      <c r="G126" s="22" t="s">
        <v>150</v>
      </c>
      <c r="H126" s="24" t="s">
        <v>1811</v>
      </c>
      <c r="I126" s="24" t="s">
        <v>394</v>
      </c>
      <c r="J126" s="24" t="s">
        <v>392</v>
      </c>
    </row>
    <row r="127" spans="1:10" ht="30" x14ac:dyDescent="0.25">
      <c r="A127" s="20" t="s">
        <v>1812</v>
      </c>
      <c r="B127" s="21">
        <v>7</v>
      </c>
      <c r="C127" s="22" t="s">
        <v>1858</v>
      </c>
      <c r="D127" s="23">
        <v>8</v>
      </c>
      <c r="E127" s="22" t="s">
        <v>374</v>
      </c>
      <c r="F127" s="22" t="s">
        <v>395</v>
      </c>
      <c r="G127" s="22" t="s">
        <v>150</v>
      </c>
      <c r="H127" s="24" t="s">
        <v>1814</v>
      </c>
      <c r="I127" s="24" t="s">
        <v>396</v>
      </c>
      <c r="J127" s="24" t="s">
        <v>392</v>
      </c>
    </row>
    <row r="128" spans="1:10" ht="30" x14ac:dyDescent="0.25">
      <c r="A128" s="20" t="s">
        <v>1815</v>
      </c>
      <c r="B128" s="21">
        <v>7</v>
      </c>
      <c r="C128" s="22" t="s">
        <v>1861</v>
      </c>
      <c r="D128" s="23">
        <v>9</v>
      </c>
      <c r="E128" s="22" t="s">
        <v>374</v>
      </c>
      <c r="F128" s="22" t="s">
        <v>397</v>
      </c>
      <c r="G128" s="22" t="s">
        <v>150</v>
      </c>
      <c r="H128" s="24" t="s">
        <v>1817</v>
      </c>
      <c r="I128" s="24" t="s">
        <v>398</v>
      </c>
      <c r="J128" s="24" t="s">
        <v>392</v>
      </c>
    </row>
    <row r="129" spans="1:10" ht="30" x14ac:dyDescent="0.25">
      <c r="A129" s="20" t="s">
        <v>1818</v>
      </c>
      <c r="B129" s="21">
        <v>7</v>
      </c>
      <c r="C129" s="22" t="s">
        <v>1864</v>
      </c>
      <c r="D129" s="23">
        <v>10</v>
      </c>
      <c r="E129" s="22" t="s">
        <v>374</v>
      </c>
      <c r="F129" s="22" t="s">
        <v>399</v>
      </c>
      <c r="G129" s="22" t="s">
        <v>143</v>
      </c>
      <c r="H129" s="24" t="s">
        <v>1820</v>
      </c>
      <c r="I129" s="24" t="s">
        <v>400</v>
      </c>
      <c r="J129" s="24" t="s">
        <v>401</v>
      </c>
    </row>
    <row r="130" spans="1:10" ht="30" x14ac:dyDescent="0.25">
      <c r="A130" s="20" t="s">
        <v>1821</v>
      </c>
      <c r="B130" s="21">
        <v>7</v>
      </c>
      <c r="C130" s="22" t="s">
        <v>1868</v>
      </c>
      <c r="D130" s="23">
        <v>11</v>
      </c>
      <c r="E130" s="22" t="s">
        <v>374</v>
      </c>
      <c r="F130" s="22" t="s">
        <v>402</v>
      </c>
      <c r="G130" s="22" t="s">
        <v>143</v>
      </c>
      <c r="H130" s="24" t="s">
        <v>1823</v>
      </c>
      <c r="I130" s="24" t="s">
        <v>403</v>
      </c>
      <c r="J130" s="24" t="s">
        <v>404</v>
      </c>
    </row>
    <row r="131" spans="1:10" ht="30" x14ac:dyDescent="0.25">
      <c r="A131" s="20" t="s">
        <v>1824</v>
      </c>
      <c r="B131" s="21">
        <v>7</v>
      </c>
      <c r="C131" s="22" t="s">
        <v>1872</v>
      </c>
      <c r="D131" s="23">
        <v>12</v>
      </c>
      <c r="E131" s="22" t="s">
        <v>374</v>
      </c>
      <c r="F131" s="22" t="s">
        <v>405</v>
      </c>
      <c r="G131" s="22" t="s">
        <v>143</v>
      </c>
      <c r="H131" s="24" t="s">
        <v>1826</v>
      </c>
      <c r="I131" s="24" t="s">
        <v>406</v>
      </c>
      <c r="J131" s="24" t="s">
        <v>407</v>
      </c>
    </row>
    <row r="132" spans="1:10" ht="30" x14ac:dyDescent="0.25">
      <c r="A132" s="20" t="s">
        <v>1827</v>
      </c>
      <c r="B132" s="21">
        <v>7</v>
      </c>
      <c r="C132" s="22" t="s">
        <v>1876</v>
      </c>
      <c r="D132" s="23">
        <v>13</v>
      </c>
      <c r="E132" s="22" t="s">
        <v>374</v>
      </c>
      <c r="F132" s="22" t="s">
        <v>408</v>
      </c>
      <c r="G132" s="22" t="s">
        <v>143</v>
      </c>
      <c r="H132" s="24" t="s">
        <v>1829</v>
      </c>
      <c r="I132" s="24" t="s">
        <v>409</v>
      </c>
      <c r="J132" s="24" t="s">
        <v>410</v>
      </c>
    </row>
    <row r="133" spans="1:10" ht="30" x14ac:dyDescent="0.25">
      <c r="A133" s="20" t="s">
        <v>1830</v>
      </c>
      <c r="B133" s="21">
        <v>7</v>
      </c>
      <c r="C133" s="22" t="s">
        <v>1880</v>
      </c>
      <c r="D133" s="23">
        <v>14</v>
      </c>
      <c r="E133" s="22" t="s">
        <v>374</v>
      </c>
      <c r="F133" s="22" t="s">
        <v>411</v>
      </c>
      <c r="G133" s="22" t="s">
        <v>150</v>
      </c>
      <c r="H133" s="24" t="s">
        <v>1832</v>
      </c>
      <c r="I133" s="24" t="s">
        <v>412</v>
      </c>
      <c r="J133" s="24" t="s">
        <v>413</v>
      </c>
    </row>
    <row r="134" spans="1:10" ht="30" x14ac:dyDescent="0.25">
      <c r="A134" s="20" t="s">
        <v>1833</v>
      </c>
      <c r="B134" s="21">
        <v>7</v>
      </c>
      <c r="C134" s="22" t="s">
        <v>1884</v>
      </c>
      <c r="D134" s="23">
        <v>15</v>
      </c>
      <c r="E134" s="22" t="s">
        <v>374</v>
      </c>
      <c r="F134" s="22" t="s">
        <v>414</v>
      </c>
      <c r="G134" s="22" t="s">
        <v>150</v>
      </c>
      <c r="H134" s="24" t="s">
        <v>1835</v>
      </c>
      <c r="I134" s="24" t="s">
        <v>415</v>
      </c>
      <c r="J134" s="24" t="s">
        <v>416</v>
      </c>
    </row>
    <row r="135" spans="1:10" ht="30" x14ac:dyDescent="0.25">
      <c r="A135" s="20" t="s">
        <v>1836</v>
      </c>
      <c r="B135" s="21">
        <v>7</v>
      </c>
      <c r="C135" s="22" t="s">
        <v>1888</v>
      </c>
      <c r="D135" s="23">
        <v>16</v>
      </c>
      <c r="E135" s="22" t="s">
        <v>374</v>
      </c>
      <c r="F135" s="22" t="s">
        <v>417</v>
      </c>
      <c r="G135" s="22" t="s">
        <v>150</v>
      </c>
      <c r="H135" s="24" t="s">
        <v>1838</v>
      </c>
      <c r="I135" s="24" t="s">
        <v>418</v>
      </c>
      <c r="J135" s="24" t="s">
        <v>419</v>
      </c>
    </row>
    <row r="136" spans="1:10" ht="30" x14ac:dyDescent="0.25">
      <c r="A136" s="20" t="s">
        <v>1839</v>
      </c>
      <c r="B136" s="21">
        <v>7</v>
      </c>
      <c r="C136" s="22" t="s">
        <v>1892</v>
      </c>
      <c r="D136" s="23">
        <v>17</v>
      </c>
      <c r="E136" s="22" t="s">
        <v>374</v>
      </c>
      <c r="F136" s="22" t="s">
        <v>420</v>
      </c>
      <c r="G136" s="22" t="s">
        <v>150</v>
      </c>
      <c r="H136" s="24" t="s">
        <v>1841</v>
      </c>
      <c r="I136" s="24" t="s">
        <v>421</v>
      </c>
      <c r="J136" s="24" t="s">
        <v>422</v>
      </c>
    </row>
    <row r="137" spans="1:10" ht="45" x14ac:dyDescent="0.25">
      <c r="A137" s="20" t="s">
        <v>1842</v>
      </c>
      <c r="B137" s="21">
        <v>7</v>
      </c>
      <c r="C137" s="22" t="s">
        <v>1896</v>
      </c>
      <c r="D137" s="23">
        <v>18</v>
      </c>
      <c r="E137" s="22" t="s">
        <v>374</v>
      </c>
      <c r="F137" s="22" t="s">
        <v>423</v>
      </c>
      <c r="G137" s="22" t="s">
        <v>150</v>
      </c>
      <c r="H137" s="24" t="s">
        <v>1844</v>
      </c>
      <c r="I137" s="24" t="s">
        <v>424</v>
      </c>
      <c r="J137" s="24" t="s">
        <v>425</v>
      </c>
    </row>
    <row r="138" spans="1:10" ht="30" x14ac:dyDescent="0.25">
      <c r="A138" s="20" t="s">
        <v>1845</v>
      </c>
      <c r="B138" s="21">
        <v>7</v>
      </c>
      <c r="C138" s="22" t="s">
        <v>1900</v>
      </c>
      <c r="D138" s="23">
        <v>19</v>
      </c>
      <c r="E138" s="22" t="s">
        <v>374</v>
      </c>
      <c r="F138" s="22" t="s">
        <v>426</v>
      </c>
      <c r="G138" s="22" t="s">
        <v>143</v>
      </c>
      <c r="H138" s="24" t="s">
        <v>1847</v>
      </c>
      <c r="I138" s="24" t="s">
        <v>427</v>
      </c>
      <c r="J138" s="24" t="s">
        <v>428</v>
      </c>
    </row>
    <row r="139" spans="1:10" ht="45" x14ac:dyDescent="0.25">
      <c r="A139" s="20" t="s">
        <v>1848</v>
      </c>
      <c r="B139" s="21">
        <v>7</v>
      </c>
      <c r="C139" s="22" t="s">
        <v>1904</v>
      </c>
      <c r="D139" s="23">
        <v>20</v>
      </c>
      <c r="E139" s="22" t="s">
        <v>374</v>
      </c>
      <c r="F139" s="22" t="s">
        <v>286</v>
      </c>
      <c r="G139" s="22" t="s">
        <v>143</v>
      </c>
      <c r="H139" s="24" t="s">
        <v>1850</v>
      </c>
      <c r="I139" s="24" t="s">
        <v>429</v>
      </c>
      <c r="J139" s="24" t="s">
        <v>430</v>
      </c>
    </row>
    <row r="140" spans="1:10" ht="30" x14ac:dyDescent="0.25">
      <c r="A140" s="20" t="s">
        <v>1851</v>
      </c>
      <c r="B140" s="21">
        <v>7</v>
      </c>
      <c r="C140" s="22" t="s">
        <v>1908</v>
      </c>
      <c r="D140" s="23">
        <v>21</v>
      </c>
      <c r="E140" s="22" t="s">
        <v>374</v>
      </c>
      <c r="F140" s="22" t="s">
        <v>431</v>
      </c>
      <c r="G140" s="22" t="s">
        <v>143</v>
      </c>
      <c r="H140" s="24" t="s">
        <v>1853</v>
      </c>
      <c r="I140" s="24" t="s">
        <v>432</v>
      </c>
      <c r="J140" s="24" t="s">
        <v>433</v>
      </c>
    </row>
    <row r="141" spans="1:10" ht="30" x14ac:dyDescent="0.25">
      <c r="A141" s="20" t="s">
        <v>1854</v>
      </c>
      <c r="B141" s="21">
        <v>7</v>
      </c>
      <c r="C141" s="22" t="s">
        <v>1912</v>
      </c>
      <c r="D141" s="23">
        <v>22</v>
      </c>
      <c r="E141" s="22" t="s">
        <v>374</v>
      </c>
      <c r="F141" s="22" t="s">
        <v>434</v>
      </c>
      <c r="G141" s="22" t="s">
        <v>143</v>
      </c>
      <c r="H141" s="24" t="s">
        <v>1856</v>
      </c>
      <c r="I141" s="24" t="s">
        <v>435</v>
      </c>
      <c r="J141" s="24" t="s">
        <v>436</v>
      </c>
    </row>
    <row r="142" spans="1:10" ht="45" x14ac:dyDescent="0.25">
      <c r="A142" s="20" t="s">
        <v>1857</v>
      </c>
      <c r="B142" s="21">
        <v>7</v>
      </c>
      <c r="C142" s="22" t="s">
        <v>1916</v>
      </c>
      <c r="D142" s="23">
        <v>23</v>
      </c>
      <c r="E142" s="22" t="s">
        <v>374</v>
      </c>
      <c r="F142" s="22" t="s">
        <v>437</v>
      </c>
      <c r="G142" s="22" t="s">
        <v>185</v>
      </c>
      <c r="H142" s="24" t="s">
        <v>1859</v>
      </c>
      <c r="I142" s="24" t="s">
        <v>438</v>
      </c>
      <c r="J142" s="24" t="s">
        <v>439</v>
      </c>
    </row>
    <row r="143" spans="1:10" ht="30" x14ac:dyDescent="0.25">
      <c r="A143" s="20" t="s">
        <v>1860</v>
      </c>
      <c r="B143" s="21">
        <v>7</v>
      </c>
      <c r="C143" s="22" t="s">
        <v>1920</v>
      </c>
      <c r="D143" s="23">
        <v>24</v>
      </c>
      <c r="E143" s="22" t="s">
        <v>374</v>
      </c>
      <c r="F143" s="22" t="s">
        <v>440</v>
      </c>
      <c r="G143" s="22" t="s">
        <v>143</v>
      </c>
      <c r="H143" s="24" t="s">
        <v>1862</v>
      </c>
      <c r="I143" s="24" t="s">
        <v>441</v>
      </c>
      <c r="J143" s="24" t="s">
        <v>442</v>
      </c>
    </row>
    <row r="144" spans="1:10" ht="30" x14ac:dyDescent="0.25">
      <c r="A144" s="20" t="s">
        <v>1863</v>
      </c>
      <c r="B144" s="21">
        <v>7</v>
      </c>
      <c r="C144" s="22" t="s">
        <v>1924</v>
      </c>
      <c r="D144" s="23">
        <v>25</v>
      </c>
      <c r="E144" s="22" t="s">
        <v>374</v>
      </c>
      <c r="F144" s="22" t="s">
        <v>443</v>
      </c>
      <c r="G144" s="22" t="s">
        <v>150</v>
      </c>
      <c r="H144" s="24" t="s">
        <v>1865</v>
      </c>
      <c r="I144" s="24" t="s">
        <v>1866</v>
      </c>
      <c r="J144" s="24" t="s">
        <v>444</v>
      </c>
    </row>
    <row r="145" spans="1:10" ht="30" x14ac:dyDescent="0.25">
      <c r="A145" s="20" t="s">
        <v>1867</v>
      </c>
      <c r="B145" s="21">
        <v>7</v>
      </c>
      <c r="C145" s="22" t="s">
        <v>1928</v>
      </c>
      <c r="D145" s="23">
        <v>26</v>
      </c>
      <c r="E145" s="22" t="s">
        <v>374</v>
      </c>
      <c r="F145" s="22" t="s">
        <v>445</v>
      </c>
      <c r="G145" s="22" t="s">
        <v>150</v>
      </c>
      <c r="H145" s="24" t="s">
        <v>1869</v>
      </c>
      <c r="I145" s="24" t="s">
        <v>1870</v>
      </c>
      <c r="J145" s="24" t="s">
        <v>446</v>
      </c>
    </row>
    <row r="146" spans="1:10" ht="30" x14ac:dyDescent="0.25">
      <c r="A146" s="20" t="s">
        <v>1871</v>
      </c>
      <c r="B146" s="21">
        <v>7</v>
      </c>
      <c r="C146" s="22" t="s">
        <v>1932</v>
      </c>
      <c r="D146" s="23">
        <v>27</v>
      </c>
      <c r="E146" s="22" t="s">
        <v>374</v>
      </c>
      <c r="F146" s="22" t="s">
        <v>447</v>
      </c>
      <c r="G146" s="22" t="s">
        <v>150</v>
      </c>
      <c r="H146" s="24" t="s">
        <v>1873</v>
      </c>
      <c r="I146" s="24" t="s">
        <v>1874</v>
      </c>
      <c r="J146" s="24" t="s">
        <v>448</v>
      </c>
    </row>
    <row r="147" spans="1:10" ht="30" x14ac:dyDescent="0.25">
      <c r="A147" s="20" t="s">
        <v>1875</v>
      </c>
      <c r="B147" s="21">
        <v>7</v>
      </c>
      <c r="C147" s="22" t="s">
        <v>1936</v>
      </c>
      <c r="D147" s="23">
        <v>28</v>
      </c>
      <c r="E147" s="22" t="s">
        <v>374</v>
      </c>
      <c r="F147" s="22" t="s">
        <v>449</v>
      </c>
      <c r="G147" s="22" t="s">
        <v>143</v>
      </c>
      <c r="H147" s="24" t="s">
        <v>1877</v>
      </c>
      <c r="I147" s="24" t="s">
        <v>1878</v>
      </c>
      <c r="J147" s="24" t="s">
        <v>450</v>
      </c>
    </row>
    <row r="148" spans="1:10" ht="30" x14ac:dyDescent="0.25">
      <c r="A148" s="20" t="s">
        <v>1879</v>
      </c>
      <c r="B148" s="21">
        <v>7</v>
      </c>
      <c r="C148" s="22" t="s">
        <v>1940</v>
      </c>
      <c r="D148" s="23">
        <v>29</v>
      </c>
      <c r="E148" s="22" t="s">
        <v>374</v>
      </c>
      <c r="F148" s="22" t="s">
        <v>451</v>
      </c>
      <c r="G148" s="22" t="s">
        <v>185</v>
      </c>
      <c r="H148" s="24" t="s">
        <v>1881</v>
      </c>
      <c r="I148" s="24" t="s">
        <v>1882</v>
      </c>
      <c r="J148" s="24" t="s">
        <v>452</v>
      </c>
    </row>
    <row r="149" spans="1:10" ht="30" x14ac:dyDescent="0.25">
      <c r="A149" s="20" t="s">
        <v>1883</v>
      </c>
      <c r="B149" s="21">
        <v>7</v>
      </c>
      <c r="C149" s="22" t="s">
        <v>1944</v>
      </c>
      <c r="D149" s="23">
        <v>30</v>
      </c>
      <c r="E149" s="22" t="s">
        <v>374</v>
      </c>
      <c r="F149" s="22" t="s">
        <v>453</v>
      </c>
      <c r="G149" s="22" t="s">
        <v>150</v>
      </c>
      <c r="H149" s="24" t="s">
        <v>1885</v>
      </c>
      <c r="I149" s="24" t="s">
        <v>1886</v>
      </c>
      <c r="J149" s="24" t="s">
        <v>454</v>
      </c>
    </row>
    <row r="150" spans="1:10" ht="45" x14ac:dyDescent="0.25">
      <c r="A150" s="20" t="s">
        <v>1887</v>
      </c>
      <c r="B150" s="21">
        <v>7</v>
      </c>
      <c r="C150" s="22" t="s">
        <v>1948</v>
      </c>
      <c r="D150" s="23">
        <v>31</v>
      </c>
      <c r="E150" s="22" t="s">
        <v>374</v>
      </c>
      <c r="F150" s="22" t="s">
        <v>455</v>
      </c>
      <c r="G150" s="22" t="s">
        <v>150</v>
      </c>
      <c r="H150" s="24" t="s">
        <v>1889</v>
      </c>
      <c r="I150" s="24" t="s">
        <v>1890</v>
      </c>
      <c r="J150" s="24" t="s">
        <v>456</v>
      </c>
    </row>
    <row r="151" spans="1:10" ht="30" x14ac:dyDescent="0.25">
      <c r="A151" s="20" t="s">
        <v>1891</v>
      </c>
      <c r="B151" s="21">
        <v>7</v>
      </c>
      <c r="C151" s="22" t="s">
        <v>1952</v>
      </c>
      <c r="D151" s="23">
        <v>32</v>
      </c>
      <c r="E151" s="22" t="s">
        <v>374</v>
      </c>
      <c r="F151" s="22" t="s">
        <v>457</v>
      </c>
      <c r="G151" s="22" t="s">
        <v>150</v>
      </c>
      <c r="H151" s="24" t="s">
        <v>1893</v>
      </c>
      <c r="I151" s="24" t="s">
        <v>1894</v>
      </c>
      <c r="J151" s="24" t="s">
        <v>458</v>
      </c>
    </row>
    <row r="152" spans="1:10" ht="30" x14ac:dyDescent="0.25">
      <c r="A152" s="20" t="s">
        <v>1895</v>
      </c>
      <c r="B152" s="21">
        <v>7</v>
      </c>
      <c r="C152" s="22" t="s">
        <v>1956</v>
      </c>
      <c r="D152" s="23">
        <v>33</v>
      </c>
      <c r="E152" s="22" t="s">
        <v>374</v>
      </c>
      <c r="F152" s="22" t="s">
        <v>459</v>
      </c>
      <c r="G152" s="22" t="s">
        <v>150</v>
      </c>
      <c r="H152" s="24" t="s">
        <v>1897</v>
      </c>
      <c r="I152" s="24" t="s">
        <v>1898</v>
      </c>
      <c r="J152" s="24" t="s">
        <v>460</v>
      </c>
    </row>
    <row r="153" spans="1:10" ht="30" x14ac:dyDescent="0.25">
      <c r="A153" s="20" t="s">
        <v>1899</v>
      </c>
      <c r="B153" s="21">
        <v>7</v>
      </c>
      <c r="C153" s="22" t="s">
        <v>1960</v>
      </c>
      <c r="D153" s="23">
        <v>34</v>
      </c>
      <c r="E153" s="22" t="s">
        <v>374</v>
      </c>
      <c r="F153" s="22" t="s">
        <v>461</v>
      </c>
      <c r="G153" s="22" t="s">
        <v>150</v>
      </c>
      <c r="H153" s="24" t="s">
        <v>1901</v>
      </c>
      <c r="I153" s="24" t="s">
        <v>1902</v>
      </c>
      <c r="J153" s="24" t="s">
        <v>462</v>
      </c>
    </row>
    <row r="154" spans="1:10" ht="30" x14ac:dyDescent="0.25">
      <c r="A154" s="20" t="s">
        <v>1903</v>
      </c>
      <c r="B154" s="21">
        <v>7</v>
      </c>
      <c r="C154" s="22" t="s">
        <v>1964</v>
      </c>
      <c r="D154" s="23">
        <v>35</v>
      </c>
      <c r="E154" s="22" t="s">
        <v>374</v>
      </c>
      <c r="F154" s="22" t="s">
        <v>463</v>
      </c>
      <c r="G154" s="22" t="s">
        <v>150</v>
      </c>
      <c r="H154" s="24" t="s">
        <v>1905</v>
      </c>
      <c r="I154" s="24" t="s">
        <v>1906</v>
      </c>
      <c r="J154" s="24" t="s">
        <v>464</v>
      </c>
    </row>
    <row r="155" spans="1:10" ht="30" x14ac:dyDescent="0.25">
      <c r="A155" s="20" t="s">
        <v>1907</v>
      </c>
      <c r="B155" s="21">
        <v>7</v>
      </c>
      <c r="C155" s="22" t="s">
        <v>1968</v>
      </c>
      <c r="D155" s="23">
        <v>36</v>
      </c>
      <c r="E155" s="22" t="s">
        <v>374</v>
      </c>
      <c r="F155" s="22" t="s">
        <v>465</v>
      </c>
      <c r="G155" s="22" t="s">
        <v>185</v>
      </c>
      <c r="H155" s="24" t="s">
        <v>1909</v>
      </c>
      <c r="I155" s="24" t="s">
        <v>1910</v>
      </c>
      <c r="J155" s="24" t="s">
        <v>466</v>
      </c>
    </row>
    <row r="156" spans="1:10" ht="30" x14ac:dyDescent="0.25">
      <c r="A156" s="20" t="s">
        <v>1911</v>
      </c>
      <c r="B156" s="21">
        <v>7</v>
      </c>
      <c r="C156" s="22" t="s">
        <v>1972</v>
      </c>
      <c r="D156" s="23">
        <v>37</v>
      </c>
      <c r="E156" s="22" t="s">
        <v>374</v>
      </c>
      <c r="F156" s="22" t="s">
        <v>340</v>
      </c>
      <c r="G156" s="22" t="s">
        <v>150</v>
      </c>
      <c r="H156" s="24" t="s">
        <v>1913</v>
      </c>
      <c r="I156" s="24" t="s">
        <v>1914</v>
      </c>
      <c r="J156" s="24" t="s">
        <v>467</v>
      </c>
    </row>
    <row r="157" spans="1:10" ht="45" x14ac:dyDescent="0.25">
      <c r="A157" s="20" t="s">
        <v>1915</v>
      </c>
      <c r="B157" s="21">
        <v>7</v>
      </c>
      <c r="C157" s="22" t="s">
        <v>1976</v>
      </c>
      <c r="D157" s="23">
        <v>38</v>
      </c>
      <c r="E157" s="22" t="s">
        <v>374</v>
      </c>
      <c r="F157" s="22" t="s">
        <v>468</v>
      </c>
      <c r="G157" s="22" t="s">
        <v>150</v>
      </c>
      <c r="H157" s="24" t="s">
        <v>1917</v>
      </c>
      <c r="I157" s="24" t="s">
        <v>1918</v>
      </c>
      <c r="J157" s="24" t="s">
        <v>469</v>
      </c>
    </row>
    <row r="158" spans="1:10" ht="30" x14ac:dyDescent="0.25">
      <c r="A158" s="20" t="s">
        <v>1919</v>
      </c>
      <c r="B158" s="21">
        <v>7</v>
      </c>
      <c r="C158" s="22" t="s">
        <v>1980</v>
      </c>
      <c r="D158" s="23">
        <v>39</v>
      </c>
      <c r="E158" s="22" t="s">
        <v>374</v>
      </c>
      <c r="F158" s="22" t="s">
        <v>470</v>
      </c>
      <c r="G158" s="22" t="s">
        <v>150</v>
      </c>
      <c r="H158" s="24" t="s">
        <v>1921</v>
      </c>
      <c r="I158" s="24" t="s">
        <v>1922</v>
      </c>
      <c r="J158" s="24" t="s">
        <v>471</v>
      </c>
    </row>
    <row r="159" spans="1:10" ht="30" x14ac:dyDescent="0.25">
      <c r="A159" s="20" t="s">
        <v>1923</v>
      </c>
      <c r="B159" s="21">
        <v>7</v>
      </c>
      <c r="C159" s="22" t="s">
        <v>1984</v>
      </c>
      <c r="D159" s="23">
        <v>40</v>
      </c>
      <c r="E159" s="22" t="s">
        <v>374</v>
      </c>
      <c r="F159" s="22" t="s">
        <v>472</v>
      </c>
      <c r="G159" s="22" t="s">
        <v>150</v>
      </c>
      <c r="H159" s="24" t="s">
        <v>1925</v>
      </c>
      <c r="I159" s="24" t="s">
        <v>1926</v>
      </c>
      <c r="J159" s="24" t="s">
        <v>473</v>
      </c>
    </row>
    <row r="160" spans="1:10" ht="30" x14ac:dyDescent="0.25">
      <c r="A160" s="20" t="s">
        <v>1927</v>
      </c>
      <c r="B160" s="21">
        <v>7</v>
      </c>
      <c r="C160" s="22" t="s">
        <v>1988</v>
      </c>
      <c r="D160" s="23">
        <v>41</v>
      </c>
      <c r="E160" s="22" t="s">
        <v>374</v>
      </c>
      <c r="F160" s="22" t="s">
        <v>474</v>
      </c>
      <c r="G160" s="22" t="s">
        <v>150</v>
      </c>
      <c r="H160" s="24" t="s">
        <v>1929</v>
      </c>
      <c r="I160" s="24" t="s">
        <v>1930</v>
      </c>
      <c r="J160" s="24" t="s">
        <v>475</v>
      </c>
    </row>
    <row r="161" spans="1:10" ht="30" x14ac:dyDescent="0.25">
      <c r="A161" s="20" t="s">
        <v>1931</v>
      </c>
      <c r="B161" s="21">
        <v>7</v>
      </c>
      <c r="C161" s="22" t="s">
        <v>1992</v>
      </c>
      <c r="D161" s="23">
        <v>42</v>
      </c>
      <c r="E161" s="22" t="s">
        <v>374</v>
      </c>
      <c r="F161" s="22" t="s">
        <v>476</v>
      </c>
      <c r="G161" s="22" t="s">
        <v>185</v>
      </c>
      <c r="H161" s="24" t="s">
        <v>1933</v>
      </c>
      <c r="I161" s="24" t="s">
        <v>1934</v>
      </c>
      <c r="J161" s="24" t="s">
        <v>477</v>
      </c>
    </row>
    <row r="162" spans="1:10" ht="45" x14ac:dyDescent="0.25">
      <c r="A162" s="20" t="s">
        <v>1935</v>
      </c>
      <c r="B162" s="21">
        <v>7</v>
      </c>
      <c r="C162" s="22" t="s">
        <v>1996</v>
      </c>
      <c r="D162" s="23">
        <v>43</v>
      </c>
      <c r="E162" s="22" t="s">
        <v>374</v>
      </c>
      <c r="F162" s="22" t="s">
        <v>478</v>
      </c>
      <c r="G162" s="22" t="s">
        <v>150</v>
      </c>
      <c r="H162" s="24" t="s">
        <v>1937</v>
      </c>
      <c r="I162" s="24" t="s">
        <v>1938</v>
      </c>
      <c r="J162" s="24" t="s">
        <v>479</v>
      </c>
    </row>
    <row r="163" spans="1:10" ht="30" x14ac:dyDescent="0.25">
      <c r="A163" s="20" t="s">
        <v>1939</v>
      </c>
      <c r="B163" s="21">
        <v>7</v>
      </c>
      <c r="C163" s="22" t="s">
        <v>2000</v>
      </c>
      <c r="D163" s="23">
        <v>44</v>
      </c>
      <c r="E163" s="22" t="s">
        <v>374</v>
      </c>
      <c r="F163" s="22" t="s">
        <v>480</v>
      </c>
      <c r="G163" s="22" t="s">
        <v>150</v>
      </c>
      <c r="H163" s="24" t="s">
        <v>1941</v>
      </c>
      <c r="I163" s="24" t="s">
        <v>1942</v>
      </c>
      <c r="J163" s="24" t="s">
        <v>481</v>
      </c>
    </row>
    <row r="164" spans="1:10" ht="30" x14ac:dyDescent="0.25">
      <c r="A164" s="20" t="s">
        <v>1943</v>
      </c>
      <c r="B164" s="21">
        <v>7</v>
      </c>
      <c r="C164" s="22" t="s">
        <v>2004</v>
      </c>
      <c r="D164" s="23">
        <v>45</v>
      </c>
      <c r="E164" s="22" t="s">
        <v>374</v>
      </c>
      <c r="F164" s="22" t="s">
        <v>482</v>
      </c>
      <c r="G164" s="22" t="s">
        <v>143</v>
      </c>
      <c r="H164" s="24" t="s">
        <v>1945</v>
      </c>
      <c r="I164" s="24" t="s">
        <v>1946</v>
      </c>
      <c r="J164" s="24" t="s">
        <v>483</v>
      </c>
    </row>
    <row r="165" spans="1:10" ht="75" x14ac:dyDescent="0.25">
      <c r="A165" s="20" t="s">
        <v>1947</v>
      </c>
      <c r="B165" s="21">
        <v>7</v>
      </c>
      <c r="C165" s="22" t="s">
        <v>2008</v>
      </c>
      <c r="D165" s="23">
        <v>46</v>
      </c>
      <c r="E165" s="22" t="s">
        <v>374</v>
      </c>
      <c r="F165" s="22" t="s">
        <v>484</v>
      </c>
      <c r="G165" s="22" t="s">
        <v>143</v>
      </c>
      <c r="H165" s="24" t="s">
        <v>1949</v>
      </c>
      <c r="I165" s="24" t="s">
        <v>1950</v>
      </c>
      <c r="J165" s="24" t="s">
        <v>485</v>
      </c>
    </row>
    <row r="166" spans="1:10" ht="45" x14ac:dyDescent="0.25">
      <c r="A166" s="20" t="s">
        <v>1951</v>
      </c>
      <c r="B166" s="21">
        <v>7</v>
      </c>
      <c r="C166" s="22" t="s">
        <v>2012</v>
      </c>
      <c r="D166" s="23">
        <v>47</v>
      </c>
      <c r="E166" s="22" t="s">
        <v>374</v>
      </c>
      <c r="F166" s="22" t="s">
        <v>486</v>
      </c>
      <c r="G166" s="22" t="s">
        <v>150</v>
      </c>
      <c r="H166" s="24" t="s">
        <v>1953</v>
      </c>
      <c r="I166" s="24" t="s">
        <v>1954</v>
      </c>
      <c r="J166" s="24" t="s">
        <v>487</v>
      </c>
    </row>
    <row r="167" spans="1:10" ht="45" x14ac:dyDescent="0.25">
      <c r="A167" s="20" t="s">
        <v>1955</v>
      </c>
      <c r="B167" s="21">
        <v>7</v>
      </c>
      <c r="C167" s="22" t="s">
        <v>2016</v>
      </c>
      <c r="D167" s="23">
        <v>48</v>
      </c>
      <c r="E167" s="22" t="s">
        <v>374</v>
      </c>
      <c r="F167" s="22" t="s">
        <v>488</v>
      </c>
      <c r="G167" s="22" t="s">
        <v>143</v>
      </c>
      <c r="H167" s="24" t="s">
        <v>1957</v>
      </c>
      <c r="I167" s="24" t="s">
        <v>1958</v>
      </c>
      <c r="J167" s="24" t="s">
        <v>489</v>
      </c>
    </row>
    <row r="168" spans="1:10" ht="30" x14ac:dyDescent="0.25">
      <c r="A168" s="20" t="s">
        <v>1959</v>
      </c>
      <c r="B168" s="21">
        <v>7</v>
      </c>
      <c r="C168" s="22" t="s">
        <v>2019</v>
      </c>
      <c r="D168" s="23">
        <v>49</v>
      </c>
      <c r="E168" s="22" t="s">
        <v>374</v>
      </c>
      <c r="F168" s="22" t="s">
        <v>490</v>
      </c>
      <c r="G168" s="22" t="s">
        <v>143</v>
      </c>
      <c r="H168" s="24" t="s">
        <v>1961</v>
      </c>
      <c r="I168" s="24" t="s">
        <v>1962</v>
      </c>
      <c r="J168" s="24" t="s">
        <v>491</v>
      </c>
    </row>
    <row r="169" spans="1:10" ht="30" x14ac:dyDescent="0.25">
      <c r="A169" s="20" t="s">
        <v>1963</v>
      </c>
      <c r="B169" s="21">
        <v>7</v>
      </c>
      <c r="C169" s="22" t="s">
        <v>2023</v>
      </c>
      <c r="D169" s="23">
        <v>50</v>
      </c>
      <c r="E169" s="22" t="s">
        <v>374</v>
      </c>
      <c r="F169" s="22" t="s">
        <v>492</v>
      </c>
      <c r="G169" s="22" t="s">
        <v>185</v>
      </c>
      <c r="H169" s="24" t="s">
        <v>1965</v>
      </c>
      <c r="I169" s="24" t="s">
        <v>1966</v>
      </c>
      <c r="J169" s="24" t="s">
        <v>493</v>
      </c>
    </row>
    <row r="170" spans="1:10" ht="30" x14ac:dyDescent="0.25">
      <c r="A170" s="20" t="s">
        <v>1967</v>
      </c>
      <c r="B170" s="21">
        <v>7</v>
      </c>
      <c r="C170" s="22" t="s">
        <v>2027</v>
      </c>
      <c r="D170" s="23">
        <v>51</v>
      </c>
      <c r="E170" s="22" t="s">
        <v>374</v>
      </c>
      <c r="F170" s="22" t="s">
        <v>494</v>
      </c>
      <c r="G170" s="22" t="s">
        <v>143</v>
      </c>
      <c r="H170" s="24" t="s">
        <v>1969</v>
      </c>
      <c r="I170" s="24" t="s">
        <v>1970</v>
      </c>
      <c r="J170" s="24" t="s">
        <v>495</v>
      </c>
    </row>
    <row r="171" spans="1:10" ht="45" x14ac:dyDescent="0.25">
      <c r="A171" s="20" t="s">
        <v>1971</v>
      </c>
      <c r="B171" s="21">
        <v>7</v>
      </c>
      <c r="C171" s="22" t="s">
        <v>2031</v>
      </c>
      <c r="D171" s="23">
        <v>52</v>
      </c>
      <c r="E171" s="22" t="s">
        <v>374</v>
      </c>
      <c r="F171" s="22" t="s">
        <v>496</v>
      </c>
      <c r="G171" s="22" t="s">
        <v>143</v>
      </c>
      <c r="H171" s="24" t="s">
        <v>1973</v>
      </c>
      <c r="I171" s="24" t="s">
        <v>1974</v>
      </c>
      <c r="J171" s="24" t="s">
        <v>497</v>
      </c>
    </row>
    <row r="172" spans="1:10" ht="30" x14ac:dyDescent="0.25">
      <c r="A172" s="20" t="s">
        <v>1975</v>
      </c>
      <c r="B172" s="21">
        <v>7</v>
      </c>
      <c r="C172" s="22" t="s">
        <v>2035</v>
      </c>
      <c r="D172" s="23">
        <v>53</v>
      </c>
      <c r="E172" s="22" t="s">
        <v>374</v>
      </c>
      <c r="F172" s="22" t="s">
        <v>498</v>
      </c>
      <c r="G172" s="22" t="s">
        <v>143</v>
      </c>
      <c r="H172" s="24" t="s">
        <v>1977</v>
      </c>
      <c r="I172" s="24" t="s">
        <v>1978</v>
      </c>
      <c r="J172" s="24" t="s">
        <v>499</v>
      </c>
    </row>
    <row r="173" spans="1:10" ht="30" x14ac:dyDescent="0.25">
      <c r="A173" s="20" t="s">
        <v>1979</v>
      </c>
      <c r="B173" s="21">
        <v>7</v>
      </c>
      <c r="C173" s="22" t="s">
        <v>2039</v>
      </c>
      <c r="D173" s="23">
        <v>54</v>
      </c>
      <c r="E173" s="22" t="s">
        <v>374</v>
      </c>
      <c r="F173" s="22" t="s">
        <v>500</v>
      </c>
      <c r="G173" s="22" t="s">
        <v>150</v>
      </c>
      <c r="H173" s="24" t="s">
        <v>1981</v>
      </c>
      <c r="I173" s="24" t="s">
        <v>1982</v>
      </c>
      <c r="J173" s="24" t="s">
        <v>501</v>
      </c>
    </row>
    <row r="174" spans="1:10" ht="30" x14ac:dyDescent="0.25">
      <c r="A174" s="20" t="s">
        <v>1983</v>
      </c>
      <c r="B174" s="21">
        <v>7</v>
      </c>
      <c r="C174" s="22" t="s">
        <v>2043</v>
      </c>
      <c r="D174" s="23">
        <v>55</v>
      </c>
      <c r="E174" s="22" t="s">
        <v>374</v>
      </c>
      <c r="F174" s="22" t="s">
        <v>502</v>
      </c>
      <c r="G174" s="22" t="s">
        <v>150</v>
      </c>
      <c r="H174" s="24" t="s">
        <v>1985</v>
      </c>
      <c r="I174" s="24" t="s">
        <v>1986</v>
      </c>
      <c r="J174" s="24" t="s">
        <v>454</v>
      </c>
    </row>
    <row r="175" spans="1:10" ht="30" x14ac:dyDescent="0.25">
      <c r="A175" s="20" t="s">
        <v>1987</v>
      </c>
      <c r="B175" s="21">
        <v>7</v>
      </c>
      <c r="C175" s="22" t="s">
        <v>2047</v>
      </c>
      <c r="D175" s="23">
        <v>56</v>
      </c>
      <c r="E175" s="22" t="s">
        <v>374</v>
      </c>
      <c r="F175" s="22" t="s">
        <v>503</v>
      </c>
      <c r="G175" s="22" t="s">
        <v>143</v>
      </c>
      <c r="H175" s="24" t="s">
        <v>1989</v>
      </c>
      <c r="I175" s="24" t="s">
        <v>1990</v>
      </c>
      <c r="J175" s="24" t="s">
        <v>504</v>
      </c>
    </row>
    <row r="176" spans="1:10" ht="30" x14ac:dyDescent="0.25">
      <c r="A176" s="20" t="s">
        <v>1991</v>
      </c>
      <c r="B176" s="21">
        <v>7</v>
      </c>
      <c r="C176" s="22" t="s">
        <v>2051</v>
      </c>
      <c r="D176" s="23">
        <v>57</v>
      </c>
      <c r="E176" s="22" t="s">
        <v>374</v>
      </c>
      <c r="F176" s="22" t="s">
        <v>505</v>
      </c>
      <c r="G176" s="22" t="s">
        <v>143</v>
      </c>
      <c r="H176" s="24" t="s">
        <v>1993</v>
      </c>
      <c r="I176" s="24" t="s">
        <v>1994</v>
      </c>
      <c r="J176" s="24" t="s">
        <v>506</v>
      </c>
    </row>
    <row r="177" spans="1:10" ht="30" x14ac:dyDescent="0.25">
      <c r="A177" s="20" t="s">
        <v>1995</v>
      </c>
      <c r="B177" s="21">
        <v>7</v>
      </c>
      <c r="C177" s="22" t="s">
        <v>2055</v>
      </c>
      <c r="D177" s="23">
        <v>58</v>
      </c>
      <c r="E177" s="22" t="s">
        <v>374</v>
      </c>
      <c r="F177" s="22" t="s">
        <v>507</v>
      </c>
      <c r="G177" s="22" t="s">
        <v>150</v>
      </c>
      <c r="H177" s="24" t="s">
        <v>1997</v>
      </c>
      <c r="I177" s="24" t="s">
        <v>1998</v>
      </c>
      <c r="J177" s="24" t="s">
        <v>508</v>
      </c>
    </row>
    <row r="178" spans="1:10" ht="90" x14ac:dyDescent="0.25">
      <c r="A178" s="20" t="s">
        <v>1999</v>
      </c>
      <c r="B178" s="21">
        <v>7</v>
      </c>
      <c r="C178" s="22" t="s">
        <v>2059</v>
      </c>
      <c r="D178" s="23">
        <v>59</v>
      </c>
      <c r="E178" s="22" t="s">
        <v>374</v>
      </c>
      <c r="F178" s="22" t="s">
        <v>509</v>
      </c>
      <c r="G178" s="22" t="s">
        <v>185</v>
      </c>
      <c r="H178" s="24" t="s">
        <v>2001</v>
      </c>
      <c r="I178" s="24" t="s">
        <v>2002</v>
      </c>
      <c r="J178" s="24" t="s">
        <v>510</v>
      </c>
    </row>
    <row r="179" spans="1:10" ht="45" x14ac:dyDescent="0.25">
      <c r="A179" s="20" t="s">
        <v>2003</v>
      </c>
      <c r="B179" s="21">
        <v>7</v>
      </c>
      <c r="C179" s="22" t="s">
        <v>2063</v>
      </c>
      <c r="D179" s="23">
        <v>60</v>
      </c>
      <c r="E179" s="22" t="s">
        <v>374</v>
      </c>
      <c r="F179" s="22" t="s">
        <v>511</v>
      </c>
      <c r="G179" s="22" t="s">
        <v>150</v>
      </c>
      <c r="H179" s="24" t="s">
        <v>2005</v>
      </c>
      <c r="I179" s="24" t="s">
        <v>2006</v>
      </c>
      <c r="J179" s="24" t="s">
        <v>512</v>
      </c>
    </row>
    <row r="180" spans="1:10" ht="45" x14ac:dyDescent="0.25">
      <c r="A180" s="20" t="s">
        <v>2007</v>
      </c>
      <c r="B180" s="21">
        <v>7</v>
      </c>
      <c r="C180" s="22" t="s">
        <v>2067</v>
      </c>
      <c r="D180" s="23">
        <v>61</v>
      </c>
      <c r="E180" s="22" t="s">
        <v>374</v>
      </c>
      <c r="F180" s="22" t="s">
        <v>513</v>
      </c>
      <c r="G180" s="22" t="s">
        <v>143</v>
      </c>
      <c r="H180" s="24" t="s">
        <v>2009</v>
      </c>
      <c r="I180" s="24" t="s">
        <v>2010</v>
      </c>
      <c r="J180" s="24" t="s">
        <v>514</v>
      </c>
    </row>
    <row r="181" spans="1:10" ht="75" x14ac:dyDescent="0.25">
      <c r="A181" s="20" t="s">
        <v>2011</v>
      </c>
      <c r="B181" s="21">
        <v>7</v>
      </c>
      <c r="C181" s="22" t="s">
        <v>2071</v>
      </c>
      <c r="D181" s="23">
        <v>62</v>
      </c>
      <c r="E181" s="22" t="s">
        <v>374</v>
      </c>
      <c r="F181" s="22" t="s">
        <v>515</v>
      </c>
      <c r="G181" s="22" t="s">
        <v>143</v>
      </c>
      <c r="H181" s="24" t="s">
        <v>2013</v>
      </c>
      <c r="I181" s="24" t="s">
        <v>2014</v>
      </c>
      <c r="J181" s="24" t="s">
        <v>516</v>
      </c>
    </row>
    <row r="182" spans="1:10" ht="32.25" customHeight="1" x14ac:dyDescent="0.25">
      <c r="A182" s="20" t="s">
        <v>2015</v>
      </c>
      <c r="B182" s="21">
        <v>7</v>
      </c>
      <c r="C182" s="22" t="s">
        <v>2075</v>
      </c>
      <c r="D182" s="23">
        <v>63</v>
      </c>
      <c r="E182" s="22" t="s">
        <v>374</v>
      </c>
      <c r="F182" s="22" t="s">
        <v>517</v>
      </c>
      <c r="G182" s="22" t="s">
        <v>185</v>
      </c>
      <c r="H182" s="24" t="s">
        <v>2017</v>
      </c>
      <c r="I182" s="24" t="s">
        <v>2983</v>
      </c>
      <c r="J182" s="24" t="s">
        <v>518</v>
      </c>
    </row>
    <row r="183" spans="1:10" ht="45" x14ac:dyDescent="0.25">
      <c r="A183" s="20" t="s">
        <v>2018</v>
      </c>
      <c r="B183" s="21">
        <v>7</v>
      </c>
      <c r="C183" s="22" t="s">
        <v>2079</v>
      </c>
      <c r="D183" s="23">
        <v>64</v>
      </c>
      <c r="E183" s="22" t="s">
        <v>374</v>
      </c>
      <c r="F183" s="22" t="s">
        <v>519</v>
      </c>
      <c r="G183" s="22" t="s">
        <v>143</v>
      </c>
      <c r="H183" s="24" t="s">
        <v>2020</v>
      </c>
      <c r="I183" s="24" t="s">
        <v>2021</v>
      </c>
      <c r="J183" s="24" t="s">
        <v>520</v>
      </c>
    </row>
    <row r="184" spans="1:10" ht="30" x14ac:dyDescent="0.25">
      <c r="A184" s="20" t="s">
        <v>2022</v>
      </c>
      <c r="B184" s="21">
        <v>7</v>
      </c>
      <c r="C184" s="22" t="s">
        <v>2083</v>
      </c>
      <c r="D184" s="23">
        <v>65</v>
      </c>
      <c r="E184" s="22" t="s">
        <v>374</v>
      </c>
      <c r="F184" s="22" t="s">
        <v>521</v>
      </c>
      <c r="G184" s="22" t="s">
        <v>150</v>
      </c>
      <c r="H184" s="24" t="s">
        <v>2024</v>
      </c>
      <c r="I184" s="24" t="s">
        <v>2025</v>
      </c>
      <c r="J184" s="24" t="s">
        <v>522</v>
      </c>
    </row>
    <row r="185" spans="1:10" ht="30" x14ac:dyDescent="0.25">
      <c r="A185" s="20" t="s">
        <v>2026</v>
      </c>
      <c r="B185" s="21">
        <v>7</v>
      </c>
      <c r="C185" s="22" t="s">
        <v>2087</v>
      </c>
      <c r="D185" s="23">
        <v>66</v>
      </c>
      <c r="E185" s="22" t="s">
        <v>374</v>
      </c>
      <c r="F185" s="22" t="s">
        <v>523</v>
      </c>
      <c r="G185" s="22" t="s">
        <v>150</v>
      </c>
      <c r="H185" s="24" t="s">
        <v>2028</v>
      </c>
      <c r="I185" s="24" t="s">
        <v>2029</v>
      </c>
      <c r="J185" s="24" t="s">
        <v>522</v>
      </c>
    </row>
    <row r="186" spans="1:10" ht="60" x14ac:dyDescent="0.25">
      <c r="A186" s="20" t="s">
        <v>2030</v>
      </c>
      <c r="B186" s="21">
        <v>7</v>
      </c>
      <c r="C186" s="22" t="s">
        <v>2091</v>
      </c>
      <c r="D186" s="23">
        <v>67</v>
      </c>
      <c r="E186" s="22" t="s">
        <v>374</v>
      </c>
      <c r="F186" s="22" t="s">
        <v>524</v>
      </c>
      <c r="G186" s="22" t="s">
        <v>143</v>
      </c>
      <c r="H186" s="24" t="s">
        <v>2032</v>
      </c>
      <c r="I186" s="24" t="s">
        <v>2033</v>
      </c>
      <c r="J186" s="24" t="s">
        <v>525</v>
      </c>
    </row>
    <row r="187" spans="1:10" ht="75" x14ac:dyDescent="0.25">
      <c r="A187" s="20" t="s">
        <v>2034</v>
      </c>
      <c r="B187" s="21">
        <v>7</v>
      </c>
      <c r="C187" s="22" t="s">
        <v>2095</v>
      </c>
      <c r="D187" s="23">
        <v>68</v>
      </c>
      <c r="E187" s="22" t="s">
        <v>374</v>
      </c>
      <c r="F187" s="22" t="s">
        <v>526</v>
      </c>
      <c r="G187" s="22" t="s">
        <v>143</v>
      </c>
      <c r="H187" s="24" t="s">
        <v>2036</v>
      </c>
      <c r="I187" s="24" t="s">
        <v>2037</v>
      </c>
      <c r="J187" s="24" t="s">
        <v>527</v>
      </c>
    </row>
    <row r="188" spans="1:10" ht="75" x14ac:dyDescent="0.25">
      <c r="A188" s="20" t="s">
        <v>2038</v>
      </c>
      <c r="B188" s="21">
        <v>7</v>
      </c>
      <c r="C188" s="22" t="s">
        <v>2098</v>
      </c>
      <c r="D188" s="23">
        <v>69</v>
      </c>
      <c r="E188" s="22" t="s">
        <v>374</v>
      </c>
      <c r="F188" s="22" t="s">
        <v>528</v>
      </c>
      <c r="G188" s="22" t="s">
        <v>143</v>
      </c>
      <c r="H188" s="24" t="s">
        <v>2040</v>
      </c>
      <c r="I188" s="24" t="s">
        <v>2041</v>
      </c>
      <c r="J188" s="24" t="s">
        <v>529</v>
      </c>
    </row>
    <row r="189" spans="1:10" ht="45" x14ac:dyDescent="0.25">
      <c r="A189" s="20" t="s">
        <v>2042</v>
      </c>
      <c r="B189" s="21">
        <v>7</v>
      </c>
      <c r="C189" s="22" t="s">
        <v>2101</v>
      </c>
      <c r="D189" s="23">
        <v>70</v>
      </c>
      <c r="E189" s="22" t="s">
        <v>374</v>
      </c>
      <c r="F189" s="22" t="s">
        <v>530</v>
      </c>
      <c r="G189" s="22" t="s">
        <v>143</v>
      </c>
      <c r="H189" s="24" t="s">
        <v>2044</v>
      </c>
      <c r="I189" s="24" t="s">
        <v>2045</v>
      </c>
      <c r="J189" s="24" t="s">
        <v>531</v>
      </c>
    </row>
    <row r="190" spans="1:10" ht="30" x14ac:dyDescent="0.25">
      <c r="A190" s="20" t="s">
        <v>2046</v>
      </c>
      <c r="B190" s="21">
        <v>7</v>
      </c>
      <c r="C190" s="22" t="s">
        <v>2104</v>
      </c>
      <c r="D190" s="23">
        <v>71</v>
      </c>
      <c r="E190" s="22" t="s">
        <v>374</v>
      </c>
      <c r="F190" s="22" t="s">
        <v>532</v>
      </c>
      <c r="G190" s="22" t="s">
        <v>150</v>
      </c>
      <c r="H190" s="24" t="s">
        <v>2048</v>
      </c>
      <c r="I190" s="24" t="s">
        <v>2049</v>
      </c>
      <c r="J190" s="24" t="s">
        <v>533</v>
      </c>
    </row>
    <row r="191" spans="1:10" ht="30" x14ac:dyDescent="0.25">
      <c r="A191" s="20" t="s">
        <v>2050</v>
      </c>
      <c r="B191" s="21">
        <v>7</v>
      </c>
      <c r="C191" s="22" t="s">
        <v>2107</v>
      </c>
      <c r="D191" s="23">
        <v>72</v>
      </c>
      <c r="E191" s="22" t="s">
        <v>374</v>
      </c>
      <c r="F191" s="22" t="s">
        <v>534</v>
      </c>
      <c r="G191" s="22" t="s">
        <v>143</v>
      </c>
      <c r="H191" s="24" t="s">
        <v>2052</v>
      </c>
      <c r="I191" s="24" t="s">
        <v>2053</v>
      </c>
      <c r="J191" s="24" t="s">
        <v>535</v>
      </c>
    </row>
    <row r="192" spans="1:10" ht="45" x14ac:dyDescent="0.25">
      <c r="A192" s="20" t="s">
        <v>2054</v>
      </c>
      <c r="B192" s="21">
        <v>7</v>
      </c>
      <c r="C192" s="22" t="s">
        <v>2110</v>
      </c>
      <c r="D192" s="23">
        <v>73</v>
      </c>
      <c r="E192" s="22" t="s">
        <v>374</v>
      </c>
      <c r="F192" s="22" t="s">
        <v>536</v>
      </c>
      <c r="G192" s="22" t="s">
        <v>150</v>
      </c>
      <c r="H192" s="24" t="s">
        <v>2056</v>
      </c>
      <c r="I192" s="24" t="s">
        <v>2057</v>
      </c>
      <c r="J192" s="24" t="s">
        <v>537</v>
      </c>
    </row>
    <row r="193" spans="1:10" ht="30" x14ac:dyDescent="0.25">
      <c r="A193" s="20" t="s">
        <v>2058</v>
      </c>
      <c r="B193" s="21">
        <v>7</v>
      </c>
      <c r="C193" s="22" t="s">
        <v>2113</v>
      </c>
      <c r="D193" s="23">
        <v>74</v>
      </c>
      <c r="E193" s="22" t="s">
        <v>374</v>
      </c>
      <c r="F193" s="22" t="s">
        <v>538</v>
      </c>
      <c r="G193" s="22" t="s">
        <v>150</v>
      </c>
      <c r="H193" s="24" t="s">
        <v>2060</v>
      </c>
      <c r="I193" s="24" t="s">
        <v>2061</v>
      </c>
      <c r="J193" s="24" t="s">
        <v>539</v>
      </c>
    </row>
    <row r="194" spans="1:10" ht="30" x14ac:dyDescent="0.25">
      <c r="A194" s="20" t="s">
        <v>2062</v>
      </c>
      <c r="B194" s="21">
        <v>7</v>
      </c>
      <c r="C194" s="22" t="s">
        <v>2116</v>
      </c>
      <c r="D194" s="23">
        <v>75</v>
      </c>
      <c r="E194" s="22" t="s">
        <v>374</v>
      </c>
      <c r="F194" s="22" t="s">
        <v>540</v>
      </c>
      <c r="G194" s="22" t="s">
        <v>150</v>
      </c>
      <c r="H194" s="24" t="s">
        <v>2064</v>
      </c>
      <c r="I194" s="24" t="s">
        <v>2065</v>
      </c>
      <c r="J194" s="24" t="s">
        <v>541</v>
      </c>
    </row>
    <row r="195" spans="1:10" ht="30" x14ac:dyDescent="0.25">
      <c r="A195" s="20" t="s">
        <v>2066</v>
      </c>
      <c r="B195" s="21">
        <v>7</v>
      </c>
      <c r="C195" s="22" t="s">
        <v>2119</v>
      </c>
      <c r="D195" s="23">
        <v>76</v>
      </c>
      <c r="E195" s="22" t="s">
        <v>374</v>
      </c>
      <c r="F195" s="22" t="s">
        <v>542</v>
      </c>
      <c r="G195" s="22" t="s">
        <v>150</v>
      </c>
      <c r="H195" s="24" t="s">
        <v>2068</v>
      </c>
      <c r="I195" s="24" t="s">
        <v>2069</v>
      </c>
      <c r="J195" s="24" t="s">
        <v>543</v>
      </c>
    </row>
    <row r="196" spans="1:10" ht="30" x14ac:dyDescent="0.25">
      <c r="A196" s="20" t="s">
        <v>2070</v>
      </c>
      <c r="B196" s="21">
        <v>7</v>
      </c>
      <c r="C196" s="22" t="s">
        <v>2122</v>
      </c>
      <c r="D196" s="23">
        <v>77</v>
      </c>
      <c r="E196" s="22" t="s">
        <v>374</v>
      </c>
      <c r="F196" s="22" t="s">
        <v>544</v>
      </c>
      <c r="G196" s="22" t="s">
        <v>150</v>
      </c>
      <c r="H196" s="24" t="s">
        <v>2072</v>
      </c>
      <c r="I196" s="24" t="s">
        <v>2073</v>
      </c>
      <c r="J196" s="24" t="s">
        <v>545</v>
      </c>
    </row>
    <row r="197" spans="1:10" ht="30" x14ac:dyDescent="0.25">
      <c r="A197" s="20" t="s">
        <v>2074</v>
      </c>
      <c r="B197" s="21">
        <v>7</v>
      </c>
      <c r="C197" s="22" t="s">
        <v>2125</v>
      </c>
      <c r="D197" s="23">
        <v>78</v>
      </c>
      <c r="E197" s="22" t="s">
        <v>374</v>
      </c>
      <c r="F197" s="22" t="s">
        <v>546</v>
      </c>
      <c r="G197" s="22" t="s">
        <v>150</v>
      </c>
      <c r="H197" s="24" t="s">
        <v>2076</v>
      </c>
      <c r="I197" s="24" t="s">
        <v>2077</v>
      </c>
      <c r="J197" s="24" t="s">
        <v>547</v>
      </c>
    </row>
    <row r="198" spans="1:10" ht="45" x14ac:dyDescent="0.25">
      <c r="A198" s="20" t="s">
        <v>2078</v>
      </c>
      <c r="B198" s="21">
        <v>7</v>
      </c>
      <c r="C198" s="22" t="s">
        <v>2128</v>
      </c>
      <c r="D198" s="23">
        <v>79</v>
      </c>
      <c r="E198" s="22" t="s">
        <v>374</v>
      </c>
      <c r="F198" s="22" t="s">
        <v>548</v>
      </c>
      <c r="G198" s="22" t="s">
        <v>185</v>
      </c>
      <c r="H198" s="24" t="s">
        <v>2080</v>
      </c>
      <c r="I198" s="24" t="s">
        <v>2081</v>
      </c>
      <c r="J198" s="24" t="s">
        <v>549</v>
      </c>
    </row>
    <row r="199" spans="1:10" ht="30" x14ac:dyDescent="0.25">
      <c r="A199" s="20" t="s">
        <v>2082</v>
      </c>
      <c r="B199" s="21">
        <v>7</v>
      </c>
      <c r="C199" s="22" t="s">
        <v>2131</v>
      </c>
      <c r="D199" s="23">
        <v>80</v>
      </c>
      <c r="E199" s="22" t="s">
        <v>374</v>
      </c>
      <c r="F199" s="22" t="s">
        <v>550</v>
      </c>
      <c r="G199" s="22" t="s">
        <v>185</v>
      </c>
      <c r="H199" s="24" t="s">
        <v>2084</v>
      </c>
      <c r="I199" s="24" t="s">
        <v>2085</v>
      </c>
      <c r="J199" s="24" t="s">
        <v>551</v>
      </c>
    </row>
    <row r="200" spans="1:10" ht="30" x14ac:dyDescent="0.25">
      <c r="A200" s="20" t="s">
        <v>2086</v>
      </c>
      <c r="B200" s="21">
        <v>7</v>
      </c>
      <c r="C200" s="22" t="s">
        <v>2134</v>
      </c>
      <c r="D200" s="23">
        <v>81</v>
      </c>
      <c r="E200" s="22" t="s">
        <v>374</v>
      </c>
      <c r="F200" s="22" t="s">
        <v>552</v>
      </c>
      <c r="G200" s="22" t="s">
        <v>185</v>
      </c>
      <c r="H200" s="24" t="s">
        <v>2088</v>
      </c>
      <c r="I200" s="24" t="s">
        <v>2089</v>
      </c>
      <c r="J200" s="24" t="s">
        <v>552</v>
      </c>
    </row>
    <row r="201" spans="1:10" ht="30.75" customHeight="1" x14ac:dyDescent="0.25">
      <c r="A201" s="20" t="s">
        <v>2090</v>
      </c>
      <c r="B201" s="21">
        <v>7</v>
      </c>
      <c r="C201" s="22" t="s">
        <v>2137</v>
      </c>
      <c r="D201" s="23">
        <v>82</v>
      </c>
      <c r="E201" s="22" t="s">
        <v>374</v>
      </c>
      <c r="F201" s="22" t="s">
        <v>553</v>
      </c>
      <c r="G201" s="22" t="s">
        <v>185</v>
      </c>
      <c r="H201" s="24" t="s">
        <v>2092</v>
      </c>
      <c r="I201" s="24" t="s">
        <v>2093</v>
      </c>
      <c r="J201" s="24" t="s">
        <v>554</v>
      </c>
    </row>
    <row r="202" spans="1:10" ht="45" x14ac:dyDescent="0.25">
      <c r="A202" s="20" t="s">
        <v>2284</v>
      </c>
      <c r="B202" s="21">
        <v>7</v>
      </c>
      <c r="C202" s="22" t="s">
        <v>2140</v>
      </c>
      <c r="D202" s="23">
        <v>83</v>
      </c>
      <c r="E202" s="22" t="s">
        <v>374</v>
      </c>
      <c r="F202" s="22" t="s">
        <v>1312</v>
      </c>
      <c r="G202" s="22" t="s">
        <v>185</v>
      </c>
      <c r="H202" s="24" t="s">
        <v>2285</v>
      </c>
      <c r="I202" s="24" t="s">
        <v>2286</v>
      </c>
      <c r="J202" s="24" t="s">
        <v>1313</v>
      </c>
    </row>
    <row r="203" spans="1:10" ht="30" x14ac:dyDescent="0.25">
      <c r="A203" s="20" t="s">
        <v>2289</v>
      </c>
      <c r="B203" s="21">
        <v>7</v>
      </c>
      <c r="C203" s="22" t="s">
        <v>2143</v>
      </c>
      <c r="D203" s="23">
        <v>84</v>
      </c>
      <c r="E203" s="22" t="s">
        <v>374</v>
      </c>
      <c r="F203" s="22" t="s">
        <v>1317</v>
      </c>
      <c r="G203" s="22" t="s">
        <v>150</v>
      </c>
      <c r="H203" s="24" t="s">
        <v>2290</v>
      </c>
      <c r="I203" s="24" t="s">
        <v>2291</v>
      </c>
      <c r="J203" s="24" t="s">
        <v>1318</v>
      </c>
    </row>
    <row r="204" spans="1:10" ht="45" x14ac:dyDescent="0.25">
      <c r="A204" s="20" t="s">
        <v>2294</v>
      </c>
      <c r="B204" s="21">
        <v>7</v>
      </c>
      <c r="C204" s="22" t="s">
        <v>2146</v>
      </c>
      <c r="D204" s="23">
        <v>85</v>
      </c>
      <c r="E204" s="22" t="s">
        <v>374</v>
      </c>
      <c r="F204" s="22" t="s">
        <v>1322</v>
      </c>
      <c r="G204" s="22" t="s">
        <v>185</v>
      </c>
      <c r="H204" s="24" t="s">
        <v>2295</v>
      </c>
      <c r="I204" s="24" t="s">
        <v>2296</v>
      </c>
      <c r="J204" s="24" t="s">
        <v>1323</v>
      </c>
    </row>
    <row r="205" spans="1:10" ht="30" x14ac:dyDescent="0.25">
      <c r="A205" s="20" t="s">
        <v>2297</v>
      </c>
      <c r="B205" s="21">
        <v>7</v>
      </c>
      <c r="C205" s="22" t="s">
        <v>2149</v>
      </c>
      <c r="D205" s="23">
        <v>86</v>
      </c>
      <c r="E205" s="22" t="s">
        <v>374</v>
      </c>
      <c r="F205" s="22" t="s">
        <v>1326</v>
      </c>
      <c r="G205" s="22" t="s">
        <v>185</v>
      </c>
      <c r="H205" s="24" t="s">
        <v>2298</v>
      </c>
      <c r="I205" s="24" t="s">
        <v>2299</v>
      </c>
      <c r="J205" s="24" t="s">
        <v>2300</v>
      </c>
    </row>
    <row r="206" spans="1:10" ht="30" x14ac:dyDescent="0.25">
      <c r="A206" s="20" t="s">
        <v>2303</v>
      </c>
      <c r="B206" s="21">
        <v>7</v>
      </c>
      <c r="C206" s="22" t="s">
        <v>2152</v>
      </c>
      <c r="D206" s="23">
        <v>87</v>
      </c>
      <c r="E206" s="22" t="s">
        <v>374</v>
      </c>
      <c r="F206" s="22" t="s">
        <v>1332</v>
      </c>
      <c r="G206" s="22" t="s">
        <v>150</v>
      </c>
      <c r="H206" s="24" t="s">
        <v>2304</v>
      </c>
      <c r="I206" s="24" t="s">
        <v>2305</v>
      </c>
      <c r="J206" s="24" t="s">
        <v>1333</v>
      </c>
    </row>
    <row r="207" spans="1:10" ht="30" x14ac:dyDescent="0.25">
      <c r="A207" s="20" t="s">
        <v>2308</v>
      </c>
      <c r="B207" s="21">
        <v>7</v>
      </c>
      <c r="C207" s="22" t="s">
        <v>2155</v>
      </c>
      <c r="D207" s="23">
        <v>88</v>
      </c>
      <c r="E207" s="22" t="s">
        <v>374</v>
      </c>
      <c r="F207" s="22" t="s">
        <v>1342</v>
      </c>
      <c r="G207" s="22" t="s">
        <v>150</v>
      </c>
      <c r="H207" s="24" t="s">
        <v>2309</v>
      </c>
      <c r="I207" s="24" t="s">
        <v>2310</v>
      </c>
      <c r="J207" s="24" t="s">
        <v>1343</v>
      </c>
    </row>
    <row r="208" spans="1:10" ht="30" x14ac:dyDescent="0.25">
      <c r="A208" s="20" t="s">
        <v>2311</v>
      </c>
      <c r="B208" s="21">
        <v>7</v>
      </c>
      <c r="C208" s="22" t="s">
        <v>2158</v>
      </c>
      <c r="D208" s="23">
        <v>89</v>
      </c>
      <c r="E208" s="22" t="s">
        <v>374</v>
      </c>
      <c r="F208" s="22" t="s">
        <v>1344</v>
      </c>
      <c r="G208" s="22" t="s">
        <v>150</v>
      </c>
      <c r="H208" s="24" t="s">
        <v>2312</v>
      </c>
      <c r="I208" s="24" t="s">
        <v>2313</v>
      </c>
      <c r="J208" s="24" t="s">
        <v>1345</v>
      </c>
    </row>
    <row r="209" spans="1:10" ht="30" x14ac:dyDescent="0.25">
      <c r="A209" s="20" t="s">
        <v>2314</v>
      </c>
      <c r="B209" s="21">
        <v>7</v>
      </c>
      <c r="C209" s="22" t="s">
        <v>2161</v>
      </c>
      <c r="D209" s="23">
        <v>90</v>
      </c>
      <c r="E209" s="22" t="s">
        <v>374</v>
      </c>
      <c r="F209" s="22" t="s">
        <v>1346</v>
      </c>
      <c r="G209" s="22" t="s">
        <v>150</v>
      </c>
      <c r="H209" s="24" t="s">
        <v>2315</v>
      </c>
      <c r="I209" s="24" t="s">
        <v>2316</v>
      </c>
      <c r="J209" s="24" t="s">
        <v>1347</v>
      </c>
    </row>
    <row r="210" spans="1:10" ht="30" x14ac:dyDescent="0.25">
      <c r="A210" s="20" t="s">
        <v>2319</v>
      </c>
      <c r="B210" s="21">
        <v>7</v>
      </c>
      <c r="C210" s="22" t="s">
        <v>2164</v>
      </c>
      <c r="D210" s="23">
        <v>91</v>
      </c>
      <c r="E210" s="22" t="s">
        <v>374</v>
      </c>
      <c r="F210" s="22" t="s">
        <v>1348</v>
      </c>
      <c r="G210" s="22" t="s">
        <v>150</v>
      </c>
      <c r="H210" s="24" t="s">
        <v>2320</v>
      </c>
      <c r="I210" s="24" t="s">
        <v>2321</v>
      </c>
      <c r="J210" s="24" t="s">
        <v>1351</v>
      </c>
    </row>
    <row r="211" spans="1:10" ht="30" x14ac:dyDescent="0.25">
      <c r="A211" s="20" t="s">
        <v>2325</v>
      </c>
      <c r="B211" s="21">
        <v>7</v>
      </c>
      <c r="C211" s="22" t="s">
        <v>2167</v>
      </c>
      <c r="D211" s="23">
        <v>92</v>
      </c>
      <c r="E211" s="22" t="s">
        <v>374</v>
      </c>
      <c r="F211" s="22" t="s">
        <v>1357</v>
      </c>
      <c r="G211" s="22" t="s">
        <v>143</v>
      </c>
      <c r="H211" s="24" t="s">
        <v>2326</v>
      </c>
      <c r="I211" s="24" t="s">
        <v>2327</v>
      </c>
      <c r="J211" s="24" t="s">
        <v>1358</v>
      </c>
    </row>
    <row r="212" spans="1:10" ht="75" x14ac:dyDescent="0.25">
      <c r="A212" s="20" t="s">
        <v>2328</v>
      </c>
      <c r="B212" s="21">
        <v>7</v>
      </c>
      <c r="C212" s="22" t="s">
        <v>2170</v>
      </c>
      <c r="D212" s="23">
        <v>93</v>
      </c>
      <c r="E212" s="22" t="s">
        <v>374</v>
      </c>
      <c r="F212" s="22" t="s">
        <v>1361</v>
      </c>
      <c r="G212" s="22" t="s">
        <v>150</v>
      </c>
      <c r="H212" s="24" t="s">
        <v>2329</v>
      </c>
      <c r="I212" s="24" t="s">
        <v>2330</v>
      </c>
      <c r="J212" s="24" t="s">
        <v>1362</v>
      </c>
    </row>
    <row r="213" spans="1:10" ht="30" x14ac:dyDescent="0.25">
      <c r="A213" s="20" t="s">
        <v>2331</v>
      </c>
      <c r="B213" s="21">
        <v>7</v>
      </c>
      <c r="C213" s="22" t="s">
        <v>2173</v>
      </c>
      <c r="D213" s="23">
        <v>94</v>
      </c>
      <c r="E213" s="22" t="s">
        <v>374</v>
      </c>
      <c r="F213" s="22" t="s">
        <v>1363</v>
      </c>
      <c r="G213" s="22" t="s">
        <v>143</v>
      </c>
      <c r="H213" s="24" t="s">
        <v>2332</v>
      </c>
      <c r="I213" s="24" t="s">
        <v>2333</v>
      </c>
      <c r="J213" s="24"/>
    </row>
    <row r="214" spans="1:10" ht="30" x14ac:dyDescent="0.25">
      <c r="A214" s="20" t="s">
        <v>2369</v>
      </c>
      <c r="B214" s="21">
        <v>7</v>
      </c>
      <c r="C214" s="22" t="s">
        <v>2176</v>
      </c>
      <c r="D214" s="23">
        <v>95</v>
      </c>
      <c r="E214" s="22" t="s">
        <v>374</v>
      </c>
      <c r="F214" s="22" t="s">
        <v>1066</v>
      </c>
      <c r="G214" s="22" t="s">
        <v>143</v>
      </c>
      <c r="H214" s="24" t="s">
        <v>2370</v>
      </c>
      <c r="I214" s="24" t="s">
        <v>2371</v>
      </c>
      <c r="J214" s="24" t="s">
        <v>2372</v>
      </c>
    </row>
    <row r="215" spans="1:10" ht="45" x14ac:dyDescent="0.25">
      <c r="A215" s="20" t="s">
        <v>2984</v>
      </c>
      <c r="B215" s="21">
        <v>7</v>
      </c>
      <c r="C215" s="22" t="s">
        <v>2179</v>
      </c>
      <c r="D215" s="23">
        <v>96</v>
      </c>
      <c r="E215" s="22" t="s">
        <v>374</v>
      </c>
      <c r="F215" s="22" t="s">
        <v>2933</v>
      </c>
      <c r="G215" s="22" t="s">
        <v>150</v>
      </c>
      <c r="H215" s="24" t="s">
        <v>2985</v>
      </c>
      <c r="I215" s="24" t="s">
        <v>2986</v>
      </c>
      <c r="J215" s="24" t="s">
        <v>2934</v>
      </c>
    </row>
    <row r="216" spans="1:10" ht="45" x14ac:dyDescent="0.25">
      <c r="A216" s="20" t="s">
        <v>2987</v>
      </c>
      <c r="B216" s="21">
        <v>7</v>
      </c>
      <c r="C216" s="22" t="s">
        <v>2182</v>
      </c>
      <c r="D216" s="23">
        <v>97</v>
      </c>
      <c r="E216" s="22" t="s">
        <v>374</v>
      </c>
      <c r="F216" s="22" t="s">
        <v>2935</v>
      </c>
      <c r="G216" s="22" t="s">
        <v>143</v>
      </c>
      <c r="H216" s="56" t="s">
        <v>2988</v>
      </c>
      <c r="I216" s="56" t="s">
        <v>2989</v>
      </c>
      <c r="J216" s="24" t="s">
        <v>2936</v>
      </c>
    </row>
    <row r="217" spans="1:10" ht="45" x14ac:dyDescent="0.25">
      <c r="A217" s="20" t="s">
        <v>2094</v>
      </c>
      <c r="B217" s="21">
        <v>8</v>
      </c>
      <c r="C217" s="22" t="s">
        <v>2185</v>
      </c>
      <c r="D217" s="23">
        <v>1</v>
      </c>
      <c r="E217" s="22" t="s">
        <v>555</v>
      </c>
      <c r="F217" s="22" t="s">
        <v>556</v>
      </c>
      <c r="G217" s="22" t="s">
        <v>150</v>
      </c>
      <c r="H217" s="24" t="s">
        <v>2096</v>
      </c>
      <c r="I217" s="24" t="s">
        <v>557</v>
      </c>
      <c r="J217" s="24" t="s">
        <v>558</v>
      </c>
    </row>
    <row r="218" spans="1:10" ht="30" x14ac:dyDescent="0.25">
      <c r="A218" s="20" t="s">
        <v>2097</v>
      </c>
      <c r="B218" s="21">
        <v>8</v>
      </c>
      <c r="C218" s="22" t="s">
        <v>2188</v>
      </c>
      <c r="D218" s="23">
        <v>2</v>
      </c>
      <c r="E218" s="22" t="s">
        <v>555</v>
      </c>
      <c r="F218" s="22" t="s">
        <v>559</v>
      </c>
      <c r="G218" s="22" t="s">
        <v>185</v>
      </c>
      <c r="H218" s="24" t="s">
        <v>2099</v>
      </c>
      <c r="I218" s="24" t="s">
        <v>560</v>
      </c>
      <c r="J218" s="24" t="s">
        <v>561</v>
      </c>
    </row>
    <row r="219" spans="1:10" ht="30" x14ac:dyDescent="0.25">
      <c r="A219" s="20" t="s">
        <v>2100</v>
      </c>
      <c r="B219" s="21">
        <v>8</v>
      </c>
      <c r="C219" s="22" t="s">
        <v>2191</v>
      </c>
      <c r="D219" s="23">
        <v>3</v>
      </c>
      <c r="E219" s="22" t="s">
        <v>555</v>
      </c>
      <c r="F219" s="22" t="s">
        <v>562</v>
      </c>
      <c r="G219" s="22" t="s">
        <v>185</v>
      </c>
      <c r="H219" s="24" t="s">
        <v>2102</v>
      </c>
      <c r="I219" s="24" t="s">
        <v>563</v>
      </c>
      <c r="J219" s="24" t="s">
        <v>564</v>
      </c>
    </row>
    <row r="220" spans="1:10" ht="30" x14ac:dyDescent="0.25">
      <c r="A220" s="20" t="s">
        <v>2103</v>
      </c>
      <c r="B220" s="21">
        <v>8</v>
      </c>
      <c r="C220" s="22" t="s">
        <v>2194</v>
      </c>
      <c r="D220" s="23">
        <v>4</v>
      </c>
      <c r="E220" s="22" t="s">
        <v>555</v>
      </c>
      <c r="F220" s="22" t="s">
        <v>565</v>
      </c>
      <c r="G220" s="22" t="s">
        <v>185</v>
      </c>
      <c r="H220" s="24" t="s">
        <v>2105</v>
      </c>
      <c r="I220" s="24" t="s">
        <v>566</v>
      </c>
      <c r="J220" s="24" t="s">
        <v>567</v>
      </c>
    </row>
    <row r="221" spans="1:10" ht="45" x14ac:dyDescent="0.25">
      <c r="A221" s="20" t="s">
        <v>2106</v>
      </c>
      <c r="B221" s="21">
        <v>8</v>
      </c>
      <c r="C221" s="22" t="s">
        <v>2197</v>
      </c>
      <c r="D221" s="23">
        <v>5</v>
      </c>
      <c r="E221" s="22" t="s">
        <v>555</v>
      </c>
      <c r="F221" s="22" t="s">
        <v>568</v>
      </c>
      <c r="G221" s="22" t="s">
        <v>150</v>
      </c>
      <c r="H221" s="24" t="s">
        <v>2108</v>
      </c>
      <c r="I221" s="24" t="s">
        <v>569</v>
      </c>
      <c r="J221" s="24" t="s">
        <v>570</v>
      </c>
    </row>
    <row r="222" spans="1:10" ht="30" x14ac:dyDescent="0.25">
      <c r="A222" s="20" t="s">
        <v>2109</v>
      </c>
      <c r="B222" s="21">
        <v>8</v>
      </c>
      <c r="C222" s="22" t="s">
        <v>2200</v>
      </c>
      <c r="D222" s="23">
        <v>6</v>
      </c>
      <c r="E222" s="22" t="s">
        <v>555</v>
      </c>
      <c r="F222" s="22" t="s">
        <v>571</v>
      </c>
      <c r="G222" s="22" t="s">
        <v>143</v>
      </c>
      <c r="H222" s="24" t="s">
        <v>2111</v>
      </c>
      <c r="I222" s="24" t="s">
        <v>572</v>
      </c>
      <c r="J222" s="24" t="s">
        <v>573</v>
      </c>
    </row>
    <row r="223" spans="1:10" ht="30" x14ac:dyDescent="0.25">
      <c r="A223" s="20" t="s">
        <v>2112</v>
      </c>
      <c r="B223" s="21">
        <v>9</v>
      </c>
      <c r="C223" s="22" t="s">
        <v>2203</v>
      </c>
      <c r="D223" s="23">
        <v>1</v>
      </c>
      <c r="E223" s="22" t="s">
        <v>574</v>
      </c>
      <c r="F223" s="22" t="s">
        <v>280</v>
      </c>
      <c r="G223" s="22" t="s">
        <v>143</v>
      </c>
      <c r="H223" s="24" t="s">
        <v>2114</v>
      </c>
      <c r="I223" s="24" t="s">
        <v>575</v>
      </c>
      <c r="J223" s="24" t="s">
        <v>576</v>
      </c>
    </row>
    <row r="224" spans="1:10" ht="30" x14ac:dyDescent="0.25">
      <c r="A224" s="20" t="s">
        <v>2115</v>
      </c>
      <c r="B224" s="21">
        <v>9</v>
      </c>
      <c r="C224" s="22" t="s">
        <v>2206</v>
      </c>
      <c r="D224" s="23">
        <v>2</v>
      </c>
      <c r="E224" s="22" t="s">
        <v>574</v>
      </c>
      <c r="F224" s="22" t="s">
        <v>577</v>
      </c>
      <c r="G224" s="22" t="s">
        <v>143</v>
      </c>
      <c r="H224" s="24" t="s">
        <v>2117</v>
      </c>
      <c r="I224" s="24" t="s">
        <v>578</v>
      </c>
      <c r="J224" s="24" t="s">
        <v>579</v>
      </c>
    </row>
    <row r="225" spans="1:10" ht="30" x14ac:dyDescent="0.25">
      <c r="A225" s="20" t="s">
        <v>2118</v>
      </c>
      <c r="B225" s="21">
        <v>9</v>
      </c>
      <c r="C225" s="22" t="s">
        <v>2209</v>
      </c>
      <c r="D225" s="23">
        <v>3</v>
      </c>
      <c r="E225" s="22" t="s">
        <v>574</v>
      </c>
      <c r="F225" s="22" t="s">
        <v>580</v>
      </c>
      <c r="G225" s="22" t="s">
        <v>143</v>
      </c>
      <c r="H225" s="24" t="s">
        <v>2120</v>
      </c>
      <c r="I225" s="24" t="s">
        <v>581</v>
      </c>
      <c r="J225" s="24" t="s">
        <v>582</v>
      </c>
    </row>
    <row r="226" spans="1:10" ht="30" x14ac:dyDescent="0.25">
      <c r="A226" s="20" t="s">
        <v>2121</v>
      </c>
      <c r="B226" s="21">
        <v>9</v>
      </c>
      <c r="C226" s="22" t="s">
        <v>2212</v>
      </c>
      <c r="D226" s="23">
        <v>4</v>
      </c>
      <c r="E226" s="22" t="s">
        <v>574</v>
      </c>
      <c r="F226" s="22" t="s">
        <v>583</v>
      </c>
      <c r="G226" s="22" t="s">
        <v>143</v>
      </c>
      <c r="H226" s="24" t="s">
        <v>2123</v>
      </c>
      <c r="I226" s="24" t="s">
        <v>584</v>
      </c>
      <c r="J226" s="24" t="s">
        <v>585</v>
      </c>
    </row>
    <row r="227" spans="1:10" ht="30" x14ac:dyDescent="0.25">
      <c r="A227" s="20" t="s">
        <v>2124</v>
      </c>
      <c r="B227" s="21">
        <v>9</v>
      </c>
      <c r="C227" s="22" t="s">
        <v>2215</v>
      </c>
      <c r="D227" s="23">
        <v>5</v>
      </c>
      <c r="E227" s="22" t="s">
        <v>574</v>
      </c>
      <c r="F227" s="22" t="s">
        <v>586</v>
      </c>
      <c r="G227" s="22" t="s">
        <v>150</v>
      </c>
      <c r="H227" s="24" t="s">
        <v>2126</v>
      </c>
      <c r="I227" s="24" t="s">
        <v>587</v>
      </c>
      <c r="J227" s="24" t="s">
        <v>588</v>
      </c>
    </row>
    <row r="228" spans="1:10" x14ac:dyDescent="0.25">
      <c r="A228" s="20" t="s">
        <v>2127</v>
      </c>
      <c r="B228" s="21">
        <v>9</v>
      </c>
      <c r="C228" s="22" t="s">
        <v>2218</v>
      </c>
      <c r="D228" s="23">
        <v>6</v>
      </c>
      <c r="E228" s="22" t="s">
        <v>574</v>
      </c>
      <c r="F228" s="22" t="s">
        <v>589</v>
      </c>
      <c r="G228" s="22" t="s">
        <v>150</v>
      </c>
      <c r="H228" s="24" t="s">
        <v>2129</v>
      </c>
      <c r="I228" s="24" t="s">
        <v>590</v>
      </c>
      <c r="J228" s="24" t="s">
        <v>591</v>
      </c>
    </row>
    <row r="229" spans="1:10" ht="30" x14ac:dyDescent="0.25">
      <c r="A229" s="20" t="s">
        <v>2130</v>
      </c>
      <c r="B229" s="21">
        <v>9</v>
      </c>
      <c r="C229" s="22" t="s">
        <v>2221</v>
      </c>
      <c r="D229" s="23">
        <v>7</v>
      </c>
      <c r="E229" s="22" t="s">
        <v>574</v>
      </c>
      <c r="F229" s="22" t="s">
        <v>592</v>
      </c>
      <c r="G229" s="22" t="s">
        <v>150</v>
      </c>
      <c r="H229" s="24" t="s">
        <v>2132</v>
      </c>
      <c r="I229" s="24" t="s">
        <v>593</v>
      </c>
      <c r="J229" s="24" t="s">
        <v>594</v>
      </c>
    </row>
    <row r="230" spans="1:10" ht="30" x14ac:dyDescent="0.25">
      <c r="A230" s="20" t="s">
        <v>2133</v>
      </c>
      <c r="B230" s="21">
        <v>9</v>
      </c>
      <c r="C230" s="22" t="s">
        <v>2224</v>
      </c>
      <c r="D230" s="23">
        <v>8</v>
      </c>
      <c r="E230" s="22" t="s">
        <v>574</v>
      </c>
      <c r="F230" s="22" t="s">
        <v>595</v>
      </c>
      <c r="G230" s="22" t="s">
        <v>143</v>
      </c>
      <c r="H230" s="24" t="s">
        <v>2135</v>
      </c>
      <c r="I230" s="24" t="s">
        <v>596</v>
      </c>
      <c r="J230" s="24" t="s">
        <v>597</v>
      </c>
    </row>
    <row r="231" spans="1:10" ht="45" x14ac:dyDescent="0.25">
      <c r="A231" s="20" t="s">
        <v>2287</v>
      </c>
      <c r="B231" s="21">
        <v>9</v>
      </c>
      <c r="C231" s="22" t="s">
        <v>2227</v>
      </c>
      <c r="D231" s="23">
        <v>9</v>
      </c>
      <c r="E231" s="22" t="s">
        <v>574</v>
      </c>
      <c r="F231" s="22" t="s">
        <v>1314</v>
      </c>
      <c r="G231" s="22" t="s">
        <v>150</v>
      </c>
      <c r="H231" s="24" t="s">
        <v>2288</v>
      </c>
      <c r="I231" s="24" t="s">
        <v>1315</v>
      </c>
      <c r="J231" s="24" t="s">
        <v>1316</v>
      </c>
    </row>
    <row r="232" spans="1:10" ht="30" x14ac:dyDescent="0.25">
      <c r="A232" s="20" t="s">
        <v>2301</v>
      </c>
      <c r="B232" s="21">
        <v>9</v>
      </c>
      <c r="C232" s="22" t="s">
        <v>2230</v>
      </c>
      <c r="D232" s="23">
        <v>10</v>
      </c>
      <c r="E232" s="22" t="s">
        <v>574</v>
      </c>
      <c r="F232" s="22" t="s">
        <v>1329</v>
      </c>
      <c r="G232" s="22" t="s">
        <v>150</v>
      </c>
      <c r="H232" s="24" t="s">
        <v>2302</v>
      </c>
      <c r="I232" s="24" t="s">
        <v>1330</v>
      </c>
      <c r="J232" s="24" t="s">
        <v>1331</v>
      </c>
    </row>
    <row r="233" spans="1:10" ht="30" x14ac:dyDescent="0.25">
      <c r="A233" s="20" t="s">
        <v>2990</v>
      </c>
      <c r="B233" s="21">
        <v>9</v>
      </c>
      <c r="C233" s="22" t="s">
        <v>2233</v>
      </c>
      <c r="D233" s="23">
        <v>11</v>
      </c>
      <c r="E233" s="22" t="s">
        <v>574</v>
      </c>
      <c r="F233" s="22" t="s">
        <v>2937</v>
      </c>
      <c r="G233" s="22" t="s">
        <v>185</v>
      </c>
      <c r="H233" s="24" t="s">
        <v>2991</v>
      </c>
      <c r="I233" s="24" t="s">
        <v>2992</v>
      </c>
      <c r="J233" s="24" t="s">
        <v>2938</v>
      </c>
    </row>
    <row r="234" spans="1:10" x14ac:dyDescent="0.25">
      <c r="A234" s="20" t="s">
        <v>2993</v>
      </c>
      <c r="B234" s="21">
        <v>9</v>
      </c>
      <c r="C234" s="22" t="s">
        <v>2236</v>
      </c>
      <c r="D234" s="23">
        <v>12</v>
      </c>
      <c r="E234" s="22" t="s">
        <v>574</v>
      </c>
      <c r="F234" s="22" t="s">
        <v>2939</v>
      </c>
      <c r="G234" s="22" t="s">
        <v>143</v>
      </c>
      <c r="H234" s="56" t="s">
        <v>2994</v>
      </c>
      <c r="I234" s="56" t="s">
        <v>2995</v>
      </c>
      <c r="J234" s="24" t="s">
        <v>2940</v>
      </c>
    </row>
    <row r="235" spans="1:10" ht="30" x14ac:dyDescent="0.25">
      <c r="A235" s="20" t="s">
        <v>2136</v>
      </c>
      <c r="B235" s="21">
        <v>10</v>
      </c>
      <c r="C235" s="22" t="s">
        <v>2239</v>
      </c>
      <c r="D235" s="23">
        <v>1</v>
      </c>
      <c r="E235" s="22" t="s">
        <v>598</v>
      </c>
      <c r="F235" s="22" t="s">
        <v>599</v>
      </c>
      <c r="G235" s="22" t="s">
        <v>150</v>
      </c>
      <c r="H235" s="24" t="s">
        <v>2138</v>
      </c>
      <c r="I235" s="24" t="s">
        <v>600</v>
      </c>
      <c r="J235" s="24" t="s">
        <v>601</v>
      </c>
    </row>
    <row r="236" spans="1:10" ht="30" x14ac:dyDescent="0.25">
      <c r="A236" s="20" t="s">
        <v>2139</v>
      </c>
      <c r="B236" s="21">
        <v>10</v>
      </c>
      <c r="C236" s="22" t="s">
        <v>2242</v>
      </c>
      <c r="D236" s="23">
        <v>2</v>
      </c>
      <c r="E236" s="22" t="s">
        <v>598</v>
      </c>
      <c r="F236" s="22" t="s">
        <v>602</v>
      </c>
      <c r="G236" s="22" t="s">
        <v>150</v>
      </c>
      <c r="H236" s="24" t="s">
        <v>2141</v>
      </c>
      <c r="I236" s="24" t="s">
        <v>603</v>
      </c>
      <c r="J236" s="24" t="s">
        <v>601</v>
      </c>
    </row>
    <row r="237" spans="1:10" ht="30" x14ac:dyDescent="0.25">
      <c r="A237" s="20" t="s">
        <v>2142</v>
      </c>
      <c r="B237" s="21">
        <v>10</v>
      </c>
      <c r="C237" s="22" t="s">
        <v>2245</v>
      </c>
      <c r="D237" s="23">
        <v>3</v>
      </c>
      <c r="E237" s="22" t="s">
        <v>598</v>
      </c>
      <c r="F237" s="22" t="s">
        <v>604</v>
      </c>
      <c r="G237" s="22" t="s">
        <v>150</v>
      </c>
      <c r="H237" s="24" t="s">
        <v>2144</v>
      </c>
      <c r="I237" s="24" t="s">
        <v>605</v>
      </c>
      <c r="J237" s="24" t="s">
        <v>601</v>
      </c>
    </row>
    <row r="238" spans="1:10" ht="30" x14ac:dyDescent="0.25">
      <c r="A238" s="20" t="s">
        <v>2145</v>
      </c>
      <c r="B238" s="21">
        <v>10</v>
      </c>
      <c r="C238" s="22" t="s">
        <v>2247</v>
      </c>
      <c r="D238" s="23">
        <v>4</v>
      </c>
      <c r="E238" s="22" t="s">
        <v>598</v>
      </c>
      <c r="F238" s="22" t="s">
        <v>606</v>
      </c>
      <c r="G238" s="22" t="s">
        <v>150</v>
      </c>
      <c r="H238" s="24" t="s">
        <v>2147</v>
      </c>
      <c r="I238" s="24" t="s">
        <v>607</v>
      </c>
      <c r="J238" s="24" t="s">
        <v>601</v>
      </c>
    </row>
    <row r="239" spans="1:10" ht="30" x14ac:dyDescent="0.25">
      <c r="A239" s="20" t="s">
        <v>2148</v>
      </c>
      <c r="B239" s="21">
        <v>10</v>
      </c>
      <c r="C239" s="22" t="s">
        <v>2248</v>
      </c>
      <c r="D239" s="23">
        <v>5</v>
      </c>
      <c r="E239" s="22" t="s">
        <v>598</v>
      </c>
      <c r="F239" s="22" t="s">
        <v>608</v>
      </c>
      <c r="G239" s="22" t="s">
        <v>150</v>
      </c>
      <c r="H239" s="24" t="s">
        <v>2150</v>
      </c>
      <c r="I239" s="24" t="s">
        <v>609</v>
      </c>
      <c r="J239" s="24" t="s">
        <v>601</v>
      </c>
    </row>
    <row r="240" spans="1:10" ht="30" x14ac:dyDescent="0.25">
      <c r="A240" s="20" t="s">
        <v>2151</v>
      </c>
      <c r="B240" s="21">
        <v>10</v>
      </c>
      <c r="C240" s="22" t="s">
        <v>2249</v>
      </c>
      <c r="D240" s="23">
        <v>6</v>
      </c>
      <c r="E240" s="22" t="s">
        <v>598</v>
      </c>
      <c r="F240" s="22" t="s">
        <v>610</v>
      </c>
      <c r="G240" s="22" t="s">
        <v>150</v>
      </c>
      <c r="H240" s="24" t="s">
        <v>2153</v>
      </c>
      <c r="I240" s="24" t="s">
        <v>611</v>
      </c>
      <c r="J240" s="24" t="s">
        <v>601</v>
      </c>
    </row>
    <row r="241" spans="1:10" ht="30" x14ac:dyDescent="0.25">
      <c r="A241" s="20" t="s">
        <v>2154</v>
      </c>
      <c r="B241" s="21">
        <v>10</v>
      </c>
      <c r="C241" s="22" t="s">
        <v>2250</v>
      </c>
      <c r="D241" s="23">
        <v>7</v>
      </c>
      <c r="E241" s="22" t="s">
        <v>598</v>
      </c>
      <c r="F241" s="22" t="s">
        <v>612</v>
      </c>
      <c r="G241" s="22" t="s">
        <v>150</v>
      </c>
      <c r="H241" s="24" t="s">
        <v>2156</v>
      </c>
      <c r="I241" s="24" t="s">
        <v>613</v>
      </c>
      <c r="J241" s="24" t="s">
        <v>601</v>
      </c>
    </row>
    <row r="242" spans="1:10" ht="30" x14ac:dyDescent="0.25">
      <c r="A242" s="20" t="s">
        <v>2157</v>
      </c>
      <c r="B242" s="21">
        <v>12</v>
      </c>
      <c r="C242" s="22" t="s">
        <v>2251</v>
      </c>
      <c r="D242" s="23">
        <v>1</v>
      </c>
      <c r="E242" s="22" t="s">
        <v>614</v>
      </c>
      <c r="F242" s="22" t="s">
        <v>615</v>
      </c>
      <c r="G242" s="22" t="s">
        <v>185</v>
      </c>
      <c r="H242" s="24" t="s">
        <v>2159</v>
      </c>
      <c r="I242" s="24" t="s">
        <v>616</v>
      </c>
      <c r="J242" s="24" t="s">
        <v>617</v>
      </c>
    </row>
    <row r="243" spans="1:10" ht="30" x14ac:dyDescent="0.25">
      <c r="A243" s="20" t="s">
        <v>2160</v>
      </c>
      <c r="B243" s="21">
        <v>12</v>
      </c>
      <c r="C243" s="22" t="s">
        <v>2252</v>
      </c>
      <c r="D243" s="23">
        <v>2</v>
      </c>
      <c r="E243" s="22" t="s">
        <v>614</v>
      </c>
      <c r="F243" s="22" t="s">
        <v>618</v>
      </c>
      <c r="G243" s="22" t="s">
        <v>143</v>
      </c>
      <c r="H243" s="24" t="s">
        <v>2162</v>
      </c>
      <c r="I243" s="24" t="s">
        <v>619</v>
      </c>
      <c r="J243" s="24" t="s">
        <v>620</v>
      </c>
    </row>
    <row r="244" spans="1:10" ht="30" x14ac:dyDescent="0.25">
      <c r="A244" s="20" t="s">
        <v>2163</v>
      </c>
      <c r="B244" s="21">
        <v>12</v>
      </c>
      <c r="C244" s="22" t="s">
        <v>2253</v>
      </c>
      <c r="D244" s="23">
        <v>3</v>
      </c>
      <c r="E244" s="22" t="s">
        <v>614</v>
      </c>
      <c r="F244" s="22" t="s">
        <v>621</v>
      </c>
      <c r="G244" s="22" t="s">
        <v>185</v>
      </c>
      <c r="H244" s="24" t="s">
        <v>2165</v>
      </c>
      <c r="I244" s="24" t="s">
        <v>622</v>
      </c>
      <c r="J244" s="24" t="s">
        <v>623</v>
      </c>
    </row>
    <row r="245" spans="1:10" ht="30" x14ac:dyDescent="0.25">
      <c r="A245" s="20" t="s">
        <v>2166</v>
      </c>
      <c r="B245" s="21">
        <v>12</v>
      </c>
      <c r="C245" s="22" t="s">
        <v>2254</v>
      </c>
      <c r="D245" s="23">
        <v>4</v>
      </c>
      <c r="E245" s="22" t="s">
        <v>614</v>
      </c>
      <c r="F245" s="22" t="s">
        <v>624</v>
      </c>
      <c r="G245" s="22" t="s">
        <v>143</v>
      </c>
      <c r="H245" s="24" t="s">
        <v>2168</v>
      </c>
      <c r="I245" s="24" t="s">
        <v>625</v>
      </c>
      <c r="J245" s="24" t="s">
        <v>626</v>
      </c>
    </row>
    <row r="246" spans="1:10" ht="30" x14ac:dyDescent="0.25">
      <c r="A246" s="20" t="s">
        <v>2169</v>
      </c>
      <c r="B246" s="21">
        <v>12</v>
      </c>
      <c r="C246" s="22" t="s">
        <v>2255</v>
      </c>
      <c r="D246" s="23">
        <v>5</v>
      </c>
      <c r="E246" s="22" t="s">
        <v>614</v>
      </c>
      <c r="F246" s="22" t="s">
        <v>627</v>
      </c>
      <c r="G246" s="22" t="s">
        <v>143</v>
      </c>
      <c r="H246" s="24" t="s">
        <v>2171</v>
      </c>
      <c r="I246" s="24" t="s">
        <v>628</v>
      </c>
      <c r="J246" s="24" t="s">
        <v>629</v>
      </c>
    </row>
    <row r="247" spans="1:10" ht="45" x14ac:dyDescent="0.25">
      <c r="A247" s="20" t="s">
        <v>2172</v>
      </c>
      <c r="B247" s="21">
        <v>12</v>
      </c>
      <c r="C247" s="22" t="s">
        <v>2256</v>
      </c>
      <c r="D247" s="23">
        <v>6</v>
      </c>
      <c r="E247" s="22" t="s">
        <v>614</v>
      </c>
      <c r="F247" s="22" t="s">
        <v>630</v>
      </c>
      <c r="G247" s="22" t="s">
        <v>143</v>
      </c>
      <c r="H247" s="24" t="s">
        <v>2174</v>
      </c>
      <c r="I247" s="24" t="s">
        <v>631</v>
      </c>
      <c r="J247" s="24" t="s">
        <v>632</v>
      </c>
    </row>
    <row r="248" spans="1:10" ht="45" x14ac:dyDescent="0.25">
      <c r="A248" s="20" t="s">
        <v>2175</v>
      </c>
      <c r="B248" s="21">
        <v>12</v>
      </c>
      <c r="C248" s="22" t="s">
        <v>2257</v>
      </c>
      <c r="D248" s="23">
        <v>7</v>
      </c>
      <c r="E248" s="22" t="s">
        <v>614</v>
      </c>
      <c r="F248" s="22" t="s">
        <v>353</v>
      </c>
      <c r="G248" s="22" t="s">
        <v>185</v>
      </c>
      <c r="H248" s="24" t="s">
        <v>2177</v>
      </c>
      <c r="I248" s="24" t="s">
        <v>633</v>
      </c>
      <c r="J248" s="24" t="s">
        <v>634</v>
      </c>
    </row>
    <row r="249" spans="1:10" ht="30" x14ac:dyDescent="0.25">
      <c r="A249" s="20" t="s">
        <v>2178</v>
      </c>
      <c r="B249" s="21">
        <v>12</v>
      </c>
      <c r="C249" s="22" t="s">
        <v>2258</v>
      </c>
      <c r="D249" s="23">
        <v>8</v>
      </c>
      <c r="E249" s="22" t="s">
        <v>614</v>
      </c>
      <c r="F249" s="22" t="s">
        <v>232</v>
      </c>
      <c r="G249" s="22" t="s">
        <v>143</v>
      </c>
      <c r="H249" s="24" t="s">
        <v>2180</v>
      </c>
      <c r="I249" s="24" t="s">
        <v>635</v>
      </c>
      <c r="J249" s="24" t="s">
        <v>636</v>
      </c>
    </row>
    <row r="250" spans="1:10" ht="30" x14ac:dyDescent="0.25">
      <c r="A250" s="20" t="s">
        <v>2181</v>
      </c>
      <c r="B250" s="21">
        <v>12</v>
      </c>
      <c r="C250" s="22" t="s">
        <v>2259</v>
      </c>
      <c r="D250" s="23">
        <v>9</v>
      </c>
      <c r="E250" s="22" t="s">
        <v>614</v>
      </c>
      <c r="F250" s="22" t="s">
        <v>526</v>
      </c>
      <c r="G250" s="22" t="s">
        <v>143</v>
      </c>
      <c r="H250" s="24" t="s">
        <v>2183</v>
      </c>
      <c r="I250" s="24" t="s">
        <v>637</v>
      </c>
      <c r="J250" s="24" t="s">
        <v>638</v>
      </c>
    </row>
    <row r="251" spans="1:10" ht="45" x14ac:dyDescent="0.25">
      <c r="A251" s="20" t="s">
        <v>2345</v>
      </c>
      <c r="B251" s="21">
        <v>12</v>
      </c>
      <c r="C251" s="22" t="s">
        <v>2260</v>
      </c>
      <c r="D251" s="23">
        <v>10</v>
      </c>
      <c r="E251" s="22" t="s">
        <v>614</v>
      </c>
      <c r="F251" s="22" t="s">
        <v>1412</v>
      </c>
      <c r="G251" s="22" t="s">
        <v>185</v>
      </c>
      <c r="H251" s="24" t="s">
        <v>2346</v>
      </c>
      <c r="I251" s="24" t="s">
        <v>1413</v>
      </c>
      <c r="J251" s="24" t="s">
        <v>1414</v>
      </c>
    </row>
    <row r="252" spans="1:10" ht="30" x14ac:dyDescent="0.25">
      <c r="A252" s="20" t="s">
        <v>2184</v>
      </c>
      <c r="B252" s="21">
        <v>13</v>
      </c>
      <c r="C252" s="22" t="s">
        <v>2261</v>
      </c>
      <c r="D252" s="23">
        <v>1</v>
      </c>
      <c r="E252" s="22" t="s">
        <v>639</v>
      </c>
      <c r="F252" s="22" t="s">
        <v>274</v>
      </c>
      <c r="G252" s="22" t="s">
        <v>143</v>
      </c>
      <c r="H252" s="24" t="s">
        <v>2186</v>
      </c>
      <c r="I252" s="24" t="s">
        <v>640</v>
      </c>
      <c r="J252" s="24" t="s">
        <v>641</v>
      </c>
    </row>
    <row r="253" spans="1:10" ht="45" x14ac:dyDescent="0.25">
      <c r="A253" s="20" t="s">
        <v>2187</v>
      </c>
      <c r="B253" s="21">
        <v>13</v>
      </c>
      <c r="C253" s="22" t="s">
        <v>2262</v>
      </c>
      <c r="D253" s="23">
        <v>2</v>
      </c>
      <c r="E253" s="22" t="s">
        <v>639</v>
      </c>
      <c r="F253" s="22" t="s">
        <v>642</v>
      </c>
      <c r="G253" s="22" t="s">
        <v>143</v>
      </c>
      <c r="H253" s="24" t="s">
        <v>2189</v>
      </c>
      <c r="I253" s="24" t="s">
        <v>643</v>
      </c>
      <c r="J253" s="24" t="s">
        <v>644</v>
      </c>
    </row>
    <row r="254" spans="1:10" ht="30" x14ac:dyDescent="0.25">
      <c r="A254" s="20" t="s">
        <v>2190</v>
      </c>
      <c r="B254" s="21">
        <v>13</v>
      </c>
      <c r="C254" s="22" t="s">
        <v>2263</v>
      </c>
      <c r="D254" s="23">
        <v>3</v>
      </c>
      <c r="E254" s="22" t="s">
        <v>639</v>
      </c>
      <c r="F254" s="22" t="s">
        <v>645</v>
      </c>
      <c r="G254" s="22" t="s">
        <v>143</v>
      </c>
      <c r="H254" s="24" t="s">
        <v>2192</v>
      </c>
      <c r="I254" s="24" t="s">
        <v>646</v>
      </c>
      <c r="J254" s="24" t="s">
        <v>647</v>
      </c>
    </row>
    <row r="255" spans="1:10" x14ac:dyDescent="0.25">
      <c r="A255" s="20" t="s">
        <v>2193</v>
      </c>
      <c r="B255" s="21">
        <v>13</v>
      </c>
      <c r="C255" s="22" t="s">
        <v>2264</v>
      </c>
      <c r="D255" s="23">
        <v>4</v>
      </c>
      <c r="E255" s="22" t="s">
        <v>639</v>
      </c>
      <c r="F255" s="22" t="s">
        <v>648</v>
      </c>
      <c r="G255" s="22" t="s">
        <v>185</v>
      </c>
      <c r="H255" s="24" t="s">
        <v>2195</v>
      </c>
      <c r="I255" s="24" t="s">
        <v>649</v>
      </c>
      <c r="J255" s="24" t="s">
        <v>650</v>
      </c>
    </row>
    <row r="256" spans="1:10" ht="45" x14ac:dyDescent="0.25">
      <c r="A256" s="20" t="s">
        <v>2196</v>
      </c>
      <c r="B256" s="21">
        <v>13</v>
      </c>
      <c r="C256" s="22" t="s">
        <v>2265</v>
      </c>
      <c r="D256" s="23">
        <v>5</v>
      </c>
      <c r="E256" s="22" t="s">
        <v>639</v>
      </c>
      <c r="F256" s="22" t="s">
        <v>651</v>
      </c>
      <c r="G256" s="22" t="s">
        <v>150</v>
      </c>
      <c r="H256" s="24" t="s">
        <v>2198</v>
      </c>
      <c r="I256" s="24" t="s">
        <v>652</v>
      </c>
      <c r="J256" s="24" t="s">
        <v>653</v>
      </c>
    </row>
    <row r="257" spans="1:10" ht="30" x14ac:dyDescent="0.25">
      <c r="A257" s="20" t="s">
        <v>2199</v>
      </c>
      <c r="B257" s="21">
        <v>13</v>
      </c>
      <c r="C257" s="22" t="s">
        <v>2266</v>
      </c>
      <c r="D257" s="23">
        <v>6</v>
      </c>
      <c r="E257" s="22" t="s">
        <v>639</v>
      </c>
      <c r="F257" s="22" t="s">
        <v>654</v>
      </c>
      <c r="G257" s="22" t="s">
        <v>150</v>
      </c>
      <c r="H257" s="24" t="s">
        <v>2201</v>
      </c>
      <c r="I257" s="24" t="s">
        <v>655</v>
      </c>
      <c r="J257" s="24" t="s">
        <v>656</v>
      </c>
    </row>
    <row r="258" spans="1:10" ht="30" x14ac:dyDescent="0.25">
      <c r="A258" s="20" t="s">
        <v>2202</v>
      </c>
      <c r="B258" s="21">
        <v>13</v>
      </c>
      <c r="C258" s="22" t="s">
        <v>2267</v>
      </c>
      <c r="D258" s="23">
        <v>7</v>
      </c>
      <c r="E258" s="22" t="s">
        <v>639</v>
      </c>
      <c r="F258" s="22" t="s">
        <v>657</v>
      </c>
      <c r="G258" s="22" t="s">
        <v>143</v>
      </c>
      <c r="H258" s="24" t="s">
        <v>2204</v>
      </c>
      <c r="I258" s="24" t="s">
        <v>658</v>
      </c>
      <c r="J258" s="24" t="s">
        <v>659</v>
      </c>
    </row>
    <row r="259" spans="1:10" x14ac:dyDescent="0.25">
      <c r="A259" s="20" t="s">
        <v>2205</v>
      </c>
      <c r="B259" s="21">
        <v>13</v>
      </c>
      <c r="C259" s="22" t="s">
        <v>2268</v>
      </c>
      <c r="D259" s="23">
        <v>8</v>
      </c>
      <c r="E259" s="22" t="s">
        <v>639</v>
      </c>
      <c r="F259" s="22" t="s">
        <v>660</v>
      </c>
      <c r="G259" s="22" t="s">
        <v>185</v>
      </c>
      <c r="H259" s="24" t="s">
        <v>2207</v>
      </c>
      <c r="I259" s="24" t="s">
        <v>661</v>
      </c>
      <c r="J259" s="24" t="s">
        <v>662</v>
      </c>
    </row>
    <row r="260" spans="1:10" ht="45" x14ac:dyDescent="0.25">
      <c r="A260" s="20" t="s">
        <v>2208</v>
      </c>
      <c r="B260" s="21">
        <v>13</v>
      </c>
      <c r="C260" s="22" t="s">
        <v>2269</v>
      </c>
      <c r="D260" s="23">
        <v>9</v>
      </c>
      <c r="E260" s="22" t="s">
        <v>639</v>
      </c>
      <c r="F260" s="22" t="s">
        <v>268</v>
      </c>
      <c r="G260" s="22" t="s">
        <v>143</v>
      </c>
      <c r="H260" s="24" t="s">
        <v>2210</v>
      </c>
      <c r="I260" s="24" t="s">
        <v>663</v>
      </c>
      <c r="J260" s="24" t="s">
        <v>664</v>
      </c>
    </row>
    <row r="261" spans="1:10" ht="30" x14ac:dyDescent="0.25">
      <c r="A261" s="20" t="s">
        <v>2211</v>
      </c>
      <c r="B261" s="21">
        <v>13</v>
      </c>
      <c r="C261" s="22" t="s">
        <v>2270</v>
      </c>
      <c r="D261" s="23">
        <v>10</v>
      </c>
      <c r="E261" s="22" t="s">
        <v>639</v>
      </c>
      <c r="F261" s="22" t="s">
        <v>232</v>
      </c>
      <c r="G261" s="22" t="s">
        <v>143</v>
      </c>
      <c r="H261" s="24" t="s">
        <v>2213</v>
      </c>
      <c r="I261" s="24" t="s">
        <v>665</v>
      </c>
      <c r="J261" s="24" t="s">
        <v>666</v>
      </c>
    </row>
    <row r="262" spans="1:10" ht="45" x14ac:dyDescent="0.25">
      <c r="A262" s="20" t="s">
        <v>2214</v>
      </c>
      <c r="B262" s="21">
        <v>13</v>
      </c>
      <c r="C262" s="22" t="s">
        <v>2271</v>
      </c>
      <c r="D262" s="23">
        <v>11</v>
      </c>
      <c r="E262" s="22" t="s">
        <v>639</v>
      </c>
      <c r="F262" s="22" t="s">
        <v>276</v>
      </c>
      <c r="G262" s="22" t="s">
        <v>143</v>
      </c>
      <c r="H262" s="24" t="s">
        <v>2216</v>
      </c>
      <c r="I262" s="24" t="s">
        <v>667</v>
      </c>
      <c r="J262" s="24" t="s">
        <v>668</v>
      </c>
    </row>
    <row r="263" spans="1:10" ht="30" x14ac:dyDescent="0.25">
      <c r="A263" s="20" t="s">
        <v>2217</v>
      </c>
      <c r="B263" s="21">
        <v>13</v>
      </c>
      <c r="C263" s="22" t="s">
        <v>2272</v>
      </c>
      <c r="D263" s="23">
        <v>12</v>
      </c>
      <c r="E263" s="22" t="s">
        <v>639</v>
      </c>
      <c r="F263" s="22" t="s">
        <v>342</v>
      </c>
      <c r="G263" s="22" t="s">
        <v>185</v>
      </c>
      <c r="H263" s="24" t="s">
        <v>2219</v>
      </c>
      <c r="I263" s="24" t="s">
        <v>669</v>
      </c>
      <c r="J263" s="24" t="s">
        <v>670</v>
      </c>
    </row>
    <row r="264" spans="1:10" ht="30" x14ac:dyDescent="0.25">
      <c r="A264" s="20" t="s">
        <v>2350</v>
      </c>
      <c r="B264" s="21">
        <v>13</v>
      </c>
      <c r="C264" s="22" t="s">
        <v>2273</v>
      </c>
      <c r="D264" s="23">
        <v>13</v>
      </c>
      <c r="E264" s="22" t="s">
        <v>639</v>
      </c>
      <c r="F264" s="22" t="s">
        <v>2351</v>
      </c>
      <c r="G264" s="22" t="s">
        <v>185</v>
      </c>
      <c r="H264" s="24" t="s">
        <v>2352</v>
      </c>
      <c r="I264" s="24" t="s">
        <v>2353</v>
      </c>
      <c r="J264" s="24"/>
    </row>
    <row r="265" spans="1:10" ht="30" x14ac:dyDescent="0.25">
      <c r="A265" s="20" t="s">
        <v>2220</v>
      </c>
      <c r="B265" s="21">
        <v>14</v>
      </c>
      <c r="C265" s="22" t="s">
        <v>2274</v>
      </c>
      <c r="D265" s="23">
        <v>1</v>
      </c>
      <c r="E265" s="22" t="s">
        <v>671</v>
      </c>
      <c r="F265" s="22" t="s">
        <v>672</v>
      </c>
      <c r="G265" s="22" t="s">
        <v>150</v>
      </c>
      <c r="H265" s="24" t="s">
        <v>2222</v>
      </c>
      <c r="I265" s="24" t="s">
        <v>673</v>
      </c>
      <c r="J265" s="24" t="s">
        <v>674</v>
      </c>
    </row>
    <row r="266" spans="1:10" ht="30" x14ac:dyDescent="0.25">
      <c r="A266" s="20" t="s">
        <v>2223</v>
      </c>
      <c r="B266" s="21">
        <v>14</v>
      </c>
      <c r="C266" s="22" t="s">
        <v>2275</v>
      </c>
      <c r="D266" s="23">
        <v>2</v>
      </c>
      <c r="E266" s="22" t="s">
        <v>671</v>
      </c>
      <c r="F266" s="22" t="s">
        <v>675</v>
      </c>
      <c r="G266" s="22" t="s">
        <v>150</v>
      </c>
      <c r="H266" s="24" t="s">
        <v>2225</v>
      </c>
      <c r="I266" s="24" t="s">
        <v>676</v>
      </c>
      <c r="J266" s="24" t="s">
        <v>677</v>
      </c>
    </row>
    <row r="267" spans="1:10" x14ac:dyDescent="0.25">
      <c r="A267" s="20" t="s">
        <v>2226</v>
      </c>
      <c r="B267" s="21">
        <v>14</v>
      </c>
      <c r="C267" s="22" t="s">
        <v>2276</v>
      </c>
      <c r="D267" s="23">
        <v>3</v>
      </c>
      <c r="E267" s="22" t="s">
        <v>671</v>
      </c>
      <c r="F267" s="22" t="s">
        <v>678</v>
      </c>
      <c r="G267" s="22" t="s">
        <v>150</v>
      </c>
      <c r="H267" s="24" t="s">
        <v>2228</v>
      </c>
      <c r="I267" s="24" t="s">
        <v>679</v>
      </c>
      <c r="J267" s="24" t="s">
        <v>680</v>
      </c>
    </row>
    <row r="268" spans="1:10" x14ac:dyDescent="0.25">
      <c r="A268" s="20" t="s">
        <v>2229</v>
      </c>
      <c r="B268" s="21">
        <v>14</v>
      </c>
      <c r="C268" s="22" t="s">
        <v>2277</v>
      </c>
      <c r="D268" s="23">
        <v>4</v>
      </c>
      <c r="E268" s="22" t="s">
        <v>671</v>
      </c>
      <c r="F268" s="22" t="s">
        <v>681</v>
      </c>
      <c r="G268" s="22" t="s">
        <v>150</v>
      </c>
      <c r="H268" s="24" t="s">
        <v>2231</v>
      </c>
      <c r="I268" s="24" t="s">
        <v>682</v>
      </c>
      <c r="J268" s="24" t="s">
        <v>683</v>
      </c>
    </row>
    <row r="269" spans="1:10" ht="30" x14ac:dyDescent="0.25">
      <c r="A269" s="20" t="s">
        <v>2232</v>
      </c>
      <c r="B269" s="21">
        <v>14</v>
      </c>
      <c r="C269" s="22" t="s">
        <v>2278</v>
      </c>
      <c r="D269" s="23">
        <v>5</v>
      </c>
      <c r="E269" s="22" t="s">
        <v>671</v>
      </c>
      <c r="F269" s="22" t="s">
        <v>684</v>
      </c>
      <c r="G269" s="22" t="s">
        <v>150</v>
      </c>
      <c r="H269" s="24" t="s">
        <v>2234</v>
      </c>
      <c r="I269" s="24" t="s">
        <v>685</v>
      </c>
      <c r="J269" s="24" t="s">
        <v>686</v>
      </c>
    </row>
    <row r="270" spans="1:10" ht="30" x14ac:dyDescent="0.25">
      <c r="A270" s="20" t="s">
        <v>2235</v>
      </c>
      <c r="B270" s="21">
        <v>14</v>
      </c>
      <c r="C270" s="22" t="s">
        <v>2279</v>
      </c>
      <c r="D270" s="23">
        <v>6</v>
      </c>
      <c r="E270" s="22" t="s">
        <v>671</v>
      </c>
      <c r="F270" s="22" t="s">
        <v>687</v>
      </c>
      <c r="G270" s="22" t="s">
        <v>150</v>
      </c>
      <c r="H270" s="24" t="s">
        <v>2237</v>
      </c>
      <c r="I270" s="24" t="s">
        <v>688</v>
      </c>
      <c r="J270" s="24" t="s">
        <v>689</v>
      </c>
    </row>
    <row r="271" spans="1:10" x14ac:dyDescent="0.25">
      <c r="A271" s="20" t="s">
        <v>2238</v>
      </c>
      <c r="B271" s="21">
        <v>14</v>
      </c>
      <c r="C271" s="22" t="s">
        <v>2280</v>
      </c>
      <c r="D271" s="23">
        <v>7</v>
      </c>
      <c r="E271" s="22" t="s">
        <v>671</v>
      </c>
      <c r="F271" s="22" t="s">
        <v>690</v>
      </c>
      <c r="G271" s="22" t="s">
        <v>143</v>
      </c>
      <c r="H271" s="24" t="s">
        <v>2240</v>
      </c>
      <c r="I271" s="24" t="s">
        <v>691</v>
      </c>
      <c r="J271" s="24" t="s">
        <v>692</v>
      </c>
    </row>
    <row r="272" spans="1:10" x14ac:dyDescent="0.25">
      <c r="A272" s="20" t="s">
        <v>2241</v>
      </c>
      <c r="B272" s="21">
        <v>14</v>
      </c>
      <c r="C272" s="22" t="s">
        <v>2281</v>
      </c>
      <c r="D272" s="23">
        <v>8</v>
      </c>
      <c r="E272" s="22" t="s">
        <v>671</v>
      </c>
      <c r="F272" s="22" t="s">
        <v>693</v>
      </c>
      <c r="G272" s="22" t="s">
        <v>150</v>
      </c>
      <c r="H272" s="24" t="s">
        <v>2243</v>
      </c>
      <c r="I272" s="24" t="s">
        <v>694</v>
      </c>
      <c r="J272" s="24" t="s">
        <v>695</v>
      </c>
    </row>
    <row r="273" spans="1:10" ht="30" x14ac:dyDescent="0.25">
      <c r="A273" s="20" t="s">
        <v>2244</v>
      </c>
      <c r="B273" s="21">
        <v>14</v>
      </c>
      <c r="C273" s="22" t="s">
        <v>2282</v>
      </c>
      <c r="D273" s="23">
        <v>9</v>
      </c>
      <c r="E273" s="22" t="s">
        <v>671</v>
      </c>
      <c r="F273" s="22" t="s">
        <v>696</v>
      </c>
      <c r="G273" s="22" t="s">
        <v>150</v>
      </c>
      <c r="H273" s="24" t="s">
        <v>2246</v>
      </c>
      <c r="I273" s="24" t="s">
        <v>697</v>
      </c>
      <c r="J273" s="24" t="s">
        <v>698</v>
      </c>
    </row>
    <row r="274" spans="1:10" x14ac:dyDescent="0.25">
      <c r="A274" s="20" t="e">
        <f ca="1">TEXT(Tabela46[[#This Row],[Código da Categoria]],"000")&amp;"."&amp;TEXT(Tabela46[[#This Row],[Código do Objeto]],"00000")</f>
        <v>#REF!</v>
      </c>
      <c r="B274" s="21" t="e">
        <f>VLOOKUP(Tabela46[[#This Row],[Categoria]],[1]!Tabela4[#Data],2,FALSE)</f>
        <v>#REF!</v>
      </c>
      <c r="C274" s="22" t="str">
        <f t="shared" ref="C274:C337" si="0">TEXT("B1:B",0)&amp;TEXT(ROW(),0)</f>
        <v>B1:B274</v>
      </c>
      <c r="D274" s="23">
        <f ca="1">COUNTIF(INDIRECT(Tabela46[[#This Row],[Aux01]]),Tabela46[[#This Row],[Código da Categoria]])</f>
        <v>1</v>
      </c>
      <c r="E274" s="22" t="s">
        <v>671</v>
      </c>
      <c r="F274" s="22" t="s">
        <v>699</v>
      </c>
      <c r="G274" s="22" t="s">
        <v>143</v>
      </c>
      <c r="H274" s="24" t="str">
        <f>Tabela46[[#This Row],[Categoria]]&amp;" - "&amp;Tabela46[[#This Row],[Objeto]]</f>
        <v>Locações de Imóveis - Depósito Público</v>
      </c>
      <c r="I274" s="24" t="e">
        <f ca="1">Tabela46[[#This Row],[Código do PO]]&amp;" - "&amp;Tabela46[[#This Row],[Nome do PO]]</f>
        <v>#REF!</v>
      </c>
      <c r="J274" s="24" t="s">
        <v>700</v>
      </c>
    </row>
    <row r="275" spans="1:10" ht="45" x14ac:dyDescent="0.25">
      <c r="A275" s="20" t="e">
        <f ca="1">TEXT(Tabela46[[#This Row],[Código da Categoria]],"000")&amp;"."&amp;TEXT(Tabela46[[#This Row],[Código do Objeto]],"00000")</f>
        <v>#REF!</v>
      </c>
      <c r="B275" s="21" t="e">
        <f>VLOOKUP(Tabela46[[#This Row],[Categoria]],[1]!Tabela4[#Data],2,FALSE)</f>
        <v>#REF!</v>
      </c>
      <c r="C275" s="22" t="str">
        <f t="shared" si="0"/>
        <v>B1:B275</v>
      </c>
      <c r="D275" s="23">
        <f ca="1">COUNTIF(INDIRECT(Tabela46[[#This Row],[Aux01]]),Tabela46[[#This Row],[Código da Categoria]])</f>
        <v>2</v>
      </c>
      <c r="E275" s="22" t="s">
        <v>671</v>
      </c>
      <c r="F275" s="22" t="s">
        <v>701</v>
      </c>
      <c r="G275" s="22" t="s">
        <v>150</v>
      </c>
      <c r="H275" s="24" t="str">
        <f>Tabela46[[#This Row],[Categoria]]&amp;" - "&amp;Tabela46[[#This Row],[Objeto]]</f>
        <v>Locações de Imóveis - Sede Administrativa da Administração Regional de Itaipú</v>
      </c>
      <c r="I275" s="24" t="e">
        <f ca="1">Tabela46[[#This Row],[Código do PO]]&amp;" - "&amp;Tabela46[[#This Row],[Nome do PO]]</f>
        <v>#REF!</v>
      </c>
      <c r="J275" s="24" t="s">
        <v>702</v>
      </c>
    </row>
    <row r="276" spans="1:10" ht="45" x14ac:dyDescent="0.25">
      <c r="A276" s="20" t="e">
        <f ca="1">TEXT(Tabela46[[#This Row],[Código da Categoria]],"000")&amp;"."&amp;TEXT(Tabela46[[#This Row],[Código do Objeto]],"00000")</f>
        <v>#REF!</v>
      </c>
      <c r="B276" s="21" t="e">
        <f>VLOOKUP(Tabela46[[#This Row],[Categoria]],[1]!Tabela4[#Data],2,FALSE)</f>
        <v>#REF!</v>
      </c>
      <c r="C276" s="22" t="str">
        <f t="shared" si="0"/>
        <v>B1:B276</v>
      </c>
      <c r="D276" s="23">
        <f ca="1">COUNTIF(INDIRECT(Tabela46[[#This Row],[Aux01]]),Tabela46[[#This Row],[Código da Categoria]])</f>
        <v>3</v>
      </c>
      <c r="E276" s="22" t="s">
        <v>671</v>
      </c>
      <c r="F276" s="22" t="s">
        <v>703</v>
      </c>
      <c r="G276" s="22" t="s">
        <v>150</v>
      </c>
      <c r="H276" s="24" t="str">
        <f>Tabela46[[#This Row],[Categoria]]&amp;" - "&amp;Tabela46[[#This Row],[Objeto]]</f>
        <v>Locações de Imóveis - Sede Administrativa da Administração Regional de Ponto Cem Réis</v>
      </c>
      <c r="I276" s="24" t="e">
        <f ca="1">Tabela46[[#This Row],[Código do PO]]&amp;" - "&amp;Tabela46[[#This Row],[Nome do PO]]</f>
        <v>#REF!</v>
      </c>
      <c r="J276" s="24" t="s">
        <v>704</v>
      </c>
    </row>
    <row r="277" spans="1:10" ht="45" x14ac:dyDescent="0.25">
      <c r="A277" s="20" t="e">
        <f ca="1">TEXT(Tabela46[[#This Row],[Código da Categoria]],"000")&amp;"."&amp;TEXT(Tabela46[[#This Row],[Código do Objeto]],"00000")</f>
        <v>#REF!</v>
      </c>
      <c r="B277" s="21" t="e">
        <f>VLOOKUP(Tabela46[[#This Row],[Categoria]],[1]!Tabela4[#Data],2,FALSE)</f>
        <v>#REF!</v>
      </c>
      <c r="C277" s="22" t="str">
        <f t="shared" si="0"/>
        <v>B1:B277</v>
      </c>
      <c r="D277" s="23">
        <f ca="1">COUNTIF(INDIRECT(Tabela46[[#This Row],[Aux01]]),Tabela46[[#This Row],[Código da Categoria]])</f>
        <v>4</v>
      </c>
      <c r="E277" s="22" t="s">
        <v>671</v>
      </c>
      <c r="F277" s="22" t="s">
        <v>705</v>
      </c>
      <c r="G277" s="22" t="s">
        <v>143</v>
      </c>
      <c r="H277" s="24" t="str">
        <f>Tabela46[[#This Row],[Categoria]]&amp;" - "&amp;Tabela46[[#This Row],[Objeto]]</f>
        <v>Locações de Imóveis - Sede Auxiliar da Unidade</v>
      </c>
      <c r="I277" s="24" t="e">
        <f ca="1">Tabela46[[#This Row],[Código do PO]]&amp;" - "&amp;Tabela46[[#This Row],[Nome do PO]]</f>
        <v>#REF!</v>
      </c>
      <c r="J277" s="24" t="s">
        <v>706</v>
      </c>
    </row>
    <row r="278" spans="1:10" ht="45" x14ac:dyDescent="0.25">
      <c r="A278" s="20" t="e">
        <f ca="1">TEXT(Tabela46[[#This Row],[Código da Categoria]],"000")&amp;"."&amp;TEXT(Tabela46[[#This Row],[Código do Objeto]],"00000")</f>
        <v>#REF!</v>
      </c>
      <c r="B278" s="21" t="e">
        <f>VLOOKUP(Tabela46[[#This Row],[Categoria]],[1]!Tabela4[#Data],2,FALSE)</f>
        <v>#REF!</v>
      </c>
      <c r="C278" s="22" t="str">
        <f t="shared" si="0"/>
        <v>B1:B278</v>
      </c>
      <c r="D278" s="23">
        <f ca="1">COUNTIF(INDIRECT(Tabela46[[#This Row],[Aux01]]),Tabela46[[#This Row],[Código da Categoria]])</f>
        <v>5</v>
      </c>
      <c r="E278" s="22" t="s">
        <v>671</v>
      </c>
      <c r="F278" s="22" t="s">
        <v>707</v>
      </c>
      <c r="G278" s="22" t="s">
        <v>150</v>
      </c>
      <c r="H278" s="24" t="str">
        <f>Tabela46[[#This Row],[Categoria]]&amp;" - "&amp;Tabela46[[#This Row],[Objeto]]</f>
        <v>Locações de Imóveis - Sede Administrativa da Administração Regional do Fonseca</v>
      </c>
      <c r="I278" s="24" t="e">
        <f ca="1">Tabela46[[#This Row],[Código do PO]]&amp;" - "&amp;Tabela46[[#This Row],[Nome do PO]]</f>
        <v>#REF!</v>
      </c>
      <c r="J278" s="24" t="s">
        <v>708</v>
      </c>
    </row>
    <row r="279" spans="1:10" ht="45" x14ac:dyDescent="0.25">
      <c r="A279" s="20" t="e">
        <f ca="1">TEXT(Tabela46[[#This Row],[Código da Categoria]],"000")&amp;"."&amp;TEXT(Tabela46[[#This Row],[Código do Objeto]],"00000")</f>
        <v>#REF!</v>
      </c>
      <c r="B279" s="21" t="e">
        <f>VLOOKUP(Tabela46[[#This Row],[Categoria]],[1]!Tabela4[#Data],2,FALSE)</f>
        <v>#REF!</v>
      </c>
      <c r="C279" s="22" t="str">
        <f t="shared" si="0"/>
        <v>B1:B279</v>
      </c>
      <c r="D279" s="23">
        <f ca="1">COUNTIF(INDIRECT(Tabela46[[#This Row],[Aux01]]),Tabela46[[#This Row],[Código da Categoria]])</f>
        <v>6</v>
      </c>
      <c r="E279" s="22" t="s">
        <v>671</v>
      </c>
      <c r="F279" s="22" t="s">
        <v>709</v>
      </c>
      <c r="G279" s="22" t="s">
        <v>150</v>
      </c>
      <c r="H279" s="24" t="str">
        <f>Tabela46[[#This Row],[Categoria]]&amp;" - "&amp;Tabela46[[#This Row],[Objeto]]</f>
        <v>Locações de Imóveis - Sede da CODIM</v>
      </c>
      <c r="I279" s="24" t="e">
        <f ca="1">Tabela46[[#This Row],[Código do PO]]&amp;" - "&amp;Tabela46[[#This Row],[Nome do PO]]</f>
        <v>#REF!</v>
      </c>
      <c r="J279" s="24" t="s">
        <v>710</v>
      </c>
    </row>
    <row r="280" spans="1:10" ht="30" x14ac:dyDescent="0.25">
      <c r="A280" s="20" t="e">
        <f ca="1">TEXT(Tabela46[[#This Row],[Código da Categoria]],"000")&amp;"."&amp;TEXT(Tabela46[[#This Row],[Código do Objeto]],"00000")</f>
        <v>#REF!</v>
      </c>
      <c r="B280" s="21" t="e">
        <f>VLOOKUP(Tabela46[[#This Row],[Categoria]],[1]!Tabela4[#Data],2,FALSE)</f>
        <v>#REF!</v>
      </c>
      <c r="C280" s="22" t="str">
        <f t="shared" si="0"/>
        <v>B1:B280</v>
      </c>
      <c r="D280" s="23">
        <f ca="1">COUNTIF(INDIRECT(Tabela46[[#This Row],[Aux01]]),Tabela46[[#This Row],[Código da Categoria]])</f>
        <v>7</v>
      </c>
      <c r="E280" s="22" t="s">
        <v>671</v>
      </c>
      <c r="F280" s="22" t="s">
        <v>711</v>
      </c>
      <c r="G280" s="22" t="s">
        <v>150</v>
      </c>
      <c r="H280" s="24" t="str">
        <f>Tabela46[[#This Row],[Categoria]]&amp;" - "&amp;Tabela46[[#This Row],[Objeto]]</f>
        <v>Locações de Imóveis - Sede da Ouvidoria Municipal</v>
      </c>
      <c r="I280" s="24" t="e">
        <f ca="1">Tabela46[[#This Row],[Código do PO]]&amp;" - "&amp;Tabela46[[#This Row],[Nome do PO]]</f>
        <v>#REF!</v>
      </c>
      <c r="J280" s="24" t="s">
        <v>712</v>
      </c>
    </row>
    <row r="281" spans="1:10" ht="30" x14ac:dyDescent="0.25">
      <c r="A281" s="20" t="e">
        <f ca="1">TEXT(Tabela46[[#This Row],[Código da Categoria]],"000")&amp;"."&amp;TEXT(Tabela46[[#This Row],[Código do Objeto]],"00000")</f>
        <v>#REF!</v>
      </c>
      <c r="B281" s="21" t="e">
        <f>VLOOKUP(Tabela46[[#This Row],[Categoria]],[1]!Tabela4[#Data],2,FALSE)</f>
        <v>#REF!</v>
      </c>
      <c r="C281" s="22" t="str">
        <f t="shared" si="0"/>
        <v>B1:B281</v>
      </c>
      <c r="D281" s="23">
        <f ca="1">COUNTIF(INDIRECT(Tabela46[[#This Row],[Aux01]]),Tabela46[[#This Row],[Código da Categoria]])</f>
        <v>8</v>
      </c>
      <c r="E281" s="22" t="s">
        <v>671</v>
      </c>
      <c r="F281" s="22" t="s">
        <v>713</v>
      </c>
      <c r="G281" s="22" t="s">
        <v>150</v>
      </c>
      <c r="H281" s="24" t="str">
        <f>Tabela46[[#This Row],[Categoria]]&amp;" - "&amp;Tabela46[[#This Row],[Objeto]]</f>
        <v>Locações de Imóveis - Sede Administrativa da Administração de São Francisco</v>
      </c>
      <c r="I281" s="24" t="e">
        <f ca="1">Tabela46[[#This Row],[Código do PO]]&amp;" - "&amp;Tabela46[[#This Row],[Nome do PO]]</f>
        <v>#REF!</v>
      </c>
      <c r="J281" s="24" t="s">
        <v>714</v>
      </c>
    </row>
    <row r="282" spans="1:10" ht="45" x14ac:dyDescent="0.25">
      <c r="A282" s="20" t="e">
        <f ca="1">TEXT(Tabela46[[#This Row],[Código da Categoria]],"000")&amp;"."&amp;TEXT(Tabela46[[#This Row],[Código do Objeto]],"00000")</f>
        <v>#REF!</v>
      </c>
      <c r="B282" s="21" t="e">
        <f>VLOOKUP(Tabela46[[#This Row],[Categoria]],[1]!Tabela4[#Data],2,FALSE)</f>
        <v>#REF!</v>
      </c>
      <c r="C282" s="22" t="str">
        <f t="shared" si="0"/>
        <v>B1:B282</v>
      </c>
      <c r="D282" s="23">
        <f ca="1">COUNTIF(INDIRECT(Tabela46[[#This Row],[Aux01]]),Tabela46[[#This Row],[Código da Categoria]])</f>
        <v>9</v>
      </c>
      <c r="E282" s="22" t="s">
        <v>671</v>
      </c>
      <c r="F282" s="22" t="s">
        <v>715</v>
      </c>
      <c r="G282" s="22" t="s">
        <v>185</v>
      </c>
      <c r="H282" s="24" t="str">
        <f>Tabela46[[#This Row],[Categoria]]&amp;" - "&amp;Tabela46[[#This Row],[Objeto]]</f>
        <v>Locações de Imóveis - Centros de Apoio à Limpeza Urbana</v>
      </c>
      <c r="I282" s="24" t="e">
        <f ca="1">Tabela46[[#This Row],[Código do PO]]&amp;" - "&amp;Tabela46[[#This Row],[Nome do PO]]</f>
        <v>#REF!</v>
      </c>
      <c r="J282" s="24" t="s">
        <v>716</v>
      </c>
    </row>
    <row r="283" spans="1:10" x14ac:dyDescent="0.25">
      <c r="A283" s="20" t="e">
        <f ca="1">TEXT(Tabela46[[#This Row],[Código da Categoria]],"000")&amp;"."&amp;TEXT(Tabela46[[#This Row],[Código do Objeto]],"00000")</f>
        <v>#REF!</v>
      </c>
      <c r="B283" s="21" t="e">
        <f>VLOOKUP(Tabela46[[#This Row],[Categoria]],[1]!Tabela4[#Data],2,FALSE)</f>
        <v>#REF!</v>
      </c>
      <c r="C283" s="22" t="str">
        <f t="shared" si="0"/>
        <v>B1:B283</v>
      </c>
      <c r="D283" s="23">
        <f ca="1">COUNTIF(INDIRECT(Tabela46[[#This Row],[Aux01]]),Tabela46[[#This Row],[Código da Categoria]])</f>
        <v>10</v>
      </c>
      <c r="E283" s="22" t="s">
        <v>671</v>
      </c>
      <c r="F283" s="22" t="s">
        <v>717</v>
      </c>
      <c r="G283" s="22" t="s">
        <v>185</v>
      </c>
      <c r="H283" s="24" t="str">
        <f>Tabela46[[#This Row],[Categoria]]&amp;" - "&amp;Tabela46[[#This Row],[Objeto]]</f>
        <v>Locações de Imóveis - Centros de Atenção Psicossocial</v>
      </c>
      <c r="I283" s="24" t="s">
        <v>2941</v>
      </c>
      <c r="J283" s="24" t="s">
        <v>718</v>
      </c>
    </row>
    <row r="284" spans="1:10" x14ac:dyDescent="0.25">
      <c r="A284" s="20" t="e">
        <f ca="1">TEXT(Tabela46[[#This Row],[Código da Categoria]],"000")&amp;"."&amp;TEXT(Tabela46[[#This Row],[Código do Objeto]],"00000")</f>
        <v>#REF!</v>
      </c>
      <c r="B284" s="21" t="e">
        <f>VLOOKUP(Tabela46[[#This Row],[Categoria]],[1]!Tabela4[#Data],2,FALSE)</f>
        <v>#REF!</v>
      </c>
      <c r="C284" s="22" t="str">
        <f t="shared" si="0"/>
        <v>B1:B284</v>
      </c>
      <c r="D284" s="23">
        <f ca="1">COUNTIF(INDIRECT(Tabela46[[#This Row],[Aux01]]),Tabela46[[#This Row],[Código da Categoria]])</f>
        <v>11</v>
      </c>
      <c r="E284" s="22" t="s">
        <v>671</v>
      </c>
      <c r="F284" s="22" t="s">
        <v>719</v>
      </c>
      <c r="G284" s="22" t="s">
        <v>185</v>
      </c>
      <c r="H284" s="24" t="str">
        <f>Tabela46[[#This Row],[Categoria]]&amp;" - "&amp;Tabela46[[#This Row],[Objeto]]</f>
        <v>Locações de Imóveis - Escolas e UMEIs</v>
      </c>
      <c r="I284" s="24" t="e">
        <f ca="1">Tabela46[[#This Row],[Código do PO]]&amp;" - "&amp;Tabela46[[#This Row],[Nome do PO]]</f>
        <v>#REF!</v>
      </c>
      <c r="J284" s="24" t="s">
        <v>720</v>
      </c>
    </row>
    <row r="285" spans="1:10" ht="30" x14ac:dyDescent="0.25">
      <c r="A285" s="20" t="e">
        <f ca="1">TEXT(Tabela46[[#This Row],[Código da Categoria]],"000")&amp;"."&amp;TEXT(Tabela46[[#This Row],[Código do Objeto]],"00000")</f>
        <v>#REF!</v>
      </c>
      <c r="B285" s="21" t="e">
        <f>VLOOKUP(Tabela46[[#This Row],[Categoria]],[1]!Tabela4[#Data],2,FALSE)</f>
        <v>#REF!</v>
      </c>
      <c r="C285" s="22" t="str">
        <f t="shared" si="0"/>
        <v>B1:B285</v>
      </c>
      <c r="D285" s="23">
        <f ca="1">COUNTIF(INDIRECT(Tabela46[[#This Row],[Aux01]]),Tabela46[[#This Row],[Código da Categoria]])</f>
        <v>12</v>
      </c>
      <c r="E285" s="22" t="s">
        <v>671</v>
      </c>
      <c r="F285" s="22" t="s">
        <v>721</v>
      </c>
      <c r="G285" s="22" t="s">
        <v>185</v>
      </c>
      <c r="H285" s="24" t="str">
        <f>Tabela46[[#This Row],[Categoria]]&amp;" - "&amp;Tabela46[[#This Row],[Objeto]]</f>
        <v>Locações de Imóveis - Unidades e Centros de Apoio à Saúde</v>
      </c>
      <c r="I285" s="24" t="e">
        <f ca="1">Tabela46[[#This Row],[Código do PO]]&amp;" - "&amp;Tabela46[[#This Row],[Nome do PO]]</f>
        <v>#REF!</v>
      </c>
      <c r="J285" s="24" t="s">
        <v>722</v>
      </c>
    </row>
    <row r="286" spans="1:10" ht="30" x14ac:dyDescent="0.25">
      <c r="A286" s="20" t="e">
        <f ca="1">TEXT(Tabela46[[#This Row],[Código da Categoria]],"000")&amp;"."&amp;TEXT(Tabela46[[#This Row],[Código do Objeto]],"00000")</f>
        <v>#REF!</v>
      </c>
      <c r="B286" s="21" t="e">
        <f>VLOOKUP(Tabela46[[#This Row],[Categoria]],[1]!Tabela4[#Data],2,FALSE)</f>
        <v>#REF!</v>
      </c>
      <c r="C286" s="22" t="str">
        <f t="shared" si="0"/>
        <v>B1:B286</v>
      </c>
      <c r="D286" s="23">
        <f ca="1">COUNTIF(INDIRECT(Tabela46[[#This Row],[Aux01]]),Tabela46[[#This Row],[Código da Categoria]])</f>
        <v>13</v>
      </c>
      <c r="E286" s="22" t="s">
        <v>723</v>
      </c>
      <c r="F286" s="22" t="s">
        <v>724</v>
      </c>
      <c r="G286" s="22" t="s">
        <v>143</v>
      </c>
      <c r="H286" s="24" t="str">
        <f>Tabela46[[#This Row],[Categoria]]&amp;" - "&amp;Tabela46[[#This Row],[Objeto]]</f>
        <v>Obras e Reformas - Manutenção de Vias, Drenagem e Pavimentação</v>
      </c>
      <c r="I286" s="24" t="e">
        <f ca="1">Tabela46[[#This Row],[Código do PO]]&amp;" - "&amp;Tabela46[[#This Row],[Nome do PO]]</f>
        <v>#REF!</v>
      </c>
      <c r="J286" s="24" t="s">
        <v>725</v>
      </c>
    </row>
    <row r="287" spans="1:10" x14ac:dyDescent="0.25">
      <c r="A287" s="20" t="e">
        <f ca="1">TEXT(Tabela46[[#This Row],[Código da Categoria]],"000")&amp;"."&amp;TEXT(Tabela46[[#This Row],[Código do Objeto]],"00000")</f>
        <v>#REF!</v>
      </c>
      <c r="B287" s="21" t="e">
        <f>VLOOKUP(Tabela46[[#This Row],[Categoria]],[1]!Tabela4[#Data],2,FALSE)</f>
        <v>#REF!</v>
      </c>
      <c r="C287" s="22" t="str">
        <f t="shared" si="0"/>
        <v>B1:B287</v>
      </c>
      <c r="D287" s="23">
        <f ca="1">COUNTIF(INDIRECT(Tabela46[[#This Row],[Aux01]]),Tabela46[[#This Row],[Código da Categoria]])</f>
        <v>14</v>
      </c>
      <c r="E287" s="22" t="s">
        <v>723</v>
      </c>
      <c r="F287" s="22" t="s">
        <v>726</v>
      </c>
      <c r="G287" s="22" t="s">
        <v>143</v>
      </c>
      <c r="H287" s="24" t="str">
        <f>Tabela46[[#This Row],[Categoria]]&amp;" - "&amp;Tabela46[[#This Row],[Objeto]]</f>
        <v>Obras e Reformas - Remanejamento de Postes</v>
      </c>
      <c r="I287" s="24" t="e">
        <f ca="1">Tabela46[[#This Row],[Código do PO]]&amp;" - "&amp;Tabela46[[#This Row],[Nome do PO]]</f>
        <v>#REF!</v>
      </c>
      <c r="J287" s="24" t="s">
        <v>727</v>
      </c>
    </row>
    <row r="288" spans="1:10" ht="30" x14ac:dyDescent="0.25">
      <c r="A288" s="20" t="e">
        <f ca="1">TEXT(Tabela46[[#This Row],[Código da Categoria]],"000")&amp;"."&amp;TEXT(Tabela46[[#This Row],[Código do Objeto]],"00000")</f>
        <v>#REF!</v>
      </c>
      <c r="B288" s="21" t="e">
        <f>VLOOKUP(Tabela46[[#This Row],[Categoria]],[1]!Tabela4[#Data],2,FALSE)</f>
        <v>#REF!</v>
      </c>
      <c r="C288" s="22" t="str">
        <f t="shared" si="0"/>
        <v>B1:B288</v>
      </c>
      <c r="D288" s="23">
        <f ca="1">COUNTIF(INDIRECT(Tabela46[[#This Row],[Aux01]]),Tabela46[[#This Row],[Código da Categoria]])</f>
        <v>15</v>
      </c>
      <c r="E288" s="22" t="s">
        <v>723</v>
      </c>
      <c r="F288" s="22" t="s">
        <v>728</v>
      </c>
      <c r="G288" s="22" t="s">
        <v>150</v>
      </c>
      <c r="H288" s="24" t="str">
        <f>Tabela46[[#This Row],[Categoria]]&amp;" - "&amp;Tabela46[[#This Row],[Objeto]]</f>
        <v>Obras e Reformas - Drenagem em Maravista e Serra Grande</v>
      </c>
      <c r="I288" s="24" t="e">
        <f ca="1">Tabela46[[#This Row],[Código do PO]]&amp;" - "&amp;Tabela46[[#This Row],[Nome do PO]]</f>
        <v>#REF!</v>
      </c>
      <c r="J288" s="24" t="s">
        <v>729</v>
      </c>
    </row>
    <row r="289" spans="1:10" ht="30" x14ac:dyDescent="0.25">
      <c r="A289" s="20" t="e">
        <f ca="1">TEXT(Tabela46[[#This Row],[Código da Categoria]],"000")&amp;"."&amp;TEXT(Tabela46[[#This Row],[Código do Objeto]],"00000")</f>
        <v>#REF!</v>
      </c>
      <c r="B289" s="21" t="e">
        <f>VLOOKUP(Tabela46[[#This Row],[Categoria]],[1]!Tabela4[#Data],2,FALSE)</f>
        <v>#REF!</v>
      </c>
      <c r="C289" s="22" t="str">
        <f t="shared" si="0"/>
        <v>B1:B289</v>
      </c>
      <c r="D289" s="23">
        <f ca="1">COUNTIF(INDIRECT(Tabela46[[#This Row],[Aux01]]),Tabela46[[#This Row],[Código da Categoria]])</f>
        <v>16</v>
      </c>
      <c r="E289" s="22" t="s">
        <v>723</v>
      </c>
      <c r="F289" s="22" t="s">
        <v>730</v>
      </c>
      <c r="G289" s="22" t="s">
        <v>150</v>
      </c>
      <c r="H289" s="24" t="str">
        <f>Tabela46[[#This Row],[Categoria]]&amp;" - "&amp;Tabela46[[#This Row],[Objeto]]</f>
        <v>Obras e Reformas - Drenagem em Maralegre 01</v>
      </c>
      <c r="I289" s="24" t="e">
        <f ca="1">Tabela46[[#This Row],[Código do PO]]&amp;" - "&amp;Tabela46[[#This Row],[Nome do PO]]</f>
        <v>#REF!</v>
      </c>
      <c r="J289" s="24" t="s">
        <v>731</v>
      </c>
    </row>
    <row r="290" spans="1:10" ht="30" x14ac:dyDescent="0.25">
      <c r="A290" s="20" t="e">
        <f ca="1">TEXT(Tabela46[[#This Row],[Código da Categoria]],"000")&amp;"."&amp;TEXT(Tabela46[[#This Row],[Código do Objeto]],"00000")</f>
        <v>#REF!</v>
      </c>
      <c r="B290" s="21" t="e">
        <f>VLOOKUP(Tabela46[[#This Row],[Categoria]],[1]!Tabela4[#Data],2,FALSE)</f>
        <v>#REF!</v>
      </c>
      <c r="C290" s="22" t="str">
        <f t="shared" si="0"/>
        <v>B1:B290</v>
      </c>
      <c r="D290" s="23">
        <f ca="1">COUNTIF(INDIRECT(Tabela46[[#This Row],[Aux01]]),Tabela46[[#This Row],[Código da Categoria]])</f>
        <v>17</v>
      </c>
      <c r="E290" s="22" t="s">
        <v>723</v>
      </c>
      <c r="F290" s="26" t="s">
        <v>732</v>
      </c>
      <c r="G290" s="22" t="s">
        <v>150</v>
      </c>
      <c r="H290" s="24" t="str">
        <f>Tabela46[[#This Row],[Categoria]]&amp;" - "&amp;Tabela46[[#This Row],[Objeto]]</f>
        <v>Obras e Reformas - Drenagem em Maralegre 02</v>
      </c>
      <c r="I290" s="24" t="e">
        <f ca="1">Tabela46[[#This Row],[Código do PO]]&amp;" - "&amp;Tabela46[[#This Row],[Nome do PO]]</f>
        <v>#REF!</v>
      </c>
      <c r="J290" s="24" t="s">
        <v>733</v>
      </c>
    </row>
    <row r="291" spans="1:10" ht="30" x14ac:dyDescent="0.25">
      <c r="A291" s="20" t="e">
        <f ca="1">TEXT(Tabela46[[#This Row],[Código da Categoria]],"000")&amp;"."&amp;TEXT(Tabela46[[#This Row],[Código do Objeto]],"00000")</f>
        <v>#REF!</v>
      </c>
      <c r="B291" s="21" t="e">
        <f>VLOOKUP(Tabela46[[#This Row],[Categoria]],[1]!Tabela4[#Data],2,FALSE)</f>
        <v>#REF!</v>
      </c>
      <c r="C291" s="22" t="str">
        <f t="shared" si="0"/>
        <v>B1:B291</v>
      </c>
      <c r="D291" s="23">
        <f ca="1">COUNTIF(INDIRECT(Tabela46[[#This Row],[Aux01]]),Tabela46[[#This Row],[Código da Categoria]])</f>
        <v>18</v>
      </c>
      <c r="E291" s="22" t="s">
        <v>723</v>
      </c>
      <c r="F291" s="22" t="s">
        <v>734</v>
      </c>
      <c r="G291" s="22" t="s">
        <v>150</v>
      </c>
      <c r="H291" s="24" t="str">
        <f>Tabela46[[#This Row],[Categoria]]&amp;" - "&amp;Tabela46[[#This Row],[Objeto]]</f>
        <v>Obras e Reformas - Urbanização: Comunidade do Morro da Cocada e Adjacências</v>
      </c>
      <c r="I291" s="24" t="e">
        <f ca="1">Tabela46[[#This Row],[Código do PO]]&amp;" - "&amp;Tabela46[[#This Row],[Nome do PO]]</f>
        <v>#REF!</v>
      </c>
      <c r="J291" s="24" t="s">
        <v>735</v>
      </c>
    </row>
    <row r="292" spans="1:10" ht="30" x14ac:dyDescent="0.25">
      <c r="A292" s="20" t="e">
        <f ca="1">TEXT(Tabela46[[#This Row],[Código da Categoria]],"000")&amp;"."&amp;TEXT(Tabela46[[#This Row],[Código do Objeto]],"00000")</f>
        <v>#REF!</v>
      </c>
      <c r="B292" s="21" t="e">
        <f>VLOOKUP(Tabela46[[#This Row],[Categoria]],[1]!Tabela4[#Data],2,FALSE)</f>
        <v>#REF!</v>
      </c>
      <c r="C292" s="22" t="str">
        <f t="shared" si="0"/>
        <v>B1:B292</v>
      </c>
      <c r="D292" s="23">
        <f ca="1">COUNTIF(INDIRECT(Tabela46[[#This Row],[Aux01]]),Tabela46[[#This Row],[Código da Categoria]])</f>
        <v>19</v>
      </c>
      <c r="E292" s="22" t="s">
        <v>723</v>
      </c>
      <c r="F292" s="22" t="s">
        <v>736</v>
      </c>
      <c r="G292" s="22" t="s">
        <v>150</v>
      </c>
      <c r="H292" s="24" t="str">
        <f>Tabela46[[#This Row],[Categoria]]&amp;" - "&amp;Tabela46[[#This Row],[Objeto]]</f>
        <v>Obras e Reformas - Reforma da Maternidade Alzira Reis</v>
      </c>
      <c r="I292" s="24" t="e">
        <f ca="1">Tabela46[[#This Row],[Código do PO]]&amp;" - "&amp;Tabela46[[#This Row],[Nome do PO]]</f>
        <v>#REF!</v>
      </c>
      <c r="J292" s="24" t="s">
        <v>736</v>
      </c>
    </row>
    <row r="293" spans="1:10" ht="30" x14ac:dyDescent="0.25">
      <c r="A293" s="20" t="e">
        <f ca="1">TEXT(Tabela46[[#This Row],[Código da Categoria]],"000")&amp;"."&amp;TEXT(Tabela46[[#This Row],[Código do Objeto]],"00000")</f>
        <v>#REF!</v>
      </c>
      <c r="B293" s="21" t="e">
        <f>VLOOKUP(Tabela46[[#This Row],[Categoria]],[1]!Tabela4[#Data],2,FALSE)</f>
        <v>#REF!</v>
      </c>
      <c r="C293" s="22" t="str">
        <f t="shared" si="0"/>
        <v>B1:B293</v>
      </c>
      <c r="D293" s="23">
        <f ca="1">COUNTIF(INDIRECT(Tabela46[[#This Row],[Aux01]]),Tabela46[[#This Row],[Código da Categoria]])</f>
        <v>20</v>
      </c>
      <c r="E293" s="22" t="s">
        <v>723</v>
      </c>
      <c r="F293" s="26" t="s">
        <v>737</v>
      </c>
      <c r="G293" s="22" t="s">
        <v>150</v>
      </c>
      <c r="H293" s="24" t="str">
        <f>Tabela46[[#This Row],[Categoria]]&amp;" - "&amp;Tabela46[[#This Row],[Objeto]]</f>
        <v>Obras e Reformas - Reforma da Capela do Fortim da Ilha de Boa Viagem</v>
      </c>
      <c r="I293" s="24" t="e">
        <f ca="1">Tabela46[[#This Row],[Código do PO]]&amp;" - "&amp;Tabela46[[#This Row],[Nome do PO]]</f>
        <v>#REF!</v>
      </c>
      <c r="J293" s="24" t="s">
        <v>737</v>
      </c>
    </row>
    <row r="294" spans="1:10" ht="30" x14ac:dyDescent="0.25">
      <c r="A294" s="20" t="e">
        <f ca="1">TEXT(Tabela46[[#This Row],[Código da Categoria]],"000")&amp;"."&amp;TEXT(Tabela46[[#This Row],[Código do Objeto]],"00000")</f>
        <v>#REF!</v>
      </c>
      <c r="B294" s="21" t="e">
        <f>VLOOKUP(Tabela46[[#This Row],[Categoria]],[1]!Tabela4[#Data],2,FALSE)</f>
        <v>#REF!</v>
      </c>
      <c r="C294" s="22" t="str">
        <f t="shared" si="0"/>
        <v>B1:B294</v>
      </c>
      <c r="D294" s="23">
        <f ca="1">COUNTIF(INDIRECT(Tabela46[[#This Row],[Aux01]]),Tabela46[[#This Row],[Código da Categoria]])</f>
        <v>21</v>
      </c>
      <c r="E294" s="22" t="s">
        <v>723</v>
      </c>
      <c r="F294" s="22" t="s">
        <v>738</v>
      </c>
      <c r="G294" s="22" t="s">
        <v>150</v>
      </c>
      <c r="H294" s="24" t="str">
        <f>Tabela46[[#This Row],[Categoria]]&amp;" - "&amp;Tabela46[[#This Row],[Objeto]]</f>
        <v>Obras e Reformas - Área de Risco: Contenção de Encosta no Boa Vista</v>
      </c>
      <c r="I294" s="24" t="e">
        <f ca="1">Tabela46[[#This Row],[Código do PO]]&amp;" - "&amp;Tabela46[[#This Row],[Nome do PO]]</f>
        <v>#REF!</v>
      </c>
      <c r="J294" s="24" t="s">
        <v>738</v>
      </c>
    </row>
    <row r="295" spans="1:10" ht="30" x14ac:dyDescent="0.25">
      <c r="A295" s="20" t="e">
        <f ca="1">TEXT(Tabela46[[#This Row],[Código da Categoria]],"000")&amp;"."&amp;TEXT(Tabela46[[#This Row],[Código do Objeto]],"00000")</f>
        <v>#REF!</v>
      </c>
      <c r="B295" s="21" t="e">
        <f>VLOOKUP(Tabela46[[#This Row],[Categoria]],[1]!Tabela4[#Data],2,FALSE)</f>
        <v>#REF!</v>
      </c>
      <c r="C295" s="22" t="str">
        <f t="shared" si="0"/>
        <v>B1:B295</v>
      </c>
      <c r="D295" s="23">
        <f ca="1">COUNTIF(INDIRECT(Tabela46[[#This Row],[Aux01]]),Tabela46[[#This Row],[Código da Categoria]])</f>
        <v>22</v>
      </c>
      <c r="E295" s="22" t="s">
        <v>723</v>
      </c>
      <c r="F295" s="22" t="s">
        <v>739</v>
      </c>
      <c r="G295" s="22" t="s">
        <v>150</v>
      </c>
      <c r="H295" s="24" t="str">
        <f>Tabela46[[#This Row],[Categoria]]&amp;" - "&amp;Tabela46[[#This Row],[Objeto]]</f>
        <v>Obras e Reformas - Área de Risco: Contenção de Encosta na Grota do Surucucu</v>
      </c>
      <c r="I295" s="24" t="e">
        <f ca="1">Tabela46[[#This Row],[Código do PO]]&amp;" - "&amp;Tabela46[[#This Row],[Nome do PO]]</f>
        <v>#REF!</v>
      </c>
      <c r="J295" s="24" t="s">
        <v>739</v>
      </c>
    </row>
    <row r="296" spans="1:10" ht="30" x14ac:dyDescent="0.25">
      <c r="A296" s="20" t="e">
        <f ca="1">TEXT(Tabela46[[#This Row],[Código da Categoria]],"000")&amp;"."&amp;TEXT(Tabela46[[#This Row],[Código do Objeto]],"00000")</f>
        <v>#REF!</v>
      </c>
      <c r="B296" s="21" t="e">
        <f>VLOOKUP(Tabela46[[#This Row],[Categoria]],[1]!Tabela4[#Data],2,FALSE)</f>
        <v>#REF!</v>
      </c>
      <c r="C296" s="22" t="str">
        <f t="shared" si="0"/>
        <v>B1:B296</v>
      </c>
      <c r="D296" s="23">
        <f ca="1">COUNTIF(INDIRECT(Tabela46[[#This Row],[Aux01]]),Tabela46[[#This Row],[Código da Categoria]])</f>
        <v>23</v>
      </c>
      <c r="E296" s="22" t="s">
        <v>723</v>
      </c>
      <c r="F296" s="22" t="s">
        <v>740</v>
      </c>
      <c r="G296" s="22" t="s">
        <v>150</v>
      </c>
      <c r="H296" s="24" t="str">
        <f>Tabela46[[#This Row],[Categoria]]&amp;" - "&amp;Tabela46[[#This Row],[Objeto]]</f>
        <v>Obras e Reformas - Área de Risco: Contenção de Encosta no Caramujo</v>
      </c>
      <c r="I296" s="24" t="e">
        <f ca="1">Tabela46[[#This Row],[Código do PO]]&amp;" - "&amp;Tabela46[[#This Row],[Nome do PO]]</f>
        <v>#REF!</v>
      </c>
      <c r="J296" s="24" t="s">
        <v>740</v>
      </c>
    </row>
    <row r="297" spans="1:10" ht="30" x14ac:dyDescent="0.25">
      <c r="A297" s="20" t="e">
        <f ca="1">TEXT(Tabela46[[#This Row],[Código da Categoria]],"000")&amp;"."&amp;TEXT(Tabela46[[#This Row],[Código do Objeto]],"00000")</f>
        <v>#REF!</v>
      </c>
      <c r="B297" s="21" t="e">
        <f>VLOOKUP(Tabela46[[#This Row],[Categoria]],[1]!Tabela4[#Data],2,FALSE)</f>
        <v>#REF!</v>
      </c>
      <c r="C297" s="22" t="str">
        <f t="shared" si="0"/>
        <v>B1:B297</v>
      </c>
      <c r="D297" s="23">
        <f ca="1">COUNTIF(INDIRECT(Tabela46[[#This Row],[Aux01]]),Tabela46[[#This Row],[Código da Categoria]])</f>
        <v>24</v>
      </c>
      <c r="E297" s="22" t="s">
        <v>723</v>
      </c>
      <c r="F297" s="22" t="s">
        <v>741</v>
      </c>
      <c r="G297" s="22" t="s">
        <v>150</v>
      </c>
      <c r="H297" s="24" t="str">
        <f>Tabela46[[#This Row],[Categoria]]&amp;" - "&amp;Tabela46[[#This Row],[Objeto]]</f>
        <v>Obras e Reformas - Área de Risco: Contenção de Encosta em Santa Rosa</v>
      </c>
      <c r="I297" s="24" t="e">
        <f ca="1">Tabela46[[#This Row],[Código do PO]]&amp;" - "&amp;Tabela46[[#This Row],[Nome do PO]]</f>
        <v>#REF!</v>
      </c>
      <c r="J297" s="24" t="s">
        <v>741</v>
      </c>
    </row>
    <row r="298" spans="1:10" ht="30" x14ac:dyDescent="0.25">
      <c r="A298" s="20" t="e">
        <f ca="1">TEXT(Tabela46[[#This Row],[Código da Categoria]],"000")&amp;"."&amp;TEXT(Tabela46[[#This Row],[Código do Objeto]],"00000")</f>
        <v>#REF!</v>
      </c>
      <c r="B298" s="21" t="e">
        <f>VLOOKUP(Tabela46[[#This Row],[Categoria]],[1]!Tabela4[#Data],2,FALSE)</f>
        <v>#REF!</v>
      </c>
      <c r="C298" s="22" t="str">
        <f t="shared" si="0"/>
        <v>B1:B298</v>
      </c>
      <c r="D298" s="23">
        <f ca="1">COUNTIF(INDIRECT(Tabela46[[#This Row],[Aux01]]),Tabela46[[#This Row],[Código da Categoria]])</f>
        <v>25</v>
      </c>
      <c r="E298" s="22" t="s">
        <v>723</v>
      </c>
      <c r="F298" s="22" t="s">
        <v>742</v>
      </c>
      <c r="G298" s="22" t="s">
        <v>150</v>
      </c>
      <c r="H298" s="24" t="str">
        <f>Tabela46[[#This Row],[Categoria]]&amp;" - "&amp;Tabela46[[#This Row],[Objeto]]</f>
        <v>Obras e Reformas - Área de Risco: Contenção de Encosta no Morro dos Marítimos</v>
      </c>
      <c r="I298" s="24" t="e">
        <f ca="1">Tabela46[[#This Row],[Código do PO]]&amp;" - "&amp;Tabela46[[#This Row],[Nome do PO]]</f>
        <v>#REF!</v>
      </c>
      <c r="J298" s="24" t="s">
        <v>742</v>
      </c>
    </row>
    <row r="299" spans="1:10" ht="30" x14ac:dyDescent="0.25">
      <c r="A299" s="20" t="e">
        <f ca="1">TEXT(Tabela46[[#This Row],[Código da Categoria]],"000")&amp;"."&amp;TEXT(Tabela46[[#This Row],[Código do Objeto]],"00000")</f>
        <v>#REF!</v>
      </c>
      <c r="B299" s="21" t="e">
        <f>VLOOKUP(Tabela46[[#This Row],[Categoria]],[1]!Tabela4[#Data],2,FALSE)</f>
        <v>#REF!</v>
      </c>
      <c r="C299" s="22" t="str">
        <f t="shared" si="0"/>
        <v>B1:B299</v>
      </c>
      <c r="D299" s="23">
        <f ca="1">COUNTIF(INDIRECT(Tabela46[[#This Row],[Aux01]]),Tabela46[[#This Row],[Código da Categoria]])</f>
        <v>26</v>
      </c>
      <c r="E299" s="22" t="s">
        <v>723</v>
      </c>
      <c r="F299" s="22" t="s">
        <v>743</v>
      </c>
      <c r="G299" s="22" t="s">
        <v>150</v>
      </c>
      <c r="H299" s="24" t="str">
        <f>Tabela46[[#This Row],[Categoria]]&amp;" - "&amp;Tabela46[[#This Row],[Objeto]]</f>
        <v>Obras e Reformas - Área de Risco: Contenção de Encosta no Fonseca</v>
      </c>
      <c r="I299" s="24" t="e">
        <f ca="1">Tabela46[[#This Row],[Código do PO]]&amp;" - "&amp;Tabela46[[#This Row],[Nome do PO]]</f>
        <v>#REF!</v>
      </c>
      <c r="J299" s="24" t="s">
        <v>743</v>
      </c>
    </row>
    <row r="300" spans="1:10" ht="30" x14ac:dyDescent="0.25">
      <c r="A300" s="20" t="e">
        <f ca="1">TEXT(Tabela46[[#This Row],[Código da Categoria]],"000")&amp;"."&amp;TEXT(Tabela46[[#This Row],[Código do Objeto]],"00000")</f>
        <v>#REF!</v>
      </c>
      <c r="B300" s="21" t="e">
        <f>VLOOKUP(Tabela46[[#This Row],[Categoria]],[1]!Tabela4[#Data],2,FALSE)</f>
        <v>#REF!</v>
      </c>
      <c r="C300" s="22" t="str">
        <f t="shared" si="0"/>
        <v>B1:B300</v>
      </c>
      <c r="D300" s="23">
        <f ca="1">COUNTIF(INDIRECT(Tabela46[[#This Row],[Aux01]]),Tabela46[[#This Row],[Código da Categoria]])</f>
        <v>27</v>
      </c>
      <c r="E300" s="22" t="s">
        <v>723</v>
      </c>
      <c r="F300" s="22" t="s">
        <v>744</v>
      </c>
      <c r="G300" s="22" t="s">
        <v>150</v>
      </c>
      <c r="H300" s="24" t="str">
        <f>Tabela46[[#This Row],[Categoria]]&amp;" - "&amp;Tabela46[[#This Row],[Objeto]]</f>
        <v>Obras e Reformas - Construção do Parque das Águas Escondidas</v>
      </c>
      <c r="I300" s="24" t="e">
        <f ca="1">Tabela46[[#This Row],[Código do PO]]&amp;" - "&amp;Tabela46[[#This Row],[Nome do PO]]</f>
        <v>#REF!</v>
      </c>
      <c r="J300" s="24" t="s">
        <v>744</v>
      </c>
    </row>
    <row r="301" spans="1:10" ht="45" x14ac:dyDescent="0.25">
      <c r="A301" s="20" t="e">
        <f ca="1">TEXT(Tabela46[[#This Row],[Código da Categoria]],"000")&amp;"."&amp;TEXT(Tabela46[[#This Row],[Código do Objeto]],"00000")</f>
        <v>#REF!</v>
      </c>
      <c r="B301" s="21" t="e">
        <f>VLOOKUP(Tabela46[[#This Row],[Categoria]],[1]!Tabela4[#Data],2,FALSE)</f>
        <v>#REF!</v>
      </c>
      <c r="C301" s="22" t="str">
        <f t="shared" si="0"/>
        <v>B1:B301</v>
      </c>
      <c r="D301" s="23">
        <f ca="1">COUNTIF(INDIRECT(Tabela46[[#This Row],[Aux01]]),Tabela46[[#This Row],[Código da Categoria]])</f>
        <v>28</v>
      </c>
      <c r="E301" s="22" t="s">
        <v>723</v>
      </c>
      <c r="F301" s="22" t="s">
        <v>745</v>
      </c>
      <c r="G301" s="22" t="s">
        <v>150</v>
      </c>
      <c r="H301" s="24" t="str">
        <f>Tabela46[[#This Row],[Categoria]]&amp;" - "&amp;Tabela46[[#This Row],[Objeto]]</f>
        <v>Obras e Reformas - Construção de Vestiário e Estacionamento no Capim Melado</v>
      </c>
      <c r="I301" s="24" t="e">
        <f ca="1">Tabela46[[#This Row],[Código do PO]]&amp;" - "&amp;Tabela46[[#This Row],[Nome do PO]]</f>
        <v>#REF!</v>
      </c>
      <c r="J301" s="24" t="s">
        <v>745</v>
      </c>
    </row>
    <row r="302" spans="1:10" x14ac:dyDescent="0.25">
      <c r="A302" s="20" t="e">
        <f ca="1">TEXT(Tabela46[[#This Row],[Código da Categoria]],"000")&amp;"."&amp;TEXT(Tabela46[[#This Row],[Código do Objeto]],"00000")</f>
        <v>#REF!</v>
      </c>
      <c r="B302" s="21" t="e">
        <f>VLOOKUP(Tabela46[[#This Row],[Categoria]],[1]!Tabela4[#Data],2,FALSE)</f>
        <v>#REF!</v>
      </c>
      <c r="C302" s="22" t="str">
        <f t="shared" si="0"/>
        <v>B1:B302</v>
      </c>
      <c r="D302" s="23">
        <f ca="1">COUNTIF(INDIRECT(Tabela46[[#This Row],[Aux01]]),Tabela46[[#This Row],[Código da Categoria]])</f>
        <v>29</v>
      </c>
      <c r="E302" s="22" t="s">
        <v>723</v>
      </c>
      <c r="F302" s="22" t="s">
        <v>746</v>
      </c>
      <c r="G302" s="22" t="s">
        <v>150</v>
      </c>
      <c r="H302" s="24" t="str">
        <f>Tabela46[[#This Row],[Categoria]]&amp;" - "&amp;Tabela46[[#This Row],[Objeto]]</f>
        <v>Obras e Reformas - Centro da Guarda Civil</v>
      </c>
      <c r="I302" s="24" t="e">
        <f ca="1">Tabela46[[#This Row],[Código do PO]]&amp;" - "&amp;Tabela46[[#This Row],[Nome do PO]]</f>
        <v>#REF!</v>
      </c>
      <c r="J302" s="24" t="s">
        <v>747</v>
      </c>
    </row>
    <row r="303" spans="1:10" ht="30" x14ac:dyDescent="0.25">
      <c r="A303" s="20" t="e">
        <f ca="1">TEXT(Tabela46[[#This Row],[Código da Categoria]],"000")&amp;"."&amp;TEXT(Tabela46[[#This Row],[Código do Objeto]],"00000")</f>
        <v>#REF!</v>
      </c>
      <c r="B303" s="21" t="e">
        <f>VLOOKUP(Tabela46[[#This Row],[Categoria]],[1]!Tabela4[#Data],2,FALSE)</f>
        <v>#REF!</v>
      </c>
      <c r="C303" s="22" t="str">
        <f t="shared" si="0"/>
        <v>B1:B303</v>
      </c>
      <c r="D303" s="23">
        <f ca="1">COUNTIF(INDIRECT(Tabela46[[#This Row],[Aux01]]),Tabela46[[#This Row],[Código da Categoria]])</f>
        <v>30</v>
      </c>
      <c r="E303" s="22" t="s">
        <v>723</v>
      </c>
      <c r="F303" s="22" t="s">
        <v>748</v>
      </c>
      <c r="G303" s="22" t="s">
        <v>150</v>
      </c>
      <c r="H303" s="24" t="str">
        <f>Tabela46[[#This Row],[Categoria]]&amp;" - "&amp;Tabela46[[#This Row],[Objeto]]</f>
        <v>Obras e Reformas - Pavimentação e Drenagem no Jardim Imbuí</v>
      </c>
      <c r="I303" s="24" t="e">
        <f ca="1">Tabela46[[#This Row],[Código do PO]]&amp;" - "&amp;Tabela46[[#This Row],[Nome do PO]]</f>
        <v>#REF!</v>
      </c>
      <c r="J303" s="24" t="s">
        <v>749</v>
      </c>
    </row>
    <row r="304" spans="1:10" x14ac:dyDescent="0.25">
      <c r="A304" s="20" t="e">
        <f ca="1">TEXT(Tabela46[[#This Row],[Código da Categoria]],"000")&amp;"."&amp;TEXT(Tabela46[[#This Row],[Código do Objeto]],"00000")</f>
        <v>#REF!</v>
      </c>
      <c r="B304" s="21" t="e">
        <f>VLOOKUP(Tabela46[[#This Row],[Categoria]],[1]!Tabela4[#Data],2,FALSE)</f>
        <v>#REF!</v>
      </c>
      <c r="C304" s="22" t="str">
        <f t="shared" si="0"/>
        <v>B1:B304</v>
      </c>
      <c r="D304" s="23">
        <f ca="1">COUNTIF(INDIRECT(Tabela46[[#This Row],[Aux01]]),Tabela46[[#This Row],[Código da Categoria]])</f>
        <v>31</v>
      </c>
      <c r="E304" s="22" t="s">
        <v>723</v>
      </c>
      <c r="F304" s="22" t="s">
        <v>750</v>
      </c>
      <c r="G304" s="22" t="s">
        <v>150</v>
      </c>
      <c r="H304" s="24" t="str">
        <f>Tabela46[[#This Row],[Categoria]]&amp;" - "&amp;Tabela46[[#This Row],[Objeto]]</f>
        <v>Obras e Reformas - Centro Tecnológico Viradouro</v>
      </c>
      <c r="I304" s="24" t="e">
        <f ca="1">Tabela46[[#This Row],[Código do PO]]&amp;" - "&amp;Tabela46[[#This Row],[Nome do PO]]</f>
        <v>#REF!</v>
      </c>
      <c r="J304" s="24" t="s">
        <v>751</v>
      </c>
    </row>
    <row r="305" spans="1:10" ht="30" x14ac:dyDescent="0.25">
      <c r="A305" s="20" t="e">
        <f ca="1">TEXT(Tabela46[[#This Row],[Código da Categoria]],"000")&amp;"."&amp;TEXT(Tabela46[[#This Row],[Código do Objeto]],"00000")</f>
        <v>#REF!</v>
      </c>
      <c r="B305" s="21" t="e">
        <f>VLOOKUP(Tabela46[[#This Row],[Categoria]],[1]!Tabela4[#Data],2,FALSE)</f>
        <v>#REF!</v>
      </c>
      <c r="C305" s="22" t="str">
        <f t="shared" si="0"/>
        <v>B1:B305</v>
      </c>
      <c r="D305" s="23">
        <f ca="1">COUNTIF(INDIRECT(Tabela46[[#This Row],[Aux01]]),Tabela46[[#This Row],[Código da Categoria]])</f>
        <v>32</v>
      </c>
      <c r="E305" s="22" t="s">
        <v>723</v>
      </c>
      <c r="F305" s="22" t="s">
        <v>752</v>
      </c>
      <c r="G305" s="22" t="s">
        <v>150</v>
      </c>
      <c r="H305" s="24" t="str">
        <f>Tabela46[[#This Row],[Categoria]]&amp;" - "&amp;Tabela46[[#This Row],[Objeto]]</f>
        <v>Obras e Reformas - Escola Municipal Fagundes Varella</v>
      </c>
      <c r="I305" s="24" t="e">
        <f ca="1">Tabela46[[#This Row],[Código do PO]]&amp;" - "&amp;Tabela46[[#This Row],[Nome do PO]]</f>
        <v>#REF!</v>
      </c>
      <c r="J305" s="24" t="s">
        <v>753</v>
      </c>
    </row>
    <row r="306" spans="1:10" ht="45" x14ac:dyDescent="0.25">
      <c r="A306" s="20" t="e">
        <f ca="1">TEXT(Tabela46[[#This Row],[Código da Categoria]],"000")&amp;"."&amp;TEXT(Tabela46[[#This Row],[Código do Objeto]],"00000")</f>
        <v>#REF!</v>
      </c>
      <c r="B306" s="21" t="e">
        <f>VLOOKUP(Tabela46[[#This Row],[Categoria]],[1]!Tabela4[#Data],2,FALSE)</f>
        <v>#REF!</v>
      </c>
      <c r="C306" s="22" t="str">
        <f t="shared" si="0"/>
        <v>B1:B306</v>
      </c>
      <c r="D306" s="23">
        <f ca="1">COUNTIF(INDIRECT(Tabela46[[#This Row],[Aux01]]),Tabela46[[#This Row],[Código da Categoria]])</f>
        <v>33</v>
      </c>
      <c r="E306" s="22" t="s">
        <v>723</v>
      </c>
      <c r="F306" s="22" t="s">
        <v>754</v>
      </c>
      <c r="G306" s="22" t="s">
        <v>150</v>
      </c>
      <c r="H306" s="24" t="str">
        <f>Tabela46[[#This Row],[Categoria]]&amp;" - "&amp;Tabela46[[#This Row],[Objeto]]</f>
        <v>Obras e Reformas - Área de Risco: Contenção de Encosta na rua N.S. de Lourdes no Maceió</v>
      </c>
      <c r="I306" s="24" t="e">
        <f ca="1">Tabela46[[#This Row],[Código do PO]]&amp;" - "&amp;Tabela46[[#This Row],[Nome do PO]]</f>
        <v>#REF!</v>
      </c>
      <c r="J306" s="24" t="s">
        <v>754</v>
      </c>
    </row>
    <row r="307" spans="1:10" x14ac:dyDescent="0.25">
      <c r="A307" s="20" t="e">
        <f ca="1">TEXT(Tabela46[[#This Row],[Código da Categoria]],"000")&amp;"."&amp;TEXT(Tabela46[[#This Row],[Código do Objeto]],"00000")</f>
        <v>#REF!</v>
      </c>
      <c r="B307" s="21" t="e">
        <f>VLOOKUP(Tabela46[[#This Row],[Categoria]],[1]!Tabela4[#Data],2,FALSE)</f>
        <v>#REF!</v>
      </c>
      <c r="C307" s="22" t="str">
        <f t="shared" si="0"/>
        <v>B1:B307</v>
      </c>
      <c r="D307" s="23">
        <f ca="1">COUNTIF(INDIRECT(Tabela46[[#This Row],[Aux01]]),Tabela46[[#This Row],[Código da Categoria]])</f>
        <v>34</v>
      </c>
      <c r="E307" s="22" t="s">
        <v>723</v>
      </c>
      <c r="F307" s="22" t="s">
        <v>755</v>
      </c>
      <c r="G307" s="22" t="s">
        <v>150</v>
      </c>
      <c r="H307" s="24" t="str">
        <f>Tabela46[[#This Row],[Categoria]]&amp;" - "&amp;Tabela46[[#This Row],[Objeto]]</f>
        <v>Obras e Reformas - Revitalização da Orla do Centro</v>
      </c>
      <c r="I307" s="24" t="e">
        <f ca="1">Tabela46[[#This Row],[Código do PO]]&amp;" - "&amp;Tabela46[[#This Row],[Nome do PO]]</f>
        <v>#REF!</v>
      </c>
      <c r="J307" s="24" t="s">
        <v>756</v>
      </c>
    </row>
    <row r="308" spans="1:10" x14ac:dyDescent="0.25">
      <c r="A308" s="20" t="e">
        <f ca="1">TEXT(Tabela46[[#This Row],[Código da Categoria]],"000")&amp;"."&amp;TEXT(Tabela46[[#This Row],[Código do Objeto]],"00000")</f>
        <v>#REF!</v>
      </c>
      <c r="B308" s="21" t="e">
        <f>VLOOKUP(Tabela46[[#This Row],[Categoria]],[1]!Tabela4[#Data],2,FALSE)</f>
        <v>#REF!</v>
      </c>
      <c r="C308" s="22" t="str">
        <f t="shared" si="0"/>
        <v>B1:B308</v>
      </c>
      <c r="D308" s="23">
        <f ca="1">COUNTIF(INDIRECT(Tabela46[[#This Row],[Aux01]]),Tabela46[[#This Row],[Código da Categoria]])</f>
        <v>35</v>
      </c>
      <c r="E308" s="22" t="s">
        <v>723</v>
      </c>
      <c r="F308" s="22" t="s">
        <v>757</v>
      </c>
      <c r="G308" s="22" t="s">
        <v>150</v>
      </c>
      <c r="H308" s="24" t="str">
        <f>Tabela46[[#This Row],[Categoria]]&amp;" - "&amp;Tabela46[[#This Row],[Objeto]]</f>
        <v>Obras e Reformas - Programa Calçada Livre</v>
      </c>
      <c r="I308" s="24" t="e">
        <f ca="1">Tabela46[[#This Row],[Código do PO]]&amp;" - "&amp;Tabela46[[#This Row],[Nome do PO]]</f>
        <v>#REF!</v>
      </c>
      <c r="J308" s="24" t="s">
        <v>758</v>
      </c>
    </row>
    <row r="309" spans="1:10" ht="30" x14ac:dyDescent="0.25">
      <c r="A309" s="20" t="e">
        <f ca="1">TEXT(Tabela46[[#This Row],[Código da Categoria]],"000")&amp;"."&amp;TEXT(Tabela46[[#This Row],[Código do Objeto]],"00000")</f>
        <v>#REF!</v>
      </c>
      <c r="B309" s="21" t="e">
        <f>VLOOKUP(Tabela46[[#This Row],[Categoria]],[1]!Tabela4[#Data],2,FALSE)</f>
        <v>#REF!</v>
      </c>
      <c r="C309" s="22" t="str">
        <f t="shared" si="0"/>
        <v>B1:B309</v>
      </c>
      <c r="D309" s="23">
        <f ca="1">COUNTIF(INDIRECT(Tabela46[[#This Row],[Aux01]]),Tabela46[[#This Row],[Código da Categoria]])</f>
        <v>36</v>
      </c>
      <c r="E309" s="22" t="s">
        <v>723</v>
      </c>
      <c r="F309" s="22" t="s">
        <v>759</v>
      </c>
      <c r="G309" s="22" t="s">
        <v>150</v>
      </c>
      <c r="H309" s="24" t="str">
        <f>Tabela46[[#This Row],[Categoria]]&amp;" - "&amp;Tabela46[[#This Row],[Objeto]]</f>
        <v>Obras e Reformas - Revitalização da Alameda</v>
      </c>
      <c r="I309" s="24" t="e">
        <f ca="1">Tabela46[[#This Row],[Código do PO]]&amp;" - "&amp;Tabela46[[#This Row],[Nome do PO]]</f>
        <v>#REF!</v>
      </c>
      <c r="J309" s="24" t="s">
        <v>760</v>
      </c>
    </row>
    <row r="310" spans="1:10" ht="30" x14ac:dyDescent="0.25">
      <c r="A310" s="20" t="e">
        <f ca="1">TEXT(Tabela46[[#This Row],[Código da Categoria]],"000")&amp;"."&amp;TEXT(Tabela46[[#This Row],[Código do Objeto]],"00000")</f>
        <v>#REF!</v>
      </c>
      <c r="B310" s="21" t="e">
        <f>VLOOKUP(Tabela46[[#This Row],[Categoria]],[1]!Tabela4[#Data],2,FALSE)</f>
        <v>#REF!</v>
      </c>
      <c r="C310" s="22" t="str">
        <f t="shared" si="0"/>
        <v>B1:B310</v>
      </c>
      <c r="D310" s="23">
        <f ca="1">COUNTIF(INDIRECT(Tabela46[[#This Row],[Aux01]]),Tabela46[[#This Row],[Código da Categoria]])</f>
        <v>37</v>
      </c>
      <c r="E310" s="22" t="s">
        <v>723</v>
      </c>
      <c r="F310" s="22" t="s">
        <v>761</v>
      </c>
      <c r="G310" s="22" t="s">
        <v>150</v>
      </c>
      <c r="H310" s="24" t="str">
        <f>Tabela46[[#This Row],[Categoria]]&amp;" - "&amp;Tabela46[[#This Row],[Objeto]]</f>
        <v>Obras e Reformas - Urbanização: Comunidades Viradouro e União</v>
      </c>
      <c r="I310" s="24" t="e">
        <f ca="1">Tabela46[[#This Row],[Código do PO]]&amp;" - "&amp;Tabela46[[#This Row],[Nome do PO]]</f>
        <v>#REF!</v>
      </c>
      <c r="J310" s="24" t="s">
        <v>762</v>
      </c>
    </row>
    <row r="311" spans="1:10" ht="30" x14ac:dyDescent="0.25">
      <c r="A311" s="20" t="e">
        <f ca="1">TEXT(Tabela46[[#This Row],[Código da Categoria]],"000")&amp;"."&amp;TEXT(Tabela46[[#This Row],[Código do Objeto]],"00000")</f>
        <v>#REF!</v>
      </c>
      <c r="B311" s="21" t="e">
        <f>VLOOKUP(Tabela46[[#This Row],[Categoria]],[1]!Tabela4[#Data],2,FALSE)</f>
        <v>#REF!</v>
      </c>
      <c r="C311" s="22" t="str">
        <f t="shared" si="0"/>
        <v>B1:B311</v>
      </c>
      <c r="D311" s="23">
        <f ca="1">COUNTIF(INDIRECT(Tabela46[[#This Row],[Aux01]]),Tabela46[[#This Row],[Código da Categoria]])</f>
        <v>38</v>
      </c>
      <c r="E311" s="22" t="s">
        <v>723</v>
      </c>
      <c r="F311" s="22" t="s">
        <v>763</v>
      </c>
      <c r="G311" s="22" t="s">
        <v>143</v>
      </c>
      <c r="H311" s="24" t="str">
        <f>Tabela46[[#This Row],[Categoria]]&amp;" - "&amp;Tabela46[[#This Row],[Objeto]]</f>
        <v>Obras e Reformas - Demolição de Edificações</v>
      </c>
      <c r="I311" s="24" t="e">
        <f ca="1">Tabela46[[#This Row],[Código do PO]]&amp;" - "&amp;Tabela46[[#This Row],[Nome do PO]]</f>
        <v>#REF!</v>
      </c>
      <c r="J311" s="24" t="s">
        <v>764</v>
      </c>
    </row>
    <row r="312" spans="1:10" ht="45" x14ac:dyDescent="0.25">
      <c r="A312" s="20" t="e">
        <f ca="1">TEXT(Tabela46[[#This Row],[Código da Categoria]],"000")&amp;"."&amp;TEXT(Tabela46[[#This Row],[Código do Objeto]],"00000")</f>
        <v>#REF!</v>
      </c>
      <c r="B312" s="21" t="e">
        <f>VLOOKUP(Tabela46[[#This Row],[Categoria]],[1]!Tabela4[#Data],2,FALSE)</f>
        <v>#REF!</v>
      </c>
      <c r="C312" s="22" t="str">
        <f t="shared" si="0"/>
        <v>B1:B312</v>
      </c>
      <c r="D312" s="23">
        <f ca="1">COUNTIF(INDIRECT(Tabela46[[#This Row],[Aux01]]),Tabela46[[#This Row],[Código da Categoria]])</f>
        <v>39</v>
      </c>
      <c r="E312" s="22" t="s">
        <v>723</v>
      </c>
      <c r="F312" s="22" t="s">
        <v>765</v>
      </c>
      <c r="G312" s="22" t="s">
        <v>150</v>
      </c>
      <c r="H312" s="24" t="str">
        <f>Tabela46[[#This Row],[Categoria]]&amp;" - "&amp;Tabela46[[#This Row],[Objeto]]</f>
        <v>Obras e Reformas - Área de Risco: Contenção de Encosta na Rua Ludovico da Rocha no Maceió</v>
      </c>
      <c r="I312" s="24" t="e">
        <f ca="1">Tabela46[[#This Row],[Código do PO]]&amp;" - "&amp;Tabela46[[#This Row],[Nome do PO]]</f>
        <v>#REF!</v>
      </c>
      <c r="J312" s="24" t="s">
        <v>766</v>
      </c>
    </row>
    <row r="313" spans="1:10" x14ac:dyDescent="0.25">
      <c r="A313" s="20" t="e">
        <f ca="1">TEXT(Tabela46[[#This Row],[Código da Categoria]],"000")&amp;"."&amp;TEXT(Tabela46[[#This Row],[Código do Objeto]],"00000")</f>
        <v>#REF!</v>
      </c>
      <c r="B313" s="21" t="e">
        <f>VLOOKUP(Tabela46[[#This Row],[Categoria]],[1]!Tabela4[#Data],2,FALSE)</f>
        <v>#REF!</v>
      </c>
      <c r="C313" s="22" t="str">
        <f t="shared" si="0"/>
        <v>B1:B313</v>
      </c>
      <c r="D313" s="23">
        <f ca="1">COUNTIF(INDIRECT(Tabela46[[#This Row],[Aux01]]),Tabela46[[#This Row],[Código da Categoria]])</f>
        <v>40</v>
      </c>
      <c r="E313" s="22" t="s">
        <v>723</v>
      </c>
      <c r="F313" s="22" t="s">
        <v>767</v>
      </c>
      <c r="G313" s="22" t="s">
        <v>150</v>
      </c>
      <c r="H313" s="24" t="str">
        <f>Tabela46[[#This Row],[Categoria]]&amp;" - "&amp;Tabela46[[#This Row],[Objeto]]</f>
        <v>Obras e Reformas - Área de Lazer: Rua Faria no Sapê</v>
      </c>
      <c r="I313" s="24" t="e">
        <f ca="1">Tabela46[[#This Row],[Código do PO]]&amp;" - "&amp;Tabela46[[#This Row],[Nome do PO]]</f>
        <v>#REF!</v>
      </c>
      <c r="J313" s="24" t="s">
        <v>768</v>
      </c>
    </row>
    <row r="314" spans="1:10" ht="30" x14ac:dyDescent="0.25">
      <c r="A314" s="20" t="e">
        <f ca="1">TEXT(Tabela46[[#This Row],[Código da Categoria]],"000")&amp;"."&amp;TEXT(Tabela46[[#This Row],[Código do Objeto]],"00000")</f>
        <v>#REF!</v>
      </c>
      <c r="B314" s="21" t="e">
        <f>VLOOKUP(Tabela46[[#This Row],[Categoria]],[1]!Tabela4[#Data],2,FALSE)</f>
        <v>#REF!</v>
      </c>
      <c r="C314" s="22" t="str">
        <f t="shared" si="0"/>
        <v>B1:B314</v>
      </c>
      <c r="D314" s="23">
        <f ca="1">COUNTIF(INDIRECT(Tabela46[[#This Row],[Aux01]]),Tabela46[[#This Row],[Código da Categoria]])</f>
        <v>41</v>
      </c>
      <c r="E314" s="22" t="s">
        <v>723</v>
      </c>
      <c r="F314" s="22" t="s">
        <v>769</v>
      </c>
      <c r="G314" s="22" t="s">
        <v>150</v>
      </c>
      <c r="H314" s="24" t="str">
        <f>Tabela46[[#This Row],[Categoria]]&amp;" - "&amp;Tabela46[[#This Row],[Objeto]]</f>
        <v>Obras e Reformas - Área de Lazer: Fazendinha no Sapê</v>
      </c>
      <c r="I314" s="24" t="e">
        <f ca="1">Tabela46[[#This Row],[Código do PO]]&amp;" - "&amp;Tabela46[[#This Row],[Nome do PO]]</f>
        <v>#REF!</v>
      </c>
      <c r="J314" s="24" t="s">
        <v>768</v>
      </c>
    </row>
    <row r="315" spans="1:10" ht="30" x14ac:dyDescent="0.25">
      <c r="A315" s="20" t="e">
        <f ca="1">TEXT(Tabela46[[#This Row],[Código da Categoria]],"000")&amp;"."&amp;TEXT(Tabela46[[#This Row],[Código do Objeto]],"00000")</f>
        <v>#REF!</v>
      </c>
      <c r="B315" s="21" t="e">
        <f>VLOOKUP(Tabela46[[#This Row],[Categoria]],[1]!Tabela4[#Data],2,FALSE)</f>
        <v>#REF!</v>
      </c>
      <c r="C315" s="22" t="str">
        <f t="shared" si="0"/>
        <v>B1:B315</v>
      </c>
      <c r="D315" s="23">
        <f ca="1">COUNTIF(INDIRECT(Tabela46[[#This Row],[Aux01]]),Tabela46[[#This Row],[Código da Categoria]])</f>
        <v>42</v>
      </c>
      <c r="E315" s="22" t="s">
        <v>723</v>
      </c>
      <c r="F315" s="22" t="s">
        <v>770</v>
      </c>
      <c r="G315" s="22" t="s">
        <v>150</v>
      </c>
      <c r="H315" s="24" t="str">
        <f>Tabela46[[#This Row],[Categoria]]&amp;" - "&amp;Tabela46[[#This Row],[Objeto]]</f>
        <v>Obras e Reformas - Macrodrenagem do Canal de Santo Antônio (Bacia 2)</v>
      </c>
      <c r="I315" s="24" t="e">
        <f ca="1">Tabela46[[#This Row],[Código do PO]]&amp;" - "&amp;Tabela46[[#This Row],[Nome do PO]]</f>
        <v>#REF!</v>
      </c>
      <c r="J315" s="24" t="s">
        <v>771</v>
      </c>
    </row>
    <row r="316" spans="1:10" ht="45" x14ac:dyDescent="0.25">
      <c r="A316" s="20" t="e">
        <f ca="1">TEXT(Tabela46[[#This Row],[Código da Categoria]],"000")&amp;"."&amp;TEXT(Tabela46[[#This Row],[Código do Objeto]],"00000")</f>
        <v>#REF!</v>
      </c>
      <c r="B316" s="21" t="e">
        <f>VLOOKUP(Tabela46[[#This Row],[Categoria]],[1]!Tabela4[#Data],2,FALSE)</f>
        <v>#REF!</v>
      </c>
      <c r="C316" s="22" t="str">
        <f t="shared" si="0"/>
        <v>B1:B316</v>
      </c>
      <c r="D316" s="23">
        <f ca="1">COUNTIF(INDIRECT(Tabela46[[#This Row],[Aux01]]),Tabela46[[#This Row],[Código da Categoria]])</f>
        <v>43</v>
      </c>
      <c r="E316" s="22" t="s">
        <v>723</v>
      </c>
      <c r="F316" s="22" t="s">
        <v>772</v>
      </c>
      <c r="G316" s="22" t="s">
        <v>150</v>
      </c>
      <c r="H316" s="24" t="str">
        <f>Tabela46[[#This Row],[Categoria]]&amp;" - "&amp;Tabela46[[#This Row],[Objeto]]</f>
        <v>Obras e Reformas - Macrodrenagem do Canal de Santo Antônio (Bacia 2 - Contrapartida)</v>
      </c>
      <c r="I316" s="24" t="e">
        <f ca="1">Tabela46[[#This Row],[Código do PO]]&amp;" - "&amp;Tabela46[[#This Row],[Nome do PO]]</f>
        <v>#REF!</v>
      </c>
      <c r="J316" s="24" t="s">
        <v>773</v>
      </c>
    </row>
    <row r="317" spans="1:10" ht="30" x14ac:dyDescent="0.25">
      <c r="A317" s="20" t="e">
        <f ca="1">TEXT(Tabela46[[#This Row],[Código da Categoria]],"000")&amp;"."&amp;TEXT(Tabela46[[#This Row],[Código do Objeto]],"00000")</f>
        <v>#REF!</v>
      </c>
      <c r="B317" s="21" t="e">
        <f>VLOOKUP(Tabela46[[#This Row],[Categoria]],[1]!Tabela4[#Data],2,FALSE)</f>
        <v>#REF!</v>
      </c>
      <c r="C317" s="22" t="str">
        <f t="shared" si="0"/>
        <v>B1:B317</v>
      </c>
      <c r="D317" s="23">
        <f ca="1">COUNTIF(INDIRECT(Tabela46[[#This Row],[Aux01]]),Tabela46[[#This Row],[Código da Categoria]])</f>
        <v>44</v>
      </c>
      <c r="E317" s="22" t="s">
        <v>723</v>
      </c>
      <c r="F317" s="22" t="s">
        <v>774</v>
      </c>
      <c r="G317" s="22" t="s">
        <v>150</v>
      </c>
      <c r="H317" s="24" t="str">
        <f>Tabela46[[#This Row],[Categoria]]&amp;" - "&amp;Tabela46[[#This Row],[Objeto]]</f>
        <v>Obras e Reformas - Revitalização do Calçadão da Praia de Piratininga</v>
      </c>
      <c r="I317" s="24" t="e">
        <f ca="1">Tabela46[[#This Row],[Código do PO]]&amp;" - "&amp;Tabela46[[#This Row],[Nome do PO]]</f>
        <v>#REF!</v>
      </c>
      <c r="J317" s="24" t="s">
        <v>775</v>
      </c>
    </row>
    <row r="318" spans="1:10" ht="45" x14ac:dyDescent="0.25">
      <c r="A318" s="20" t="e">
        <f ca="1">TEXT(Tabela46[[#This Row],[Código da Categoria]],"000")&amp;"."&amp;TEXT(Tabela46[[#This Row],[Código do Objeto]],"00000")</f>
        <v>#REF!</v>
      </c>
      <c r="B318" s="21" t="e">
        <f>VLOOKUP(Tabela46[[#This Row],[Categoria]],[1]!Tabela4[#Data],2,FALSE)</f>
        <v>#REF!</v>
      </c>
      <c r="C318" s="22" t="str">
        <f t="shared" si="0"/>
        <v>B1:B318</v>
      </c>
      <c r="D318" s="23">
        <f ca="1">COUNTIF(INDIRECT(Tabela46[[#This Row],[Aux01]]),Tabela46[[#This Row],[Código da Categoria]])</f>
        <v>45</v>
      </c>
      <c r="E318" s="22" t="s">
        <v>723</v>
      </c>
      <c r="F318" s="22" t="s">
        <v>776</v>
      </c>
      <c r="G318" s="22" t="s">
        <v>150</v>
      </c>
      <c r="H318" s="24" t="str">
        <f>Tabela46[[#This Row],[Categoria]]&amp;" - "&amp;Tabela46[[#This Row],[Objeto]]</f>
        <v>Obras e Reformas - Revitalização do Calçadão da Praia de Piratininga (Contrapartida)</v>
      </c>
      <c r="I318" s="24" t="e">
        <f ca="1">Tabela46[[#This Row],[Código do PO]]&amp;" - "&amp;Tabela46[[#This Row],[Nome do PO]]</f>
        <v>#REF!</v>
      </c>
      <c r="J318" s="24" t="s">
        <v>512</v>
      </c>
    </row>
    <row r="319" spans="1:10" ht="30" x14ac:dyDescent="0.25">
      <c r="A319" s="20" t="e">
        <f ca="1">TEXT(Tabela46[[#This Row],[Código da Categoria]],"000")&amp;"."&amp;TEXT(Tabela46[[#This Row],[Código do Objeto]],"00000")</f>
        <v>#REF!</v>
      </c>
      <c r="B319" s="21" t="e">
        <f>VLOOKUP(Tabela46[[#This Row],[Categoria]],[1]!Tabela4[#Data],2,FALSE)</f>
        <v>#REF!</v>
      </c>
      <c r="C319" s="22" t="str">
        <f t="shared" si="0"/>
        <v>B1:B319</v>
      </c>
      <c r="D319" s="23">
        <f ca="1">COUNTIF(INDIRECT(Tabela46[[#This Row],[Aux01]]),Tabela46[[#This Row],[Código da Categoria]])</f>
        <v>46</v>
      </c>
      <c r="E319" s="22" t="s">
        <v>723</v>
      </c>
      <c r="F319" s="22" t="s">
        <v>777</v>
      </c>
      <c r="G319" s="22" t="s">
        <v>150</v>
      </c>
      <c r="H319" s="24" t="str">
        <f>Tabela46[[#This Row],[Categoria]]&amp;" - "&amp;Tabela46[[#This Row],[Objeto]]</f>
        <v>Obras e Reformas - Revitalização da Orla de Icaraí a Boa Viagem</v>
      </c>
      <c r="I319" s="24" t="e">
        <f ca="1">Tabela46[[#This Row],[Código do PO]]&amp;" - "&amp;Tabela46[[#This Row],[Nome do PO]]</f>
        <v>#REF!</v>
      </c>
      <c r="J319" s="24" t="s">
        <v>778</v>
      </c>
    </row>
    <row r="320" spans="1:10" x14ac:dyDescent="0.25">
      <c r="A320" s="20" t="e">
        <f ca="1">TEXT(Tabela46[[#This Row],[Código da Categoria]],"000")&amp;"."&amp;TEXT(Tabela46[[#This Row],[Código do Objeto]],"00000")</f>
        <v>#REF!</v>
      </c>
      <c r="B320" s="21" t="e">
        <f>VLOOKUP(Tabela46[[#This Row],[Categoria]],[1]!Tabela4[#Data],2,FALSE)</f>
        <v>#REF!</v>
      </c>
      <c r="C320" s="22" t="str">
        <f t="shared" si="0"/>
        <v>B1:B320</v>
      </c>
      <c r="D320" s="23">
        <f ca="1">COUNTIF(INDIRECT(Tabela46[[#This Row],[Aux01]]),Tabela46[[#This Row],[Código da Categoria]])</f>
        <v>47</v>
      </c>
      <c r="E320" s="22" t="s">
        <v>723</v>
      </c>
      <c r="F320" s="22" t="s">
        <v>395</v>
      </c>
      <c r="G320" s="22" t="s">
        <v>150</v>
      </c>
      <c r="H320" s="24" t="str">
        <f>Tabela46[[#This Row],[Categoria]]&amp;" - "&amp;Tabela46[[#This Row],[Objeto]]</f>
        <v>Obras e Reformas - Plataforma Digital Santa Bárbara</v>
      </c>
      <c r="I320" s="24" t="e">
        <f ca="1">Tabela46[[#This Row],[Código do PO]]&amp;" - "&amp;Tabela46[[#This Row],[Nome do PO]]</f>
        <v>#REF!</v>
      </c>
      <c r="J320" s="24" t="s">
        <v>779</v>
      </c>
    </row>
    <row r="321" spans="1:10" ht="30" x14ac:dyDescent="0.25">
      <c r="A321" s="20" t="e">
        <f ca="1">TEXT(Tabela46[[#This Row],[Código da Categoria]],"000")&amp;"."&amp;TEXT(Tabela46[[#This Row],[Código do Objeto]],"00000")</f>
        <v>#REF!</v>
      </c>
      <c r="B321" s="21" t="e">
        <f>VLOOKUP(Tabela46[[#This Row],[Categoria]],[1]!Tabela4[#Data],2,FALSE)</f>
        <v>#REF!</v>
      </c>
      <c r="C321" s="22" t="str">
        <f t="shared" si="0"/>
        <v>B1:B321</v>
      </c>
      <c r="D321" s="23">
        <f ca="1">COUNTIF(INDIRECT(Tabela46[[#This Row],[Aux01]]),Tabela46[[#This Row],[Código da Categoria]])</f>
        <v>48</v>
      </c>
      <c r="E321" s="22" t="s">
        <v>723</v>
      </c>
      <c r="F321" s="22" t="s">
        <v>780</v>
      </c>
      <c r="G321" s="22" t="s">
        <v>185</v>
      </c>
      <c r="H321" s="24" t="str">
        <f>Tabela46[[#This Row],[Categoria]]&amp;" - "&amp;Tabela46[[#This Row],[Objeto]]</f>
        <v>Obras e Reformas - Acessos e Servidões: Pequenos Projetos</v>
      </c>
      <c r="I321" s="24" t="e">
        <f ca="1">Tabela46[[#This Row],[Código do PO]]&amp;" - "&amp;Tabela46[[#This Row],[Nome do PO]]</f>
        <v>#REF!</v>
      </c>
      <c r="J321" s="24" t="s">
        <v>781</v>
      </c>
    </row>
    <row r="322" spans="1:10" ht="30" x14ac:dyDescent="0.25">
      <c r="A322" s="20" t="e">
        <f ca="1">TEXT(Tabela46[[#This Row],[Código da Categoria]],"000")&amp;"."&amp;TEXT(Tabela46[[#This Row],[Código do Objeto]],"00000")</f>
        <v>#REF!</v>
      </c>
      <c r="B322" s="21" t="e">
        <f>VLOOKUP(Tabela46[[#This Row],[Categoria]],[1]!Tabela4[#Data],2,FALSE)</f>
        <v>#REF!</v>
      </c>
      <c r="C322" s="22" t="str">
        <f t="shared" si="0"/>
        <v>B1:B322</v>
      </c>
      <c r="D322" s="23">
        <f ca="1">COUNTIF(INDIRECT(Tabela46[[#This Row],[Aux01]]),Tabela46[[#This Row],[Código da Categoria]])</f>
        <v>49</v>
      </c>
      <c r="E322" s="22" t="s">
        <v>723</v>
      </c>
      <c r="F322" s="22" t="s">
        <v>782</v>
      </c>
      <c r="G322" s="22" t="s">
        <v>185</v>
      </c>
      <c r="H322" s="24" t="str">
        <f>Tabela46[[#This Row],[Categoria]]&amp;" - "&amp;Tabela46[[#This Row],[Objeto]]</f>
        <v>Obras e Reformas - Urbanização: Pequenos Projetos</v>
      </c>
      <c r="I322" s="24" t="e">
        <f ca="1">Tabela46[[#This Row],[Código do PO]]&amp;" - "&amp;Tabela46[[#This Row],[Nome do PO]]</f>
        <v>#REF!</v>
      </c>
      <c r="J322" s="24" t="s">
        <v>783</v>
      </c>
    </row>
    <row r="323" spans="1:10" ht="30" x14ac:dyDescent="0.25">
      <c r="A323" s="20" t="e">
        <f ca="1">TEXT(Tabela46[[#This Row],[Código da Categoria]],"000")&amp;"."&amp;TEXT(Tabela46[[#This Row],[Código do Objeto]],"00000")</f>
        <v>#REF!</v>
      </c>
      <c r="B323" s="21" t="e">
        <f>VLOOKUP(Tabela46[[#This Row],[Categoria]],[1]!Tabela4[#Data],2,FALSE)</f>
        <v>#REF!</v>
      </c>
      <c r="C323" s="22" t="str">
        <f t="shared" si="0"/>
        <v>B1:B323</v>
      </c>
      <c r="D323" s="23">
        <f ca="1">COUNTIF(INDIRECT(Tabela46[[#This Row],[Aux01]]),Tabela46[[#This Row],[Código da Categoria]])</f>
        <v>50</v>
      </c>
      <c r="E323" s="22" t="s">
        <v>723</v>
      </c>
      <c r="F323" s="22" t="s">
        <v>784</v>
      </c>
      <c r="G323" s="22" t="s">
        <v>150</v>
      </c>
      <c r="H323" s="24" t="str">
        <f>Tabela46[[#This Row],[Categoria]]&amp;" - "&amp;Tabela46[[#This Row],[Objeto]]</f>
        <v>Obras e Reformas - Macrodrenagem do Canal de Santo Antônio Bacias 2 e 3</v>
      </c>
      <c r="I323" s="24" t="e">
        <f ca="1">Tabela46[[#This Row],[Código do PO]]&amp;" - "&amp;Tabela46[[#This Row],[Nome do PO]]</f>
        <v>#REF!</v>
      </c>
      <c r="J323" s="24" t="s">
        <v>771</v>
      </c>
    </row>
    <row r="324" spans="1:10" ht="45" x14ac:dyDescent="0.25">
      <c r="A324" s="20" t="e">
        <f ca="1">TEXT(Tabela46[[#This Row],[Código da Categoria]],"000")&amp;"."&amp;TEXT(Tabela46[[#This Row],[Código do Objeto]],"00000")</f>
        <v>#REF!</v>
      </c>
      <c r="B324" s="21" t="e">
        <f>VLOOKUP(Tabela46[[#This Row],[Categoria]],[1]!Tabela4[#Data],2,FALSE)</f>
        <v>#REF!</v>
      </c>
      <c r="C324" s="22" t="str">
        <f t="shared" si="0"/>
        <v>B1:B324</v>
      </c>
      <c r="D324" s="23">
        <f ca="1">COUNTIF(INDIRECT(Tabela46[[#This Row],[Aux01]]),Tabela46[[#This Row],[Código da Categoria]])</f>
        <v>51</v>
      </c>
      <c r="E324" s="22" t="s">
        <v>723</v>
      </c>
      <c r="F324" s="22" t="s">
        <v>785</v>
      </c>
      <c r="G324" s="22" t="s">
        <v>150</v>
      </c>
      <c r="H324" s="24" t="str">
        <f>Tabela46[[#This Row],[Categoria]]&amp;" - "&amp;Tabela46[[#This Row],[Objeto]]</f>
        <v>Obras e Reformas - Macrodrenagem do Canal de Santo Antônio Bacias 2 e 3 (Contrapartida)</v>
      </c>
      <c r="I324" s="24" t="e">
        <f ca="1">Tabela46[[#This Row],[Código do PO]]&amp;" - "&amp;Tabela46[[#This Row],[Nome do PO]]</f>
        <v>#REF!</v>
      </c>
      <c r="J324" s="24" t="s">
        <v>512</v>
      </c>
    </row>
    <row r="325" spans="1:10" ht="45" x14ac:dyDescent="0.25">
      <c r="A325" s="20" t="e">
        <f ca="1">TEXT(Tabela46[[#This Row],[Código da Categoria]],"000")&amp;"."&amp;TEXT(Tabela46[[#This Row],[Código do Objeto]],"00000")</f>
        <v>#REF!</v>
      </c>
      <c r="B325" s="21" t="e">
        <f>VLOOKUP(Tabela46[[#This Row],[Categoria]],[1]!Tabela4[#Data],2,FALSE)</f>
        <v>#REF!</v>
      </c>
      <c r="C325" s="22" t="str">
        <f t="shared" si="0"/>
        <v>B1:B325</v>
      </c>
      <c r="D325" s="23">
        <f ca="1">COUNTIF(INDIRECT(Tabela46[[#This Row],[Aux01]]),Tabela46[[#This Row],[Código da Categoria]])</f>
        <v>52</v>
      </c>
      <c r="E325" s="22" t="s">
        <v>723</v>
      </c>
      <c r="F325" s="22" t="s">
        <v>786</v>
      </c>
      <c r="G325" s="22" t="s">
        <v>185</v>
      </c>
      <c r="H325" s="24" t="str">
        <f>Tabela46[[#This Row],[Categoria]]&amp;" - "&amp;Tabela46[[#This Row],[Objeto]]</f>
        <v>Obras e Reformas - Área de Lazer: Pequenos Projetos</v>
      </c>
      <c r="I325" s="24" t="e">
        <f ca="1">Tabela46[[#This Row],[Código do PO]]&amp;" - "&amp;Tabela46[[#This Row],[Nome do PO]]</f>
        <v>#REF!</v>
      </c>
      <c r="J325" s="24" t="s">
        <v>787</v>
      </c>
    </row>
    <row r="326" spans="1:10" ht="30" x14ac:dyDescent="0.25">
      <c r="A326" s="20" t="e">
        <f ca="1">TEXT(Tabela46[[#This Row],[Código da Categoria]],"000")&amp;"."&amp;TEXT(Tabela46[[#This Row],[Código do Objeto]],"00000")</f>
        <v>#REF!</v>
      </c>
      <c r="B326" s="21" t="e">
        <f>VLOOKUP(Tabela46[[#This Row],[Categoria]],[1]!Tabela4[#Data],2,FALSE)</f>
        <v>#REF!</v>
      </c>
      <c r="C326" s="22" t="str">
        <f t="shared" si="0"/>
        <v>B1:B326</v>
      </c>
      <c r="D326" s="23">
        <f ca="1">COUNTIF(INDIRECT(Tabela46[[#This Row],[Aux01]]),Tabela46[[#This Row],[Código da Categoria]])</f>
        <v>53</v>
      </c>
      <c r="E326" s="22" t="s">
        <v>723</v>
      </c>
      <c r="F326" s="22" t="s">
        <v>788</v>
      </c>
      <c r="G326" s="22" t="s">
        <v>150</v>
      </c>
      <c r="H326" s="24" t="str">
        <f>Tabela46[[#This Row],[Categoria]]&amp;" - "&amp;Tabela46[[#This Row],[Objeto]]</f>
        <v>Obras e Reformas - Área de Lazer: Praça Getúlio Vargas</v>
      </c>
      <c r="I326" s="24" t="e">
        <f ca="1">Tabela46[[#This Row],[Código do PO]]&amp;" - "&amp;Tabela46[[#This Row],[Nome do PO]]</f>
        <v>#REF!</v>
      </c>
      <c r="J326" s="24" t="s">
        <v>768</v>
      </c>
    </row>
    <row r="327" spans="1:10" ht="30" x14ac:dyDescent="0.25">
      <c r="A327" s="20" t="e">
        <f ca="1">TEXT(Tabela46[[#This Row],[Código da Categoria]],"000")&amp;"."&amp;TEXT(Tabela46[[#This Row],[Código do Objeto]],"00000")</f>
        <v>#REF!</v>
      </c>
      <c r="B327" s="21" t="e">
        <f>VLOOKUP(Tabela46[[#This Row],[Categoria]],[1]!Tabela4[#Data],2,FALSE)</f>
        <v>#REF!</v>
      </c>
      <c r="C327" s="22" t="str">
        <f t="shared" si="0"/>
        <v>B1:B327</v>
      </c>
      <c r="D327" s="23">
        <f ca="1">COUNTIF(INDIRECT(Tabela46[[#This Row],[Aux01]]),Tabela46[[#This Row],[Código da Categoria]])</f>
        <v>54</v>
      </c>
      <c r="E327" s="22" t="s">
        <v>723</v>
      </c>
      <c r="F327" s="22" t="s">
        <v>789</v>
      </c>
      <c r="G327" s="22" t="s">
        <v>150</v>
      </c>
      <c r="H327" s="24" t="str">
        <f>Tabela46[[#This Row],[Categoria]]&amp;" - "&amp;Tabela46[[#This Row],[Objeto]]</f>
        <v>Obras e Reformas - Revitalização da Rua Dr. Paulo Alves</v>
      </c>
      <c r="I327" s="24" t="e">
        <f ca="1">Tabela46[[#This Row],[Código do PO]]&amp;" - "&amp;Tabela46[[#This Row],[Nome do PO]]</f>
        <v>#REF!</v>
      </c>
      <c r="J327" s="24" t="s">
        <v>790</v>
      </c>
    </row>
    <row r="328" spans="1:10" ht="30" x14ac:dyDescent="0.25">
      <c r="A328" s="20" t="e">
        <f ca="1">TEXT(Tabela46[[#This Row],[Código da Categoria]],"000")&amp;"."&amp;TEXT(Tabela46[[#This Row],[Código do Objeto]],"00000")</f>
        <v>#REF!</v>
      </c>
      <c r="B328" s="21" t="e">
        <f>VLOOKUP(Tabela46[[#This Row],[Categoria]],[1]!Tabela4[#Data],2,FALSE)</f>
        <v>#REF!</v>
      </c>
      <c r="C328" s="22" t="str">
        <f t="shared" si="0"/>
        <v>B1:B328</v>
      </c>
      <c r="D328" s="23">
        <f ca="1">COUNTIF(INDIRECT(Tabela46[[#This Row],[Aux01]]),Tabela46[[#This Row],[Código da Categoria]])</f>
        <v>55</v>
      </c>
      <c r="E328" s="22" t="s">
        <v>723</v>
      </c>
      <c r="F328" s="22" t="s">
        <v>791</v>
      </c>
      <c r="G328" s="22" t="s">
        <v>150</v>
      </c>
      <c r="H328" s="24" t="str">
        <f>Tabela46[[#This Row],[Categoria]]&amp;" - "&amp;Tabela46[[#This Row],[Objeto]]</f>
        <v>Obras e Reformas - Área de Risco: Contenção de Encosta em Cantagalo</v>
      </c>
      <c r="I328" s="24" t="e">
        <f ca="1">Tabela46[[#This Row],[Código do PO]]&amp;" - "&amp;Tabela46[[#This Row],[Nome do PO]]</f>
        <v>#REF!</v>
      </c>
      <c r="J328" s="24" t="s">
        <v>791</v>
      </c>
    </row>
    <row r="329" spans="1:10" ht="30" x14ac:dyDescent="0.25">
      <c r="A329" s="20" t="e">
        <f ca="1">TEXT(Tabela46[[#This Row],[Código da Categoria]],"000")&amp;"."&amp;TEXT(Tabela46[[#This Row],[Código do Objeto]],"00000")</f>
        <v>#REF!</v>
      </c>
      <c r="B329" s="21" t="e">
        <f>VLOOKUP(Tabela46[[#This Row],[Categoria]],[1]!Tabela4[#Data],2,FALSE)</f>
        <v>#REF!</v>
      </c>
      <c r="C329" s="22" t="str">
        <f t="shared" si="0"/>
        <v>B1:B329</v>
      </c>
      <c r="D329" s="23">
        <f ca="1">COUNTIF(INDIRECT(Tabela46[[#This Row],[Aux01]]),Tabela46[[#This Row],[Código da Categoria]])</f>
        <v>56</v>
      </c>
      <c r="E329" s="22" t="s">
        <v>723</v>
      </c>
      <c r="F329" s="22" t="s">
        <v>792</v>
      </c>
      <c r="G329" s="22" t="s">
        <v>150</v>
      </c>
      <c r="H329" s="24" t="str">
        <f>Tabela46[[#This Row],[Categoria]]&amp;" - "&amp;Tabela46[[#This Row],[Objeto]]</f>
        <v>Obras e Reformas - Instalação de Sistemas de Climatização do CAN</v>
      </c>
      <c r="I329" s="24" t="e">
        <f ca="1">Tabela46[[#This Row],[Código do PO]]&amp;" - "&amp;Tabela46[[#This Row],[Nome do PO]]</f>
        <v>#REF!</v>
      </c>
      <c r="J329" s="24" t="s">
        <v>793</v>
      </c>
    </row>
    <row r="330" spans="1:10" ht="30" x14ac:dyDescent="0.25">
      <c r="A330" s="20" t="e">
        <f ca="1">TEXT(Tabela46[[#This Row],[Código da Categoria]],"000")&amp;"."&amp;TEXT(Tabela46[[#This Row],[Código do Objeto]],"00000")</f>
        <v>#REF!</v>
      </c>
      <c r="B330" s="21" t="e">
        <f>VLOOKUP(Tabela46[[#This Row],[Categoria]],[1]!Tabela4[#Data],2,FALSE)</f>
        <v>#REF!</v>
      </c>
      <c r="C330" s="22" t="str">
        <f t="shared" si="0"/>
        <v>B1:B330</v>
      </c>
      <c r="D330" s="23">
        <f ca="1">COUNTIF(INDIRECT(Tabela46[[#This Row],[Aux01]]),Tabela46[[#This Row],[Código da Categoria]])</f>
        <v>57</v>
      </c>
      <c r="E330" s="22" t="s">
        <v>723</v>
      </c>
      <c r="F330" s="22" t="s">
        <v>794</v>
      </c>
      <c r="G330" s="22" t="s">
        <v>185</v>
      </c>
      <c r="H330" s="24" t="str">
        <f>Tabela46[[#This Row],[Categoria]]&amp;" - "&amp;Tabela46[[#This Row],[Objeto]]</f>
        <v>Obras e Reformas - Malha Cicloviária da Região Oceânica</v>
      </c>
      <c r="I330" s="24" t="e">
        <f ca="1">Tabela46[[#This Row],[Código do PO]]&amp;" - "&amp;Tabela46[[#This Row],[Nome do PO]]</f>
        <v>#REF!</v>
      </c>
      <c r="J330" s="24" t="s">
        <v>795</v>
      </c>
    </row>
    <row r="331" spans="1:10" ht="30" x14ac:dyDescent="0.25">
      <c r="A331" s="20" t="e">
        <f ca="1">TEXT(Tabela46[[#This Row],[Código da Categoria]],"000")&amp;"."&amp;TEXT(Tabela46[[#This Row],[Código do Objeto]],"00000")</f>
        <v>#REF!</v>
      </c>
      <c r="B331" s="21" t="e">
        <f>VLOOKUP(Tabela46[[#This Row],[Categoria]],[1]!Tabela4[#Data],2,FALSE)</f>
        <v>#REF!</v>
      </c>
      <c r="C331" s="22" t="str">
        <f t="shared" si="0"/>
        <v>B1:B331</v>
      </c>
      <c r="D331" s="23">
        <f ca="1">COUNTIF(INDIRECT(Tabela46[[#This Row],[Aux01]]),Tabela46[[#This Row],[Código da Categoria]])</f>
        <v>58</v>
      </c>
      <c r="E331" s="22" t="s">
        <v>723</v>
      </c>
      <c r="F331" s="22" t="s">
        <v>796</v>
      </c>
      <c r="G331" s="22" t="s">
        <v>185</v>
      </c>
      <c r="H331" s="24" t="str">
        <f>Tabela46[[#This Row],[Categoria]]&amp;" - "&amp;Tabela46[[#This Row],[Objeto]]</f>
        <v>Obras e Reformas - Urbanização: Comunidade do Vale Verde e Pé Preto</v>
      </c>
      <c r="I331" s="24" t="e">
        <f ca="1">Tabela46[[#This Row],[Código do PO]]&amp;" - "&amp;Tabela46[[#This Row],[Nome do PO]]</f>
        <v>#REF!</v>
      </c>
      <c r="J331" s="24" t="s">
        <v>797</v>
      </c>
    </row>
    <row r="332" spans="1:10" ht="30" x14ac:dyDescent="0.25">
      <c r="A332" s="20" t="e">
        <f ca="1">TEXT(Tabela46[[#This Row],[Código da Categoria]],"000")&amp;"."&amp;TEXT(Tabela46[[#This Row],[Código do Objeto]],"00000")</f>
        <v>#REF!</v>
      </c>
      <c r="B332" s="21" t="e">
        <f>VLOOKUP(Tabela46[[#This Row],[Categoria]],[1]!Tabela4[#Data],2,FALSE)</f>
        <v>#REF!</v>
      </c>
      <c r="C332" s="22" t="str">
        <f t="shared" si="0"/>
        <v>B1:B332</v>
      </c>
      <c r="D332" s="23">
        <f ca="1">COUNTIF(INDIRECT(Tabela46[[#This Row],[Aux01]]),Tabela46[[#This Row],[Código da Categoria]])</f>
        <v>59</v>
      </c>
      <c r="E332" s="22" t="s">
        <v>723</v>
      </c>
      <c r="F332" s="22" t="s">
        <v>798</v>
      </c>
      <c r="G332" s="22" t="s">
        <v>185</v>
      </c>
      <c r="H332" s="24" t="str">
        <f>Tabela46[[#This Row],[Categoria]]&amp;" - "&amp;Tabela46[[#This Row],[Objeto]]</f>
        <v>Obras e Reformas - Urbanização: Comunidade Saibreira</v>
      </c>
      <c r="I332" s="24" t="e">
        <f ca="1">Tabela46[[#This Row],[Código do PO]]&amp;" - "&amp;Tabela46[[#This Row],[Nome do PO]]</f>
        <v>#REF!</v>
      </c>
      <c r="J332" s="24" t="s">
        <v>799</v>
      </c>
    </row>
    <row r="333" spans="1:10" ht="30" x14ac:dyDescent="0.25">
      <c r="A333" s="20" t="e">
        <f ca="1">TEXT(Tabela46[[#This Row],[Código da Categoria]],"000")&amp;"."&amp;TEXT(Tabela46[[#This Row],[Código do Objeto]],"00000")</f>
        <v>#REF!</v>
      </c>
      <c r="B333" s="21" t="e">
        <f>VLOOKUP(Tabela46[[#This Row],[Categoria]],[1]!Tabela4[#Data],2,FALSE)</f>
        <v>#REF!</v>
      </c>
      <c r="C333" s="22" t="str">
        <f t="shared" si="0"/>
        <v>B1:B333</v>
      </c>
      <c r="D333" s="23">
        <f ca="1">COUNTIF(INDIRECT(Tabela46[[#This Row],[Aux01]]),Tabela46[[#This Row],[Código da Categoria]])</f>
        <v>60</v>
      </c>
      <c r="E333" s="22" t="s">
        <v>723</v>
      </c>
      <c r="F333" s="22" t="s">
        <v>800</v>
      </c>
      <c r="G333" s="22" t="s">
        <v>150</v>
      </c>
      <c r="H333" s="24" t="str">
        <f>Tabela46[[#This Row],[Categoria]]&amp;" - "&amp;Tabela46[[#This Row],[Objeto]]</f>
        <v>Obras e Reformas - Malha Cicloviária da Região Oceânica (Contrapartida)</v>
      </c>
      <c r="I333" s="24" t="e">
        <f ca="1">Tabela46[[#This Row],[Código do PO]]&amp;" - "&amp;Tabela46[[#This Row],[Nome do PO]]</f>
        <v>#REF!</v>
      </c>
      <c r="J333" s="24" t="s">
        <v>512</v>
      </c>
    </row>
    <row r="334" spans="1:10" ht="45" x14ac:dyDescent="0.25">
      <c r="A334" s="20" t="e">
        <f ca="1">TEXT(Tabela46[[#This Row],[Código da Categoria]],"000")&amp;"."&amp;TEXT(Tabela46[[#This Row],[Código do Objeto]],"00000")</f>
        <v>#REF!</v>
      </c>
      <c r="B334" s="21" t="e">
        <f>VLOOKUP(Tabela46[[#This Row],[Categoria]],[1]!Tabela4[#Data],2,FALSE)</f>
        <v>#REF!</v>
      </c>
      <c r="C334" s="22" t="str">
        <f t="shared" si="0"/>
        <v>B1:B334</v>
      </c>
      <c r="D334" s="23">
        <f ca="1">COUNTIF(INDIRECT(Tabela46[[#This Row],[Aux01]]),Tabela46[[#This Row],[Código da Categoria]])</f>
        <v>61</v>
      </c>
      <c r="E334" s="22" t="s">
        <v>723</v>
      </c>
      <c r="F334" s="22" t="s">
        <v>801</v>
      </c>
      <c r="G334" s="22" t="s">
        <v>150</v>
      </c>
      <c r="H334" s="24" t="str">
        <f>Tabela46[[#This Row],[Categoria]]&amp;" - "&amp;Tabela46[[#This Row],[Objeto]]</f>
        <v>Obras e Reformas - Urbanização: Comunidade do Vale Verde e Pé Preto (Contrapartida)</v>
      </c>
      <c r="I334" s="24" t="e">
        <f ca="1">Tabela46[[#This Row],[Código do PO]]&amp;" - "&amp;Tabela46[[#This Row],[Nome do PO]]</f>
        <v>#REF!</v>
      </c>
      <c r="J334" s="24" t="s">
        <v>512</v>
      </c>
    </row>
    <row r="335" spans="1:10" ht="30" x14ac:dyDescent="0.25">
      <c r="A335" s="20" t="e">
        <f ca="1">TEXT(Tabela46[[#This Row],[Código da Categoria]],"000")&amp;"."&amp;TEXT(Tabela46[[#This Row],[Código do Objeto]],"00000")</f>
        <v>#REF!</v>
      </c>
      <c r="B335" s="21" t="e">
        <f>VLOOKUP(Tabela46[[#This Row],[Categoria]],[1]!Tabela4[#Data],2,FALSE)</f>
        <v>#REF!</v>
      </c>
      <c r="C335" s="22" t="str">
        <f t="shared" si="0"/>
        <v>B1:B335</v>
      </c>
      <c r="D335" s="23">
        <f ca="1">COUNTIF(INDIRECT(Tabela46[[#This Row],[Aux01]]),Tabela46[[#This Row],[Código da Categoria]])</f>
        <v>62</v>
      </c>
      <c r="E335" s="22" t="s">
        <v>723</v>
      </c>
      <c r="F335" s="22" t="s">
        <v>802</v>
      </c>
      <c r="G335" s="22" t="s">
        <v>150</v>
      </c>
      <c r="H335" s="24" t="str">
        <f>Tabela46[[#This Row],[Categoria]]&amp;" - "&amp;Tabela46[[#This Row],[Objeto]]</f>
        <v>Obras e Reformas - Urbanização: Comunidade Saibreira (Contrapartida)</v>
      </c>
      <c r="I335" s="24" t="e">
        <f ca="1">Tabela46[[#This Row],[Código do PO]]&amp;" - "&amp;Tabela46[[#This Row],[Nome do PO]]</f>
        <v>#REF!</v>
      </c>
      <c r="J335" s="24" t="s">
        <v>512</v>
      </c>
    </row>
    <row r="336" spans="1:10" ht="30" x14ac:dyDescent="0.25">
      <c r="A336" s="20" t="e">
        <f ca="1">TEXT(Tabela46[[#This Row],[Código da Categoria]],"000")&amp;"."&amp;TEXT(Tabela46[[#This Row],[Código do Objeto]],"00000")</f>
        <v>#REF!</v>
      </c>
      <c r="B336" s="21" t="e">
        <f>VLOOKUP(Tabela46[[#This Row],[Categoria]],[1]!Tabela4[#Data],2,FALSE)</f>
        <v>#REF!</v>
      </c>
      <c r="C336" s="22" t="str">
        <f t="shared" si="0"/>
        <v>B1:B336</v>
      </c>
      <c r="D336" s="23">
        <f ca="1">COUNTIF(INDIRECT(Tabela46[[#This Row],[Aux01]]),Tabela46[[#This Row],[Código da Categoria]])</f>
        <v>63</v>
      </c>
      <c r="E336" s="22" t="s">
        <v>723</v>
      </c>
      <c r="F336" s="22" t="s">
        <v>803</v>
      </c>
      <c r="G336" s="22" t="s">
        <v>150</v>
      </c>
      <c r="H336" s="24" t="str">
        <f>Tabela46[[#This Row],[Categoria]]&amp;" - "&amp;Tabela46[[#This Row],[Objeto]]</f>
        <v>Obras e Reformas - Urbanização: Favela da Ciclovia (Contrapartida)</v>
      </c>
      <c r="I336" s="24" t="e">
        <f ca="1">Tabela46[[#This Row],[Código do PO]]&amp;" - "&amp;Tabela46[[#This Row],[Nome do PO]]</f>
        <v>#REF!</v>
      </c>
      <c r="J336" s="24" t="s">
        <v>512</v>
      </c>
    </row>
    <row r="337" spans="1:10" x14ac:dyDescent="0.25">
      <c r="A337" s="20" t="e">
        <f ca="1">TEXT(Tabela46[[#This Row],[Código da Categoria]],"000")&amp;"."&amp;TEXT(Tabela46[[#This Row],[Código do Objeto]],"00000")</f>
        <v>#REF!</v>
      </c>
      <c r="B337" s="21" t="e">
        <f>VLOOKUP(Tabela46[[#This Row],[Categoria]],[1]!Tabela4[#Data],2,FALSE)</f>
        <v>#REF!</v>
      </c>
      <c r="C337" s="22" t="str">
        <f t="shared" si="0"/>
        <v>B1:B337</v>
      </c>
      <c r="D337" s="23">
        <f ca="1">COUNTIF(INDIRECT(Tabela46[[#This Row],[Aux01]]),Tabela46[[#This Row],[Código da Categoria]])</f>
        <v>64</v>
      </c>
      <c r="E337" s="22" t="s">
        <v>723</v>
      </c>
      <c r="F337" s="22" t="s">
        <v>804</v>
      </c>
      <c r="G337" s="22" t="s">
        <v>185</v>
      </c>
      <c r="H337" s="24" t="str">
        <f>Tabela46[[#This Row],[Categoria]]&amp;" - "&amp;Tabela46[[#This Row],[Objeto]]</f>
        <v>Obras e Reformas - Urbanização: Favela dos Cabritos</v>
      </c>
      <c r="I337" s="24" t="e">
        <f ca="1">Tabela46[[#This Row],[Código do PO]]&amp;" - "&amp;Tabela46[[#This Row],[Nome do PO]]</f>
        <v>#REF!</v>
      </c>
      <c r="J337" s="24" t="s">
        <v>805</v>
      </c>
    </row>
    <row r="338" spans="1:10" ht="30" x14ac:dyDescent="0.25">
      <c r="A338" s="20" t="e">
        <f ca="1">TEXT(Tabela46[[#This Row],[Código da Categoria]],"000")&amp;"."&amp;TEXT(Tabela46[[#This Row],[Código do Objeto]],"00000")</f>
        <v>#REF!</v>
      </c>
      <c r="B338" s="21" t="e">
        <f>VLOOKUP(Tabela46[[#This Row],[Categoria]],[1]!Tabela4[#Data],2,FALSE)</f>
        <v>#REF!</v>
      </c>
      <c r="C338" s="22" t="str">
        <f t="shared" ref="C338:C401" si="1">TEXT("B1:B",0)&amp;TEXT(ROW(),0)</f>
        <v>B1:B338</v>
      </c>
      <c r="D338" s="23">
        <f ca="1">COUNTIF(INDIRECT(Tabela46[[#This Row],[Aux01]]),Tabela46[[#This Row],[Código da Categoria]])</f>
        <v>65</v>
      </c>
      <c r="E338" s="22" t="s">
        <v>723</v>
      </c>
      <c r="F338" s="22" t="s">
        <v>806</v>
      </c>
      <c r="G338" s="22" t="s">
        <v>150</v>
      </c>
      <c r="H338" s="24" t="str">
        <f>Tabela46[[#This Row],[Categoria]]&amp;" - "&amp;Tabela46[[#This Row],[Objeto]]</f>
        <v>Obras e Reformas - Centro de Pequisa e Extensão do Jacaré</v>
      </c>
      <c r="I338" s="24" t="e">
        <f ca="1">Tabela46[[#This Row],[Código do PO]]&amp;" - "&amp;Tabela46[[#This Row],[Nome do PO]]</f>
        <v>#REF!</v>
      </c>
      <c r="J338" s="24" t="s">
        <v>807</v>
      </c>
    </row>
    <row r="339" spans="1:10" ht="30" x14ac:dyDescent="0.25">
      <c r="A339" s="20" t="e">
        <f ca="1">TEXT(Tabela46[[#This Row],[Código da Categoria]],"000")&amp;"."&amp;TEXT(Tabela46[[#This Row],[Código do Objeto]],"00000")</f>
        <v>#REF!</v>
      </c>
      <c r="B339" s="21" t="e">
        <f>VLOOKUP(Tabela46[[#This Row],[Categoria]],[1]!Tabela4[#Data],2,FALSE)</f>
        <v>#REF!</v>
      </c>
      <c r="C339" s="22" t="str">
        <f t="shared" si="1"/>
        <v>B1:B339</v>
      </c>
      <c r="D339" s="23">
        <f ca="1">COUNTIF(INDIRECT(Tabela46[[#This Row],[Aux01]]),Tabela46[[#This Row],[Código da Categoria]])</f>
        <v>66</v>
      </c>
      <c r="E339" s="22" t="s">
        <v>723</v>
      </c>
      <c r="F339" s="22" t="s">
        <v>808</v>
      </c>
      <c r="G339" s="22" t="s">
        <v>185</v>
      </c>
      <c r="H339" s="24" t="str">
        <f>Tabela46[[#This Row],[Categoria]]&amp;" - "&amp;Tabela46[[#This Row],[Objeto]]</f>
        <v>Obras e Reformas - Trilhas PARNIT</v>
      </c>
      <c r="I339" s="24" t="e">
        <f ca="1">Tabela46[[#This Row],[Código do PO]]&amp;" - "&amp;Tabela46[[#This Row],[Nome do PO]]</f>
        <v>#REF!</v>
      </c>
      <c r="J339" s="24" t="s">
        <v>809</v>
      </c>
    </row>
    <row r="340" spans="1:10" ht="30" x14ac:dyDescent="0.25">
      <c r="A340" s="20" t="e">
        <f ca="1">TEXT(Tabela46[[#This Row],[Código da Categoria]],"000")&amp;"."&amp;TEXT(Tabela46[[#This Row],[Código do Objeto]],"00000")</f>
        <v>#REF!</v>
      </c>
      <c r="B340" s="21" t="e">
        <f>VLOOKUP(Tabela46[[#This Row],[Categoria]],[1]!Tabela4[#Data],2,FALSE)</f>
        <v>#REF!</v>
      </c>
      <c r="C340" s="22" t="str">
        <f t="shared" si="1"/>
        <v>B1:B340</v>
      </c>
      <c r="D340" s="23">
        <f ca="1">COUNTIF(INDIRECT(Tabela46[[#This Row],[Aux01]]),Tabela46[[#This Row],[Código da Categoria]])</f>
        <v>67</v>
      </c>
      <c r="E340" s="22" t="s">
        <v>723</v>
      </c>
      <c r="F340" s="22" t="s">
        <v>810</v>
      </c>
      <c r="G340" s="22" t="s">
        <v>150</v>
      </c>
      <c r="H340" s="24" t="str">
        <f>Tabela46[[#This Row],[Categoria]]&amp;" - "&amp;Tabela46[[#This Row],[Objeto]]</f>
        <v>Obras e Reformas - Unidade Médico de Família: Jacaré</v>
      </c>
      <c r="I340" s="24" t="e">
        <f ca="1">Tabela46[[#This Row],[Código do PO]]&amp;" - "&amp;Tabela46[[#This Row],[Nome do PO]]</f>
        <v>#REF!</v>
      </c>
      <c r="J340" s="24" t="s">
        <v>811</v>
      </c>
    </row>
    <row r="341" spans="1:10" ht="30" x14ac:dyDescent="0.25">
      <c r="A341" s="20" t="e">
        <f ca="1">TEXT(Tabela46[[#This Row],[Código da Categoria]],"000")&amp;"."&amp;TEXT(Tabela46[[#This Row],[Código do Objeto]],"00000")</f>
        <v>#REF!</v>
      </c>
      <c r="B341" s="21" t="e">
        <f>VLOOKUP(Tabela46[[#This Row],[Categoria]],[1]!Tabela4[#Data],2,FALSE)</f>
        <v>#REF!</v>
      </c>
      <c r="C341" s="22" t="str">
        <f t="shared" si="1"/>
        <v>B1:B341</v>
      </c>
      <c r="D341" s="23">
        <f ca="1">COUNTIF(INDIRECT(Tabela46[[#This Row],[Aux01]]),Tabela46[[#This Row],[Código da Categoria]])</f>
        <v>68</v>
      </c>
      <c r="E341" s="22" t="s">
        <v>723</v>
      </c>
      <c r="F341" s="22" t="s">
        <v>812</v>
      </c>
      <c r="G341" s="22" t="s">
        <v>150</v>
      </c>
      <c r="H341" s="24" t="str">
        <f>Tabela46[[#This Row],[Categoria]]&amp;" - "&amp;Tabela46[[#This Row],[Objeto]]</f>
        <v>Obras e Reformas - Renaturalização: Bacia do Rio Jacaré (Contrapartida)</v>
      </c>
      <c r="I341" s="24" t="e">
        <f ca="1">Tabela46[[#This Row],[Código do PO]]&amp;" - "&amp;Tabela46[[#This Row],[Nome do PO]]</f>
        <v>#REF!</v>
      </c>
      <c r="J341" s="24" t="s">
        <v>512</v>
      </c>
    </row>
    <row r="342" spans="1:10" ht="30" x14ac:dyDescent="0.25">
      <c r="A342" s="20" t="e">
        <f ca="1">TEXT(Tabela46[[#This Row],[Código da Categoria]],"000")&amp;"."&amp;TEXT(Tabela46[[#This Row],[Código do Objeto]],"00000")</f>
        <v>#REF!</v>
      </c>
      <c r="B342" s="21" t="e">
        <f>VLOOKUP(Tabela46[[#This Row],[Categoria]],[1]!Tabela4[#Data],2,FALSE)</f>
        <v>#REF!</v>
      </c>
      <c r="C342" s="22" t="str">
        <f t="shared" si="1"/>
        <v>B1:B342</v>
      </c>
      <c r="D342" s="23">
        <f ca="1">COUNTIF(INDIRECT(Tabela46[[#This Row],[Aux01]]),Tabela46[[#This Row],[Código da Categoria]])</f>
        <v>69</v>
      </c>
      <c r="E342" s="22" t="s">
        <v>723</v>
      </c>
      <c r="F342" s="22" t="s">
        <v>813</v>
      </c>
      <c r="G342" s="22" t="s">
        <v>150</v>
      </c>
      <c r="H342" s="24" t="str">
        <f>Tabela46[[#This Row],[Categoria]]&amp;" - "&amp;Tabela46[[#This Row],[Objeto]]</f>
        <v>Obras e Reformas - Centro de Pequisa e Extensão do Jacaré (Contrapartida)</v>
      </c>
      <c r="I342" s="24" t="e">
        <f ca="1">Tabela46[[#This Row],[Código do PO]]&amp;" - "&amp;Tabela46[[#This Row],[Nome do PO]]</f>
        <v>#REF!</v>
      </c>
      <c r="J342" s="24" t="s">
        <v>512</v>
      </c>
    </row>
    <row r="343" spans="1:10" x14ac:dyDescent="0.25">
      <c r="A343" s="20" t="e">
        <f ca="1">TEXT(Tabela46[[#This Row],[Código da Categoria]],"000")&amp;"."&amp;TEXT(Tabela46[[#This Row],[Código do Objeto]],"00000")</f>
        <v>#REF!</v>
      </c>
      <c r="B343" s="21" t="e">
        <f>VLOOKUP(Tabela46[[#This Row],[Categoria]],[1]!Tabela4[#Data],2,FALSE)</f>
        <v>#REF!</v>
      </c>
      <c r="C343" s="22" t="str">
        <f t="shared" si="1"/>
        <v>B1:B343</v>
      </c>
      <c r="D343" s="23">
        <f ca="1">COUNTIF(INDIRECT(Tabela46[[#This Row],[Aux01]]),Tabela46[[#This Row],[Código da Categoria]])</f>
        <v>70</v>
      </c>
      <c r="E343" s="22" t="s">
        <v>723</v>
      </c>
      <c r="F343" s="22" t="s">
        <v>814</v>
      </c>
      <c r="G343" s="22" t="s">
        <v>150</v>
      </c>
      <c r="H343" s="24" t="str">
        <f>Tabela46[[#This Row],[Categoria]]&amp;" - "&amp;Tabela46[[#This Row],[Objeto]]</f>
        <v>Obras e Reformas - Trilhas PARNIT (Contrapartida)</v>
      </c>
      <c r="I343" s="24" t="e">
        <f ca="1">Tabela46[[#This Row],[Código do PO]]&amp;" - "&amp;Tabela46[[#This Row],[Nome do PO]]</f>
        <v>#REF!</v>
      </c>
      <c r="J343" s="24" t="s">
        <v>512</v>
      </c>
    </row>
    <row r="344" spans="1:10" ht="30" x14ac:dyDescent="0.25">
      <c r="A344" s="20" t="e">
        <f ca="1">TEXT(Tabela46[[#This Row],[Código da Categoria]],"000")&amp;"."&amp;TEXT(Tabela46[[#This Row],[Código do Objeto]],"00000")</f>
        <v>#REF!</v>
      </c>
      <c r="B344" s="21" t="e">
        <f>VLOOKUP(Tabela46[[#This Row],[Categoria]],[1]!Tabela4[#Data],2,FALSE)</f>
        <v>#REF!</v>
      </c>
      <c r="C344" s="22" t="str">
        <f t="shared" si="1"/>
        <v>B1:B344</v>
      </c>
      <c r="D344" s="23">
        <f ca="1">COUNTIF(INDIRECT(Tabela46[[#This Row],[Aux01]]),Tabela46[[#This Row],[Código da Categoria]])</f>
        <v>71</v>
      </c>
      <c r="E344" s="22" t="s">
        <v>723</v>
      </c>
      <c r="F344" s="22" t="s">
        <v>815</v>
      </c>
      <c r="G344" s="22" t="s">
        <v>150</v>
      </c>
      <c r="H344" s="24" t="str">
        <f>Tabela46[[#This Row],[Categoria]]&amp;" - "&amp;Tabela46[[#This Row],[Objeto]]</f>
        <v>Obras e Reformas - Unidade Médico de Família: Jacaré (Contrapartida)</v>
      </c>
      <c r="I344" s="24" t="e">
        <f ca="1">Tabela46[[#This Row],[Código do PO]]&amp;" - "&amp;Tabela46[[#This Row],[Nome do PO]]</f>
        <v>#REF!</v>
      </c>
      <c r="J344" s="24" t="s">
        <v>512</v>
      </c>
    </row>
    <row r="345" spans="1:10" ht="30" x14ac:dyDescent="0.25">
      <c r="A345" s="20" t="e">
        <f ca="1">TEXT(Tabela46[[#This Row],[Código da Categoria]],"000")&amp;"."&amp;TEXT(Tabela46[[#This Row],[Código do Objeto]],"00000")</f>
        <v>#REF!</v>
      </c>
      <c r="B345" s="21" t="e">
        <f>VLOOKUP(Tabela46[[#This Row],[Categoria]],[1]!Tabela4[#Data],2,FALSE)</f>
        <v>#REF!</v>
      </c>
      <c r="C345" s="22" t="str">
        <f t="shared" si="1"/>
        <v>B1:B345</v>
      </c>
      <c r="D345" s="23">
        <f ca="1">COUNTIF(INDIRECT(Tabela46[[#This Row],[Aux01]]),Tabela46[[#This Row],[Código da Categoria]])</f>
        <v>72</v>
      </c>
      <c r="E345" s="22" t="s">
        <v>723</v>
      </c>
      <c r="F345" s="22" t="s">
        <v>816</v>
      </c>
      <c r="G345" s="22" t="s">
        <v>185</v>
      </c>
      <c r="H345" s="24" t="str">
        <f>Tabela46[[#This Row],[Categoria]]&amp;" - "&amp;Tabela46[[#This Row],[Objeto]]</f>
        <v>Obras e Reformas - Desobstrução do Túnel do Tibau</v>
      </c>
      <c r="I345" s="24" t="e">
        <f ca="1">Tabela46[[#This Row],[Código do PO]]&amp;" - "&amp;Tabela46[[#This Row],[Nome do PO]]</f>
        <v>#REF!</v>
      </c>
      <c r="J345" s="24" t="s">
        <v>817</v>
      </c>
    </row>
    <row r="346" spans="1:10" x14ac:dyDescent="0.25">
      <c r="A346" s="20" t="e">
        <f ca="1">TEXT(Tabela46[[#This Row],[Código da Categoria]],"000")&amp;"."&amp;TEXT(Tabela46[[#This Row],[Código do Objeto]],"00000")</f>
        <v>#REF!</v>
      </c>
      <c r="B346" s="21" t="e">
        <f>VLOOKUP(Tabela46[[#This Row],[Categoria]],[1]!Tabela4[#Data],2,FALSE)</f>
        <v>#REF!</v>
      </c>
      <c r="C346" s="22" t="str">
        <f t="shared" si="1"/>
        <v>B1:B346</v>
      </c>
      <c r="D346" s="23">
        <f ca="1">COUNTIF(INDIRECT(Tabela46[[#This Row],[Aux01]]),Tabela46[[#This Row],[Código da Categoria]])</f>
        <v>73</v>
      </c>
      <c r="E346" s="22" t="s">
        <v>723</v>
      </c>
      <c r="F346" s="22" t="s">
        <v>818</v>
      </c>
      <c r="G346" s="22" t="s">
        <v>185</v>
      </c>
      <c r="H346" s="24" t="str">
        <f>Tabela46[[#This Row],[Categoria]]&amp;" - "&amp;Tabela46[[#This Row],[Objeto]]</f>
        <v>Obras e Reformas - Boulevard do Samba</v>
      </c>
      <c r="I346" s="24" t="e">
        <f ca="1">Tabela46[[#This Row],[Código do PO]]&amp;" - "&amp;Tabela46[[#This Row],[Nome do PO]]</f>
        <v>#REF!</v>
      </c>
      <c r="J346" s="24" t="s">
        <v>819</v>
      </c>
    </row>
    <row r="347" spans="1:10" x14ac:dyDescent="0.25">
      <c r="A347" s="20" t="e">
        <f ca="1">TEXT(Tabela46[[#This Row],[Código da Categoria]],"000")&amp;"."&amp;TEXT(Tabela46[[#This Row],[Código do Objeto]],"00000")</f>
        <v>#REF!</v>
      </c>
      <c r="B347" s="21" t="e">
        <f>VLOOKUP(Tabela46[[#This Row],[Categoria]],[1]!Tabela4[#Data],2,FALSE)</f>
        <v>#REF!</v>
      </c>
      <c r="C347" s="22" t="str">
        <f t="shared" si="1"/>
        <v>B1:B347</v>
      </c>
      <c r="D347" s="23">
        <f ca="1">COUNTIF(INDIRECT(Tabela46[[#This Row],[Aux01]]),Tabela46[[#This Row],[Código da Categoria]])</f>
        <v>74</v>
      </c>
      <c r="E347" s="22" t="s">
        <v>723</v>
      </c>
      <c r="F347" s="22" t="s">
        <v>820</v>
      </c>
      <c r="G347" s="22" t="s">
        <v>185</v>
      </c>
      <c r="H347" s="24" t="str">
        <f>Tabela46[[#This Row],[Categoria]]&amp;" - "&amp;Tabela46[[#This Row],[Objeto]]</f>
        <v>Obras e Reformas - IACS</v>
      </c>
      <c r="I347" s="24" t="e">
        <f ca="1">Tabela46[[#This Row],[Código do PO]]&amp;" - "&amp;Tabela46[[#This Row],[Nome do PO]]</f>
        <v>#REF!</v>
      </c>
      <c r="J347" s="24" t="s">
        <v>821</v>
      </c>
    </row>
    <row r="348" spans="1:10" x14ac:dyDescent="0.25">
      <c r="A348" s="20" t="e">
        <f ca="1">TEXT(Tabela46[[#This Row],[Código da Categoria]],"000")&amp;"."&amp;TEXT(Tabela46[[#This Row],[Código do Objeto]],"00000")</f>
        <v>#REF!</v>
      </c>
      <c r="B348" s="21" t="e">
        <f>VLOOKUP(Tabela46[[#This Row],[Categoria]],[1]!Tabela4[#Data],2,FALSE)</f>
        <v>#REF!</v>
      </c>
      <c r="C348" s="22" t="str">
        <f t="shared" si="1"/>
        <v>B1:B348</v>
      </c>
      <c r="D348" s="23">
        <f ca="1">COUNTIF(INDIRECT(Tabela46[[#This Row],[Aux01]]),Tabela46[[#This Row],[Código da Categoria]])</f>
        <v>75</v>
      </c>
      <c r="E348" s="22" t="s">
        <v>723</v>
      </c>
      <c r="F348" s="22" t="s">
        <v>822</v>
      </c>
      <c r="G348" s="22" t="s">
        <v>185</v>
      </c>
      <c r="H348" s="24" t="str">
        <f>Tabela46[[#This Row],[Categoria]]&amp;" - "&amp;Tabela46[[#This Row],[Objeto]]</f>
        <v>Obras e Reformas - Parque Orla Piratininga (POP)</v>
      </c>
      <c r="I348" s="24" t="e">
        <f ca="1">Tabela46[[#This Row],[Código do PO]]&amp;" - "&amp;Tabela46[[#This Row],[Nome do PO]]</f>
        <v>#REF!</v>
      </c>
      <c r="J348" s="24" t="s">
        <v>823</v>
      </c>
    </row>
    <row r="349" spans="1:10" ht="30" x14ac:dyDescent="0.25">
      <c r="A349" s="20" t="e">
        <f ca="1">TEXT(Tabela46[[#This Row],[Código da Categoria]],"000")&amp;"."&amp;TEXT(Tabela46[[#This Row],[Código do Objeto]],"00000")</f>
        <v>#REF!</v>
      </c>
      <c r="B349" s="21" t="e">
        <f>VLOOKUP(Tabela46[[#This Row],[Categoria]],[1]!Tabela4[#Data],2,FALSE)</f>
        <v>#REF!</v>
      </c>
      <c r="C349" s="22" t="str">
        <f t="shared" si="1"/>
        <v>B1:B349</v>
      </c>
      <c r="D349" s="23">
        <f ca="1">COUNTIF(INDIRECT(Tabela46[[#This Row],[Aux01]]),Tabela46[[#This Row],[Código da Categoria]])</f>
        <v>76</v>
      </c>
      <c r="E349" s="22" t="s">
        <v>723</v>
      </c>
      <c r="F349" s="22" t="s">
        <v>824</v>
      </c>
      <c r="G349" s="22" t="s">
        <v>150</v>
      </c>
      <c r="H349" s="24" t="str">
        <f>Tabela46[[#This Row],[Categoria]]&amp;" - "&amp;Tabela46[[#This Row],[Objeto]]</f>
        <v>Obras e Reformas - Parque Orla Piratininga (POP) (Contrapartida)</v>
      </c>
      <c r="I349" s="24" t="e">
        <f ca="1">Tabela46[[#This Row],[Código do PO]]&amp;" - "&amp;Tabela46[[#This Row],[Nome do PO]]</f>
        <v>#REF!</v>
      </c>
      <c r="J349" s="24" t="s">
        <v>512</v>
      </c>
    </row>
    <row r="350" spans="1:10" ht="30" x14ac:dyDescent="0.25">
      <c r="A350" s="20" t="e">
        <f ca="1">TEXT(Tabela46[[#This Row],[Código da Categoria]],"000")&amp;"."&amp;TEXT(Tabela46[[#This Row],[Código do Objeto]],"00000")</f>
        <v>#REF!</v>
      </c>
      <c r="B350" s="21" t="e">
        <f>VLOOKUP(Tabela46[[#This Row],[Categoria]],[1]!Tabela4[#Data],2,FALSE)</f>
        <v>#REF!</v>
      </c>
      <c r="C350" s="22" t="str">
        <f t="shared" si="1"/>
        <v>B1:B350</v>
      </c>
      <c r="D350" s="23">
        <f ca="1">COUNTIF(INDIRECT(Tabela46[[#This Row],[Aux01]]),Tabela46[[#This Row],[Código da Categoria]])</f>
        <v>77</v>
      </c>
      <c r="E350" s="22" t="s">
        <v>723</v>
      </c>
      <c r="F350" s="22" t="s">
        <v>825</v>
      </c>
      <c r="G350" s="22" t="s">
        <v>185</v>
      </c>
      <c r="H350" s="24" t="str">
        <f>Tabela46[[#This Row],[Categoria]]&amp;" - "&amp;Tabela46[[#This Row],[Objeto]]</f>
        <v>Obras e Reformas - Instalação de Gramados e Gramas Sintéticas</v>
      </c>
      <c r="I350" s="24" t="e">
        <f ca="1">Tabela46[[#This Row],[Código do PO]]&amp;" - "&amp;Tabela46[[#This Row],[Nome do PO]]</f>
        <v>#REF!</v>
      </c>
      <c r="J350" s="24" t="s">
        <v>826</v>
      </c>
    </row>
    <row r="351" spans="1:10" ht="30" x14ac:dyDescent="0.25">
      <c r="A351" s="20" t="e">
        <f ca="1">TEXT(Tabela46[[#This Row],[Código da Categoria]],"000")&amp;"."&amp;TEXT(Tabela46[[#This Row],[Código do Objeto]],"00000")</f>
        <v>#REF!</v>
      </c>
      <c r="B351" s="21" t="e">
        <f>VLOOKUP(Tabela46[[#This Row],[Categoria]],[1]!Tabela4[#Data],2,FALSE)</f>
        <v>#REF!</v>
      </c>
      <c r="C351" s="22" t="str">
        <f t="shared" si="1"/>
        <v>B1:B351</v>
      </c>
      <c r="D351" s="23">
        <f ca="1">COUNTIF(INDIRECT(Tabela46[[#This Row],[Aux01]]),Tabela46[[#This Row],[Código da Categoria]])</f>
        <v>78</v>
      </c>
      <c r="E351" s="22" t="s">
        <v>723</v>
      </c>
      <c r="F351" s="22" t="s">
        <v>827</v>
      </c>
      <c r="G351" s="22" t="s">
        <v>150</v>
      </c>
      <c r="H351" s="24" t="str">
        <f>Tabela46[[#This Row],[Categoria]]&amp;" - "&amp;Tabela46[[#This Row],[Objeto]]</f>
        <v>Obras e Reformas - Unidade Médico de Família: Matapaca</v>
      </c>
      <c r="I351" s="24" t="e">
        <f ca="1">Tabela46[[#This Row],[Código do PO]]&amp;" - "&amp;Tabela46[[#This Row],[Nome do PO]]</f>
        <v>#REF!</v>
      </c>
      <c r="J351" s="24" t="s">
        <v>828</v>
      </c>
    </row>
    <row r="352" spans="1:10" x14ac:dyDescent="0.25">
      <c r="A352" s="20" t="e">
        <f ca="1">TEXT(Tabela46[[#This Row],[Código da Categoria]],"000")&amp;"."&amp;TEXT(Tabela46[[#This Row],[Código do Objeto]],"00000")</f>
        <v>#REF!</v>
      </c>
      <c r="B352" s="21" t="e">
        <f>VLOOKUP(Tabela46[[#This Row],[Categoria]],[1]!Tabela4[#Data],2,FALSE)</f>
        <v>#REF!</v>
      </c>
      <c r="C352" s="22" t="str">
        <f t="shared" si="1"/>
        <v>B1:B352</v>
      </c>
      <c r="D352" s="23">
        <f ca="1">COUNTIF(INDIRECT(Tabela46[[#This Row],[Aux01]]),Tabela46[[#This Row],[Código da Categoria]])</f>
        <v>79</v>
      </c>
      <c r="E352" s="22" t="s">
        <v>723</v>
      </c>
      <c r="F352" s="22" t="s">
        <v>829</v>
      </c>
      <c r="G352" s="22" t="s">
        <v>150</v>
      </c>
      <c r="H352" s="24" t="str">
        <f>Tabela46[[#This Row],[Categoria]]&amp;" - "&amp;Tabela46[[#This Row],[Objeto]]</f>
        <v>Obras e Reformas - Urbanização: Rua Carlos Chagas</v>
      </c>
      <c r="I352" s="24" t="e">
        <f ca="1">Tabela46[[#This Row],[Código do PO]]&amp;" - "&amp;Tabela46[[#This Row],[Nome do PO]]</f>
        <v>#REF!</v>
      </c>
      <c r="J352" s="24" t="s">
        <v>830</v>
      </c>
    </row>
    <row r="353" spans="1:10" ht="30" x14ac:dyDescent="0.25">
      <c r="A353" s="20" t="e">
        <f ca="1">TEXT(Tabela46[[#This Row],[Código da Categoria]],"000")&amp;"."&amp;TEXT(Tabela46[[#This Row],[Código do Objeto]],"00000")</f>
        <v>#REF!</v>
      </c>
      <c r="B353" s="21" t="e">
        <f>VLOOKUP(Tabela46[[#This Row],[Categoria]],[1]!Tabela4[#Data],2,FALSE)</f>
        <v>#REF!</v>
      </c>
      <c r="C353" s="22" t="str">
        <f t="shared" si="1"/>
        <v>B1:B353</v>
      </c>
      <c r="D353" s="23">
        <f ca="1">COUNTIF(INDIRECT(Tabela46[[#This Row],[Aux01]]),Tabela46[[#This Row],[Código da Categoria]])</f>
        <v>80</v>
      </c>
      <c r="E353" s="22" t="s">
        <v>723</v>
      </c>
      <c r="F353" s="22" t="s">
        <v>831</v>
      </c>
      <c r="G353" s="22" t="s">
        <v>150</v>
      </c>
      <c r="H353" s="24" t="str">
        <f>Tabela46[[#This Row],[Categoria]]&amp;" - "&amp;Tabela46[[#This Row],[Objeto]]</f>
        <v>Obras e Reformas - Drenagem em Maralegre 01 (Contrapartida)</v>
      </c>
      <c r="I353" s="24" t="e">
        <f ca="1">Tabela46[[#This Row],[Código do PO]]&amp;" - "&amp;Tabela46[[#This Row],[Nome do PO]]</f>
        <v>#REF!</v>
      </c>
      <c r="J353" s="24" t="s">
        <v>512</v>
      </c>
    </row>
    <row r="354" spans="1:10" ht="30" x14ac:dyDescent="0.25">
      <c r="A354" s="20" t="e">
        <f ca="1">TEXT(Tabela46[[#This Row],[Código da Categoria]],"000")&amp;"."&amp;TEXT(Tabela46[[#This Row],[Código do Objeto]],"00000")</f>
        <v>#REF!</v>
      </c>
      <c r="B354" s="21" t="e">
        <f>VLOOKUP(Tabela46[[#This Row],[Categoria]],[1]!Tabela4[#Data],2,FALSE)</f>
        <v>#REF!</v>
      </c>
      <c r="C354" s="22" t="str">
        <f t="shared" si="1"/>
        <v>B1:B354</v>
      </c>
      <c r="D354" s="23">
        <f ca="1">COUNTIF(INDIRECT(Tabela46[[#This Row],[Aux01]]),Tabela46[[#This Row],[Código da Categoria]])</f>
        <v>81</v>
      </c>
      <c r="E354" s="22" t="s">
        <v>723</v>
      </c>
      <c r="F354" s="22" t="s">
        <v>832</v>
      </c>
      <c r="G354" s="22" t="s">
        <v>150</v>
      </c>
      <c r="H354" s="24" t="str">
        <f>Tabela46[[#This Row],[Categoria]]&amp;" - "&amp;Tabela46[[#This Row],[Objeto]]</f>
        <v>Obras e Reformas - Área de Lazer: Campo do Dorge</v>
      </c>
      <c r="I354" s="24" t="e">
        <f ca="1">Tabela46[[#This Row],[Código do PO]]&amp;" - "&amp;Tabela46[[#This Row],[Nome do PO]]</f>
        <v>#REF!</v>
      </c>
      <c r="J354" s="24" t="s">
        <v>833</v>
      </c>
    </row>
    <row r="355" spans="1:10" ht="30" x14ac:dyDescent="0.25">
      <c r="A355" s="20" t="e">
        <f ca="1">TEXT(Tabela46[[#This Row],[Código da Categoria]],"000")&amp;"."&amp;TEXT(Tabela46[[#This Row],[Código do Objeto]],"00000")</f>
        <v>#REF!</v>
      </c>
      <c r="B355" s="21" t="e">
        <f>VLOOKUP(Tabela46[[#This Row],[Categoria]],[1]!Tabela4[#Data],2,FALSE)</f>
        <v>#REF!</v>
      </c>
      <c r="C355" s="22" t="str">
        <f t="shared" si="1"/>
        <v>B1:B355</v>
      </c>
      <c r="D355" s="23">
        <f ca="1">COUNTIF(INDIRECT(Tabela46[[#This Row],[Aux01]]),Tabela46[[#This Row],[Código da Categoria]])</f>
        <v>82</v>
      </c>
      <c r="E355" s="22" t="s">
        <v>723</v>
      </c>
      <c r="F355" s="22" t="s">
        <v>834</v>
      </c>
      <c r="G355" s="22" t="s">
        <v>150</v>
      </c>
      <c r="H355" s="24" t="str">
        <f>Tabela46[[#This Row],[Categoria]]&amp;" - "&amp;Tabela46[[#This Row],[Objeto]]</f>
        <v>Obras e Reformas - Urbanização: Comunidade de São José</v>
      </c>
      <c r="I355" s="24" t="e">
        <f ca="1">Tabela46[[#This Row],[Código do PO]]&amp;" - "&amp;Tabela46[[#This Row],[Nome do PO]]</f>
        <v>#REF!</v>
      </c>
      <c r="J355" s="24" t="s">
        <v>835</v>
      </c>
    </row>
    <row r="356" spans="1:10" ht="30" x14ac:dyDescent="0.25">
      <c r="A356" s="20" t="e">
        <f ca="1">TEXT(Tabela46[[#This Row],[Código da Categoria]],"000")&amp;"."&amp;TEXT(Tabela46[[#This Row],[Código do Objeto]],"00000")</f>
        <v>#REF!</v>
      </c>
      <c r="B356" s="21" t="e">
        <f>VLOOKUP(Tabela46[[#This Row],[Categoria]],[1]!Tabela4[#Data],2,FALSE)</f>
        <v>#REF!</v>
      </c>
      <c r="C356" s="22" t="str">
        <f t="shared" si="1"/>
        <v>B1:B356</v>
      </c>
      <c r="D356" s="23">
        <f ca="1">COUNTIF(INDIRECT(Tabela46[[#This Row],[Aux01]]),Tabela46[[#This Row],[Código da Categoria]])</f>
        <v>83</v>
      </c>
      <c r="E356" s="22" t="s">
        <v>723</v>
      </c>
      <c r="F356" s="22" t="s">
        <v>836</v>
      </c>
      <c r="G356" s="22" t="s">
        <v>150</v>
      </c>
      <c r="H356" s="24" t="str">
        <f>Tabela46[[#This Row],[Categoria]]&amp;" - "&amp;Tabela46[[#This Row],[Objeto]]</f>
        <v>Obras e Reformas - Área de Lazer: Quadra na Comunidade de São José</v>
      </c>
      <c r="I356" s="24" t="e">
        <f ca="1">Tabela46[[#This Row],[Código do PO]]&amp;" - "&amp;Tabela46[[#This Row],[Nome do PO]]</f>
        <v>#REF!</v>
      </c>
      <c r="J356" s="24" t="s">
        <v>768</v>
      </c>
    </row>
    <row r="357" spans="1:10" ht="60" x14ac:dyDescent="0.25">
      <c r="A357" s="20" t="e">
        <f ca="1">TEXT(Tabela46[[#This Row],[Código da Categoria]],"000")&amp;"."&amp;TEXT(Tabela46[[#This Row],[Código do Objeto]],"00000")</f>
        <v>#REF!</v>
      </c>
      <c r="B357" s="21" t="e">
        <f>VLOOKUP(Tabela46[[#This Row],[Categoria]],[1]!Tabela4[#Data],2,FALSE)</f>
        <v>#REF!</v>
      </c>
      <c r="C357" s="22" t="str">
        <f t="shared" si="1"/>
        <v>B1:B357</v>
      </c>
      <c r="D357" s="23">
        <f ca="1">COUNTIF(INDIRECT(Tabela46[[#This Row],[Aux01]]),Tabela46[[#This Row],[Código da Categoria]])</f>
        <v>84</v>
      </c>
      <c r="E357" s="22" t="s">
        <v>723</v>
      </c>
      <c r="F357" s="22" t="s">
        <v>837</v>
      </c>
      <c r="G357" s="22" t="s">
        <v>150</v>
      </c>
      <c r="H357" s="24" t="str">
        <f>Tabela46[[#This Row],[Categoria]]&amp;" - "&amp;Tabela46[[#This Row],[Objeto]]</f>
        <v>Obras e Reformas - SkatePark: São Francisco</v>
      </c>
      <c r="I357" s="24" t="e">
        <f ca="1">Tabela46[[#This Row],[Código do PO]]&amp;" - "&amp;Tabela46[[#This Row],[Nome do PO]]</f>
        <v>#REF!</v>
      </c>
      <c r="J357" s="24" t="s">
        <v>838</v>
      </c>
    </row>
    <row r="358" spans="1:10" ht="30" x14ac:dyDescent="0.25">
      <c r="A358" s="20" t="e">
        <f ca="1">TEXT(Tabela46[[#This Row],[Código da Categoria]],"000")&amp;"."&amp;TEXT(Tabela46[[#This Row],[Código do Objeto]],"00000")</f>
        <v>#REF!</v>
      </c>
      <c r="B358" s="21" t="e">
        <f>VLOOKUP(Tabela46[[#This Row],[Categoria]],[1]!Tabela4[#Data],2,FALSE)</f>
        <v>#REF!</v>
      </c>
      <c r="C358" s="22" t="str">
        <f t="shared" si="1"/>
        <v>B1:B358</v>
      </c>
      <c r="D358" s="23">
        <f ca="1">COUNTIF(INDIRECT(Tabela46[[#This Row],[Aux01]]),Tabela46[[#This Row],[Código da Categoria]])</f>
        <v>85</v>
      </c>
      <c r="E358" s="22" t="s">
        <v>723</v>
      </c>
      <c r="F358" s="22" t="s">
        <v>839</v>
      </c>
      <c r="G358" s="22" t="s">
        <v>185</v>
      </c>
      <c r="H358" s="24" t="str">
        <f>Tabela46[[#This Row],[Categoria]]&amp;" - "&amp;Tabela46[[#This Row],[Objeto]]</f>
        <v>Obras e Reformas - Área de Risco: Contenção de Encosta na Engenhoca</v>
      </c>
      <c r="I358" s="24" t="e">
        <f ca="1">Tabela46[[#This Row],[Código do PO]]&amp;" - "&amp;Tabela46[[#This Row],[Nome do PO]]</f>
        <v>#REF!</v>
      </c>
      <c r="J358" s="24" t="s">
        <v>840</v>
      </c>
    </row>
    <row r="359" spans="1:10" ht="30" x14ac:dyDescent="0.25">
      <c r="A359" s="20" t="e">
        <f ca="1">TEXT(Tabela46[[#This Row],[Código da Categoria]],"000")&amp;"."&amp;TEXT(Tabela46[[#This Row],[Código do Objeto]],"00000")</f>
        <v>#REF!</v>
      </c>
      <c r="B359" s="21" t="e">
        <f>VLOOKUP(Tabela46[[#This Row],[Categoria]],[1]!Tabela4[#Data],2,FALSE)</f>
        <v>#REF!</v>
      </c>
      <c r="C359" s="22" t="str">
        <f t="shared" si="1"/>
        <v>B1:B359</v>
      </c>
      <c r="D359" s="23">
        <f ca="1">COUNTIF(INDIRECT(Tabela46[[#This Row],[Aux01]]),Tabela46[[#This Row],[Código da Categoria]])</f>
        <v>86</v>
      </c>
      <c r="E359" s="22" t="s">
        <v>723</v>
      </c>
      <c r="F359" s="22" t="s">
        <v>841</v>
      </c>
      <c r="G359" s="22" t="s">
        <v>185</v>
      </c>
      <c r="H359" s="24" t="str">
        <f>Tabela46[[#This Row],[Categoria]]&amp;" - "&amp;Tabela46[[#This Row],[Objeto]]</f>
        <v>Obras e Reformas - Área de Lazer: Calixto</v>
      </c>
      <c r="I359" s="24" t="e">
        <f ca="1">Tabela46[[#This Row],[Código do PO]]&amp;" - "&amp;Tabela46[[#This Row],[Nome do PO]]</f>
        <v>#REF!</v>
      </c>
      <c r="J359" s="24" t="s">
        <v>842</v>
      </c>
    </row>
    <row r="360" spans="1:10" ht="30" x14ac:dyDescent="0.25">
      <c r="A360" s="20" t="e">
        <f ca="1">TEXT(Tabela46[[#This Row],[Código da Categoria]],"000")&amp;"."&amp;TEXT(Tabela46[[#This Row],[Código do Objeto]],"00000")</f>
        <v>#REF!</v>
      </c>
      <c r="B360" s="21" t="e">
        <f>VLOOKUP(Tabela46[[#This Row],[Categoria]],[1]!Tabela4[#Data],2,FALSE)</f>
        <v>#REF!</v>
      </c>
      <c r="C360" s="22" t="str">
        <f t="shared" si="1"/>
        <v>B1:B360</v>
      </c>
      <c r="D360" s="23">
        <f ca="1">COUNTIF(INDIRECT(Tabela46[[#This Row],[Aux01]]),Tabela46[[#This Row],[Código da Categoria]])</f>
        <v>87</v>
      </c>
      <c r="E360" s="22" t="s">
        <v>723</v>
      </c>
      <c r="F360" s="22" t="s">
        <v>843</v>
      </c>
      <c r="G360" s="22" t="s">
        <v>143</v>
      </c>
      <c r="H360" s="24" t="str">
        <f>Tabela46[[#This Row],[Categoria]]&amp;" - "&amp;Tabela46[[#This Row],[Objeto]]</f>
        <v>Obras e Reformas - Área de Lazer: Rato Molhado</v>
      </c>
      <c r="I360" s="24" t="e">
        <f ca="1">Tabela46[[#This Row],[Código do PO]]&amp;" - "&amp;Tabela46[[#This Row],[Nome do PO]]</f>
        <v>#REF!</v>
      </c>
      <c r="J360" s="24" t="s">
        <v>844</v>
      </c>
    </row>
    <row r="361" spans="1:10" ht="45" x14ac:dyDescent="0.25">
      <c r="A361" s="20" t="e">
        <f ca="1">TEXT(Tabela46[[#This Row],[Código da Categoria]],"000")&amp;"."&amp;TEXT(Tabela46[[#This Row],[Código do Objeto]],"00000")</f>
        <v>#REF!</v>
      </c>
      <c r="B361" s="21" t="e">
        <f>VLOOKUP(Tabela46[[#This Row],[Categoria]],[1]!Tabela4[#Data],2,FALSE)</f>
        <v>#REF!</v>
      </c>
      <c r="C361" s="22" t="str">
        <f t="shared" si="1"/>
        <v>B1:B361</v>
      </c>
      <c r="D361" s="23">
        <f ca="1">COUNTIF(INDIRECT(Tabela46[[#This Row],[Aux01]]),Tabela46[[#This Row],[Código da Categoria]])</f>
        <v>88</v>
      </c>
      <c r="E361" s="22" t="s">
        <v>723</v>
      </c>
      <c r="F361" s="22" t="s">
        <v>845</v>
      </c>
      <c r="G361" s="22" t="s">
        <v>185</v>
      </c>
      <c r="H361" s="24" t="str">
        <f>Tabela46[[#This Row],[Categoria]]&amp;" - "&amp;Tabela46[[#This Row],[Objeto]]</f>
        <v>Obras e Reformas - Área de Risco: Pequenos Projetos</v>
      </c>
      <c r="I361" s="24" t="e">
        <f ca="1">Tabela46[[#This Row],[Código do PO]]&amp;" - "&amp;Tabela46[[#This Row],[Nome do PO]]</f>
        <v>#REF!</v>
      </c>
      <c r="J361" s="24" t="s">
        <v>846</v>
      </c>
    </row>
    <row r="362" spans="1:10" x14ac:dyDescent="0.25">
      <c r="A362" s="20" t="e">
        <f ca="1">TEXT(Tabela46[[#This Row],[Código da Categoria]],"000")&amp;"."&amp;TEXT(Tabela46[[#This Row],[Código do Objeto]],"00000")</f>
        <v>#REF!</v>
      </c>
      <c r="B362" s="21" t="e">
        <f>VLOOKUP(Tabela46[[#This Row],[Categoria]],[1]!Tabela4[#Data],2,FALSE)</f>
        <v>#REF!</v>
      </c>
      <c r="C362" s="22" t="str">
        <f t="shared" si="1"/>
        <v>B1:B362</v>
      </c>
      <c r="D362" s="23">
        <f ca="1">COUNTIF(INDIRECT(Tabela46[[#This Row],[Aux01]]),Tabela46[[#This Row],[Código da Categoria]])</f>
        <v>89</v>
      </c>
      <c r="E362" s="22" t="s">
        <v>723</v>
      </c>
      <c r="F362" s="22" t="s">
        <v>847</v>
      </c>
      <c r="G362" s="22" t="s">
        <v>150</v>
      </c>
      <c r="H362" s="24" t="str">
        <f>Tabela46[[#This Row],[Categoria]]&amp;" - "&amp;Tabela46[[#This Row],[Objeto]]</f>
        <v>Obras e Reformas - Urbanização: Morro do Cavalão</v>
      </c>
      <c r="I362" s="24" t="e">
        <f ca="1">Tabela46[[#This Row],[Código do PO]]&amp;" - "&amp;Tabela46[[#This Row],[Nome do PO]]</f>
        <v>#REF!</v>
      </c>
      <c r="J362" s="24" t="s">
        <v>848</v>
      </c>
    </row>
    <row r="363" spans="1:10" x14ac:dyDescent="0.25">
      <c r="A363" s="20" t="e">
        <f ca="1">TEXT(Tabela46[[#This Row],[Código da Categoria]],"000")&amp;"."&amp;TEXT(Tabela46[[#This Row],[Código do Objeto]],"00000")</f>
        <v>#REF!</v>
      </c>
      <c r="B363" s="21" t="e">
        <f>VLOOKUP(Tabela46[[#This Row],[Categoria]],[1]!Tabela4[#Data],2,FALSE)</f>
        <v>#REF!</v>
      </c>
      <c r="C363" s="22" t="str">
        <f t="shared" si="1"/>
        <v>B1:B363</v>
      </c>
      <c r="D363" s="23">
        <f ca="1">COUNTIF(INDIRECT(Tabela46[[#This Row],[Aux01]]),Tabela46[[#This Row],[Código da Categoria]])</f>
        <v>90</v>
      </c>
      <c r="E363" s="22" t="s">
        <v>723</v>
      </c>
      <c r="F363" s="22" t="s">
        <v>849</v>
      </c>
      <c r="G363" s="22" t="s">
        <v>185</v>
      </c>
      <c r="H363" s="24" t="str">
        <f>Tabela46[[#This Row],[Categoria]]&amp;" - "&amp;Tabela46[[#This Row],[Objeto]]</f>
        <v>Obras e Reformas - Área de Lazer: Morro da Cocada</v>
      </c>
      <c r="I363" s="24" t="e">
        <f ca="1">Tabela46[[#This Row],[Código do PO]]&amp;" - "&amp;Tabela46[[#This Row],[Nome do PO]]</f>
        <v>#REF!</v>
      </c>
      <c r="J363" s="24" t="s">
        <v>850</v>
      </c>
    </row>
    <row r="364" spans="1:10" ht="30" x14ac:dyDescent="0.25">
      <c r="A364" s="20" t="e">
        <f ca="1">TEXT(Tabela46[[#This Row],[Código da Categoria]],"000")&amp;"."&amp;TEXT(Tabela46[[#This Row],[Código do Objeto]],"00000")</f>
        <v>#REF!</v>
      </c>
      <c r="B364" s="21" t="e">
        <f>VLOOKUP(Tabela46[[#This Row],[Categoria]],[1]!Tabela4[#Data],2,FALSE)</f>
        <v>#REF!</v>
      </c>
      <c r="C364" s="22" t="str">
        <f t="shared" si="1"/>
        <v>B1:B364</v>
      </c>
      <c r="D364" s="23">
        <f ca="1">COUNTIF(INDIRECT(Tabela46[[#This Row],[Aux01]]),Tabela46[[#This Row],[Código da Categoria]])</f>
        <v>91</v>
      </c>
      <c r="E364" s="22" t="s">
        <v>723</v>
      </c>
      <c r="F364" s="22" t="s">
        <v>851</v>
      </c>
      <c r="G364" s="22" t="s">
        <v>185</v>
      </c>
      <c r="H364" s="24" t="str">
        <f>Tabela46[[#This Row],[Categoria]]&amp;" - "&amp;Tabela46[[#This Row],[Objeto]]</f>
        <v>Obras e Reformas - Área de Lazer: Caramujo</v>
      </c>
      <c r="I364" s="24" t="e">
        <f ca="1">Tabela46[[#This Row],[Código do PO]]&amp;" - "&amp;Tabela46[[#This Row],[Nome do PO]]</f>
        <v>#REF!</v>
      </c>
      <c r="J364" s="24" t="s">
        <v>852</v>
      </c>
    </row>
    <row r="365" spans="1:10" x14ac:dyDescent="0.25">
      <c r="A365" s="20" t="e">
        <f ca="1">TEXT(Tabela46[[#This Row],[Código da Categoria]],"000")&amp;"."&amp;TEXT(Tabela46[[#This Row],[Código do Objeto]],"00000")</f>
        <v>#REF!</v>
      </c>
      <c r="B365" s="21" t="e">
        <f>VLOOKUP(Tabela46[[#This Row],[Categoria]],[1]!Tabela4[#Data],2,FALSE)</f>
        <v>#REF!</v>
      </c>
      <c r="C365" s="22" t="str">
        <f t="shared" si="1"/>
        <v>B1:B365</v>
      </c>
      <c r="D365" s="23">
        <f ca="1">COUNTIF(INDIRECT(Tabela46[[#This Row],[Aux01]]),Tabela46[[#This Row],[Código da Categoria]])</f>
        <v>92</v>
      </c>
      <c r="E365" s="22" t="s">
        <v>723</v>
      </c>
      <c r="F365" s="22" t="s">
        <v>853</v>
      </c>
      <c r="G365" s="22" t="s">
        <v>185</v>
      </c>
      <c r="H365" s="24" t="str">
        <f>Tabela46[[#This Row],[Categoria]]&amp;" - "&amp;Tabela46[[#This Row],[Objeto]]</f>
        <v>Obras e Reformas - Área de Lazer: Jurujuba</v>
      </c>
      <c r="I365" s="24" t="e">
        <f ca="1">Tabela46[[#This Row],[Código do PO]]&amp;" - "&amp;Tabela46[[#This Row],[Nome do PO]]</f>
        <v>#REF!</v>
      </c>
      <c r="J365" s="24" t="s">
        <v>854</v>
      </c>
    </row>
    <row r="366" spans="1:10" ht="30" x14ac:dyDescent="0.25">
      <c r="A366" s="20" t="e">
        <f ca="1">TEXT(Tabela46[[#This Row],[Código da Categoria]],"000")&amp;"."&amp;TEXT(Tabela46[[#This Row],[Código do Objeto]],"00000")</f>
        <v>#REF!</v>
      </c>
      <c r="B366" s="21" t="e">
        <f>VLOOKUP(Tabela46[[#This Row],[Categoria]],[1]!Tabela4[#Data],2,FALSE)</f>
        <v>#REF!</v>
      </c>
      <c r="C366" s="22" t="str">
        <f t="shared" si="1"/>
        <v>B1:B366</v>
      </c>
      <c r="D366" s="23">
        <f ca="1">COUNTIF(INDIRECT(Tabela46[[#This Row],[Aux01]]),Tabela46[[#This Row],[Código da Categoria]])</f>
        <v>93</v>
      </c>
      <c r="E366" s="22" t="s">
        <v>723</v>
      </c>
      <c r="F366" s="22" t="s">
        <v>855</v>
      </c>
      <c r="G366" s="22" t="s">
        <v>185</v>
      </c>
      <c r="H366" s="24" t="str">
        <f>Tabela46[[#This Row],[Categoria]]&amp;" - "&amp;Tabela46[[#This Row],[Objeto]]</f>
        <v>Obras e Reformas - Acessos e Servidões: Tenente Jardim</v>
      </c>
      <c r="I366" s="24" t="e">
        <f ca="1">Tabela46[[#This Row],[Código do PO]]&amp;" - "&amp;Tabela46[[#This Row],[Nome do PO]]</f>
        <v>#REF!</v>
      </c>
      <c r="J366" s="24" t="s">
        <v>856</v>
      </c>
    </row>
    <row r="367" spans="1:10" x14ac:dyDescent="0.25">
      <c r="A367" s="20" t="e">
        <f ca="1">TEXT(Tabela46[[#This Row],[Código da Categoria]],"000")&amp;"."&amp;TEXT(Tabela46[[#This Row],[Código do Objeto]],"00000")</f>
        <v>#REF!</v>
      </c>
      <c r="B367" s="21" t="e">
        <f>VLOOKUP(Tabela46[[#This Row],[Categoria]],[1]!Tabela4[#Data],2,FALSE)</f>
        <v>#REF!</v>
      </c>
      <c r="C367" s="22" t="str">
        <f t="shared" si="1"/>
        <v>B1:B367</v>
      </c>
      <c r="D367" s="23">
        <f ca="1">COUNTIF(INDIRECT(Tabela46[[#This Row],[Aux01]]),Tabela46[[#This Row],[Código da Categoria]])</f>
        <v>94</v>
      </c>
      <c r="E367" s="22" t="s">
        <v>723</v>
      </c>
      <c r="F367" s="22" t="s">
        <v>857</v>
      </c>
      <c r="G367" s="22" t="s">
        <v>185</v>
      </c>
      <c r="H367" s="24" t="str">
        <f>Tabela46[[#This Row],[Categoria]]&amp;" - "&amp;Tabela46[[#This Row],[Objeto]]</f>
        <v>Obras e Reformas - Área de Lazer: Fonseca</v>
      </c>
      <c r="I367" s="24" t="e">
        <f ca="1">Tabela46[[#This Row],[Código do PO]]&amp;" - "&amp;Tabela46[[#This Row],[Nome do PO]]</f>
        <v>#REF!</v>
      </c>
      <c r="J367" s="24" t="s">
        <v>858</v>
      </c>
    </row>
    <row r="368" spans="1:10" ht="30" x14ac:dyDescent="0.25">
      <c r="A368" s="20" t="e">
        <f ca="1">TEXT(Tabela46[[#This Row],[Código da Categoria]],"000")&amp;"."&amp;TEXT(Tabela46[[#This Row],[Código do Objeto]],"00000")</f>
        <v>#REF!</v>
      </c>
      <c r="B368" s="21" t="e">
        <f>VLOOKUP(Tabela46[[#This Row],[Categoria]],[1]!Tabela4[#Data],2,FALSE)</f>
        <v>#REF!</v>
      </c>
      <c r="C368" s="22" t="str">
        <f t="shared" si="1"/>
        <v>B1:B368</v>
      </c>
      <c r="D368" s="23">
        <f ca="1">COUNTIF(INDIRECT(Tabela46[[#This Row],[Aux01]]),Tabela46[[#This Row],[Código da Categoria]])</f>
        <v>95</v>
      </c>
      <c r="E368" s="22" t="s">
        <v>723</v>
      </c>
      <c r="F368" s="22" t="s">
        <v>859</v>
      </c>
      <c r="G368" s="22" t="s">
        <v>185</v>
      </c>
      <c r="H368" s="24" t="str">
        <f>Tabela46[[#This Row],[Categoria]]&amp;" - "&amp;Tabela46[[#This Row],[Objeto]]</f>
        <v>Obras e Reformas - Acessos e Servidões: Engenhoca</v>
      </c>
      <c r="I368" s="24" t="e">
        <f ca="1">Tabela46[[#This Row],[Código do PO]]&amp;" - "&amp;Tabela46[[#This Row],[Nome do PO]]</f>
        <v>#REF!</v>
      </c>
      <c r="J368" s="24" t="s">
        <v>860</v>
      </c>
    </row>
    <row r="369" spans="1:10" ht="30" x14ac:dyDescent="0.25">
      <c r="A369" s="20" t="e">
        <f ca="1">TEXT(Tabela46[[#This Row],[Código da Categoria]],"000")&amp;"."&amp;TEXT(Tabela46[[#This Row],[Código do Objeto]],"00000")</f>
        <v>#REF!</v>
      </c>
      <c r="B369" s="21" t="e">
        <f>VLOOKUP(Tabela46[[#This Row],[Categoria]],[1]!Tabela4[#Data],2,FALSE)</f>
        <v>#REF!</v>
      </c>
      <c r="C369" s="22" t="str">
        <f t="shared" si="1"/>
        <v>B1:B369</v>
      </c>
      <c r="D369" s="23">
        <f ca="1">COUNTIF(INDIRECT(Tabela46[[#This Row],[Aux01]]),Tabela46[[#This Row],[Código da Categoria]])</f>
        <v>96</v>
      </c>
      <c r="E369" s="22" t="s">
        <v>723</v>
      </c>
      <c r="F369" s="22" t="s">
        <v>861</v>
      </c>
      <c r="G369" s="22" t="s">
        <v>185</v>
      </c>
      <c r="H369" s="24" t="str">
        <f>Tabela46[[#This Row],[Categoria]]&amp;" - "&amp;Tabela46[[#This Row],[Objeto]]</f>
        <v>Obras e Reformas - Acessos e Servidões: Ladeira do Bumba</v>
      </c>
      <c r="I369" s="24" t="e">
        <f ca="1">Tabela46[[#This Row],[Código do PO]]&amp;" - "&amp;Tabela46[[#This Row],[Nome do PO]]</f>
        <v>#REF!</v>
      </c>
      <c r="J369" s="24" t="s">
        <v>862</v>
      </c>
    </row>
    <row r="370" spans="1:10" ht="30" x14ac:dyDescent="0.25">
      <c r="A370" s="20" t="e">
        <f ca="1">TEXT(Tabela46[[#This Row],[Código da Categoria]],"000")&amp;"."&amp;TEXT(Tabela46[[#This Row],[Código do Objeto]],"00000")</f>
        <v>#REF!</v>
      </c>
      <c r="B370" s="21" t="e">
        <f>VLOOKUP(Tabela46[[#This Row],[Categoria]],[1]!Tabela4[#Data],2,FALSE)</f>
        <v>#REF!</v>
      </c>
      <c r="C370" s="22" t="str">
        <f t="shared" si="1"/>
        <v>B1:B370</v>
      </c>
      <c r="D370" s="23">
        <f ca="1">COUNTIF(INDIRECT(Tabela46[[#This Row],[Aux01]]),Tabela46[[#This Row],[Código da Categoria]])</f>
        <v>97</v>
      </c>
      <c r="E370" s="22" t="s">
        <v>723</v>
      </c>
      <c r="F370" s="22" t="s">
        <v>863</v>
      </c>
      <c r="G370" s="22" t="s">
        <v>185</v>
      </c>
      <c r="H370" s="24" t="str">
        <f>Tabela46[[#This Row],[Categoria]]&amp;" - "&amp;Tabela46[[#This Row],[Objeto]]</f>
        <v>Obras e Reformas - Área de Lazer: Ponta d Areia</v>
      </c>
      <c r="I370" s="24" t="e">
        <f ca="1">Tabela46[[#This Row],[Código do PO]]&amp;" - "&amp;Tabela46[[#This Row],[Nome do PO]]</f>
        <v>#REF!</v>
      </c>
      <c r="J370" s="24" t="s">
        <v>864</v>
      </c>
    </row>
    <row r="371" spans="1:10" ht="30" x14ac:dyDescent="0.25">
      <c r="A371" s="20" t="e">
        <f ca="1">TEXT(Tabela46[[#This Row],[Código da Categoria]],"000")&amp;"."&amp;TEXT(Tabela46[[#This Row],[Código do Objeto]],"00000")</f>
        <v>#REF!</v>
      </c>
      <c r="B371" s="21" t="e">
        <f>VLOOKUP(Tabela46[[#This Row],[Categoria]],[1]!Tabela4[#Data],2,FALSE)</f>
        <v>#REF!</v>
      </c>
      <c r="C371" s="22" t="str">
        <f t="shared" si="1"/>
        <v>B1:B371</v>
      </c>
      <c r="D371" s="23">
        <f ca="1">COUNTIF(INDIRECT(Tabela46[[#This Row],[Aux01]]),Tabela46[[#This Row],[Código da Categoria]])</f>
        <v>98</v>
      </c>
      <c r="E371" s="22" t="s">
        <v>723</v>
      </c>
      <c r="F371" s="22" t="s">
        <v>865</v>
      </c>
      <c r="G371" s="22" t="s">
        <v>185</v>
      </c>
      <c r="H371" s="24" t="str">
        <f>Tabela46[[#This Row],[Categoria]]&amp;" - "&amp;Tabela46[[#This Row],[Objeto]]</f>
        <v>Obras e Reformas - Área de Lazer: Cantagalo</v>
      </c>
      <c r="I371" s="24" t="e">
        <f ca="1">Tabela46[[#This Row],[Código do PO]]&amp;" - "&amp;Tabela46[[#This Row],[Nome do PO]]</f>
        <v>#REF!</v>
      </c>
      <c r="J371" s="24" t="s">
        <v>866</v>
      </c>
    </row>
    <row r="372" spans="1:10" ht="90" x14ac:dyDescent="0.25">
      <c r="A372" s="20" t="e">
        <f ca="1">TEXT(Tabela46[[#This Row],[Código da Categoria]],"000")&amp;"."&amp;TEXT(Tabela46[[#This Row],[Código do Objeto]],"00000")</f>
        <v>#REF!</v>
      </c>
      <c r="B372" s="21" t="e">
        <f>VLOOKUP(Tabela46[[#This Row],[Categoria]],[1]!Tabela4[#Data],2,FALSE)</f>
        <v>#REF!</v>
      </c>
      <c r="C372" s="22" t="str">
        <f t="shared" si="1"/>
        <v>B1:B372</v>
      </c>
      <c r="D372" s="23">
        <f ca="1">COUNTIF(INDIRECT(Tabela46[[#This Row],[Aux01]]),Tabela46[[#This Row],[Código da Categoria]])</f>
        <v>99</v>
      </c>
      <c r="E372" s="22" t="s">
        <v>723</v>
      </c>
      <c r="F372" s="22" t="s">
        <v>867</v>
      </c>
      <c r="G372" s="22" t="s">
        <v>143</v>
      </c>
      <c r="H372" s="24" t="str">
        <f>Tabela46[[#This Row],[Categoria]]&amp;" - "&amp;Tabela46[[#This Row],[Objeto]]</f>
        <v>Obras e Reformas - Pequenas Obras em Sedes e Locais de Apoio</v>
      </c>
      <c r="I372" s="24" t="e">
        <f ca="1">Tabela46[[#This Row],[Código do PO]]&amp;" - "&amp;Tabela46[[#This Row],[Nome do PO]]</f>
        <v>#REF!</v>
      </c>
      <c r="J372" s="24" t="s">
        <v>868</v>
      </c>
    </row>
    <row r="373" spans="1:10" ht="30" x14ac:dyDescent="0.25">
      <c r="A373" s="20" t="e">
        <f ca="1">TEXT(Tabela46[[#This Row],[Código da Categoria]],"000")&amp;"."&amp;TEXT(Tabela46[[#This Row],[Código do Objeto]],"00000")</f>
        <v>#REF!</v>
      </c>
      <c r="B373" s="21" t="e">
        <f>VLOOKUP(Tabela46[[#This Row],[Categoria]],[1]!Tabela4[#Data],2,FALSE)</f>
        <v>#REF!</v>
      </c>
      <c r="C373" s="22" t="str">
        <f t="shared" si="1"/>
        <v>B1:B373</v>
      </c>
      <c r="D373" s="23">
        <f ca="1">COUNTIF(INDIRECT(Tabela46[[#This Row],[Aux01]]),Tabela46[[#This Row],[Código da Categoria]])</f>
        <v>100</v>
      </c>
      <c r="E373" s="22" t="s">
        <v>723</v>
      </c>
      <c r="F373" s="22" t="s">
        <v>869</v>
      </c>
      <c r="G373" s="22" t="s">
        <v>185</v>
      </c>
      <c r="H373" s="24" t="str">
        <f>Tabela46[[#This Row],[Categoria]]&amp;" - "&amp;Tabela46[[#This Row],[Objeto]]</f>
        <v>Obras e Reformas - Área de Lazer: Maria Paula</v>
      </c>
      <c r="I373" s="24" t="e">
        <f ca="1">Tabela46[[#This Row],[Código do PO]]&amp;" - "&amp;Tabela46[[#This Row],[Nome do PO]]</f>
        <v>#REF!</v>
      </c>
      <c r="J373" s="24" t="s">
        <v>870</v>
      </c>
    </row>
    <row r="374" spans="1:10" x14ac:dyDescent="0.25">
      <c r="A374" s="20" t="e">
        <f ca="1">TEXT(Tabela46[[#This Row],[Código da Categoria]],"000")&amp;"."&amp;TEXT(Tabela46[[#This Row],[Código do Objeto]],"00000")</f>
        <v>#REF!</v>
      </c>
      <c r="B374" s="21" t="e">
        <f>VLOOKUP(Tabela46[[#This Row],[Categoria]],[1]!Tabela4[#Data],2,FALSE)</f>
        <v>#REF!</v>
      </c>
      <c r="C374" s="22" t="str">
        <f t="shared" si="1"/>
        <v>B1:B374</v>
      </c>
      <c r="D374" s="23">
        <f ca="1">COUNTIF(INDIRECT(Tabela46[[#This Row],[Aux01]]),Tabela46[[#This Row],[Código da Categoria]])</f>
        <v>101</v>
      </c>
      <c r="E374" s="22" t="s">
        <v>723</v>
      </c>
      <c r="F374" s="22" t="s">
        <v>871</v>
      </c>
      <c r="G374" s="22" t="s">
        <v>185</v>
      </c>
      <c r="H374" s="24" t="str">
        <f>Tabela46[[#This Row],[Categoria]]&amp;" - "&amp;Tabela46[[#This Row],[Objeto]]</f>
        <v>Obras e Reformas - Urbanização: Preventório</v>
      </c>
      <c r="I374" s="24" t="e">
        <f ca="1">Tabela46[[#This Row],[Código do PO]]&amp;" - "&amp;Tabela46[[#This Row],[Nome do PO]]</f>
        <v>#REF!</v>
      </c>
      <c r="J374" s="24" t="s">
        <v>872</v>
      </c>
    </row>
    <row r="375" spans="1:10" ht="30" x14ac:dyDescent="0.25">
      <c r="A375" s="20" t="e">
        <f ca="1">TEXT(Tabela46[[#This Row],[Código da Categoria]],"000")&amp;"."&amp;TEXT(Tabela46[[#This Row],[Código do Objeto]],"00000")</f>
        <v>#REF!</v>
      </c>
      <c r="B375" s="21" t="e">
        <f>VLOOKUP(Tabela46[[#This Row],[Categoria]],[1]!Tabela4[#Data],2,FALSE)</f>
        <v>#REF!</v>
      </c>
      <c r="C375" s="22" t="str">
        <f t="shared" si="1"/>
        <v>B1:B375</v>
      </c>
      <c r="D375" s="23">
        <f ca="1">COUNTIF(INDIRECT(Tabela46[[#This Row],[Aux01]]),Tabela46[[#This Row],[Código da Categoria]])</f>
        <v>102</v>
      </c>
      <c r="E375" s="22" t="s">
        <v>723</v>
      </c>
      <c r="F375" s="22" t="s">
        <v>873</v>
      </c>
      <c r="G375" s="22" t="s">
        <v>150</v>
      </c>
      <c r="H375" s="24" t="str">
        <f>Tabela46[[#This Row],[Categoria]]&amp;" - "&amp;Tabela46[[#This Row],[Objeto]]</f>
        <v>Obras e Reformas - Área de Risco: Contenção de Encosta no Cubango</v>
      </c>
      <c r="I375" s="24" t="e">
        <f ca="1">Tabela46[[#This Row],[Código do PO]]&amp;" - "&amp;Tabela46[[#This Row],[Nome do PO]]</f>
        <v>#REF!</v>
      </c>
      <c r="J375" s="24" t="s">
        <v>873</v>
      </c>
    </row>
    <row r="376" spans="1:10" ht="45" x14ac:dyDescent="0.25">
      <c r="A376" s="20" t="e">
        <f ca="1">TEXT(Tabela46[[#This Row],[Código da Categoria]],"000")&amp;"."&amp;TEXT(Tabela46[[#This Row],[Código do Objeto]],"00000")</f>
        <v>#REF!</v>
      </c>
      <c r="B376" s="21" t="e">
        <f>VLOOKUP(Tabela46[[#This Row],[Categoria]],[1]!Tabela4[#Data],2,FALSE)</f>
        <v>#REF!</v>
      </c>
      <c r="C376" s="22" t="str">
        <f t="shared" si="1"/>
        <v>B1:B376</v>
      </c>
      <c r="D376" s="23">
        <f ca="1">COUNTIF(INDIRECT(Tabela46[[#This Row],[Aux01]]),Tabela46[[#This Row],[Código da Categoria]])</f>
        <v>103</v>
      </c>
      <c r="E376" s="22" t="s">
        <v>723</v>
      </c>
      <c r="F376" s="22" t="s">
        <v>874</v>
      </c>
      <c r="G376" s="22" t="s">
        <v>150</v>
      </c>
      <c r="H376" s="24" t="str">
        <f>Tabela46[[#This Row],[Categoria]]&amp;" - "&amp;Tabela46[[#This Row],[Objeto]]</f>
        <v>Obras e Reformas - Avenida Marquês do Paraná</v>
      </c>
      <c r="I376" s="24" t="e">
        <f ca="1">Tabela46[[#This Row],[Código do PO]]&amp;" - "&amp;Tabela46[[#This Row],[Nome do PO]]</f>
        <v>#REF!</v>
      </c>
      <c r="J376" s="27" t="s">
        <v>875</v>
      </c>
    </row>
    <row r="377" spans="1:10" x14ac:dyDescent="0.25">
      <c r="A377" s="20" t="e">
        <f ca="1">TEXT(Tabela46[[#This Row],[Código da Categoria]],"000")&amp;"."&amp;TEXT(Tabela46[[#This Row],[Código do Objeto]],"00000")</f>
        <v>#REF!</v>
      </c>
      <c r="B377" s="21" t="e">
        <f>VLOOKUP(Tabela46[[#This Row],[Categoria]],[1]!Tabela4[#Data],2,FALSE)</f>
        <v>#REF!</v>
      </c>
      <c r="C377" s="22" t="str">
        <f t="shared" si="1"/>
        <v>B1:B377</v>
      </c>
      <c r="D377" s="23">
        <f ca="1">COUNTIF(INDIRECT(Tabela46[[#This Row],[Aux01]]),Tabela46[[#This Row],[Código da Categoria]])</f>
        <v>104</v>
      </c>
      <c r="E377" s="22" t="s">
        <v>723</v>
      </c>
      <c r="F377" s="22" t="s">
        <v>876</v>
      </c>
      <c r="G377" s="22" t="s">
        <v>150</v>
      </c>
      <c r="H377" s="24" t="str">
        <f>Tabela46[[#This Row],[Categoria]]&amp;" - "&amp;Tabela46[[#This Row],[Objeto]]</f>
        <v>Obras e Reformas - Casa Norival de Freitas</v>
      </c>
      <c r="I377" s="24" t="e">
        <f ca="1">Tabela46[[#This Row],[Código do PO]]&amp;" - "&amp;Tabela46[[#This Row],[Nome do PO]]</f>
        <v>#REF!</v>
      </c>
      <c r="J377" s="24" t="s">
        <v>877</v>
      </c>
    </row>
    <row r="378" spans="1:10" ht="30" x14ac:dyDescent="0.25">
      <c r="A378" s="20" t="e">
        <f ca="1">TEXT(Tabela46[[#This Row],[Código da Categoria]],"000")&amp;"."&amp;TEXT(Tabela46[[#This Row],[Código do Objeto]],"00000")</f>
        <v>#REF!</v>
      </c>
      <c r="B378" s="21" t="e">
        <f>VLOOKUP(Tabela46[[#This Row],[Categoria]],[1]!Tabela4[#Data],2,FALSE)</f>
        <v>#REF!</v>
      </c>
      <c r="C378" s="22" t="str">
        <f t="shared" si="1"/>
        <v>B1:B378</v>
      </c>
      <c r="D378" s="23">
        <f ca="1">COUNTIF(INDIRECT(Tabela46[[#This Row],[Aux01]]),Tabela46[[#This Row],[Código da Categoria]])</f>
        <v>105</v>
      </c>
      <c r="E378" s="22" t="s">
        <v>723</v>
      </c>
      <c r="F378" s="22" t="s">
        <v>878</v>
      </c>
      <c r="G378" s="22" t="s">
        <v>185</v>
      </c>
      <c r="H378" s="24" t="str">
        <f>Tabela46[[#This Row],[Categoria]]&amp;" - "&amp;Tabela46[[#This Row],[Objeto]]</f>
        <v>Obras e Reformas - Unidade Médico de Família: Atalaia</v>
      </c>
      <c r="I378" s="24" t="e">
        <f ca="1">Tabela46[[#This Row],[Código do PO]]&amp;" - "&amp;Tabela46[[#This Row],[Nome do PO]]</f>
        <v>#REF!</v>
      </c>
      <c r="J378" s="24"/>
    </row>
    <row r="379" spans="1:10" ht="30" x14ac:dyDescent="0.25">
      <c r="A379" s="20" t="e">
        <f ca="1">TEXT(Tabela46[[#This Row],[Código da Categoria]],"000")&amp;"."&amp;TEXT(Tabela46[[#This Row],[Código do Objeto]],"00000")</f>
        <v>#REF!</v>
      </c>
      <c r="B379" s="21" t="e">
        <f>VLOOKUP(Tabela46[[#This Row],[Categoria]],[1]!Tabela4[#Data],2,FALSE)</f>
        <v>#REF!</v>
      </c>
      <c r="C379" s="22" t="str">
        <f t="shared" si="1"/>
        <v>B1:B379</v>
      </c>
      <c r="D379" s="23">
        <f ca="1">COUNTIF(INDIRECT(Tabela46[[#This Row],[Aux01]]),Tabela46[[#This Row],[Código da Categoria]])</f>
        <v>106</v>
      </c>
      <c r="E379" s="22" t="s">
        <v>723</v>
      </c>
      <c r="F379" s="22" t="s">
        <v>1324</v>
      </c>
      <c r="G379" s="22" t="s">
        <v>150</v>
      </c>
      <c r="H379" s="24" t="str">
        <f>Tabela46[[#This Row],[Categoria]]&amp;" - "&amp;Tabela46[[#This Row],[Objeto]]</f>
        <v>Obras e Reformas - Sede da NITTRANS</v>
      </c>
      <c r="I379" s="24" t="e">
        <f ca="1">Tabela46[[#This Row],[Código do PO]]&amp;" - "&amp;Tabela46[[#This Row],[Nome do PO]]</f>
        <v>#REF!</v>
      </c>
      <c r="J379" s="24" t="s">
        <v>1325</v>
      </c>
    </row>
    <row r="380" spans="1:10" ht="30" x14ac:dyDescent="0.25">
      <c r="A380" s="20" t="e">
        <f ca="1">TEXT(Tabela46[[#This Row],[Código da Categoria]],"000")&amp;"."&amp;TEXT(Tabela46[[#This Row],[Código do Objeto]],"00000")</f>
        <v>#REF!</v>
      </c>
      <c r="B380" s="21" t="e">
        <f>VLOOKUP(Tabela46[[#This Row],[Categoria]],[1]!Tabela4[#Data],2,FALSE)</f>
        <v>#REF!</v>
      </c>
      <c r="C380" s="22" t="str">
        <f t="shared" si="1"/>
        <v>B1:B380</v>
      </c>
      <c r="D380" s="23">
        <f ca="1">COUNTIF(INDIRECT(Tabela46[[#This Row],[Aux01]]),Tabela46[[#This Row],[Código da Categoria]])</f>
        <v>107</v>
      </c>
      <c r="E380" s="22" t="s">
        <v>723</v>
      </c>
      <c r="F380" s="22" t="s">
        <v>1327</v>
      </c>
      <c r="G380" s="22" t="s">
        <v>143</v>
      </c>
      <c r="H380" s="24" t="str">
        <f>Tabela46[[#This Row],[Categoria]]&amp;" - "&amp;Tabela46[[#This Row],[Objeto]]</f>
        <v>Obras e Reformas - Hospital Municipal Carlos Tortelly</v>
      </c>
      <c r="I380" s="24" t="e">
        <f ca="1">Tabela46[[#This Row],[Código do PO]]&amp;" - "&amp;Tabela46[[#This Row],[Nome do PO]]</f>
        <v>#REF!</v>
      </c>
      <c r="J380" s="24" t="s">
        <v>1328</v>
      </c>
    </row>
    <row r="381" spans="1:10" ht="30" x14ac:dyDescent="0.25">
      <c r="A381" s="20" t="e">
        <f ca="1">TEXT(Tabela46[[#This Row],[Código da Categoria]],"000")&amp;"."&amp;TEXT(Tabela46[[#This Row],[Código do Objeto]],"00000")</f>
        <v>#REF!</v>
      </c>
      <c r="B381" s="21" t="e">
        <f>VLOOKUP(Tabela46[[#This Row],[Categoria]],[1]!Tabela4[#Data],2,FALSE)</f>
        <v>#REF!</v>
      </c>
      <c r="C381" s="22" t="str">
        <f t="shared" si="1"/>
        <v>B1:B381</v>
      </c>
      <c r="D381" s="23">
        <f ca="1">COUNTIF(INDIRECT(Tabela46[[#This Row],[Aux01]]),Tabela46[[#This Row],[Código da Categoria]])</f>
        <v>108</v>
      </c>
      <c r="E381" s="22" t="s">
        <v>723</v>
      </c>
      <c r="F381" s="22" t="s">
        <v>1348</v>
      </c>
      <c r="G381" s="22" t="s">
        <v>150</v>
      </c>
      <c r="H381" s="24" t="str">
        <f>Tabela46[[#This Row],[Categoria]]&amp;" - "&amp;Tabela46[[#This Row],[Objeto]]</f>
        <v>Obras e Reformas - Restaurante Popular da Zona Norte</v>
      </c>
      <c r="I381" s="24" t="e">
        <f ca="1">Tabela46[[#This Row],[Código do PO]]&amp;" - "&amp;Tabela46[[#This Row],[Nome do PO]]</f>
        <v>#REF!</v>
      </c>
      <c r="J381" s="24" t="s">
        <v>1352</v>
      </c>
    </row>
    <row r="382" spans="1:10" x14ac:dyDescent="0.25">
      <c r="A382" s="20" t="e">
        <f ca="1">TEXT(Tabela46[[#This Row],[Código da Categoria]],"000")&amp;"."&amp;TEXT(Tabela46[[#This Row],[Código do Objeto]],"00000")</f>
        <v>#REF!</v>
      </c>
      <c r="B382" s="21" t="e">
        <f>VLOOKUP(Tabela46[[#This Row],[Categoria]],[1]!Tabela4[#Data],2,FALSE)</f>
        <v>#REF!</v>
      </c>
      <c r="C382" s="22" t="str">
        <f t="shared" si="1"/>
        <v>B1:B382</v>
      </c>
      <c r="D382" s="23">
        <f ca="1">COUNTIF(INDIRECT(Tabela46[[#This Row],[Aux01]]),Tabela46[[#This Row],[Código da Categoria]])</f>
        <v>109</v>
      </c>
      <c r="E382" s="22" t="s">
        <v>723</v>
      </c>
      <c r="F382" s="22" t="s">
        <v>1367</v>
      </c>
      <c r="G382" s="22" t="s">
        <v>150</v>
      </c>
      <c r="H382" s="24" t="str">
        <f>Tabela46[[#This Row],[Categoria]]&amp;" - "&amp;Tabela46[[#This Row],[Objeto]]</f>
        <v>Obras e Reformas - Urbanização: Capim Melado</v>
      </c>
      <c r="I382" s="24" t="e">
        <f ca="1">Tabela46[[#This Row],[Código do PO]]&amp;" - "&amp;Tabela46[[#This Row],[Nome do PO]]</f>
        <v>#REF!</v>
      </c>
      <c r="J382" s="24"/>
    </row>
    <row r="383" spans="1:10" ht="30" x14ac:dyDescent="0.25">
      <c r="A383" s="20" t="e">
        <f ca="1">TEXT(Tabela46[[#This Row],[Código da Categoria]],"000")&amp;"."&amp;TEXT(Tabela46[[#This Row],[Código do Objeto]],"00000")</f>
        <v>#REF!</v>
      </c>
      <c r="B383" s="21" t="e">
        <f>VLOOKUP(Tabela46[[#This Row],[Categoria]],[1]!Tabela4[#Data],2,FALSE)</f>
        <v>#REF!</v>
      </c>
      <c r="C383" s="22" t="str">
        <f t="shared" si="1"/>
        <v>B1:B383</v>
      </c>
      <c r="D383" s="23">
        <f ca="1">COUNTIF(INDIRECT(Tabela46[[#This Row],[Aux01]]),Tabela46[[#This Row],[Código da Categoria]])</f>
        <v>110</v>
      </c>
      <c r="E383" s="22" t="s">
        <v>723</v>
      </c>
      <c r="F383" s="22" t="s">
        <v>1368</v>
      </c>
      <c r="G383" s="22" t="s">
        <v>143</v>
      </c>
      <c r="H383" s="24" t="str">
        <f>Tabela46[[#This Row],[Categoria]]&amp;" - "&amp;Tabela46[[#This Row],[Objeto]]</f>
        <v>Obras e Reformas - CATs</v>
      </c>
      <c r="I383" s="24" t="e">
        <f ca="1">Tabela46[[#This Row],[Código do PO]]&amp;" - "&amp;Tabela46[[#This Row],[Nome do PO]]</f>
        <v>#REF!</v>
      </c>
      <c r="J383" s="24" t="s">
        <v>1369</v>
      </c>
    </row>
    <row r="384" spans="1:10" x14ac:dyDescent="0.25">
      <c r="A384" s="20" t="e">
        <f ca="1">TEXT(Tabela46[[#This Row],[Código da Categoria]],"000")&amp;"."&amp;TEXT(Tabela46[[#This Row],[Código do Objeto]],"00000")</f>
        <v>#REF!</v>
      </c>
      <c r="B384" s="21" t="e">
        <f>VLOOKUP(Tabela46[[#This Row],[Categoria]],[1]!Tabela4[#Data],2,FALSE)</f>
        <v>#REF!</v>
      </c>
      <c r="C384" s="22" t="str">
        <f t="shared" si="1"/>
        <v>B1:B384</v>
      </c>
      <c r="D384" s="23">
        <f ca="1">COUNTIF(INDIRECT(Tabela46[[#This Row],[Aux01]]),Tabela46[[#This Row],[Código da Categoria]])</f>
        <v>111</v>
      </c>
      <c r="E384" s="22" t="s">
        <v>723</v>
      </c>
      <c r="F384" s="22" t="s">
        <v>1370</v>
      </c>
      <c r="G384" s="22" t="s">
        <v>150</v>
      </c>
      <c r="H384" s="24" t="str">
        <f>Tabela46[[#This Row],[Categoria]]&amp;" - "&amp;Tabela46[[#This Row],[Objeto]]</f>
        <v>Obras e Reformas - Acessos e Servidões: Jurujuba</v>
      </c>
      <c r="I384" s="24" t="e">
        <f ca="1">Tabela46[[#This Row],[Código do PO]]&amp;" - "&amp;Tabela46[[#This Row],[Nome do PO]]</f>
        <v>#REF!</v>
      </c>
      <c r="J384" s="24"/>
    </row>
    <row r="385" spans="1:10" ht="45" x14ac:dyDescent="0.25">
      <c r="A385" s="20" t="e">
        <f ca="1">TEXT(Tabela46[[#This Row],[Código da Categoria]],"000")&amp;"."&amp;TEXT(Tabela46[[#This Row],[Código do Objeto]],"00000")</f>
        <v>#REF!</v>
      </c>
      <c r="B385" s="21" t="e">
        <f>VLOOKUP(Tabela46[[#This Row],[Categoria]],[1]!Tabela4[#Data],2,FALSE)</f>
        <v>#REF!</v>
      </c>
      <c r="C385" s="22" t="str">
        <f t="shared" si="1"/>
        <v>B1:B385</v>
      </c>
      <c r="D385" s="23">
        <f ca="1">COUNTIF(INDIRECT(Tabela46[[#This Row],[Aux01]]),Tabela46[[#This Row],[Código da Categoria]])</f>
        <v>112</v>
      </c>
      <c r="E385" s="22" t="s">
        <v>723</v>
      </c>
      <c r="F385" s="22" t="s">
        <v>721</v>
      </c>
      <c r="G385" s="22" t="s">
        <v>185</v>
      </c>
      <c r="H385" s="24" t="str">
        <f>Tabela46[[#This Row],[Categoria]]&amp;" - "&amp;Tabela46[[#This Row],[Objeto]]</f>
        <v>Obras e Reformas - Unidades e Centros de Apoio à Saúde</v>
      </c>
      <c r="I385" s="24" t="e">
        <f ca="1">Tabela46[[#This Row],[Código do PO]]&amp;" - "&amp;Tabela46[[#This Row],[Nome do PO]]</f>
        <v>#REF!</v>
      </c>
      <c r="J385" s="24" t="s">
        <v>2942</v>
      </c>
    </row>
    <row r="386" spans="1:10" x14ac:dyDescent="0.25">
      <c r="A386" s="20" t="e">
        <f ca="1">TEXT(Tabela46[[#This Row],[Código da Categoria]],"000")&amp;"."&amp;TEXT(Tabela46[[#This Row],[Código do Objeto]],"00000")</f>
        <v>#REF!</v>
      </c>
      <c r="B386" s="21" t="e">
        <f>VLOOKUP(Tabela46[[#This Row],[Categoria]],[1]!Tabela4[#Data],2,FALSE)</f>
        <v>#REF!</v>
      </c>
      <c r="C386" s="22" t="str">
        <f t="shared" si="1"/>
        <v>B1:B386</v>
      </c>
      <c r="D386" s="23">
        <f ca="1">COUNTIF(INDIRECT(Tabela46[[#This Row],[Aux01]]),Tabela46[[#This Row],[Código da Categoria]])</f>
        <v>113</v>
      </c>
      <c r="E386" s="22" t="s">
        <v>723</v>
      </c>
      <c r="F386" s="22" t="s">
        <v>1371</v>
      </c>
      <c r="G386" s="22" t="s">
        <v>143</v>
      </c>
      <c r="H386" s="24" t="str">
        <f>Tabela46[[#This Row],[Categoria]]&amp;" - "&amp;Tabela46[[#This Row],[Objeto]]</f>
        <v>Obras e Reformas - Centro Petrobrás de Cinema</v>
      </c>
      <c r="I386" s="24" t="e">
        <f ca="1">Tabela46[[#This Row],[Código do PO]]&amp;" - "&amp;Tabela46[[#This Row],[Nome do PO]]</f>
        <v>#REF!</v>
      </c>
      <c r="J386" s="24"/>
    </row>
    <row r="387" spans="1:10" x14ac:dyDescent="0.25">
      <c r="A387" s="20" t="e">
        <f ca="1">TEXT(Tabela46[[#This Row],[Código da Categoria]],"000")&amp;"."&amp;TEXT(Tabela46[[#This Row],[Código do Objeto]],"00000")</f>
        <v>#REF!</v>
      </c>
      <c r="B387" s="21" t="e">
        <f>VLOOKUP(Tabela46[[#This Row],[Categoria]],[1]!Tabela4[#Data],2,FALSE)</f>
        <v>#REF!</v>
      </c>
      <c r="C387" s="22" t="str">
        <f t="shared" si="1"/>
        <v>B1:B387</v>
      </c>
      <c r="D387" s="23">
        <f ca="1">COUNTIF(INDIRECT(Tabela46[[#This Row],[Aux01]]),Tabela46[[#This Row],[Código da Categoria]])</f>
        <v>114</v>
      </c>
      <c r="E387" s="22" t="s">
        <v>723</v>
      </c>
      <c r="F387" s="22" t="s">
        <v>1372</v>
      </c>
      <c r="G387" s="22" t="s">
        <v>185</v>
      </c>
      <c r="H387" s="24" t="str">
        <f>Tabela46[[#This Row],[Categoria]]&amp;" - "&amp;Tabela46[[#This Row],[Objeto]]</f>
        <v>Obras e Reformas - Urbanização: Boa Viagem</v>
      </c>
      <c r="I387" s="24" t="e">
        <f ca="1">Tabela46[[#This Row],[Código do PO]]&amp;" - "&amp;Tabela46[[#This Row],[Nome do PO]]</f>
        <v>#REF!</v>
      </c>
      <c r="J387" s="24"/>
    </row>
    <row r="388" spans="1:10" x14ac:dyDescent="0.25">
      <c r="A388" s="20" t="e">
        <f ca="1">TEXT(Tabela46[[#This Row],[Código da Categoria]],"000")&amp;"."&amp;TEXT(Tabela46[[#This Row],[Código do Objeto]],"00000")</f>
        <v>#REF!</v>
      </c>
      <c r="B388" s="21" t="e">
        <f>VLOOKUP(Tabela46[[#This Row],[Categoria]],[1]!Tabela4[#Data],2,FALSE)</f>
        <v>#REF!</v>
      </c>
      <c r="C388" s="22" t="str">
        <f t="shared" si="1"/>
        <v>B1:B388</v>
      </c>
      <c r="D388" s="23">
        <f ca="1">COUNTIF(INDIRECT(Tabela46[[#This Row],[Aux01]]),Tabela46[[#This Row],[Código da Categoria]])</f>
        <v>115</v>
      </c>
      <c r="E388" s="22" t="s">
        <v>723</v>
      </c>
      <c r="F388" s="22" t="s">
        <v>1373</v>
      </c>
      <c r="G388" s="22" t="s">
        <v>185</v>
      </c>
      <c r="H388" s="24" t="str">
        <f>Tabela46[[#This Row],[Categoria]]&amp;" - "&amp;Tabela46[[#This Row],[Objeto]]</f>
        <v>Obras e Reformas - Urbanização: Barreto</v>
      </c>
      <c r="I388" s="24" t="e">
        <f ca="1">Tabela46[[#This Row],[Código do PO]]&amp;" - "&amp;Tabela46[[#This Row],[Nome do PO]]</f>
        <v>#REF!</v>
      </c>
      <c r="J388" s="24"/>
    </row>
    <row r="389" spans="1:10" x14ac:dyDescent="0.25">
      <c r="A389" s="20" t="e">
        <f ca="1">TEXT(Tabela46[[#This Row],[Código da Categoria]],"000")&amp;"."&amp;TEXT(Tabela46[[#This Row],[Código do Objeto]],"00000")</f>
        <v>#REF!</v>
      </c>
      <c r="B389" s="21" t="e">
        <f>VLOOKUP(Tabela46[[#This Row],[Categoria]],[1]!Tabela4[#Data],2,FALSE)</f>
        <v>#REF!</v>
      </c>
      <c r="C389" s="22" t="str">
        <f t="shared" si="1"/>
        <v>B1:B389</v>
      </c>
      <c r="D389" s="23">
        <f ca="1">COUNTIF(INDIRECT(Tabela46[[#This Row],[Aux01]]),Tabela46[[#This Row],[Código da Categoria]])</f>
        <v>116</v>
      </c>
      <c r="E389" s="22" t="s">
        <v>723</v>
      </c>
      <c r="F389" s="22" t="s">
        <v>1376</v>
      </c>
      <c r="G389" s="22" t="s">
        <v>185</v>
      </c>
      <c r="H389" s="24" t="str">
        <f>Tabela46[[#This Row],[Categoria]]&amp;" - "&amp;Tabela46[[#This Row],[Objeto]]</f>
        <v>Obras e Reformas - Área de Lazer: Largo da Batalha</v>
      </c>
      <c r="I389" s="24" t="e">
        <f ca="1">Tabela46[[#This Row],[Código do PO]]&amp;" - "&amp;Tabela46[[#This Row],[Nome do PO]]</f>
        <v>#REF!</v>
      </c>
      <c r="J389" s="24"/>
    </row>
    <row r="390" spans="1:10" ht="30" x14ac:dyDescent="0.25">
      <c r="A390" s="20" t="e">
        <f ca="1">TEXT(Tabela46[[#This Row],[Código da Categoria]],"000")&amp;"."&amp;TEXT(Tabela46[[#This Row],[Código do Objeto]],"00000")</f>
        <v>#REF!</v>
      </c>
      <c r="B390" s="21" t="e">
        <f>VLOOKUP(Tabela46[[#This Row],[Categoria]],[1]!Tabela4[#Data],2,FALSE)</f>
        <v>#REF!</v>
      </c>
      <c r="C390" s="22" t="str">
        <f t="shared" si="1"/>
        <v>B1:B390</v>
      </c>
      <c r="D390" s="23">
        <f ca="1">COUNTIF(INDIRECT(Tabela46[[#This Row],[Aux01]]),Tabela46[[#This Row],[Código da Categoria]])</f>
        <v>117</v>
      </c>
      <c r="E390" s="22" t="s">
        <v>723</v>
      </c>
      <c r="F390" s="22" t="s">
        <v>1377</v>
      </c>
      <c r="G390" s="22" t="s">
        <v>143</v>
      </c>
      <c r="H390" s="24" t="str">
        <f>Tabela46[[#This Row],[Categoria]]&amp;" - "&amp;Tabela46[[#This Row],[Objeto]]</f>
        <v>Obras e Reformas - Implementação de Placas e Sinalizações</v>
      </c>
      <c r="I390" s="24" t="e">
        <f ca="1">Tabela46[[#This Row],[Código do PO]]&amp;" - "&amp;Tabela46[[#This Row],[Nome do PO]]</f>
        <v>#REF!</v>
      </c>
      <c r="J390" s="24"/>
    </row>
    <row r="391" spans="1:10" x14ac:dyDescent="0.25">
      <c r="A391" s="20" t="e">
        <f ca="1">TEXT(Tabela46[[#This Row],[Código da Categoria]],"000")&amp;"."&amp;TEXT(Tabela46[[#This Row],[Código do Objeto]],"00000")</f>
        <v>#REF!</v>
      </c>
      <c r="B391" s="21" t="e">
        <f>VLOOKUP(Tabela46[[#This Row],[Categoria]],[1]!Tabela4[#Data],2,FALSE)</f>
        <v>#REF!</v>
      </c>
      <c r="C391" s="22" t="str">
        <f t="shared" si="1"/>
        <v>B1:B391</v>
      </c>
      <c r="D391" s="23">
        <f ca="1">COUNTIF(INDIRECT(Tabela46[[#This Row],[Aux01]]),Tabela46[[#This Row],[Código da Categoria]])</f>
        <v>118</v>
      </c>
      <c r="E391" s="22" t="s">
        <v>723</v>
      </c>
      <c r="F391" s="22" t="s">
        <v>1378</v>
      </c>
      <c r="G391" s="22" t="s">
        <v>185</v>
      </c>
      <c r="H391" s="24" t="str">
        <f>Tabela46[[#This Row],[Categoria]]&amp;" - "&amp;Tabela46[[#This Row],[Objeto]]</f>
        <v>Obras e Reformas - Urbanização: Jacaré</v>
      </c>
      <c r="I391" s="24" t="e">
        <f ca="1">Tabela46[[#This Row],[Código do PO]]&amp;" - "&amp;Tabela46[[#This Row],[Nome do PO]]</f>
        <v>#REF!</v>
      </c>
      <c r="J391" s="24"/>
    </row>
    <row r="392" spans="1:10" x14ac:dyDescent="0.25">
      <c r="A392" s="20" t="e">
        <f ca="1">TEXT(Tabela46[[#This Row],[Código da Categoria]],"000")&amp;"."&amp;TEXT(Tabela46[[#This Row],[Código do Objeto]],"00000")</f>
        <v>#REF!</v>
      </c>
      <c r="B392" s="21" t="e">
        <f>VLOOKUP(Tabela46[[#This Row],[Categoria]],[1]!Tabela4[#Data],2,FALSE)</f>
        <v>#REF!</v>
      </c>
      <c r="C392" s="22" t="str">
        <f t="shared" si="1"/>
        <v>B1:B392</v>
      </c>
      <c r="D392" s="23">
        <f ca="1">COUNTIF(INDIRECT(Tabela46[[#This Row],[Aux01]]),Tabela46[[#This Row],[Código da Categoria]])</f>
        <v>119</v>
      </c>
      <c r="E392" s="22" t="s">
        <v>723</v>
      </c>
      <c r="F392" s="22" t="s">
        <v>1379</v>
      </c>
      <c r="G392" s="22" t="s">
        <v>185</v>
      </c>
      <c r="H392" s="24" t="str">
        <f>Tabela46[[#This Row],[Categoria]]&amp;" - "&amp;Tabela46[[#This Row],[Objeto]]</f>
        <v>Obras e Reformas - Urbanização: Caramujo</v>
      </c>
      <c r="I392" s="24" t="e">
        <f ca="1">Tabela46[[#This Row],[Código do PO]]&amp;" - "&amp;Tabela46[[#This Row],[Nome do PO]]</f>
        <v>#REF!</v>
      </c>
      <c r="J392" s="24"/>
    </row>
    <row r="393" spans="1:10" x14ac:dyDescent="0.25">
      <c r="A393" s="20" t="e">
        <f ca="1">TEXT(Tabela46[[#This Row],[Código da Categoria]],"000")&amp;"."&amp;TEXT(Tabela46[[#This Row],[Código do Objeto]],"00000")</f>
        <v>#REF!</v>
      </c>
      <c r="B393" s="21" t="e">
        <f>VLOOKUP(Tabela46[[#This Row],[Categoria]],[1]!Tabela4[#Data],2,FALSE)</f>
        <v>#REF!</v>
      </c>
      <c r="C393" s="22" t="str">
        <f t="shared" si="1"/>
        <v>B1:B393</v>
      </c>
      <c r="D393" s="23">
        <f ca="1">COUNTIF(INDIRECT(Tabela46[[#This Row],[Aux01]]),Tabela46[[#This Row],[Código da Categoria]])</f>
        <v>120</v>
      </c>
      <c r="E393" s="22" t="s">
        <v>723</v>
      </c>
      <c r="F393" s="22" t="s">
        <v>1380</v>
      </c>
      <c r="G393" s="22" t="s">
        <v>143</v>
      </c>
      <c r="H393" s="24" t="str">
        <f>Tabela46[[#This Row],[Categoria]]&amp;" - "&amp;Tabela46[[#This Row],[Objeto]]</f>
        <v>Obras e Reformas - Reformas para Acessibilidade</v>
      </c>
      <c r="I393" s="24" t="e">
        <f ca="1">Tabela46[[#This Row],[Código do PO]]&amp;" - "&amp;Tabela46[[#This Row],[Nome do PO]]</f>
        <v>#REF!</v>
      </c>
      <c r="J393" s="24" t="s">
        <v>1381</v>
      </c>
    </row>
    <row r="394" spans="1:10" x14ac:dyDescent="0.25">
      <c r="A394" s="20" t="e">
        <f ca="1">TEXT(Tabela46[[#This Row],[Código da Categoria]],"000")&amp;"."&amp;TEXT(Tabela46[[#This Row],[Código do Objeto]],"00000")</f>
        <v>#REF!</v>
      </c>
      <c r="B394" s="21" t="e">
        <f>VLOOKUP(Tabela46[[#This Row],[Categoria]],[1]!Tabela4[#Data],2,FALSE)</f>
        <v>#REF!</v>
      </c>
      <c r="C394" s="22" t="str">
        <f t="shared" si="1"/>
        <v>B1:B394</v>
      </c>
      <c r="D394" s="23">
        <f ca="1">COUNTIF(INDIRECT(Tabela46[[#This Row],[Aux01]]),Tabela46[[#This Row],[Código da Categoria]])</f>
        <v>121</v>
      </c>
      <c r="E394" s="22" t="s">
        <v>723</v>
      </c>
      <c r="F394" s="22" t="s">
        <v>1382</v>
      </c>
      <c r="G394" s="22" t="s">
        <v>185</v>
      </c>
      <c r="H394" s="24" t="str">
        <f>Tabela46[[#This Row],[Categoria]]&amp;" - "&amp;Tabela46[[#This Row],[Objeto]]</f>
        <v>Obras e Reformas - Urbanização: Jurujuba</v>
      </c>
      <c r="I394" s="24" t="e">
        <f ca="1">Tabela46[[#This Row],[Código do PO]]&amp;" - "&amp;Tabela46[[#This Row],[Nome do PO]]</f>
        <v>#REF!</v>
      </c>
      <c r="J394" s="24"/>
    </row>
    <row r="395" spans="1:10" x14ac:dyDescent="0.25">
      <c r="A395" s="20" t="e">
        <f ca="1">TEXT(Tabela46[[#This Row],[Código da Categoria]],"000")&amp;"."&amp;TEXT(Tabela46[[#This Row],[Código do Objeto]],"00000")</f>
        <v>#REF!</v>
      </c>
      <c r="B395" s="21" t="e">
        <f>VLOOKUP(Tabela46[[#This Row],[Categoria]],[1]!Tabela4[#Data],2,FALSE)</f>
        <v>#REF!</v>
      </c>
      <c r="C395" s="22" t="str">
        <f t="shared" si="1"/>
        <v>B1:B395</v>
      </c>
      <c r="D395" s="23">
        <f ca="1">COUNTIF(INDIRECT(Tabela46[[#This Row],[Aux01]]),Tabela46[[#This Row],[Código da Categoria]])</f>
        <v>122</v>
      </c>
      <c r="E395" s="22" t="s">
        <v>723</v>
      </c>
      <c r="F395" s="22" t="s">
        <v>1383</v>
      </c>
      <c r="G395" s="22" t="s">
        <v>150</v>
      </c>
      <c r="H395" s="24" t="str">
        <f>Tabela46[[#This Row],[Categoria]]&amp;" - "&amp;Tabela46[[#This Row],[Objeto]]</f>
        <v>Obras e Reformas - Hospital Orêncio de Freitas</v>
      </c>
      <c r="I395" s="24" t="e">
        <f ca="1">Tabela46[[#This Row],[Código do PO]]&amp;" - "&amp;Tabela46[[#This Row],[Nome do PO]]</f>
        <v>#REF!</v>
      </c>
      <c r="J395" s="24" t="s">
        <v>1384</v>
      </c>
    </row>
    <row r="396" spans="1:10" x14ac:dyDescent="0.25">
      <c r="A396" s="20" t="e">
        <f ca="1">TEXT(Tabela46[[#This Row],[Código da Categoria]],"000")&amp;"."&amp;TEXT(Tabela46[[#This Row],[Código do Objeto]],"00000")</f>
        <v>#REF!</v>
      </c>
      <c r="B396" s="21" t="e">
        <f>VLOOKUP(Tabela46[[#This Row],[Categoria]],[1]!Tabela4[#Data],2,FALSE)</f>
        <v>#REF!</v>
      </c>
      <c r="C396" s="22" t="str">
        <f t="shared" si="1"/>
        <v>B1:B396</v>
      </c>
      <c r="D396" s="23">
        <f ca="1">COUNTIF(INDIRECT(Tabela46[[#This Row],[Aux01]]),Tabela46[[#This Row],[Código da Categoria]])</f>
        <v>123</v>
      </c>
      <c r="E396" s="22" t="s">
        <v>723</v>
      </c>
      <c r="F396" s="22" t="s">
        <v>1386</v>
      </c>
      <c r="G396" s="22" t="s">
        <v>185</v>
      </c>
      <c r="H396" s="24" t="str">
        <f>Tabela46[[#This Row],[Categoria]]&amp;" - "&amp;Tabela46[[#This Row],[Objeto]]</f>
        <v>Obras e Reformas - Área de Risco: São Francisco</v>
      </c>
      <c r="I396" s="24" t="e">
        <f ca="1">Tabela46[[#This Row],[Código do PO]]&amp;" - "&amp;Tabela46[[#This Row],[Nome do PO]]</f>
        <v>#REF!</v>
      </c>
      <c r="J396" s="24"/>
    </row>
    <row r="397" spans="1:10" x14ac:dyDescent="0.25">
      <c r="A397" s="20" t="e">
        <f ca="1">TEXT(Tabela46[[#This Row],[Código da Categoria]],"000")&amp;"."&amp;TEXT(Tabela46[[#This Row],[Código do Objeto]],"00000")</f>
        <v>#REF!</v>
      </c>
      <c r="B397" s="21" t="e">
        <f>VLOOKUP(Tabela46[[#This Row],[Categoria]],[1]!Tabela4[#Data],2,FALSE)</f>
        <v>#REF!</v>
      </c>
      <c r="C397" s="22" t="str">
        <f t="shared" si="1"/>
        <v>B1:B397</v>
      </c>
      <c r="D397" s="23">
        <f ca="1">COUNTIF(INDIRECT(Tabela46[[#This Row],[Aux01]]),Tabela46[[#This Row],[Código da Categoria]])</f>
        <v>124</v>
      </c>
      <c r="E397" s="22" t="s">
        <v>723</v>
      </c>
      <c r="F397" s="22" t="s">
        <v>1387</v>
      </c>
      <c r="G397" s="22" t="s">
        <v>185</v>
      </c>
      <c r="H397" s="24" t="str">
        <f>Tabela46[[#This Row],[Categoria]]&amp;" - "&amp;Tabela46[[#This Row],[Objeto]]</f>
        <v>Obras e Reformas - Urbanização: Fonseca</v>
      </c>
      <c r="I397" s="24" t="e">
        <f ca="1">Tabela46[[#This Row],[Código do PO]]&amp;" - "&amp;Tabela46[[#This Row],[Nome do PO]]</f>
        <v>#REF!</v>
      </c>
      <c r="J397" s="24"/>
    </row>
    <row r="398" spans="1:10" x14ac:dyDescent="0.25">
      <c r="A398" s="20" t="e">
        <f ca="1">TEXT(Tabela46[[#This Row],[Código da Categoria]],"000")&amp;"."&amp;TEXT(Tabela46[[#This Row],[Código do Objeto]],"00000")</f>
        <v>#REF!</v>
      </c>
      <c r="B398" s="21" t="e">
        <f>VLOOKUP(Tabela46[[#This Row],[Categoria]],[1]!Tabela4[#Data],2,FALSE)</f>
        <v>#REF!</v>
      </c>
      <c r="C398" s="22" t="str">
        <f t="shared" si="1"/>
        <v>B1:B398</v>
      </c>
      <c r="D398" s="23">
        <f ca="1">COUNTIF(INDIRECT(Tabela46[[#This Row],[Aux01]]),Tabela46[[#This Row],[Código da Categoria]])</f>
        <v>125</v>
      </c>
      <c r="E398" s="22" t="s">
        <v>723</v>
      </c>
      <c r="F398" s="22" t="s">
        <v>1388</v>
      </c>
      <c r="G398" s="22" t="s">
        <v>185</v>
      </c>
      <c r="H398" s="24" t="str">
        <f>Tabela46[[#This Row],[Categoria]]&amp;" - "&amp;Tabela46[[#This Row],[Objeto]]</f>
        <v>Obras e Reformas - Urbanização: Rio do Ouro</v>
      </c>
      <c r="I398" s="24" t="e">
        <f ca="1">Tabela46[[#This Row],[Código do PO]]&amp;" - "&amp;Tabela46[[#This Row],[Nome do PO]]</f>
        <v>#REF!</v>
      </c>
      <c r="J398" s="24"/>
    </row>
    <row r="399" spans="1:10" x14ac:dyDescent="0.25">
      <c r="A399" s="20" t="e">
        <f ca="1">TEXT(Tabela46[[#This Row],[Código da Categoria]],"000")&amp;"."&amp;TEXT(Tabela46[[#This Row],[Código do Objeto]],"00000")</f>
        <v>#REF!</v>
      </c>
      <c r="B399" s="21" t="e">
        <f>VLOOKUP(Tabela46[[#This Row],[Categoria]],[1]!Tabela4[#Data],2,FALSE)</f>
        <v>#REF!</v>
      </c>
      <c r="C399" s="22" t="str">
        <f t="shared" si="1"/>
        <v>B1:B399</v>
      </c>
      <c r="D399" s="23">
        <f ca="1">COUNTIF(INDIRECT(Tabela46[[#This Row],[Aux01]]),Tabela46[[#This Row],[Código da Categoria]])</f>
        <v>126</v>
      </c>
      <c r="E399" s="22" t="s">
        <v>723</v>
      </c>
      <c r="F399" s="22" t="s">
        <v>1389</v>
      </c>
      <c r="G399" s="22" t="s">
        <v>185</v>
      </c>
      <c r="H399" s="24" t="str">
        <f>Tabela46[[#This Row],[Categoria]]&amp;" - "&amp;Tabela46[[#This Row],[Objeto]]</f>
        <v>Obras e Reformas - Urbanização: Engenhoca</v>
      </c>
      <c r="I399" s="24" t="e">
        <f ca="1">Tabela46[[#This Row],[Código do PO]]&amp;" - "&amp;Tabela46[[#This Row],[Nome do PO]]</f>
        <v>#REF!</v>
      </c>
      <c r="J399" s="24"/>
    </row>
    <row r="400" spans="1:10" ht="30" x14ac:dyDescent="0.25">
      <c r="A400" s="20" t="e">
        <f ca="1">TEXT(Tabela46[[#This Row],[Código da Categoria]],"000")&amp;"."&amp;TEXT(Tabela46[[#This Row],[Código do Objeto]],"00000")</f>
        <v>#REF!</v>
      </c>
      <c r="B400" s="21" t="e">
        <f>VLOOKUP(Tabela46[[#This Row],[Categoria]],[1]!Tabela4[#Data],2,FALSE)</f>
        <v>#REF!</v>
      </c>
      <c r="C400" s="22" t="str">
        <f t="shared" si="1"/>
        <v>B1:B400</v>
      </c>
      <c r="D400" s="23">
        <f ca="1">COUNTIF(INDIRECT(Tabela46[[#This Row],[Aux01]]),Tabela46[[#This Row],[Código da Categoria]])</f>
        <v>127</v>
      </c>
      <c r="E400" s="22" t="s">
        <v>723</v>
      </c>
      <c r="F400" s="22" t="s">
        <v>1390</v>
      </c>
      <c r="G400" s="22" t="s">
        <v>150</v>
      </c>
      <c r="H400" s="24" t="str">
        <f>Tabela46[[#This Row],[Categoria]]&amp;" - "&amp;Tabela46[[#This Row],[Objeto]]</f>
        <v>Obras e Reformas - Auditório da Delegacia de Homicídios</v>
      </c>
      <c r="I400" s="24" t="e">
        <f ca="1">Tabela46[[#This Row],[Código do PO]]&amp;" - "&amp;Tabela46[[#This Row],[Nome do PO]]</f>
        <v>#REF!</v>
      </c>
      <c r="J400" s="24"/>
    </row>
    <row r="401" spans="1:10" ht="30" x14ac:dyDescent="0.25">
      <c r="A401" s="20" t="e">
        <f ca="1">TEXT(Tabela46[[#This Row],[Código da Categoria]],"000")&amp;"."&amp;TEXT(Tabela46[[#This Row],[Código do Objeto]],"00000")</f>
        <v>#REF!</v>
      </c>
      <c r="B401" s="21" t="e">
        <f>VLOOKUP(Tabela46[[#This Row],[Categoria]],[1]!Tabela4[#Data],2,FALSE)</f>
        <v>#REF!</v>
      </c>
      <c r="C401" s="22" t="str">
        <f t="shared" si="1"/>
        <v>B1:B401</v>
      </c>
      <c r="D401" s="23">
        <f ca="1">COUNTIF(INDIRECT(Tabela46[[#This Row],[Aux01]]),Tabela46[[#This Row],[Código da Categoria]])</f>
        <v>128</v>
      </c>
      <c r="E401" s="22" t="s">
        <v>723</v>
      </c>
      <c r="F401" s="22" t="s">
        <v>1396</v>
      </c>
      <c r="G401" s="22" t="s">
        <v>185</v>
      </c>
      <c r="H401" s="24" t="str">
        <f>Tabela46[[#This Row],[Categoria]]&amp;" - "&amp;Tabela46[[#This Row],[Objeto]]</f>
        <v>Obras e Reformas - Urbanização: Comunidade do Maceió</v>
      </c>
      <c r="I401" s="24" t="e">
        <f ca="1">Tabela46[[#This Row],[Código do PO]]&amp;" - "&amp;Tabela46[[#This Row],[Nome do PO]]</f>
        <v>#REF!</v>
      </c>
      <c r="J401" s="24"/>
    </row>
    <row r="402" spans="1:10" x14ac:dyDescent="0.25">
      <c r="A402" s="20" t="e">
        <f ca="1">TEXT(Tabela46[[#This Row],[Código da Categoria]],"000")&amp;"."&amp;TEXT(Tabela46[[#This Row],[Código do Objeto]],"00000")</f>
        <v>#REF!</v>
      </c>
      <c r="B402" s="21" t="e">
        <f>VLOOKUP(Tabela46[[#This Row],[Categoria]],[1]!Tabela4[#Data],2,FALSE)</f>
        <v>#REF!</v>
      </c>
      <c r="C402" s="22" t="str">
        <f t="shared" ref="C402:C465" si="2">TEXT("B1:B",0)&amp;TEXT(ROW(),0)</f>
        <v>B1:B402</v>
      </c>
      <c r="D402" s="23">
        <f ca="1">COUNTIF(INDIRECT(Tabela46[[#This Row],[Aux01]]),Tabela46[[#This Row],[Código da Categoria]])</f>
        <v>129</v>
      </c>
      <c r="E402" s="22" t="s">
        <v>723</v>
      </c>
      <c r="F402" s="22" t="s">
        <v>1397</v>
      </c>
      <c r="G402" s="22" t="s">
        <v>185</v>
      </c>
      <c r="H402" s="24" t="str">
        <f>Tabela46[[#This Row],[Categoria]]&amp;" - "&amp;Tabela46[[#This Row],[Objeto]]</f>
        <v>Obras e Reformas - Urbanização: Santa Bárbara</v>
      </c>
      <c r="I402" s="24" t="e">
        <f ca="1">Tabela46[[#This Row],[Código do PO]]&amp;" - "&amp;Tabela46[[#This Row],[Nome do PO]]</f>
        <v>#REF!</v>
      </c>
      <c r="J402" s="24"/>
    </row>
    <row r="403" spans="1:10" ht="30" x14ac:dyDescent="0.25">
      <c r="A403" s="20" t="e">
        <f ca="1">TEXT(Tabela46[[#This Row],[Código da Categoria]],"000")&amp;"."&amp;TEXT(Tabela46[[#This Row],[Código do Objeto]],"00000")</f>
        <v>#REF!</v>
      </c>
      <c r="B403" s="21" t="e">
        <f>VLOOKUP(Tabela46[[#This Row],[Categoria]],[1]!Tabela4[#Data],2,FALSE)</f>
        <v>#REF!</v>
      </c>
      <c r="C403" s="22" t="str">
        <f t="shared" si="2"/>
        <v>B1:B403</v>
      </c>
      <c r="D403" s="23">
        <f ca="1">COUNTIF(INDIRECT(Tabela46[[#This Row],[Aux01]]),Tabela46[[#This Row],[Código da Categoria]])</f>
        <v>130</v>
      </c>
      <c r="E403" s="22" t="s">
        <v>723</v>
      </c>
      <c r="F403" s="22" t="s">
        <v>1398</v>
      </c>
      <c r="G403" s="22" t="s">
        <v>185</v>
      </c>
      <c r="H403" s="24" t="str">
        <f>Tabela46[[#This Row],[Categoria]]&amp;" - "&amp;Tabela46[[#This Row],[Objeto]]</f>
        <v>Obras e Reformas - Acessos e Servidões: Morro do Cavalão</v>
      </c>
      <c r="I403" s="24" t="e">
        <f ca="1">Tabela46[[#This Row],[Código do PO]]&amp;" - "&amp;Tabela46[[#This Row],[Nome do PO]]</f>
        <v>#REF!</v>
      </c>
      <c r="J403" s="24"/>
    </row>
    <row r="404" spans="1:10" x14ac:dyDescent="0.25">
      <c r="A404" s="20" t="e">
        <f ca="1">TEXT(Tabela46[[#This Row],[Código da Categoria]],"000")&amp;"."&amp;TEXT(Tabela46[[#This Row],[Código do Objeto]],"00000")</f>
        <v>#REF!</v>
      </c>
      <c r="B404" s="21" t="e">
        <f>VLOOKUP(Tabela46[[#This Row],[Categoria]],[1]!Tabela4[#Data],2,FALSE)</f>
        <v>#REF!</v>
      </c>
      <c r="C404" s="22" t="str">
        <f t="shared" si="2"/>
        <v>B1:B404</v>
      </c>
      <c r="D404" s="23">
        <f ca="1">COUNTIF(INDIRECT(Tabela46[[#This Row],[Aux01]]),Tabela46[[#This Row],[Código da Categoria]])</f>
        <v>131</v>
      </c>
      <c r="E404" s="22" t="s">
        <v>723</v>
      </c>
      <c r="F404" s="22" t="s">
        <v>1399</v>
      </c>
      <c r="G404" s="22" t="s">
        <v>185</v>
      </c>
      <c r="H404" s="24" t="str">
        <f>Tabela46[[#This Row],[Categoria]]&amp;" - "&amp;Tabela46[[#This Row],[Objeto]]</f>
        <v>Obras e Reformas - Urbanização: Pendotiba</v>
      </c>
      <c r="I404" s="24" t="e">
        <f ca="1">Tabela46[[#This Row],[Código do PO]]&amp;" - "&amp;Tabela46[[#This Row],[Nome do PO]]</f>
        <v>#REF!</v>
      </c>
      <c r="J404" s="24"/>
    </row>
    <row r="405" spans="1:10" x14ac:dyDescent="0.25">
      <c r="A405" s="20" t="e">
        <f ca="1">TEXT(Tabela46[[#This Row],[Código da Categoria]],"000")&amp;"."&amp;TEXT(Tabela46[[#This Row],[Código do Objeto]],"00000")</f>
        <v>#REF!</v>
      </c>
      <c r="B405" s="21" t="e">
        <f>VLOOKUP(Tabela46[[#This Row],[Categoria]],[1]!Tabela4[#Data],2,FALSE)</f>
        <v>#REF!</v>
      </c>
      <c r="C405" s="22" t="str">
        <f t="shared" si="2"/>
        <v>B1:B405</v>
      </c>
      <c r="D405" s="23">
        <f ca="1">COUNTIF(INDIRECT(Tabela46[[#This Row],[Aux01]]),Tabela46[[#This Row],[Código da Categoria]])</f>
        <v>132</v>
      </c>
      <c r="E405" s="22" t="s">
        <v>723</v>
      </c>
      <c r="F405" s="22" t="s">
        <v>1400</v>
      </c>
      <c r="G405" s="22" t="s">
        <v>185</v>
      </c>
      <c r="H405" s="24" t="str">
        <f>Tabela46[[#This Row],[Categoria]]&amp;" - "&amp;Tabela46[[#This Row],[Objeto]]</f>
        <v>Obras e Reformas - Área de Risco: Icaraí</v>
      </c>
      <c r="I405" s="24" t="e">
        <f ca="1">Tabela46[[#This Row],[Código do PO]]&amp;" - "&amp;Tabela46[[#This Row],[Nome do PO]]</f>
        <v>#REF!</v>
      </c>
      <c r="J405" s="24"/>
    </row>
    <row r="406" spans="1:10" x14ac:dyDescent="0.25">
      <c r="A406" s="20" t="e">
        <f ca="1">TEXT(Tabela46[[#This Row],[Código da Categoria]],"000")&amp;"."&amp;TEXT(Tabela46[[#This Row],[Código do Objeto]],"00000")</f>
        <v>#REF!</v>
      </c>
      <c r="B406" s="21" t="e">
        <f>VLOOKUP(Tabela46[[#This Row],[Categoria]],[1]!Tabela4[#Data],2,FALSE)</f>
        <v>#REF!</v>
      </c>
      <c r="C406" s="22" t="str">
        <f t="shared" si="2"/>
        <v>B1:B406</v>
      </c>
      <c r="D406" s="23">
        <f ca="1">COUNTIF(INDIRECT(Tabela46[[#This Row],[Aux01]]),Tabela46[[#This Row],[Código da Categoria]])</f>
        <v>133</v>
      </c>
      <c r="E406" s="22" t="s">
        <v>723</v>
      </c>
      <c r="F406" s="22" t="s">
        <v>1401</v>
      </c>
      <c r="G406" s="22" t="s">
        <v>150</v>
      </c>
      <c r="H406" s="24" t="str">
        <f>Tabela46[[#This Row],[Categoria]]&amp;" - "&amp;Tabela46[[#This Row],[Objeto]]</f>
        <v>Obras e Reformas - Cemitério São Francisco Xavier</v>
      </c>
      <c r="I406" s="24" t="e">
        <f ca="1">Tabela46[[#This Row],[Código do PO]]&amp;" - "&amp;Tabela46[[#This Row],[Nome do PO]]</f>
        <v>#REF!</v>
      </c>
      <c r="J406" s="24"/>
    </row>
    <row r="407" spans="1:10" x14ac:dyDescent="0.25">
      <c r="A407" s="20" t="e">
        <f ca="1">TEXT(Tabela46[[#This Row],[Código da Categoria]],"000")&amp;"."&amp;TEXT(Tabela46[[#This Row],[Código do Objeto]],"00000")</f>
        <v>#REF!</v>
      </c>
      <c r="B407" s="21" t="e">
        <f>VLOOKUP(Tabela46[[#This Row],[Categoria]],[1]!Tabela4[#Data],2,FALSE)</f>
        <v>#REF!</v>
      </c>
      <c r="C407" s="22" t="str">
        <f t="shared" si="2"/>
        <v>B1:B407</v>
      </c>
      <c r="D407" s="23">
        <f ca="1">COUNTIF(INDIRECT(Tabela46[[#This Row],[Aux01]]),Tabela46[[#This Row],[Código da Categoria]])</f>
        <v>134</v>
      </c>
      <c r="E407" s="22" t="s">
        <v>723</v>
      </c>
      <c r="F407" s="22" t="s">
        <v>1402</v>
      </c>
      <c r="G407" s="22" t="s">
        <v>150</v>
      </c>
      <c r="H407" s="24" t="str">
        <f>Tabela46[[#This Row],[Categoria]]&amp;" - "&amp;Tabela46[[#This Row],[Objeto]]</f>
        <v>Obras e Reformas - SkatePark: Santo Antônio</v>
      </c>
      <c r="I407" s="24" t="e">
        <f ca="1">Tabela46[[#This Row],[Código do PO]]&amp;" - "&amp;Tabela46[[#This Row],[Nome do PO]]</f>
        <v>#REF!</v>
      </c>
      <c r="J407" s="24"/>
    </row>
    <row r="408" spans="1:10" x14ac:dyDescent="0.25">
      <c r="A408" s="20" t="e">
        <f ca="1">TEXT(Tabela46[[#This Row],[Código da Categoria]],"000")&amp;"."&amp;TEXT(Tabela46[[#This Row],[Código do Objeto]],"00000")</f>
        <v>#REF!</v>
      </c>
      <c r="B408" s="21" t="e">
        <f>VLOOKUP(Tabela46[[#This Row],[Categoria]],[1]!Tabela4[#Data],2,FALSE)</f>
        <v>#REF!</v>
      </c>
      <c r="C408" s="22" t="str">
        <f t="shared" si="2"/>
        <v>B1:B408</v>
      </c>
      <c r="D408" s="23">
        <f ca="1">COUNTIF(INDIRECT(Tabela46[[#This Row],[Aux01]]),Tabela46[[#This Row],[Código da Categoria]])</f>
        <v>135</v>
      </c>
      <c r="E408" s="22" t="s">
        <v>723</v>
      </c>
      <c r="F408" s="22" t="s">
        <v>1403</v>
      </c>
      <c r="G408" s="22" t="s">
        <v>185</v>
      </c>
      <c r="H408" s="24" t="str">
        <f>Tabela46[[#This Row],[Categoria]]&amp;" - "&amp;Tabela46[[#This Row],[Objeto]]</f>
        <v>Obras e Reformas - Acessos e Servidões: Fonseca</v>
      </c>
      <c r="I408" s="24" t="e">
        <f ca="1">Tabela46[[#This Row],[Código do PO]]&amp;" - "&amp;Tabela46[[#This Row],[Nome do PO]]</f>
        <v>#REF!</v>
      </c>
      <c r="J408" s="24"/>
    </row>
    <row r="409" spans="1:10" x14ac:dyDescent="0.25">
      <c r="A409" s="20" t="e">
        <f ca="1">TEXT(Tabela46[[#This Row],[Código da Categoria]],"000")&amp;"."&amp;TEXT(Tabela46[[#This Row],[Código do Objeto]],"00000")</f>
        <v>#REF!</v>
      </c>
      <c r="B409" s="21" t="e">
        <f>VLOOKUP(Tabela46[[#This Row],[Categoria]],[1]!Tabela4[#Data],2,FALSE)</f>
        <v>#REF!</v>
      </c>
      <c r="C409" s="22" t="str">
        <f t="shared" si="2"/>
        <v>B1:B409</v>
      </c>
      <c r="D409" s="23">
        <f ca="1">COUNTIF(INDIRECT(Tabela46[[#This Row],[Aux01]]),Tabela46[[#This Row],[Código da Categoria]])</f>
        <v>136</v>
      </c>
      <c r="E409" s="22" t="s">
        <v>723</v>
      </c>
      <c r="F409" s="22" t="s">
        <v>1404</v>
      </c>
      <c r="G409" s="22" t="s">
        <v>185</v>
      </c>
      <c r="H409" s="24" t="str">
        <f>Tabela46[[#This Row],[Categoria]]&amp;" - "&amp;Tabela46[[#This Row],[Objeto]]</f>
        <v>Obras e Reformas - Urbanização: Cantagalo</v>
      </c>
      <c r="I409" s="24" t="e">
        <f ca="1">Tabela46[[#This Row],[Código do PO]]&amp;" - "&amp;Tabela46[[#This Row],[Nome do PO]]</f>
        <v>#REF!</v>
      </c>
      <c r="J409" s="24"/>
    </row>
    <row r="410" spans="1:10" ht="30" x14ac:dyDescent="0.25">
      <c r="A410" s="20" t="e">
        <f ca="1">TEXT(Tabela46[[#This Row],[Código da Categoria]],"000")&amp;"."&amp;TEXT(Tabela46[[#This Row],[Código do Objeto]],"00000")</f>
        <v>#REF!</v>
      </c>
      <c r="B410" s="21" t="e">
        <f>VLOOKUP(Tabela46[[#This Row],[Categoria]],[1]!Tabela4[#Data],2,FALSE)</f>
        <v>#REF!</v>
      </c>
      <c r="C410" s="22" t="str">
        <f t="shared" si="2"/>
        <v>B1:B410</v>
      </c>
      <c r="D410" s="23">
        <f ca="1">COUNTIF(INDIRECT(Tabela46[[#This Row],[Aux01]]),Tabela46[[#This Row],[Código da Categoria]])</f>
        <v>137</v>
      </c>
      <c r="E410" s="22" t="s">
        <v>723</v>
      </c>
      <c r="F410" s="22" t="s">
        <v>2943</v>
      </c>
      <c r="G410" s="22" t="s">
        <v>150</v>
      </c>
      <c r="H410" s="24" t="str">
        <f>Tabela46[[#This Row],[Categoria]]&amp;" - "&amp;Tabela46[[#This Row],[Objeto]]</f>
        <v>Obras e Reformas - Parque da Cidade</v>
      </c>
      <c r="I410" s="24" t="e">
        <f ca="1">Tabela46[[#This Row],[Código do PO]]&amp;" - "&amp;Tabela46[[#This Row],[Nome do PO]]</f>
        <v>#REF!</v>
      </c>
      <c r="J410" s="24" t="s">
        <v>2944</v>
      </c>
    </row>
    <row r="411" spans="1:10" ht="30" x14ac:dyDescent="0.25">
      <c r="A411" s="20" t="e">
        <f ca="1">TEXT(Tabela46[[#This Row],[Código da Categoria]],"000")&amp;"."&amp;TEXT(Tabela46[[#This Row],[Código do Objeto]],"00000")</f>
        <v>#REF!</v>
      </c>
      <c r="B411" s="21" t="e">
        <f>VLOOKUP(Tabela46[[#This Row],[Categoria]],[1]!Tabela4[#Data],2,FALSE)</f>
        <v>#REF!</v>
      </c>
      <c r="C411" s="22" t="str">
        <f t="shared" si="2"/>
        <v>B1:B411</v>
      </c>
      <c r="D411" s="23">
        <f ca="1">COUNTIF(INDIRECT(Tabela46[[#This Row],[Aux01]]),Tabela46[[#This Row],[Código da Categoria]])</f>
        <v>138</v>
      </c>
      <c r="E411" s="22" t="s">
        <v>723</v>
      </c>
      <c r="F411" s="22" t="s">
        <v>2945</v>
      </c>
      <c r="G411" s="22" t="s">
        <v>150</v>
      </c>
      <c r="H411" s="24" t="str">
        <f>Tabela46[[#This Row],[Categoria]]&amp;" - "&amp;Tabela46[[#This Row],[Objeto]]</f>
        <v>Obras e Reformas - Canto de Itaipu</v>
      </c>
      <c r="I411" s="24" t="e">
        <f ca="1">Tabela46[[#This Row],[Código do PO]]&amp;" - "&amp;Tabela46[[#This Row],[Nome do PO]]</f>
        <v>#REF!</v>
      </c>
      <c r="J411" s="24" t="s">
        <v>2946</v>
      </c>
    </row>
    <row r="412" spans="1:10" x14ac:dyDescent="0.25">
      <c r="A412" s="20" t="e">
        <f ca="1">TEXT(Tabela46[[#This Row],[Código da Categoria]],"000")&amp;"."&amp;TEXT(Tabela46[[#This Row],[Código do Objeto]],"00000")</f>
        <v>#REF!</v>
      </c>
      <c r="B412" s="21" t="e">
        <f>VLOOKUP(Tabela46[[#This Row],[Categoria]],[1]!Tabela4[#Data],2,FALSE)</f>
        <v>#REF!</v>
      </c>
      <c r="C412" s="22" t="str">
        <f t="shared" si="2"/>
        <v>B1:B412</v>
      </c>
      <c r="D412" s="23">
        <f ca="1">COUNTIF(INDIRECT(Tabela46[[#This Row],[Aux01]]),Tabela46[[#This Row],[Código da Categoria]])</f>
        <v>139</v>
      </c>
      <c r="E412" s="22" t="s">
        <v>879</v>
      </c>
      <c r="F412" s="22" t="s">
        <v>880</v>
      </c>
      <c r="G412" s="22" t="s">
        <v>185</v>
      </c>
      <c r="H412" s="24" t="str">
        <f>Tabela46[[#This Row],[Categoria]]&amp;" - "&amp;Tabela46[[#This Row],[Objeto]]</f>
        <v>Patrocínios - Escolas de Samba</v>
      </c>
      <c r="I412" s="24" t="e">
        <f ca="1">Tabela46[[#This Row],[Código do PO]]&amp;" - "&amp;Tabela46[[#This Row],[Nome do PO]]</f>
        <v>#REF!</v>
      </c>
      <c r="J412" s="24" t="s">
        <v>881</v>
      </c>
    </row>
    <row r="413" spans="1:10" x14ac:dyDescent="0.25">
      <c r="A413" s="20" t="e">
        <f ca="1">TEXT(Tabela46[[#This Row],[Código da Categoria]],"000")&amp;"."&amp;TEXT(Tabela46[[#This Row],[Código do Objeto]],"00000")</f>
        <v>#REF!</v>
      </c>
      <c r="B413" s="21" t="e">
        <f>VLOOKUP(Tabela46[[#This Row],[Categoria]],[1]!Tabela4[#Data],2,FALSE)</f>
        <v>#REF!</v>
      </c>
      <c r="C413" s="22" t="str">
        <f t="shared" si="2"/>
        <v>B1:B413</v>
      </c>
      <c r="D413" s="23">
        <f ca="1">COUNTIF(INDIRECT(Tabela46[[#This Row],[Aux01]]),Tabela46[[#This Row],[Código da Categoria]])</f>
        <v>140</v>
      </c>
      <c r="E413" s="22" t="s">
        <v>879</v>
      </c>
      <c r="F413" s="22" t="s">
        <v>882</v>
      </c>
      <c r="G413" s="22" t="s">
        <v>185</v>
      </c>
      <c r="H413" s="24" t="str">
        <f>Tabela46[[#This Row],[Categoria]]&amp;" - "&amp;Tabela46[[#This Row],[Objeto]]</f>
        <v>Patrocínios - Blocos de Carnaval</v>
      </c>
      <c r="I413" s="24" t="e">
        <f ca="1">Tabela46[[#This Row],[Código do PO]]&amp;" - "&amp;Tabela46[[#This Row],[Nome do PO]]</f>
        <v>#REF!</v>
      </c>
      <c r="J413" s="24" t="s">
        <v>883</v>
      </c>
    </row>
    <row r="414" spans="1:10" ht="45" x14ac:dyDescent="0.25">
      <c r="A414" s="20" t="e">
        <f ca="1">TEXT(Tabela46[[#This Row],[Código da Categoria]],"000")&amp;"."&amp;TEXT(Tabela46[[#This Row],[Código do Objeto]],"00000")</f>
        <v>#REF!</v>
      </c>
      <c r="B414" s="21" t="e">
        <f>VLOOKUP(Tabela46[[#This Row],[Categoria]],[1]!Tabela4[#Data],2,FALSE)</f>
        <v>#REF!</v>
      </c>
      <c r="C414" s="22" t="str">
        <f t="shared" si="2"/>
        <v>B1:B414</v>
      </c>
      <c r="D414" s="23">
        <f ca="1">COUNTIF(INDIRECT(Tabela46[[#This Row],[Aux01]]),Tabela46[[#This Row],[Código da Categoria]])</f>
        <v>141</v>
      </c>
      <c r="E414" s="22" t="s">
        <v>879</v>
      </c>
      <c r="F414" s="22" t="s">
        <v>2373</v>
      </c>
      <c r="G414" s="22" t="s">
        <v>150</v>
      </c>
      <c r="H414" s="24" t="str">
        <f>Tabela46[[#This Row],[Categoria]]&amp;" - "&amp;Tabela46[[#This Row],[Objeto]]</f>
        <v>Patrocínios - Evento Corpo em Movimento</v>
      </c>
      <c r="I414" s="24" t="e">
        <f ca="1">Tabela46[[#This Row],[Código do PO]]&amp;" - "&amp;Tabela46[[#This Row],[Nome do PO]]</f>
        <v>#REF!</v>
      </c>
      <c r="J414" s="24" t="s">
        <v>2374</v>
      </c>
    </row>
    <row r="415" spans="1:10" x14ac:dyDescent="0.25">
      <c r="A415" s="20" t="e">
        <f ca="1">TEXT(Tabela46[[#This Row],[Código da Categoria]],"000")&amp;"."&amp;TEXT(Tabela46[[#This Row],[Código do Objeto]],"00000")</f>
        <v>#REF!</v>
      </c>
      <c r="B415" s="21" t="e">
        <f>VLOOKUP(Tabela46[[#This Row],[Categoria]],[1]!Tabela4[#Data],2,FALSE)</f>
        <v>#REF!</v>
      </c>
      <c r="C415" s="22" t="str">
        <f t="shared" si="2"/>
        <v>B1:B415</v>
      </c>
      <c r="D415" s="23">
        <f ca="1">COUNTIF(INDIRECT(Tabela46[[#This Row],[Aux01]]),Tabela46[[#This Row],[Código da Categoria]])</f>
        <v>142</v>
      </c>
      <c r="E415" s="22" t="s">
        <v>879</v>
      </c>
      <c r="F415" s="22" t="s">
        <v>2947</v>
      </c>
      <c r="G415" s="22" t="s">
        <v>150</v>
      </c>
      <c r="H415" s="56" t="str">
        <f>Tabela46[[#This Row],[Categoria]]&amp;" - "&amp;Tabela46[[#This Row],[Objeto]]</f>
        <v>Patrocínios - Itacoatiara Big Wave</v>
      </c>
      <c r="I415" s="56" t="e">
        <f ca="1">Tabela46[[#This Row],[Código do PO]]&amp;" - "&amp;Tabela46[[#This Row],[Nome do PO]]</f>
        <v>#REF!</v>
      </c>
      <c r="J415" s="24" t="s">
        <v>2948</v>
      </c>
    </row>
    <row r="416" spans="1:10" x14ac:dyDescent="0.25">
      <c r="A416" s="20" t="e">
        <f ca="1">TEXT(Tabela46[[#This Row],[Código da Categoria]],"000")&amp;"."&amp;TEXT(Tabela46[[#This Row],[Código do Objeto]],"00000")</f>
        <v>#REF!</v>
      </c>
      <c r="B416" s="21" t="e">
        <f>VLOOKUP(Tabela46[[#This Row],[Categoria]],[1]!Tabela4[#Data],2,FALSE)</f>
        <v>#REF!</v>
      </c>
      <c r="C416" s="22" t="str">
        <f t="shared" si="2"/>
        <v>B1:B416</v>
      </c>
      <c r="D416" s="23">
        <f ca="1">COUNTIF(INDIRECT(Tabela46[[#This Row],[Aux01]]),Tabela46[[#This Row],[Código da Categoria]])</f>
        <v>143</v>
      </c>
      <c r="E416" s="22" t="s">
        <v>879</v>
      </c>
      <c r="F416" s="22" t="s">
        <v>2949</v>
      </c>
      <c r="G416" s="22" t="s">
        <v>150</v>
      </c>
      <c r="H416" s="56" t="str">
        <f>Tabela46[[#This Row],[Categoria]]&amp;" - "&amp;Tabela46[[#This Row],[Objeto]]</f>
        <v>Patrocínios - Niterói em Equilíbrio</v>
      </c>
      <c r="I416" s="56" t="e">
        <f ca="1">Tabela46[[#This Row],[Código do PO]]&amp;" - "&amp;Tabela46[[#This Row],[Nome do PO]]</f>
        <v>#REF!</v>
      </c>
      <c r="J416" s="24" t="s">
        <v>2950</v>
      </c>
    </row>
    <row r="417" spans="1:10" x14ac:dyDescent="0.25">
      <c r="A417" s="20" t="e">
        <f ca="1">TEXT(Tabela46[[#This Row],[Código da Categoria]],"000")&amp;"."&amp;TEXT(Tabela46[[#This Row],[Código do Objeto]],"00000")</f>
        <v>#REF!</v>
      </c>
      <c r="B417" s="21" t="e">
        <f>VLOOKUP(Tabela46[[#This Row],[Categoria]],[1]!Tabela4[#Data],2,FALSE)</f>
        <v>#REF!</v>
      </c>
      <c r="C417" s="22" t="str">
        <f t="shared" si="2"/>
        <v>B1:B417</v>
      </c>
      <c r="D417" s="23">
        <f ca="1">COUNTIF(INDIRECT(Tabela46[[#This Row],[Aux01]]),Tabela46[[#This Row],[Código da Categoria]])</f>
        <v>144</v>
      </c>
      <c r="E417" s="22" t="s">
        <v>879</v>
      </c>
      <c r="F417" s="22" t="s">
        <v>2951</v>
      </c>
      <c r="G417" s="22" t="s">
        <v>150</v>
      </c>
      <c r="H417" s="56" t="str">
        <f>Tabela46[[#This Row],[Categoria]]&amp;" - "&amp;Tabela46[[#This Row],[Objeto]]</f>
        <v>Patrocínios - Simpósios de Canoagem</v>
      </c>
      <c r="I417" s="56" t="e">
        <f ca="1">Tabela46[[#This Row],[Código do PO]]&amp;" - "&amp;Tabela46[[#This Row],[Nome do PO]]</f>
        <v>#REF!</v>
      </c>
      <c r="J417" s="24" t="s">
        <v>2952</v>
      </c>
    </row>
    <row r="418" spans="1:10" ht="45" x14ac:dyDescent="0.25">
      <c r="A418" s="20" t="e">
        <f ca="1">TEXT(Tabela46[[#This Row],[Código da Categoria]],"000")&amp;"."&amp;TEXT(Tabela46[[#This Row],[Código do Objeto]],"00000")</f>
        <v>#REF!</v>
      </c>
      <c r="B418" s="21" t="e">
        <f>VLOOKUP(Tabela46[[#This Row],[Categoria]],[1]!Tabela4[#Data],2,FALSE)</f>
        <v>#REF!</v>
      </c>
      <c r="C418" s="22" t="str">
        <f t="shared" si="2"/>
        <v>B1:B418</v>
      </c>
      <c r="D418" s="23">
        <f ca="1">COUNTIF(INDIRECT(Tabela46[[#This Row],[Aux01]]),Tabela46[[#This Row],[Código da Categoria]])</f>
        <v>145</v>
      </c>
      <c r="E418" s="22" t="s">
        <v>879</v>
      </c>
      <c r="F418" s="22" t="s">
        <v>2953</v>
      </c>
      <c r="G418" s="22" t="s">
        <v>150</v>
      </c>
      <c r="H418" s="56" t="str">
        <f>Tabela46[[#This Row],[Categoria]]&amp;" - "&amp;Tabela46[[#This Row],[Objeto]]</f>
        <v>Patrocínios - Torneio Artístico de Patinação</v>
      </c>
      <c r="I418" s="56" t="e">
        <f ca="1">Tabela46[[#This Row],[Código do PO]]&amp;" - "&amp;Tabela46[[#This Row],[Nome do PO]]</f>
        <v>#REF!</v>
      </c>
      <c r="J418" s="24" t="s">
        <v>2954</v>
      </c>
    </row>
    <row r="419" spans="1:10" x14ac:dyDescent="0.25">
      <c r="A419" s="20" t="e">
        <f ca="1">TEXT(Tabela46[[#This Row],[Código da Categoria]],"000")&amp;"."&amp;TEXT(Tabela46[[#This Row],[Código do Objeto]],"00000")</f>
        <v>#REF!</v>
      </c>
      <c r="B419" s="21" t="e">
        <f>VLOOKUP(Tabela46[[#This Row],[Categoria]],[1]!Tabela4[#Data],2,FALSE)</f>
        <v>#REF!</v>
      </c>
      <c r="C419" s="22" t="str">
        <f t="shared" si="2"/>
        <v>B1:B419</v>
      </c>
      <c r="D419" s="23">
        <f ca="1">COUNTIF(INDIRECT(Tabela46[[#This Row],[Aux01]]),Tabela46[[#This Row],[Código da Categoria]])</f>
        <v>146</v>
      </c>
      <c r="E419" s="22" t="s">
        <v>884</v>
      </c>
      <c r="F419" s="22" t="s">
        <v>885</v>
      </c>
      <c r="G419" s="22" t="s">
        <v>143</v>
      </c>
      <c r="H419" s="24" t="str">
        <f>Tabela46[[#This Row],[Categoria]]&amp;" - "&amp;Tabela46[[#This Row],[Objeto]]</f>
        <v>Pessoal e Folha - Vencimentos Gerais</v>
      </c>
      <c r="I419" s="24" t="e">
        <f ca="1">Tabela46[[#This Row],[Código do PO]]&amp;" - "&amp;Tabela46[[#This Row],[Nome do PO]]</f>
        <v>#REF!</v>
      </c>
      <c r="J419" s="24" t="s">
        <v>886</v>
      </c>
    </row>
    <row r="420" spans="1:10" x14ac:dyDescent="0.25">
      <c r="A420" s="20" t="e">
        <f ca="1">TEXT(Tabela46[[#This Row],[Código da Categoria]],"000")&amp;"."&amp;TEXT(Tabela46[[#This Row],[Código do Objeto]],"00000")</f>
        <v>#REF!</v>
      </c>
      <c r="B420" s="21" t="e">
        <f>VLOOKUP(Tabela46[[#This Row],[Categoria]],[1]!Tabela4[#Data],2,FALSE)</f>
        <v>#REF!</v>
      </c>
      <c r="C420" s="22" t="str">
        <f t="shared" si="2"/>
        <v>B1:B420</v>
      </c>
      <c r="D420" s="23">
        <f ca="1">COUNTIF(INDIRECT(Tabela46[[#This Row],[Aux01]]),Tabela46[[#This Row],[Código da Categoria]])</f>
        <v>147</v>
      </c>
      <c r="E420" s="22" t="s">
        <v>884</v>
      </c>
      <c r="F420" s="22" t="s">
        <v>887</v>
      </c>
      <c r="G420" s="22" t="s">
        <v>143</v>
      </c>
      <c r="H420" s="24" t="str">
        <f>Tabela46[[#This Row],[Categoria]]&amp;" - "&amp;Tabela46[[#This Row],[Objeto]]</f>
        <v>Pessoal e Folha - Obrigações Gerais</v>
      </c>
      <c r="I420" s="24" t="e">
        <f ca="1">Tabela46[[#This Row],[Código do PO]]&amp;" - "&amp;Tabela46[[#This Row],[Nome do PO]]</f>
        <v>#REF!</v>
      </c>
      <c r="J420" s="24" t="s">
        <v>888</v>
      </c>
    </row>
    <row r="421" spans="1:10" x14ac:dyDescent="0.25">
      <c r="A421" s="20" t="e">
        <f ca="1">TEXT(Tabela46[[#This Row],[Código da Categoria]],"000")&amp;"."&amp;TEXT(Tabela46[[#This Row],[Código do Objeto]],"00000")</f>
        <v>#REF!</v>
      </c>
      <c r="B421" s="21" t="e">
        <f>VLOOKUP(Tabela46[[#This Row],[Categoria]],[1]!Tabela4[#Data],2,FALSE)</f>
        <v>#REF!</v>
      </c>
      <c r="C421" s="22" t="str">
        <f t="shared" si="2"/>
        <v>B1:B421</v>
      </c>
      <c r="D421" s="23">
        <f ca="1">COUNTIF(INDIRECT(Tabela46[[#This Row],[Aux01]]),Tabela46[[#This Row],[Código da Categoria]])</f>
        <v>148</v>
      </c>
      <c r="E421" s="22" t="s">
        <v>884</v>
      </c>
      <c r="F421" s="22" t="s">
        <v>889</v>
      </c>
      <c r="G421" s="22" t="s">
        <v>143</v>
      </c>
      <c r="H421" s="24" t="str">
        <f>Tabela46[[#This Row],[Categoria]]&amp;" - "&amp;Tabela46[[#This Row],[Objeto]]</f>
        <v>Pessoal e Folha - Auxílio Alimentação</v>
      </c>
      <c r="I421" s="24" t="e">
        <f ca="1">Tabela46[[#This Row],[Código do PO]]&amp;" - "&amp;Tabela46[[#This Row],[Nome do PO]]</f>
        <v>#REF!</v>
      </c>
      <c r="J421" s="24" t="s">
        <v>889</v>
      </c>
    </row>
    <row r="422" spans="1:10" x14ac:dyDescent="0.25">
      <c r="A422" s="20" t="e">
        <f ca="1">TEXT(Tabela46[[#This Row],[Código da Categoria]],"000")&amp;"."&amp;TEXT(Tabela46[[#This Row],[Código do Objeto]],"00000")</f>
        <v>#REF!</v>
      </c>
      <c r="B422" s="21" t="e">
        <f>VLOOKUP(Tabela46[[#This Row],[Categoria]],[1]!Tabela4[#Data],2,FALSE)</f>
        <v>#REF!</v>
      </c>
      <c r="C422" s="22" t="str">
        <f t="shared" si="2"/>
        <v>B1:B422</v>
      </c>
      <c r="D422" s="23">
        <f ca="1">COUNTIF(INDIRECT(Tabela46[[#This Row],[Aux01]]),Tabela46[[#This Row],[Código da Categoria]])</f>
        <v>149</v>
      </c>
      <c r="E422" s="22" t="s">
        <v>884</v>
      </c>
      <c r="F422" s="22" t="s">
        <v>890</v>
      </c>
      <c r="G422" s="22" t="s">
        <v>143</v>
      </c>
      <c r="H422" s="24" t="str">
        <f>Tabela46[[#This Row],[Categoria]]&amp;" - "&amp;Tabela46[[#This Row],[Objeto]]</f>
        <v>Pessoal e Folha - Auxílio Transporte</v>
      </c>
      <c r="I422" s="24" t="e">
        <f ca="1">Tabela46[[#This Row],[Código do PO]]&amp;" - "&amp;Tabela46[[#This Row],[Nome do PO]]</f>
        <v>#REF!</v>
      </c>
      <c r="J422" s="24" t="s">
        <v>890</v>
      </c>
    </row>
    <row r="423" spans="1:10" x14ac:dyDescent="0.25">
      <c r="A423" s="20" t="e">
        <f ca="1">TEXT(Tabela46[[#This Row],[Código da Categoria]],"000")&amp;"."&amp;TEXT(Tabela46[[#This Row],[Código do Objeto]],"00000")</f>
        <v>#REF!</v>
      </c>
      <c r="B423" s="21" t="e">
        <f>VLOOKUP(Tabela46[[#This Row],[Categoria]],[1]!Tabela4[#Data],2,FALSE)</f>
        <v>#REF!</v>
      </c>
      <c r="C423" s="22" t="str">
        <f t="shared" si="2"/>
        <v>B1:B423</v>
      </c>
      <c r="D423" s="23">
        <f ca="1">COUNTIF(INDIRECT(Tabela46[[#This Row],[Aux01]]),Tabela46[[#This Row],[Código da Categoria]])</f>
        <v>150</v>
      </c>
      <c r="E423" s="22" t="s">
        <v>884</v>
      </c>
      <c r="F423" s="22" t="s">
        <v>891</v>
      </c>
      <c r="G423" s="22" t="s">
        <v>143</v>
      </c>
      <c r="H423" s="24" t="str">
        <f>Tabela46[[#This Row],[Categoria]]&amp;" - "&amp;Tabela46[[#This Row],[Objeto]]</f>
        <v>Pessoal e Folha - Temporários</v>
      </c>
      <c r="I423" s="24" t="e">
        <f ca="1">Tabela46[[#This Row],[Código do PO]]&amp;" - "&amp;Tabela46[[#This Row],[Nome do PO]]</f>
        <v>#REF!</v>
      </c>
      <c r="J423" s="24" t="s">
        <v>892</v>
      </c>
    </row>
    <row r="424" spans="1:10" x14ac:dyDescent="0.25">
      <c r="A424" s="20" t="e">
        <f ca="1">TEXT(Tabela46[[#This Row],[Código da Categoria]],"000")&amp;"."&amp;TEXT(Tabela46[[#This Row],[Código do Objeto]],"00000")</f>
        <v>#REF!</v>
      </c>
      <c r="B424" s="21" t="e">
        <f>VLOOKUP(Tabela46[[#This Row],[Categoria]],[1]!Tabela4[#Data],2,FALSE)</f>
        <v>#REF!</v>
      </c>
      <c r="C424" s="22" t="str">
        <f t="shared" si="2"/>
        <v>B1:B424</v>
      </c>
      <c r="D424" s="23">
        <f ca="1">COUNTIF(INDIRECT(Tabela46[[#This Row],[Aux01]]),Tabela46[[#This Row],[Código da Categoria]])</f>
        <v>151</v>
      </c>
      <c r="E424" s="22" t="s">
        <v>884</v>
      </c>
      <c r="F424" s="22" t="s">
        <v>893</v>
      </c>
      <c r="G424" s="22" t="s">
        <v>143</v>
      </c>
      <c r="H424" s="24" t="str">
        <f>Tabela46[[#This Row],[Categoria]]&amp;" - "&amp;Tabela46[[#This Row],[Objeto]]</f>
        <v>Pessoal e Folha - Vencimento de Férias</v>
      </c>
      <c r="I424" s="24" t="e">
        <f ca="1">Tabela46[[#This Row],[Código do PO]]&amp;" - "&amp;Tabela46[[#This Row],[Nome do PO]]</f>
        <v>#REF!</v>
      </c>
      <c r="J424" s="24" t="s">
        <v>894</v>
      </c>
    </row>
    <row r="425" spans="1:10" x14ac:dyDescent="0.25">
      <c r="A425" s="20" t="e">
        <f ca="1">TEXT(Tabela46[[#This Row],[Código da Categoria]],"000")&amp;"."&amp;TEXT(Tabela46[[#This Row],[Código do Objeto]],"00000")</f>
        <v>#REF!</v>
      </c>
      <c r="B425" s="21" t="e">
        <f>VLOOKUP(Tabela46[[#This Row],[Categoria]],[1]!Tabela4[#Data],2,FALSE)</f>
        <v>#REF!</v>
      </c>
      <c r="C425" s="22" t="str">
        <f t="shared" si="2"/>
        <v>B1:B425</v>
      </c>
      <c r="D425" s="23">
        <f ca="1">COUNTIF(INDIRECT(Tabela46[[#This Row],[Aux01]]),Tabela46[[#This Row],[Código da Categoria]])</f>
        <v>152</v>
      </c>
      <c r="E425" s="22" t="s">
        <v>884</v>
      </c>
      <c r="F425" s="22" t="s">
        <v>895</v>
      </c>
      <c r="G425" s="22" t="s">
        <v>143</v>
      </c>
      <c r="H425" s="24" t="str">
        <f>Tabela46[[#This Row],[Categoria]]&amp;" - "&amp;Tabela46[[#This Row],[Objeto]]</f>
        <v>Pessoal e Folha - 13º Salário</v>
      </c>
      <c r="I425" s="24" t="e">
        <f ca="1">Tabela46[[#This Row],[Código do PO]]&amp;" - "&amp;Tabela46[[#This Row],[Nome do PO]]</f>
        <v>#REF!</v>
      </c>
      <c r="J425" s="24" t="s">
        <v>896</v>
      </c>
    </row>
    <row r="426" spans="1:10" x14ac:dyDescent="0.25">
      <c r="A426" s="20" t="e">
        <f ca="1">TEXT(Tabela46[[#This Row],[Código da Categoria]],"000")&amp;"."&amp;TEXT(Tabela46[[#This Row],[Código do Objeto]],"00000")</f>
        <v>#REF!</v>
      </c>
      <c r="B426" s="21" t="e">
        <f>VLOOKUP(Tabela46[[#This Row],[Categoria]],[1]!Tabela4[#Data],2,FALSE)</f>
        <v>#REF!</v>
      </c>
      <c r="C426" s="22" t="str">
        <f t="shared" si="2"/>
        <v>B1:B426</v>
      </c>
      <c r="D426" s="23">
        <f ca="1">COUNTIF(INDIRECT(Tabela46[[#This Row],[Aux01]]),Tabela46[[#This Row],[Código da Categoria]])</f>
        <v>153</v>
      </c>
      <c r="E426" s="22" t="s">
        <v>884</v>
      </c>
      <c r="F426" s="22" t="s">
        <v>897</v>
      </c>
      <c r="G426" s="22" t="s">
        <v>143</v>
      </c>
      <c r="H426" s="24" t="str">
        <f>Tabela46[[#This Row],[Categoria]]&amp;" - "&amp;Tabela46[[#This Row],[Objeto]]</f>
        <v>Pessoal e Folha - Premiação de Metas</v>
      </c>
      <c r="I426" s="24" t="e">
        <f ca="1">Tabela46[[#This Row],[Código do PO]]&amp;" - "&amp;Tabela46[[#This Row],[Nome do PO]]</f>
        <v>#REF!</v>
      </c>
      <c r="J426" s="24" t="s">
        <v>898</v>
      </c>
    </row>
    <row r="427" spans="1:10" x14ac:dyDescent="0.25">
      <c r="A427" s="20" t="e">
        <f ca="1">TEXT(Tabela46[[#This Row],[Código da Categoria]],"000")&amp;"."&amp;TEXT(Tabela46[[#This Row],[Código do Objeto]],"00000")</f>
        <v>#REF!</v>
      </c>
      <c r="B427" s="21" t="e">
        <f>VLOOKUP(Tabela46[[#This Row],[Categoria]],[1]!Tabela4[#Data],2,FALSE)</f>
        <v>#REF!</v>
      </c>
      <c r="C427" s="22" t="str">
        <f t="shared" si="2"/>
        <v>B1:B427</v>
      </c>
      <c r="D427" s="23">
        <f ca="1">COUNTIF(INDIRECT(Tabela46[[#This Row],[Aux01]]),Tabela46[[#This Row],[Código da Categoria]])</f>
        <v>154</v>
      </c>
      <c r="E427" s="22" t="s">
        <v>884</v>
      </c>
      <c r="F427" s="22" t="s">
        <v>899</v>
      </c>
      <c r="G427" s="22" t="s">
        <v>143</v>
      </c>
      <c r="H427" s="24" t="str">
        <f>Tabela46[[#This Row],[Categoria]]&amp;" - "&amp;Tabela46[[#This Row],[Objeto]]</f>
        <v>Pessoal e Folha - Auxílio Maternidade</v>
      </c>
      <c r="I427" s="24" t="e">
        <f ca="1">Tabela46[[#This Row],[Código do PO]]&amp;" - "&amp;Tabela46[[#This Row],[Nome do PO]]</f>
        <v>#REF!</v>
      </c>
      <c r="J427" s="24" t="s">
        <v>900</v>
      </c>
    </row>
    <row r="428" spans="1:10" x14ac:dyDescent="0.25">
      <c r="A428" s="20" t="e">
        <f ca="1">TEXT(Tabela46[[#This Row],[Código da Categoria]],"000")&amp;"."&amp;TEXT(Tabela46[[#This Row],[Código do Objeto]],"00000")</f>
        <v>#REF!</v>
      </c>
      <c r="B428" s="21" t="e">
        <f>VLOOKUP(Tabela46[[#This Row],[Categoria]],[1]!Tabela4[#Data],2,FALSE)</f>
        <v>#REF!</v>
      </c>
      <c r="C428" s="22" t="str">
        <f t="shared" si="2"/>
        <v>B1:B428</v>
      </c>
      <c r="D428" s="23">
        <f ca="1">COUNTIF(INDIRECT(Tabela46[[#This Row],[Aux01]]),Tabela46[[#This Row],[Código da Categoria]])</f>
        <v>155</v>
      </c>
      <c r="E428" s="22" t="s">
        <v>884</v>
      </c>
      <c r="F428" s="22" t="s">
        <v>901</v>
      </c>
      <c r="G428" s="22" t="s">
        <v>143</v>
      </c>
      <c r="H428" s="24" t="str">
        <f>Tabela46[[#This Row],[Categoria]]&amp;" - "&amp;Tabela46[[#This Row],[Objeto]]</f>
        <v>Pessoal e Folha - Salário Família</v>
      </c>
      <c r="I428" s="24" t="e">
        <f ca="1">Tabela46[[#This Row],[Código do PO]]&amp;" - "&amp;Tabela46[[#This Row],[Nome do PO]]</f>
        <v>#REF!</v>
      </c>
      <c r="J428" s="24" t="s">
        <v>901</v>
      </c>
    </row>
    <row r="429" spans="1:10" ht="30" x14ac:dyDescent="0.25">
      <c r="A429" s="20" t="e">
        <f ca="1">TEXT(Tabela46[[#This Row],[Código da Categoria]],"000")&amp;"."&amp;TEXT(Tabela46[[#This Row],[Código do Objeto]],"00000")</f>
        <v>#REF!</v>
      </c>
      <c r="B429" s="21" t="e">
        <f>VLOOKUP(Tabela46[[#This Row],[Categoria]],[1]!Tabela4[#Data],2,FALSE)</f>
        <v>#REF!</v>
      </c>
      <c r="C429" s="22" t="str">
        <f t="shared" si="2"/>
        <v>B1:B429</v>
      </c>
      <c r="D429" s="23">
        <f ca="1">COUNTIF(INDIRECT(Tabela46[[#This Row],[Aux01]]),Tabela46[[#This Row],[Código da Categoria]])</f>
        <v>156</v>
      </c>
      <c r="E429" s="22" t="s">
        <v>884</v>
      </c>
      <c r="F429" s="22" t="s">
        <v>902</v>
      </c>
      <c r="G429" s="22" t="s">
        <v>143</v>
      </c>
      <c r="H429" s="24" t="str">
        <f>Tabela46[[#This Row],[Categoria]]&amp;" - "&amp;Tabela46[[#This Row],[Objeto]]</f>
        <v>Pessoal e Folha - Plano de Saúde</v>
      </c>
      <c r="I429" s="24" t="e">
        <f ca="1">Tabela46[[#This Row],[Código do PO]]&amp;" - "&amp;Tabela46[[#This Row],[Nome do PO]]</f>
        <v>#REF!</v>
      </c>
      <c r="J429" s="24" t="s">
        <v>903</v>
      </c>
    </row>
    <row r="430" spans="1:10" x14ac:dyDescent="0.25">
      <c r="A430" s="20" t="e">
        <f ca="1">TEXT(Tabela46[[#This Row],[Código da Categoria]],"000")&amp;"."&amp;TEXT(Tabela46[[#This Row],[Código do Objeto]],"00000")</f>
        <v>#REF!</v>
      </c>
      <c r="B430" s="21" t="e">
        <f>VLOOKUP(Tabela46[[#This Row],[Categoria]],[1]!Tabela4[#Data],2,FALSE)</f>
        <v>#REF!</v>
      </c>
      <c r="C430" s="22" t="str">
        <f t="shared" si="2"/>
        <v>B1:B430</v>
      </c>
      <c r="D430" s="23">
        <f ca="1">COUNTIF(INDIRECT(Tabela46[[#This Row],[Aux01]]),Tabela46[[#This Row],[Código da Categoria]])</f>
        <v>157</v>
      </c>
      <c r="E430" s="22" t="s">
        <v>884</v>
      </c>
      <c r="F430" s="22" t="s">
        <v>904</v>
      </c>
      <c r="G430" s="22" t="s">
        <v>143</v>
      </c>
      <c r="H430" s="24" t="str">
        <f>Tabela46[[#This Row],[Categoria]]&amp;" - "&amp;Tabela46[[#This Row],[Objeto]]</f>
        <v>Pessoal e Folha - Auxílio Natalidade</v>
      </c>
      <c r="I430" s="24" t="e">
        <f ca="1">Tabela46[[#This Row],[Código do PO]]&amp;" - "&amp;Tabela46[[#This Row],[Nome do PO]]</f>
        <v>#REF!</v>
      </c>
      <c r="J430" s="24" t="s">
        <v>905</v>
      </c>
    </row>
    <row r="431" spans="1:10" x14ac:dyDescent="0.25">
      <c r="A431" s="20" t="e">
        <f ca="1">TEXT(Tabela46[[#This Row],[Código da Categoria]],"000")&amp;"."&amp;TEXT(Tabela46[[#This Row],[Código do Objeto]],"00000")</f>
        <v>#REF!</v>
      </c>
      <c r="B431" s="21" t="e">
        <f>VLOOKUP(Tabela46[[#This Row],[Categoria]],[1]!Tabela4[#Data],2,FALSE)</f>
        <v>#REF!</v>
      </c>
      <c r="C431" s="22" t="str">
        <f t="shared" si="2"/>
        <v>B1:B431</v>
      </c>
      <c r="D431" s="23">
        <f ca="1">COUNTIF(INDIRECT(Tabela46[[#This Row],[Aux01]]),Tabela46[[#This Row],[Código da Categoria]])</f>
        <v>158</v>
      </c>
      <c r="E431" s="22" t="s">
        <v>884</v>
      </c>
      <c r="F431" s="22" t="s">
        <v>906</v>
      </c>
      <c r="G431" s="22" t="s">
        <v>143</v>
      </c>
      <c r="H431" s="24" t="str">
        <f>Tabela46[[#This Row],[Categoria]]&amp;" - "&amp;Tabela46[[#This Row],[Objeto]]</f>
        <v>Pessoal e Folha - Pensionistas</v>
      </c>
      <c r="I431" s="24" t="e">
        <f ca="1">Tabela46[[#This Row],[Código do PO]]&amp;" - "&amp;Tabela46[[#This Row],[Nome do PO]]</f>
        <v>#REF!</v>
      </c>
      <c r="J431" s="24" t="s">
        <v>907</v>
      </c>
    </row>
    <row r="432" spans="1:10" x14ac:dyDescent="0.25">
      <c r="A432" s="20" t="e">
        <f ca="1">TEXT(Tabela46[[#This Row],[Código da Categoria]],"000")&amp;"."&amp;TEXT(Tabela46[[#This Row],[Código do Objeto]],"00000")</f>
        <v>#REF!</v>
      </c>
      <c r="B432" s="21" t="e">
        <f>VLOOKUP(Tabela46[[#This Row],[Categoria]],[1]!Tabela4[#Data],2,FALSE)</f>
        <v>#REF!</v>
      </c>
      <c r="C432" s="22" t="str">
        <f t="shared" si="2"/>
        <v>B1:B432</v>
      </c>
      <c r="D432" s="23">
        <f ca="1">COUNTIF(INDIRECT(Tabela46[[#This Row],[Aux01]]),Tabela46[[#This Row],[Código da Categoria]])</f>
        <v>159</v>
      </c>
      <c r="E432" s="22" t="s">
        <v>884</v>
      </c>
      <c r="F432" s="22" t="s">
        <v>908</v>
      </c>
      <c r="G432" s="22" t="s">
        <v>143</v>
      </c>
      <c r="H432" s="24" t="str">
        <f>Tabela46[[#This Row],[Categoria]]&amp;" - "&amp;Tabela46[[#This Row],[Objeto]]</f>
        <v>Pessoal e Folha - Inativos</v>
      </c>
      <c r="I432" s="24" t="e">
        <f ca="1">Tabela46[[#This Row],[Código do PO]]&amp;" - "&amp;Tabela46[[#This Row],[Nome do PO]]</f>
        <v>#REF!</v>
      </c>
      <c r="J432" s="24" t="s">
        <v>909</v>
      </c>
    </row>
    <row r="433" spans="1:10" x14ac:dyDescent="0.25">
      <c r="A433" s="20" t="e">
        <f ca="1">TEXT(Tabela46[[#This Row],[Código da Categoria]],"000")&amp;"."&amp;TEXT(Tabela46[[#This Row],[Código do Objeto]],"00000")</f>
        <v>#REF!</v>
      </c>
      <c r="B433" s="21" t="e">
        <f>VLOOKUP(Tabela46[[#This Row],[Categoria]],[1]!Tabela4[#Data],2,FALSE)</f>
        <v>#REF!</v>
      </c>
      <c r="C433" s="22" t="str">
        <f t="shared" si="2"/>
        <v>B1:B433</v>
      </c>
      <c r="D433" s="23">
        <f ca="1">COUNTIF(INDIRECT(Tabela46[[#This Row],[Aux01]]),Tabela46[[#This Row],[Código da Categoria]])</f>
        <v>160</v>
      </c>
      <c r="E433" s="22" t="s">
        <v>884</v>
      </c>
      <c r="F433" s="22" t="s">
        <v>910</v>
      </c>
      <c r="G433" s="22" t="s">
        <v>143</v>
      </c>
      <c r="H433" s="24" t="str">
        <f>Tabela46[[#This Row],[Categoria]]&amp;" - "&amp;Tabela46[[#This Row],[Objeto]]</f>
        <v>Pessoal e Folha - PIS/PASEP</v>
      </c>
      <c r="I433" s="24" t="e">
        <f ca="1">Tabela46[[#This Row],[Código do PO]]&amp;" - "&amp;Tabela46[[#This Row],[Nome do PO]]</f>
        <v>#REF!</v>
      </c>
      <c r="J433" s="24" t="s">
        <v>911</v>
      </c>
    </row>
    <row r="434" spans="1:10" x14ac:dyDescent="0.25">
      <c r="A434" s="20" t="e">
        <f ca="1">TEXT(Tabela46[[#This Row],[Código da Categoria]],"000")&amp;"."&amp;TEXT(Tabela46[[#This Row],[Código do Objeto]],"00000")</f>
        <v>#REF!</v>
      </c>
      <c r="B434" s="21" t="e">
        <f>VLOOKUP(Tabela46[[#This Row],[Categoria]],[1]!Tabela4[#Data],2,FALSE)</f>
        <v>#REF!</v>
      </c>
      <c r="C434" s="22" t="str">
        <f t="shared" si="2"/>
        <v>B1:B434</v>
      </c>
      <c r="D434" s="23">
        <f ca="1">COUNTIF(INDIRECT(Tabela46[[#This Row],[Aux01]]),Tabela46[[#This Row],[Código da Categoria]])</f>
        <v>161</v>
      </c>
      <c r="E434" s="22" t="s">
        <v>884</v>
      </c>
      <c r="F434" s="22" t="s">
        <v>912</v>
      </c>
      <c r="G434" s="22" t="s">
        <v>185</v>
      </c>
      <c r="H434" s="24" t="str">
        <f>Tabela46[[#This Row],[Categoria]]&amp;" - "&amp;Tabela46[[#This Row],[Objeto]]</f>
        <v>Pessoal e Folha - Pecúnias e Indenizações</v>
      </c>
      <c r="I434" s="24" t="e">
        <f ca="1">Tabela46[[#This Row],[Código do PO]]&amp;" - "&amp;Tabela46[[#This Row],[Nome do PO]]</f>
        <v>#REF!</v>
      </c>
      <c r="J434" s="24" t="s">
        <v>913</v>
      </c>
    </row>
    <row r="435" spans="1:10" x14ac:dyDescent="0.25">
      <c r="A435" s="20" t="e">
        <f ca="1">TEXT(Tabela46[[#This Row],[Código da Categoria]],"000")&amp;"."&amp;TEXT(Tabela46[[#This Row],[Código do Objeto]],"00000")</f>
        <v>#REF!</v>
      </c>
      <c r="B435" s="21" t="e">
        <f>VLOOKUP(Tabela46[[#This Row],[Categoria]],[1]!Tabela4[#Data],2,FALSE)</f>
        <v>#REF!</v>
      </c>
      <c r="C435" s="22" t="str">
        <f t="shared" si="2"/>
        <v>B1:B435</v>
      </c>
      <c r="D435" s="23">
        <f ca="1">COUNTIF(INDIRECT(Tabela46[[#This Row],[Aux01]]),Tabela46[[#This Row],[Código da Categoria]])</f>
        <v>162</v>
      </c>
      <c r="E435" s="22" t="s">
        <v>884</v>
      </c>
      <c r="F435" s="22" t="s">
        <v>914</v>
      </c>
      <c r="G435" s="22" t="s">
        <v>143</v>
      </c>
      <c r="H435" s="24" t="str">
        <f>Tabela46[[#This Row],[Categoria]]&amp;" - "&amp;Tabela46[[#This Row],[Objeto]]</f>
        <v>Pessoal e Folha - Gratificações</v>
      </c>
      <c r="I435" s="24" t="e">
        <f ca="1">Tabela46[[#This Row],[Código do PO]]&amp;" - "&amp;Tabela46[[#This Row],[Nome do PO]]</f>
        <v>#REF!</v>
      </c>
      <c r="J435" s="24" t="s">
        <v>915</v>
      </c>
    </row>
    <row r="436" spans="1:10" x14ac:dyDescent="0.25">
      <c r="A436" s="20" t="e">
        <f ca="1">TEXT(Tabela46[[#This Row],[Código da Categoria]],"000")&amp;"."&amp;TEXT(Tabela46[[#This Row],[Código do Objeto]],"00000")</f>
        <v>#REF!</v>
      </c>
      <c r="B436" s="21" t="e">
        <f>VLOOKUP(Tabela46[[#This Row],[Categoria]],[1]!Tabela4[#Data],2,FALSE)</f>
        <v>#REF!</v>
      </c>
      <c r="C436" s="22" t="str">
        <f t="shared" si="2"/>
        <v>B1:B436</v>
      </c>
      <c r="D436" s="23">
        <f ca="1">COUNTIF(INDIRECT(Tabela46[[#This Row],[Aux01]]),Tabela46[[#This Row],[Código da Categoria]])</f>
        <v>163</v>
      </c>
      <c r="E436" s="22" t="s">
        <v>884</v>
      </c>
      <c r="F436" s="22" t="s">
        <v>916</v>
      </c>
      <c r="G436" s="22" t="s">
        <v>185</v>
      </c>
      <c r="H436" s="24" t="str">
        <f>Tabela46[[#This Row],[Categoria]]&amp;" - "&amp;Tabela46[[#This Row],[Objeto]]</f>
        <v>Pessoal e Folha - Residentes</v>
      </c>
      <c r="I436" s="24" t="e">
        <f ca="1">Tabela46[[#This Row],[Código do PO]]&amp;" - "&amp;Tabela46[[#This Row],[Nome do PO]]</f>
        <v>#REF!</v>
      </c>
      <c r="J436" s="24" t="s">
        <v>917</v>
      </c>
    </row>
    <row r="437" spans="1:10" ht="30" x14ac:dyDescent="0.25">
      <c r="A437" s="20" t="e">
        <f ca="1">TEXT(Tabela46[[#This Row],[Código da Categoria]],"000")&amp;"."&amp;TEXT(Tabela46[[#This Row],[Código do Objeto]],"00000")</f>
        <v>#REF!</v>
      </c>
      <c r="B437" s="21" t="e">
        <f>VLOOKUP(Tabela46[[#This Row],[Categoria]],[1]!Tabela4[#Data],2,FALSE)</f>
        <v>#REF!</v>
      </c>
      <c r="C437" s="22" t="str">
        <f t="shared" si="2"/>
        <v>B1:B437</v>
      </c>
      <c r="D437" s="23">
        <f ca="1">COUNTIF(INDIRECT(Tabela46[[#This Row],[Aux01]]),Tabela46[[#This Row],[Código da Categoria]])</f>
        <v>164</v>
      </c>
      <c r="E437" s="22" t="s">
        <v>884</v>
      </c>
      <c r="F437" s="22" t="s">
        <v>918</v>
      </c>
      <c r="G437" s="22" t="s">
        <v>143</v>
      </c>
      <c r="H437" s="24" t="str">
        <f>Tabela46[[#This Row],[Categoria]]&amp;" - "&amp;Tabela46[[#This Row],[Objeto]]</f>
        <v>Pessoal e Folha - Reembolsos e Restituições</v>
      </c>
      <c r="I437" s="24" t="e">
        <f ca="1">Tabela46[[#This Row],[Código do PO]]&amp;" - "&amp;Tabela46[[#This Row],[Nome do PO]]</f>
        <v>#REF!</v>
      </c>
      <c r="J437" s="24" t="s">
        <v>919</v>
      </c>
    </row>
    <row r="438" spans="1:10" x14ac:dyDescent="0.25">
      <c r="A438" s="20" t="e">
        <f ca="1">TEXT(Tabela46[[#This Row],[Código da Categoria]],"000")&amp;"."&amp;TEXT(Tabela46[[#This Row],[Código do Objeto]],"00000")</f>
        <v>#REF!</v>
      </c>
      <c r="B438" s="21" t="e">
        <f>VLOOKUP(Tabela46[[#This Row],[Categoria]],[1]!Tabela4[#Data],2,FALSE)</f>
        <v>#REF!</v>
      </c>
      <c r="C438" s="22" t="str">
        <f t="shared" si="2"/>
        <v>B1:B438</v>
      </c>
      <c r="D438" s="23">
        <f ca="1">COUNTIF(INDIRECT(Tabela46[[#This Row],[Aux01]]),Tabela46[[#This Row],[Código da Categoria]])</f>
        <v>165</v>
      </c>
      <c r="E438" s="22" t="s">
        <v>884</v>
      </c>
      <c r="F438" s="22" t="s">
        <v>920</v>
      </c>
      <c r="G438" s="22" t="s">
        <v>143</v>
      </c>
      <c r="H438" s="24" t="str">
        <f>Tabela46[[#This Row],[Categoria]]&amp;" - "&amp;Tabela46[[#This Row],[Objeto]]</f>
        <v>Pessoal e Folha - Auxílio Doença</v>
      </c>
      <c r="I438" s="24" t="e">
        <f ca="1">Tabela46[[#This Row],[Código do PO]]&amp;" - "&amp;Tabela46[[#This Row],[Nome do PO]]</f>
        <v>#REF!</v>
      </c>
      <c r="J438" s="24" t="s">
        <v>921</v>
      </c>
    </row>
    <row r="439" spans="1:10" x14ac:dyDescent="0.25">
      <c r="A439" s="20" t="e">
        <f ca="1">TEXT(Tabela46[[#This Row],[Código da Categoria]],"000")&amp;"."&amp;TEXT(Tabela46[[#This Row],[Código do Objeto]],"00000")</f>
        <v>#REF!</v>
      </c>
      <c r="B439" s="21" t="e">
        <f>VLOOKUP(Tabela46[[#This Row],[Categoria]],[1]!Tabela4[#Data],2,FALSE)</f>
        <v>#REF!</v>
      </c>
      <c r="C439" s="22" t="str">
        <f t="shared" si="2"/>
        <v>B1:B439</v>
      </c>
      <c r="D439" s="23">
        <f ca="1">COUNTIF(INDIRECT(Tabela46[[#This Row],[Aux01]]),Tabela46[[#This Row],[Código da Categoria]])</f>
        <v>166</v>
      </c>
      <c r="E439" s="22" t="s">
        <v>922</v>
      </c>
      <c r="F439" s="22" t="s">
        <v>923</v>
      </c>
      <c r="G439" s="22" t="s">
        <v>150</v>
      </c>
      <c r="H439" s="24" t="str">
        <f>Tabela46[[#This Row],[Categoria]]&amp;" - "&amp;Tabela46[[#This Row],[Objeto]]</f>
        <v>Prestadores SUS - Clínica Nefrológica</v>
      </c>
      <c r="I439" s="24" t="e">
        <f ca="1">Tabela46[[#This Row],[Código do PO]]&amp;" - "&amp;Tabela46[[#This Row],[Nome do PO]]</f>
        <v>#REF!</v>
      </c>
      <c r="J439" s="24" t="s">
        <v>924</v>
      </c>
    </row>
    <row r="440" spans="1:10" x14ac:dyDescent="0.25">
      <c r="A440" s="20" t="e">
        <f ca="1">TEXT(Tabela46[[#This Row],[Código da Categoria]],"000")&amp;"."&amp;TEXT(Tabela46[[#This Row],[Código do Objeto]],"00000")</f>
        <v>#REF!</v>
      </c>
      <c r="B440" s="21" t="e">
        <f>VLOOKUP(Tabela46[[#This Row],[Categoria]],[1]!Tabela4[#Data],2,FALSE)</f>
        <v>#REF!</v>
      </c>
      <c r="C440" s="22" t="str">
        <f t="shared" si="2"/>
        <v>B1:B440</v>
      </c>
      <c r="D440" s="23">
        <f ca="1">COUNTIF(INDIRECT(Tabela46[[#This Row],[Aux01]]),Tabela46[[#This Row],[Código da Categoria]])</f>
        <v>167</v>
      </c>
      <c r="E440" s="22" t="s">
        <v>922</v>
      </c>
      <c r="F440" s="22" t="s">
        <v>925</v>
      </c>
      <c r="G440" s="22" t="s">
        <v>150</v>
      </c>
      <c r="H440" s="24" t="str">
        <f>Tabela46[[#This Row],[Categoria]]&amp;" - "&amp;Tabela46[[#This Row],[Objeto]]</f>
        <v>Prestadores SUS - Centro de Tratamento Urológico</v>
      </c>
      <c r="I440" s="24" t="e">
        <f ca="1">Tabela46[[#This Row],[Código do PO]]&amp;" - "&amp;Tabela46[[#This Row],[Nome do PO]]</f>
        <v>#REF!</v>
      </c>
      <c r="J440" s="24" t="s">
        <v>924</v>
      </c>
    </row>
    <row r="441" spans="1:10" x14ac:dyDescent="0.25">
      <c r="A441" s="20" t="e">
        <f ca="1">TEXT(Tabela46[[#This Row],[Código da Categoria]],"000")&amp;"."&amp;TEXT(Tabela46[[#This Row],[Código do Objeto]],"00000")</f>
        <v>#REF!</v>
      </c>
      <c r="B441" s="21" t="e">
        <f>VLOOKUP(Tabela46[[#This Row],[Categoria]],[1]!Tabela4[#Data],2,FALSE)</f>
        <v>#REF!</v>
      </c>
      <c r="C441" s="22" t="str">
        <f t="shared" si="2"/>
        <v>B1:B441</v>
      </c>
      <c r="D441" s="23">
        <f ca="1">COUNTIF(INDIRECT(Tabela46[[#This Row],[Aux01]]),Tabela46[[#This Row],[Código da Categoria]])</f>
        <v>168</v>
      </c>
      <c r="E441" s="22" t="s">
        <v>922</v>
      </c>
      <c r="F441" s="22" t="s">
        <v>926</v>
      </c>
      <c r="G441" s="22" t="s">
        <v>150</v>
      </c>
      <c r="H441" s="24" t="str">
        <f>Tabela46[[#This Row],[Categoria]]&amp;" - "&amp;Tabela46[[#This Row],[Objeto]]</f>
        <v>Prestadores SUS - Laboratório Dom Bosco</v>
      </c>
      <c r="I441" s="24" t="e">
        <f ca="1">Tabela46[[#This Row],[Código do PO]]&amp;" - "&amp;Tabela46[[#This Row],[Nome do PO]]</f>
        <v>#REF!</v>
      </c>
      <c r="J441" s="24" t="s">
        <v>924</v>
      </c>
    </row>
    <row r="442" spans="1:10" ht="30" x14ac:dyDescent="0.25">
      <c r="A442" s="20" t="e">
        <f ca="1">TEXT(Tabela46[[#This Row],[Código da Categoria]],"000")&amp;"."&amp;TEXT(Tabela46[[#This Row],[Código do Objeto]],"00000")</f>
        <v>#REF!</v>
      </c>
      <c r="B442" s="21" t="e">
        <f>VLOOKUP(Tabela46[[#This Row],[Categoria]],[1]!Tabela4[#Data],2,FALSE)</f>
        <v>#REF!</v>
      </c>
      <c r="C442" s="22" t="str">
        <f t="shared" si="2"/>
        <v>B1:B442</v>
      </c>
      <c r="D442" s="23">
        <f ca="1">COUNTIF(INDIRECT(Tabela46[[#This Row],[Aux01]]),Tabela46[[#This Row],[Código da Categoria]])</f>
        <v>169</v>
      </c>
      <c r="E442" s="22" t="s">
        <v>922</v>
      </c>
      <c r="F442" s="22" t="s">
        <v>927</v>
      </c>
      <c r="G442" s="22" t="s">
        <v>150</v>
      </c>
      <c r="H442" s="24" t="str">
        <f>Tabela46[[#This Row],[Categoria]]&amp;" - "&amp;Tabela46[[#This Row],[Objeto]]</f>
        <v>Prestadores SUS - Instituto Brasileiro de Assistência e Pesquisa (IBAP)</v>
      </c>
      <c r="I442" s="24" t="e">
        <f ca="1">Tabela46[[#This Row],[Código do PO]]&amp;" - "&amp;Tabela46[[#This Row],[Nome do PO]]</f>
        <v>#REF!</v>
      </c>
      <c r="J442" s="24" t="s">
        <v>924</v>
      </c>
    </row>
    <row r="443" spans="1:10" ht="30" x14ac:dyDescent="0.25">
      <c r="A443" s="20" t="e">
        <f ca="1">TEXT(Tabela46[[#This Row],[Código da Categoria]],"000")&amp;"."&amp;TEXT(Tabela46[[#This Row],[Código do Objeto]],"00000")</f>
        <v>#REF!</v>
      </c>
      <c r="B443" s="21" t="e">
        <f>VLOOKUP(Tabela46[[#This Row],[Categoria]],[1]!Tabela4[#Data],2,FALSE)</f>
        <v>#REF!</v>
      </c>
      <c r="C443" s="22" t="str">
        <f t="shared" si="2"/>
        <v>B1:B443</v>
      </c>
      <c r="D443" s="23">
        <f ca="1">COUNTIF(INDIRECT(Tabela46[[#This Row],[Aux01]]),Tabela46[[#This Row],[Código da Categoria]])</f>
        <v>170</v>
      </c>
      <c r="E443" s="22" t="s">
        <v>922</v>
      </c>
      <c r="F443" s="22" t="s">
        <v>928</v>
      </c>
      <c r="G443" s="22" t="s">
        <v>150</v>
      </c>
      <c r="H443" s="24" t="str">
        <f>Tabela46[[#This Row],[Categoria]]&amp;" - "&amp;Tabela46[[#This Row],[Objeto]]</f>
        <v>Prestadores SUS - Hospital Oftalmológico Santa Beatriz</v>
      </c>
      <c r="I443" s="24" t="e">
        <f ca="1">Tabela46[[#This Row],[Código do PO]]&amp;" - "&amp;Tabela46[[#This Row],[Nome do PO]]</f>
        <v>#REF!</v>
      </c>
      <c r="J443" s="24" t="s">
        <v>924</v>
      </c>
    </row>
    <row r="444" spans="1:10" ht="30" x14ac:dyDescent="0.25">
      <c r="A444" s="20" t="e">
        <f ca="1">TEXT(Tabela46[[#This Row],[Código da Categoria]],"000")&amp;"."&amp;TEXT(Tabela46[[#This Row],[Código do Objeto]],"00000")</f>
        <v>#REF!</v>
      </c>
      <c r="B444" s="21" t="e">
        <f>VLOOKUP(Tabela46[[#This Row],[Categoria]],[1]!Tabela4[#Data],2,FALSE)</f>
        <v>#REF!</v>
      </c>
      <c r="C444" s="22" t="str">
        <f t="shared" si="2"/>
        <v>B1:B444</v>
      </c>
      <c r="D444" s="23">
        <f ca="1">COUNTIF(INDIRECT(Tabela46[[#This Row],[Aux01]]),Tabela46[[#This Row],[Código da Categoria]])</f>
        <v>171</v>
      </c>
      <c r="E444" s="22" t="s">
        <v>922</v>
      </c>
      <c r="F444" s="22" t="s">
        <v>929</v>
      </c>
      <c r="G444" s="22" t="s">
        <v>150</v>
      </c>
      <c r="H444" s="24" t="str">
        <f>Tabela46[[#This Row],[Categoria]]&amp;" - "&amp;Tabela46[[#This Row],[Objeto]]</f>
        <v>Prestadores SUS - Gabinete de Radiologia Dr. F. A. Cazes</v>
      </c>
      <c r="I444" s="24" t="e">
        <f ca="1">Tabela46[[#This Row],[Código do PO]]&amp;" - "&amp;Tabela46[[#This Row],[Nome do PO]]</f>
        <v>#REF!</v>
      </c>
      <c r="J444" s="24" t="s">
        <v>924</v>
      </c>
    </row>
    <row r="445" spans="1:10" x14ac:dyDescent="0.25">
      <c r="A445" s="20" t="e">
        <f ca="1">TEXT(Tabela46[[#This Row],[Código da Categoria]],"000")&amp;"."&amp;TEXT(Tabela46[[#This Row],[Código do Objeto]],"00000")</f>
        <v>#REF!</v>
      </c>
      <c r="B445" s="21" t="e">
        <f>VLOOKUP(Tabela46[[#This Row],[Categoria]],[1]!Tabela4[#Data],2,FALSE)</f>
        <v>#REF!</v>
      </c>
      <c r="C445" s="22" t="str">
        <f t="shared" si="2"/>
        <v>B1:B445</v>
      </c>
      <c r="D445" s="23">
        <f ca="1">COUNTIF(INDIRECT(Tabela46[[#This Row],[Aux01]]),Tabela46[[#This Row],[Código da Categoria]])</f>
        <v>172</v>
      </c>
      <c r="E445" s="22" t="s">
        <v>922</v>
      </c>
      <c r="F445" s="22" t="s">
        <v>930</v>
      </c>
      <c r="G445" s="22" t="s">
        <v>150</v>
      </c>
      <c r="H445" s="24" t="str">
        <f>Tabela46[[#This Row],[Categoria]]&amp;" - "&amp;Tabela46[[#This Row],[Objeto]]</f>
        <v>Prestadores SUS - Fresenius Medical Care</v>
      </c>
      <c r="I445" s="24" t="e">
        <f ca="1">Tabela46[[#This Row],[Código do PO]]&amp;" - "&amp;Tabela46[[#This Row],[Nome do PO]]</f>
        <v>#REF!</v>
      </c>
      <c r="J445" s="24" t="s">
        <v>924</v>
      </c>
    </row>
    <row r="446" spans="1:10" ht="30" x14ac:dyDescent="0.25">
      <c r="A446" s="20" t="e">
        <f ca="1">TEXT(Tabela46[[#This Row],[Código da Categoria]],"000")&amp;"."&amp;TEXT(Tabela46[[#This Row],[Código do Objeto]],"00000")</f>
        <v>#REF!</v>
      </c>
      <c r="B446" s="21" t="e">
        <f>VLOOKUP(Tabela46[[#This Row],[Categoria]],[1]!Tabela4[#Data],2,FALSE)</f>
        <v>#REF!</v>
      </c>
      <c r="C446" s="22" t="str">
        <f t="shared" si="2"/>
        <v>B1:B446</v>
      </c>
      <c r="D446" s="23">
        <f ca="1">COUNTIF(INDIRECT(Tabela46[[#This Row],[Aux01]]),Tabela46[[#This Row],[Código da Categoria]])</f>
        <v>173</v>
      </c>
      <c r="E446" s="22" t="s">
        <v>922</v>
      </c>
      <c r="F446" s="22" t="s">
        <v>931</v>
      </c>
      <c r="G446" s="22" t="s">
        <v>150</v>
      </c>
      <c r="H446" s="24" t="str">
        <f>Tabela46[[#This Row],[Categoria]]&amp;" - "&amp;Tabela46[[#This Row],[Objeto]]</f>
        <v>Prestadores SUS - Davita Serviços de Nefrologia Niterói</v>
      </c>
      <c r="I446" s="24" t="e">
        <f ca="1">Tabela46[[#This Row],[Código do PO]]&amp;" - "&amp;Tabela46[[#This Row],[Nome do PO]]</f>
        <v>#REF!</v>
      </c>
      <c r="J446" s="24" t="s">
        <v>924</v>
      </c>
    </row>
    <row r="447" spans="1:10" ht="30" x14ac:dyDescent="0.25">
      <c r="A447" s="20" t="e">
        <f ca="1">TEXT(Tabela46[[#This Row],[Código da Categoria]],"000")&amp;"."&amp;TEXT(Tabela46[[#This Row],[Código do Objeto]],"00000")</f>
        <v>#REF!</v>
      </c>
      <c r="B447" s="21" t="e">
        <f>VLOOKUP(Tabela46[[#This Row],[Categoria]],[1]!Tabela4[#Data],2,FALSE)</f>
        <v>#REF!</v>
      </c>
      <c r="C447" s="22" t="str">
        <f t="shared" si="2"/>
        <v>B1:B447</v>
      </c>
      <c r="D447" s="23">
        <f ca="1">COUNTIF(INDIRECT(Tabela46[[#This Row],[Aux01]]),Tabela46[[#This Row],[Código da Categoria]])</f>
        <v>174</v>
      </c>
      <c r="E447" s="22" t="s">
        <v>922</v>
      </c>
      <c r="F447" s="22" t="s">
        <v>932</v>
      </c>
      <c r="G447" s="22" t="s">
        <v>150</v>
      </c>
      <c r="H447" s="24" t="str">
        <f>Tabela46[[#This Row],[Categoria]]&amp;" - "&amp;Tabela46[[#This Row],[Objeto]]</f>
        <v>Prestadores SUS - Davita Brasil Participações e Serviços</v>
      </c>
      <c r="I447" s="24" t="e">
        <f ca="1">Tabela46[[#This Row],[Código do PO]]&amp;" - "&amp;Tabela46[[#This Row],[Nome do PO]]</f>
        <v>#REF!</v>
      </c>
      <c r="J447" s="24" t="s">
        <v>924</v>
      </c>
    </row>
    <row r="448" spans="1:10" ht="30" x14ac:dyDescent="0.25">
      <c r="A448" s="20" t="e">
        <f ca="1">TEXT(Tabela46[[#This Row],[Código da Categoria]],"000")&amp;"."&amp;TEXT(Tabela46[[#This Row],[Código do Objeto]],"00000")</f>
        <v>#REF!</v>
      </c>
      <c r="B448" s="21" t="e">
        <f>VLOOKUP(Tabela46[[#This Row],[Categoria]],[1]!Tabela4[#Data],2,FALSE)</f>
        <v>#REF!</v>
      </c>
      <c r="C448" s="22" t="str">
        <f t="shared" si="2"/>
        <v>B1:B448</v>
      </c>
      <c r="D448" s="23">
        <f ca="1">COUNTIF(INDIRECT(Tabela46[[#This Row],[Aux01]]),Tabela46[[#This Row],[Código da Categoria]])</f>
        <v>175</v>
      </c>
      <c r="E448" s="22" t="s">
        <v>922</v>
      </c>
      <c r="F448" s="22" t="s">
        <v>933</v>
      </c>
      <c r="G448" s="22" t="s">
        <v>150</v>
      </c>
      <c r="H448" s="24" t="str">
        <f>Tabela46[[#This Row],[Categoria]]&amp;" - "&amp;Tabela46[[#This Row],[Objeto]]</f>
        <v>Prestadores SUS - Associação Pestalozzi de Niterói (APN)</v>
      </c>
      <c r="I448" s="24" t="e">
        <f ca="1">Tabela46[[#This Row],[Código do PO]]&amp;" - "&amp;Tabela46[[#This Row],[Nome do PO]]</f>
        <v>#REF!</v>
      </c>
      <c r="J448" s="24" t="s">
        <v>924</v>
      </c>
    </row>
    <row r="449" spans="1:10" ht="30" x14ac:dyDescent="0.25">
      <c r="A449" s="20" t="e">
        <f ca="1">TEXT(Tabela46[[#This Row],[Código da Categoria]],"000")&amp;"."&amp;TEXT(Tabela46[[#This Row],[Código do Objeto]],"00000")</f>
        <v>#REF!</v>
      </c>
      <c r="B449" s="21" t="e">
        <f>VLOOKUP(Tabela46[[#This Row],[Categoria]],[1]!Tabela4[#Data],2,FALSE)</f>
        <v>#REF!</v>
      </c>
      <c r="C449" s="22" t="str">
        <f t="shared" si="2"/>
        <v>B1:B449</v>
      </c>
      <c r="D449" s="23">
        <f ca="1">COUNTIF(INDIRECT(Tabela46[[#This Row],[Aux01]]),Tabela46[[#This Row],[Código da Categoria]])</f>
        <v>176</v>
      </c>
      <c r="E449" s="22" t="s">
        <v>922</v>
      </c>
      <c r="F449" s="22" t="s">
        <v>934</v>
      </c>
      <c r="G449" s="22" t="s">
        <v>150</v>
      </c>
      <c r="H449" s="24" t="str">
        <f>Tabela46[[#This Row],[Categoria]]&amp;" - "&amp;Tabela46[[#This Row],[Objeto]]</f>
        <v>Prestadores SUS - Associação Fluminense de Reabilitação (AFR)</v>
      </c>
      <c r="I449" s="24" t="e">
        <f ca="1">Tabela46[[#This Row],[Código do PO]]&amp;" - "&amp;Tabela46[[#This Row],[Nome do PO]]</f>
        <v>#REF!</v>
      </c>
      <c r="J449" s="24" t="s">
        <v>924</v>
      </c>
    </row>
    <row r="450" spans="1:10" ht="30" x14ac:dyDescent="0.25">
      <c r="A450" s="20" t="e">
        <f ca="1">TEXT(Tabela46[[#This Row],[Código da Categoria]],"000")&amp;"."&amp;TEXT(Tabela46[[#This Row],[Código do Objeto]],"00000")</f>
        <v>#REF!</v>
      </c>
      <c r="B450" s="21" t="e">
        <f>VLOOKUP(Tabela46[[#This Row],[Categoria]],[1]!Tabela4[#Data],2,FALSE)</f>
        <v>#REF!</v>
      </c>
      <c r="C450" s="22" t="str">
        <f t="shared" si="2"/>
        <v>B1:B450</v>
      </c>
      <c r="D450" s="23">
        <f ca="1">COUNTIF(INDIRECT(Tabela46[[#This Row],[Aux01]]),Tabela46[[#This Row],[Código da Categoria]])</f>
        <v>177</v>
      </c>
      <c r="E450" s="22" t="s">
        <v>922</v>
      </c>
      <c r="F450" s="22" t="s">
        <v>935</v>
      </c>
      <c r="G450" s="22" t="s">
        <v>150</v>
      </c>
      <c r="H450" s="24" t="str">
        <f>Tabela46[[#This Row],[Categoria]]&amp;" - "&amp;Tabela46[[#This Row],[Objeto]]</f>
        <v>Prestadores SUS - Associação Fluminense de Amparo aos Cegos (AFAC)</v>
      </c>
      <c r="I450" s="24" t="e">
        <f ca="1">Tabela46[[#This Row],[Código do PO]]&amp;" - "&amp;Tabela46[[#This Row],[Nome do PO]]</f>
        <v>#REF!</v>
      </c>
      <c r="J450" s="24" t="s">
        <v>924</v>
      </c>
    </row>
    <row r="451" spans="1:10" ht="30" x14ac:dyDescent="0.25">
      <c r="A451" s="20" t="e">
        <f ca="1">TEXT(Tabela46[[#This Row],[Código da Categoria]],"000")&amp;"."&amp;TEXT(Tabela46[[#This Row],[Código do Objeto]],"00000")</f>
        <v>#REF!</v>
      </c>
      <c r="B451" s="21" t="e">
        <f>VLOOKUP(Tabela46[[#This Row],[Categoria]],[1]!Tabela4[#Data],2,FALSE)</f>
        <v>#REF!</v>
      </c>
      <c r="C451" s="22" t="str">
        <f t="shared" si="2"/>
        <v>B1:B451</v>
      </c>
      <c r="D451" s="23">
        <f ca="1">COUNTIF(INDIRECT(Tabela46[[#This Row],[Aux01]]),Tabela46[[#This Row],[Código da Categoria]])</f>
        <v>178</v>
      </c>
      <c r="E451" s="22" t="s">
        <v>922</v>
      </c>
      <c r="F451" s="22" t="s">
        <v>936</v>
      </c>
      <c r="G451" s="22" t="s">
        <v>150</v>
      </c>
      <c r="H451" s="24" t="str">
        <f>Tabela46[[#This Row],[Categoria]]&amp;" - "&amp;Tabela46[[#This Row],[Objeto]]</f>
        <v>Prestadores SUS - Associação de Pais e Amigos dos Excepcionais (APAE)</v>
      </c>
      <c r="I451" s="24" t="e">
        <f ca="1">Tabela46[[#This Row],[Código do PO]]&amp;" - "&amp;Tabela46[[#This Row],[Nome do PO]]</f>
        <v>#REF!</v>
      </c>
      <c r="J451" s="24" t="s">
        <v>924</v>
      </c>
    </row>
    <row r="452" spans="1:10" ht="30" x14ac:dyDescent="0.25">
      <c r="A452" s="20" t="e">
        <f ca="1">TEXT(Tabela46[[#This Row],[Código da Categoria]],"000")&amp;"."&amp;TEXT(Tabela46[[#This Row],[Código do Objeto]],"00000")</f>
        <v>#REF!</v>
      </c>
      <c r="B452" s="21" t="e">
        <f>VLOOKUP(Tabela46[[#This Row],[Categoria]],[1]!Tabela4[#Data],2,FALSE)</f>
        <v>#REF!</v>
      </c>
      <c r="C452" s="22" t="str">
        <f t="shared" si="2"/>
        <v>B1:B452</v>
      </c>
      <c r="D452" s="23">
        <f ca="1">COUNTIF(INDIRECT(Tabela46[[#This Row],[Aux01]]),Tabela46[[#This Row],[Código da Categoria]])</f>
        <v>179</v>
      </c>
      <c r="E452" s="22" t="s">
        <v>922</v>
      </c>
      <c r="F452" s="22" t="s">
        <v>937</v>
      </c>
      <c r="G452" s="22" t="s">
        <v>150</v>
      </c>
      <c r="H452" s="24" t="str">
        <f>Tabela46[[#This Row],[Categoria]]&amp;" - "&amp;Tabela46[[#This Row],[Objeto]]</f>
        <v>Prestadores SUS - Associação de Pais e Amigos dos Deficientes da Audição (APADA)</v>
      </c>
      <c r="I452" s="24" t="e">
        <f ca="1">Tabela46[[#This Row],[Código do PO]]&amp;" - "&amp;Tabela46[[#This Row],[Nome do PO]]</f>
        <v>#REF!</v>
      </c>
      <c r="J452" s="24" t="s">
        <v>924</v>
      </c>
    </row>
    <row r="453" spans="1:10" ht="45" x14ac:dyDescent="0.25">
      <c r="A453" s="20" t="e">
        <f ca="1">TEXT(Tabela46[[#This Row],[Código da Categoria]],"000")&amp;"."&amp;TEXT(Tabela46[[#This Row],[Código do Objeto]],"00000")</f>
        <v>#REF!</v>
      </c>
      <c r="B453" s="21" t="e">
        <f>VLOOKUP(Tabela46[[#This Row],[Categoria]],[1]!Tabela4[#Data],2,FALSE)</f>
        <v>#REF!</v>
      </c>
      <c r="C453" s="22" t="str">
        <f t="shared" si="2"/>
        <v>B1:B453</v>
      </c>
      <c r="D453" s="23">
        <f ca="1">COUNTIF(INDIRECT(Tabela46[[#This Row],[Aux01]]),Tabela46[[#This Row],[Código da Categoria]])</f>
        <v>180</v>
      </c>
      <c r="E453" s="22" t="s">
        <v>922</v>
      </c>
      <c r="F453" s="22" t="s">
        <v>938</v>
      </c>
      <c r="G453" s="22" t="s">
        <v>150</v>
      </c>
      <c r="H453" s="24" t="str">
        <f>Tabela46[[#This Row],[Categoria]]&amp;" - "&amp;Tabela46[[#This Row],[Objeto]]</f>
        <v>Prestadores SUS - Associação de Amigos dos Enfermos da Casa Maria de Magdala</v>
      </c>
      <c r="I453" s="24" t="e">
        <f ca="1">Tabela46[[#This Row],[Código do PO]]&amp;" - "&amp;Tabela46[[#This Row],[Nome do PO]]</f>
        <v>#REF!</v>
      </c>
      <c r="J453" s="24" t="s">
        <v>924</v>
      </c>
    </row>
    <row r="454" spans="1:10" x14ac:dyDescent="0.25">
      <c r="A454" s="20" t="e">
        <f ca="1">TEXT(Tabela46[[#This Row],[Código da Categoria]],"000")&amp;"."&amp;TEXT(Tabela46[[#This Row],[Código do Objeto]],"00000")</f>
        <v>#REF!</v>
      </c>
      <c r="B454" s="21" t="e">
        <f>VLOOKUP(Tabela46[[#This Row],[Categoria]],[1]!Tabela4[#Data],2,FALSE)</f>
        <v>#REF!</v>
      </c>
      <c r="C454" s="22" t="str">
        <f t="shared" si="2"/>
        <v>B1:B454</v>
      </c>
      <c r="D454" s="23">
        <f ca="1">COUNTIF(INDIRECT(Tabela46[[#This Row],[Aux01]]),Tabela46[[#This Row],[Código da Categoria]])</f>
        <v>181</v>
      </c>
      <c r="E454" s="22" t="s">
        <v>922</v>
      </c>
      <c r="F454" s="22" t="s">
        <v>939</v>
      </c>
      <c r="G454" s="22" t="s">
        <v>150</v>
      </c>
      <c r="H454" s="24" t="str">
        <f>Tabela46[[#This Row],[Categoria]]&amp;" - "&amp;Tabela46[[#This Row],[Objeto]]</f>
        <v>Prestadores SUS - Clínica de Radioterapia Ingá</v>
      </c>
      <c r="I454" s="24" t="e">
        <f ca="1">Tabela46[[#This Row],[Código do PO]]&amp;" - "&amp;Tabela46[[#This Row],[Nome do PO]]</f>
        <v>#REF!</v>
      </c>
      <c r="J454" s="24" t="s">
        <v>924</v>
      </c>
    </row>
    <row r="455" spans="1:10" x14ac:dyDescent="0.25">
      <c r="A455" s="20" t="e">
        <f ca="1">TEXT(Tabela46[[#This Row],[Código da Categoria]],"000")&amp;"."&amp;TEXT(Tabela46[[#This Row],[Código do Objeto]],"00000")</f>
        <v>#REF!</v>
      </c>
      <c r="B455" s="21" t="e">
        <f>VLOOKUP(Tabela46[[#This Row],[Categoria]],[1]!Tabela4[#Data],2,FALSE)</f>
        <v>#REF!</v>
      </c>
      <c r="C455" s="22" t="str">
        <f t="shared" si="2"/>
        <v>B1:B455</v>
      </c>
      <c r="D455" s="23">
        <f ca="1">COUNTIF(INDIRECT(Tabela46[[#This Row],[Aux01]]),Tabela46[[#This Row],[Código da Categoria]])</f>
        <v>182</v>
      </c>
      <c r="E455" s="22" t="s">
        <v>922</v>
      </c>
      <c r="F455" s="22" t="s">
        <v>940</v>
      </c>
      <c r="G455" s="22" t="s">
        <v>150</v>
      </c>
      <c r="H455" s="24" t="str">
        <f>Tabela46[[#This Row],[Categoria]]&amp;" - "&amp;Tabela46[[#This Row],[Objeto]]</f>
        <v>Prestadores SUS - Clínica de Doenças Renais (CDR)</v>
      </c>
      <c r="I455" s="24" t="e">
        <f ca="1">Tabela46[[#This Row],[Código do PO]]&amp;" - "&amp;Tabela46[[#This Row],[Nome do PO]]</f>
        <v>#REF!</v>
      </c>
      <c r="J455" s="24" t="s">
        <v>924</v>
      </c>
    </row>
    <row r="456" spans="1:10" x14ac:dyDescent="0.25">
      <c r="A456" s="20" t="e">
        <f ca="1">TEXT(Tabela46[[#This Row],[Código da Categoria]],"000")&amp;"."&amp;TEXT(Tabela46[[#This Row],[Código do Objeto]],"00000")</f>
        <v>#REF!</v>
      </c>
      <c r="B456" s="21" t="e">
        <f>VLOOKUP(Tabela46[[#This Row],[Categoria]],[1]!Tabela4[#Data],2,FALSE)</f>
        <v>#REF!</v>
      </c>
      <c r="C456" s="22" t="str">
        <f t="shared" si="2"/>
        <v>B1:B456</v>
      </c>
      <c r="D456" s="23">
        <f ca="1">COUNTIF(INDIRECT(Tabela46[[#This Row],[Aux01]]),Tabela46[[#This Row],[Código da Categoria]])</f>
        <v>183</v>
      </c>
      <c r="E456" s="22" t="s">
        <v>941</v>
      </c>
      <c r="F456" s="22" t="s">
        <v>942</v>
      </c>
      <c r="G456" s="22" t="s">
        <v>150</v>
      </c>
      <c r="H456" s="24" t="str">
        <f>Tabela46[[#This Row],[Categoria]]&amp;" - "&amp;Tabela46[[#This Row],[Objeto]]</f>
        <v>Programas e Projetos - Canhotinha de Ouro</v>
      </c>
      <c r="I456" s="24" t="e">
        <f ca="1">Tabela46[[#This Row],[Código do PO]]&amp;" - "&amp;Tabela46[[#This Row],[Nome do PO]]</f>
        <v>#REF!</v>
      </c>
      <c r="J456" s="24" t="s">
        <v>943</v>
      </c>
    </row>
    <row r="457" spans="1:10" ht="30" x14ac:dyDescent="0.25">
      <c r="A457" s="20" t="e">
        <f ca="1">TEXT(Tabela46[[#This Row],[Código da Categoria]],"000")&amp;"."&amp;TEXT(Tabela46[[#This Row],[Código do Objeto]],"00000")</f>
        <v>#REF!</v>
      </c>
      <c r="B457" s="21" t="e">
        <f>VLOOKUP(Tabela46[[#This Row],[Categoria]],[1]!Tabela4[#Data],2,FALSE)</f>
        <v>#REF!</v>
      </c>
      <c r="C457" s="22" t="str">
        <f t="shared" si="2"/>
        <v>B1:B457</v>
      </c>
      <c r="D457" s="23">
        <f ca="1">COUNTIF(INDIRECT(Tabela46[[#This Row],[Aux01]]),Tabela46[[#This Row],[Código da Categoria]])</f>
        <v>184</v>
      </c>
      <c r="E457" s="22" t="s">
        <v>941</v>
      </c>
      <c r="F457" s="22" t="s">
        <v>944</v>
      </c>
      <c r="G457" s="22" t="s">
        <v>150</v>
      </c>
      <c r="H457" s="24" t="str">
        <f>Tabela46[[#This Row],[Categoria]]&amp;" - "&amp;Tabela46[[#This Row],[Objeto]]</f>
        <v>Programas e Projetos - Poupança Escola</v>
      </c>
      <c r="I457" s="24" t="e">
        <f ca="1">Tabela46[[#This Row],[Código do PO]]&amp;" - "&amp;Tabela46[[#This Row],[Nome do PO]]</f>
        <v>#REF!</v>
      </c>
      <c r="J457" s="24" t="s">
        <v>945</v>
      </c>
    </row>
    <row r="458" spans="1:10" x14ac:dyDescent="0.25">
      <c r="A458" s="20" t="e">
        <f ca="1">TEXT(Tabela46[[#This Row],[Código da Categoria]],"000")&amp;"."&amp;TEXT(Tabela46[[#This Row],[Código do Objeto]],"00000")</f>
        <v>#REF!</v>
      </c>
      <c r="B458" s="21" t="e">
        <f>VLOOKUP(Tabela46[[#This Row],[Categoria]],[1]!Tabela4[#Data],2,FALSE)</f>
        <v>#REF!</v>
      </c>
      <c r="C458" s="22" t="str">
        <f t="shared" si="2"/>
        <v>B1:B458</v>
      </c>
      <c r="D458" s="23">
        <f ca="1">COUNTIF(INDIRECT(Tabela46[[#This Row],[Aux01]]),Tabela46[[#This Row],[Código da Categoria]])</f>
        <v>185</v>
      </c>
      <c r="E458" s="22" t="s">
        <v>941</v>
      </c>
      <c r="F458" s="22" t="s">
        <v>946</v>
      </c>
      <c r="G458" s="22" t="s">
        <v>150</v>
      </c>
      <c r="H458" s="24" t="str">
        <f>Tabela46[[#This Row],[Categoria]]&amp;" - "&amp;Tabela46[[#This Row],[Objeto]]</f>
        <v>Programas e Projetos - Transporte Ponto a Ponto</v>
      </c>
      <c r="I458" s="24" t="e">
        <f ca="1">Tabela46[[#This Row],[Código do PO]]&amp;" - "&amp;Tabela46[[#This Row],[Nome do PO]]</f>
        <v>#REF!</v>
      </c>
      <c r="J458" s="24" t="s">
        <v>947</v>
      </c>
    </row>
    <row r="459" spans="1:10" x14ac:dyDescent="0.25">
      <c r="A459" s="20" t="e">
        <f ca="1">TEXT(Tabela46[[#This Row],[Código da Categoria]],"000")&amp;"."&amp;TEXT(Tabela46[[#This Row],[Código do Objeto]],"00000")</f>
        <v>#REF!</v>
      </c>
      <c r="B459" s="21" t="e">
        <f>VLOOKUP(Tabela46[[#This Row],[Categoria]],[1]!Tabela4[#Data],2,FALSE)</f>
        <v>#REF!</v>
      </c>
      <c r="C459" s="22" t="str">
        <f t="shared" si="2"/>
        <v>B1:B459</v>
      </c>
      <c r="D459" s="23">
        <f ca="1">COUNTIF(INDIRECT(Tabela46[[#This Row],[Aux01]]),Tabela46[[#This Row],[Código da Categoria]])</f>
        <v>186</v>
      </c>
      <c r="E459" s="22" t="s">
        <v>941</v>
      </c>
      <c r="F459" s="22" t="s">
        <v>948</v>
      </c>
      <c r="G459" s="22" t="s">
        <v>150</v>
      </c>
      <c r="H459" s="24" t="str">
        <f>Tabela46[[#This Row],[Categoria]]&amp;" - "&amp;Tabela46[[#This Row],[Objeto]]</f>
        <v>Programas e Projetos - Disque Denúncia</v>
      </c>
      <c r="I459" s="24" t="e">
        <f ca="1">Tabela46[[#This Row],[Código do PO]]&amp;" - "&amp;Tabela46[[#This Row],[Nome do PO]]</f>
        <v>#REF!</v>
      </c>
      <c r="J459" s="24" t="s">
        <v>949</v>
      </c>
    </row>
    <row r="460" spans="1:10" ht="30" x14ac:dyDescent="0.25">
      <c r="A460" s="20" t="e">
        <f ca="1">TEXT(Tabela46[[#This Row],[Código da Categoria]],"000")&amp;"."&amp;TEXT(Tabela46[[#This Row],[Código do Objeto]],"00000")</f>
        <v>#REF!</v>
      </c>
      <c r="B460" s="21" t="e">
        <f>VLOOKUP(Tabela46[[#This Row],[Categoria]],[1]!Tabela4[#Data],2,FALSE)</f>
        <v>#REF!</v>
      </c>
      <c r="C460" s="22" t="str">
        <f t="shared" si="2"/>
        <v>B1:B460</v>
      </c>
      <c r="D460" s="23">
        <f ca="1">COUNTIF(INDIRECT(Tabela46[[#This Row],[Aux01]]),Tabela46[[#This Row],[Código da Categoria]])</f>
        <v>187</v>
      </c>
      <c r="E460" s="22" t="s">
        <v>941</v>
      </c>
      <c r="F460" s="22" t="s">
        <v>950</v>
      </c>
      <c r="G460" s="22" t="s">
        <v>150</v>
      </c>
      <c r="H460" s="24" t="str">
        <f>Tabela46[[#This Row],[Categoria]]&amp;" - "&amp;Tabela46[[#This Row],[Objeto]]</f>
        <v>Programas e Projetos - PDPA</v>
      </c>
      <c r="I460" s="24" t="e">
        <f ca="1">Tabela46[[#This Row],[Código do PO]]&amp;" - "&amp;Tabela46[[#This Row],[Nome do PO]]</f>
        <v>#REF!</v>
      </c>
      <c r="J460" s="24" t="s">
        <v>951</v>
      </c>
    </row>
    <row r="461" spans="1:10" ht="30" x14ac:dyDescent="0.25">
      <c r="A461" s="20" t="e">
        <f ca="1">TEXT(Tabela46[[#This Row],[Código da Categoria]],"000")&amp;"."&amp;TEXT(Tabela46[[#This Row],[Código do Objeto]],"00000")</f>
        <v>#REF!</v>
      </c>
      <c r="B461" s="21" t="e">
        <f>VLOOKUP(Tabela46[[#This Row],[Categoria]],[1]!Tabela4[#Data],2,FALSE)</f>
        <v>#REF!</v>
      </c>
      <c r="C461" s="22" t="str">
        <f t="shared" si="2"/>
        <v>B1:B461</v>
      </c>
      <c r="D461" s="23">
        <f ca="1">COUNTIF(INDIRECT(Tabela46[[#This Row],[Aux01]]),Tabela46[[#This Row],[Código da Categoria]])</f>
        <v>188</v>
      </c>
      <c r="E461" s="22" t="s">
        <v>941</v>
      </c>
      <c r="F461" s="22" t="s">
        <v>952</v>
      </c>
      <c r="G461" s="22" t="s">
        <v>150</v>
      </c>
      <c r="H461" s="24" t="str">
        <f>Tabela46[[#This Row],[Categoria]]&amp;" - "&amp;Tabela46[[#This Row],[Objeto]]</f>
        <v>Programas e Projetos - Niterói Presente</v>
      </c>
      <c r="I461" s="24" t="e">
        <f ca="1">Tabela46[[#This Row],[Código do PO]]&amp;" - "&amp;Tabela46[[#This Row],[Nome do PO]]</f>
        <v>#REF!</v>
      </c>
      <c r="J461" s="24" t="s">
        <v>953</v>
      </c>
    </row>
    <row r="462" spans="1:10" ht="30" x14ac:dyDescent="0.25">
      <c r="A462" s="20" t="e">
        <f ca="1">TEXT(Tabela46[[#This Row],[Código da Categoria]],"000")&amp;"."&amp;TEXT(Tabela46[[#This Row],[Código do Objeto]],"00000")</f>
        <v>#REF!</v>
      </c>
      <c r="B462" s="21" t="e">
        <f>VLOOKUP(Tabela46[[#This Row],[Categoria]],[1]!Tabela4[#Data],2,FALSE)</f>
        <v>#REF!</v>
      </c>
      <c r="C462" s="22" t="str">
        <f t="shared" si="2"/>
        <v>B1:B462</v>
      </c>
      <c r="D462" s="23">
        <f ca="1">COUNTIF(INDIRECT(Tabela46[[#This Row],[Aux01]]),Tabela46[[#This Row],[Código da Categoria]])</f>
        <v>189</v>
      </c>
      <c r="E462" s="22" t="s">
        <v>941</v>
      </c>
      <c r="F462" s="22" t="s">
        <v>954</v>
      </c>
      <c r="G462" s="22" t="s">
        <v>150</v>
      </c>
      <c r="H462" s="24" t="str">
        <f>Tabela46[[#This Row],[Categoria]]&amp;" - "&amp;Tabela46[[#This Row],[Objeto]]</f>
        <v>Programas e Projetos - PROEIS</v>
      </c>
      <c r="I462" s="24" t="e">
        <f ca="1">Tabela46[[#This Row],[Código do PO]]&amp;" - "&amp;Tabela46[[#This Row],[Nome do PO]]</f>
        <v>#REF!</v>
      </c>
      <c r="J462" s="24" t="s">
        <v>955</v>
      </c>
    </row>
    <row r="463" spans="1:10" x14ac:dyDescent="0.25">
      <c r="A463" s="20" t="e">
        <f ca="1">TEXT(Tabela46[[#This Row],[Código da Categoria]],"000")&amp;"."&amp;TEXT(Tabela46[[#This Row],[Código do Objeto]],"00000")</f>
        <v>#REF!</v>
      </c>
      <c r="B463" s="21" t="e">
        <f>VLOOKUP(Tabela46[[#This Row],[Categoria]],[1]!Tabela4[#Data],2,FALSE)</f>
        <v>#REF!</v>
      </c>
      <c r="C463" s="22" t="str">
        <f t="shared" si="2"/>
        <v>B1:B463</v>
      </c>
      <c r="D463" s="23">
        <f ca="1">COUNTIF(INDIRECT(Tabela46[[#This Row],[Aux01]]),Tabela46[[#This Row],[Código da Categoria]])</f>
        <v>190</v>
      </c>
      <c r="E463" s="22" t="s">
        <v>941</v>
      </c>
      <c r="F463" s="22" t="s">
        <v>956</v>
      </c>
      <c r="G463" s="22" t="s">
        <v>150</v>
      </c>
      <c r="H463" s="24" t="str">
        <f>Tabela46[[#This Row],[Categoria]]&amp;" - "&amp;Tabela46[[#This Row],[Objeto]]</f>
        <v>Programas e Projetos - Moeda Social</v>
      </c>
      <c r="I463" s="24" t="e">
        <f ca="1">Tabela46[[#This Row],[Código do PO]]&amp;" - "&amp;Tabela46[[#This Row],[Nome do PO]]</f>
        <v>#REF!</v>
      </c>
      <c r="J463" s="24" t="s">
        <v>957</v>
      </c>
    </row>
    <row r="464" spans="1:10" ht="45" x14ac:dyDescent="0.25">
      <c r="A464" s="20" t="e">
        <f ca="1">TEXT(Tabela46[[#This Row],[Código da Categoria]],"000")&amp;"."&amp;TEXT(Tabela46[[#This Row],[Código do Objeto]],"00000")</f>
        <v>#REF!</v>
      </c>
      <c r="B464" s="21" t="e">
        <f>VLOOKUP(Tabela46[[#This Row],[Categoria]],[1]!Tabela4[#Data],2,FALSE)</f>
        <v>#REF!</v>
      </c>
      <c r="C464" s="22" t="str">
        <f t="shared" si="2"/>
        <v>B1:B464</v>
      </c>
      <c r="D464" s="23">
        <f ca="1">COUNTIF(INDIRECT(Tabela46[[#This Row],[Aux01]]),Tabela46[[#This Row],[Código da Categoria]])</f>
        <v>191</v>
      </c>
      <c r="E464" s="22" t="s">
        <v>941</v>
      </c>
      <c r="F464" s="22" t="s">
        <v>958</v>
      </c>
      <c r="G464" s="22" t="s">
        <v>150</v>
      </c>
      <c r="H464" s="24" t="str">
        <f>Tabela46[[#This Row],[Categoria]]&amp;" - "&amp;Tabela46[[#This Row],[Objeto]]</f>
        <v>Programas e Projetos - IMMUB Projeto Aprendiz: Música Clássica</v>
      </c>
      <c r="I464" s="24" t="e">
        <f ca="1">Tabela46[[#This Row],[Código do PO]]&amp;" - "&amp;Tabela46[[#This Row],[Nome do PO]]</f>
        <v>#REF!</v>
      </c>
      <c r="J464" s="24" t="s">
        <v>959</v>
      </c>
    </row>
    <row r="465" spans="1:10" ht="45" x14ac:dyDescent="0.25">
      <c r="A465" s="20" t="e">
        <f ca="1">TEXT(Tabela46[[#This Row],[Código da Categoria]],"000")&amp;"."&amp;TEXT(Tabela46[[#This Row],[Código do Objeto]],"00000")</f>
        <v>#REF!</v>
      </c>
      <c r="B465" s="21" t="e">
        <f>VLOOKUP(Tabela46[[#This Row],[Categoria]],[1]!Tabela4[#Data],2,FALSE)</f>
        <v>#REF!</v>
      </c>
      <c r="C465" s="22" t="str">
        <f t="shared" si="2"/>
        <v>B1:B465</v>
      </c>
      <c r="D465" s="23">
        <f ca="1">COUNTIF(INDIRECT(Tabela46[[#This Row],[Aux01]]),Tabela46[[#This Row],[Código da Categoria]])</f>
        <v>192</v>
      </c>
      <c r="E465" s="22" t="s">
        <v>941</v>
      </c>
      <c r="F465" s="22" t="s">
        <v>960</v>
      </c>
      <c r="G465" s="22" t="s">
        <v>150</v>
      </c>
      <c r="H465" s="24" t="str">
        <f>Tabela46[[#This Row],[Categoria]]&amp;" - "&amp;Tabela46[[#This Row],[Objeto]]</f>
        <v>Programas e Projetos - IMMUB Projeto Aprendiz: Música Popular</v>
      </c>
      <c r="I465" s="24" t="e">
        <f ca="1">Tabela46[[#This Row],[Código do PO]]&amp;" - "&amp;Tabela46[[#This Row],[Nome do PO]]</f>
        <v>#REF!</v>
      </c>
      <c r="J465" s="24" t="s">
        <v>961</v>
      </c>
    </row>
    <row r="466" spans="1:10" ht="30" x14ac:dyDescent="0.25">
      <c r="A466" s="20" t="e">
        <f ca="1">TEXT(Tabela46[[#This Row],[Código da Categoria]],"000")&amp;"."&amp;TEXT(Tabela46[[#This Row],[Código do Objeto]],"00000")</f>
        <v>#REF!</v>
      </c>
      <c r="B466" s="21" t="e">
        <f>VLOOKUP(Tabela46[[#This Row],[Categoria]],[1]!Tabela4[#Data],2,FALSE)</f>
        <v>#REF!</v>
      </c>
      <c r="C466" s="22" t="str">
        <f t="shared" ref="C466:C529" si="3">TEXT("B1:B",0)&amp;TEXT(ROW(),0)</f>
        <v>B1:B466</v>
      </c>
      <c r="D466" s="23">
        <f ca="1">COUNTIF(INDIRECT(Tabela46[[#This Row],[Aux01]]),Tabela46[[#This Row],[Código da Categoria]])</f>
        <v>193</v>
      </c>
      <c r="E466" s="22" t="s">
        <v>941</v>
      </c>
      <c r="F466" s="22" t="s">
        <v>962</v>
      </c>
      <c r="G466" s="22" t="s">
        <v>150</v>
      </c>
      <c r="H466" s="24" t="str">
        <f>Tabela46[[#This Row],[Categoria]]&amp;" - "&amp;Tabela46[[#This Row],[Objeto]]</f>
        <v>Programas e Projetos - Programa Taxista Amigo (COVID)</v>
      </c>
      <c r="I466" s="24" t="e">
        <f ca="1">Tabela46[[#This Row],[Código do PO]]&amp;" - "&amp;Tabela46[[#This Row],[Nome do PO]]</f>
        <v>#REF!</v>
      </c>
      <c r="J466" s="24" t="s">
        <v>963</v>
      </c>
    </row>
    <row r="467" spans="1:10" ht="30" x14ac:dyDescent="0.25">
      <c r="A467" s="20" t="e">
        <f ca="1">TEXT(Tabela46[[#This Row],[Código da Categoria]],"000")&amp;"."&amp;TEXT(Tabela46[[#This Row],[Código do Objeto]],"00000")</f>
        <v>#REF!</v>
      </c>
      <c r="B467" s="21" t="e">
        <f>VLOOKUP(Tabela46[[#This Row],[Categoria]],[1]!Tabela4[#Data],2,FALSE)</f>
        <v>#REF!</v>
      </c>
      <c r="C467" s="22" t="str">
        <f t="shared" si="3"/>
        <v>B1:B467</v>
      </c>
      <c r="D467" s="23">
        <f ca="1">COUNTIF(INDIRECT(Tabela46[[#This Row],[Aux01]]),Tabela46[[#This Row],[Código da Categoria]])</f>
        <v>194</v>
      </c>
      <c r="E467" s="22" t="s">
        <v>941</v>
      </c>
      <c r="F467" s="22" t="s">
        <v>964</v>
      </c>
      <c r="G467" s="22" t="s">
        <v>185</v>
      </c>
      <c r="H467" s="24" t="str">
        <f>Tabela46[[#This Row],[Categoria]]&amp;" - "&amp;Tabela46[[#This Row],[Objeto]]</f>
        <v>Programas e Projetos - Empresa Cidadã</v>
      </c>
      <c r="I467" s="24" t="e">
        <f ca="1">Tabela46[[#This Row],[Código do PO]]&amp;" - "&amp;Tabela46[[#This Row],[Nome do PO]]</f>
        <v>#REF!</v>
      </c>
      <c r="J467" s="24" t="s">
        <v>965</v>
      </c>
    </row>
    <row r="468" spans="1:10" ht="30" x14ac:dyDescent="0.25">
      <c r="A468" s="20" t="e">
        <f ca="1">TEXT(Tabela46[[#This Row],[Código da Categoria]],"000")&amp;"."&amp;TEXT(Tabela46[[#This Row],[Código do Objeto]],"00000")</f>
        <v>#REF!</v>
      </c>
      <c r="B468" s="21" t="e">
        <f>VLOOKUP(Tabela46[[#This Row],[Categoria]],[1]!Tabela4[#Data],2,FALSE)</f>
        <v>#REF!</v>
      </c>
      <c r="C468" s="22" t="str">
        <f t="shared" si="3"/>
        <v>B1:B468</v>
      </c>
      <c r="D468" s="23">
        <f ca="1">COUNTIF(INDIRECT(Tabela46[[#This Row],[Aux01]]),Tabela46[[#This Row],[Código da Categoria]])</f>
        <v>195</v>
      </c>
      <c r="E468" s="22" t="s">
        <v>941</v>
      </c>
      <c r="F468" s="22" t="s">
        <v>966</v>
      </c>
      <c r="G468" s="22" t="s">
        <v>185</v>
      </c>
      <c r="H468" s="24" t="str">
        <f>Tabela46[[#This Row],[Categoria]]&amp;" - "&amp;Tabela46[[#This Row],[Objeto]]</f>
        <v>Programas e Projetos - Supera Mais</v>
      </c>
      <c r="I468" s="24" t="e">
        <f ca="1">Tabela46[[#This Row],[Código do PO]]&amp;" - "&amp;Tabela46[[#This Row],[Nome do PO]]</f>
        <v>#REF!</v>
      </c>
      <c r="J468" s="24" t="s">
        <v>967</v>
      </c>
    </row>
    <row r="469" spans="1:10" x14ac:dyDescent="0.25">
      <c r="A469" s="20" t="e">
        <f ca="1">TEXT(Tabela46[[#This Row],[Código da Categoria]],"000")&amp;"."&amp;TEXT(Tabela46[[#This Row],[Código do Objeto]],"00000")</f>
        <v>#REF!</v>
      </c>
      <c r="B469" s="21" t="e">
        <f>VLOOKUP(Tabela46[[#This Row],[Categoria]],[1]!Tabela4[#Data],2,FALSE)</f>
        <v>#REF!</v>
      </c>
      <c r="C469" s="22" t="str">
        <f t="shared" si="3"/>
        <v>B1:B469</v>
      </c>
      <c r="D469" s="23">
        <f ca="1">COUNTIF(INDIRECT(Tabela46[[#This Row],[Aux01]]),Tabela46[[#This Row],[Código da Categoria]])</f>
        <v>196</v>
      </c>
      <c r="E469" s="22" t="s">
        <v>941</v>
      </c>
      <c r="F469" s="22" t="s">
        <v>968</v>
      </c>
      <c r="G469" s="22" t="s">
        <v>185</v>
      </c>
      <c r="H469" s="24" t="str">
        <f>Tabela46[[#This Row],[Categoria]]&amp;" - "&amp;Tabela46[[#This Row],[Objeto]]</f>
        <v>Programas e Projetos - Criança na Creche</v>
      </c>
      <c r="I469" s="24" t="e">
        <f ca="1">Tabela46[[#This Row],[Código do PO]]&amp;" - "&amp;Tabela46[[#This Row],[Nome do PO]]</f>
        <v>#REF!</v>
      </c>
      <c r="J469" s="24" t="s">
        <v>969</v>
      </c>
    </row>
    <row r="470" spans="1:10" ht="30" x14ac:dyDescent="0.25">
      <c r="A470" s="20" t="e">
        <f ca="1">TEXT(Tabela46[[#This Row],[Código da Categoria]],"000")&amp;"."&amp;TEXT(Tabela46[[#This Row],[Código do Objeto]],"00000")</f>
        <v>#REF!</v>
      </c>
      <c r="B470" s="21" t="e">
        <f>VLOOKUP(Tabela46[[#This Row],[Categoria]],[1]!Tabela4[#Data],2,FALSE)</f>
        <v>#REF!</v>
      </c>
      <c r="C470" s="22" t="str">
        <f t="shared" si="3"/>
        <v>B1:B470</v>
      </c>
      <c r="D470" s="23">
        <f ca="1">COUNTIF(INDIRECT(Tabela46[[#This Row],[Aux01]]),Tabela46[[#This Row],[Código da Categoria]])</f>
        <v>197</v>
      </c>
      <c r="E470" s="22" t="s">
        <v>941</v>
      </c>
      <c r="F470" s="22" t="s">
        <v>970</v>
      </c>
      <c r="G470" s="22" t="s">
        <v>185</v>
      </c>
      <c r="H470" s="24" t="str">
        <f>Tabela46[[#This Row],[Categoria]]&amp;" - "&amp;Tabela46[[#This Row],[Objeto]]</f>
        <v>Programas e Projetos - Programa Renda Básica Temporária</v>
      </c>
      <c r="I470" s="24" t="e">
        <f ca="1">Tabela46[[#This Row],[Código do PO]]&amp;" - "&amp;Tabela46[[#This Row],[Nome do PO]]</f>
        <v>#REF!</v>
      </c>
      <c r="J470" s="24" t="s">
        <v>971</v>
      </c>
    </row>
    <row r="471" spans="1:10" ht="45" x14ac:dyDescent="0.25">
      <c r="A471" s="20" t="e">
        <f ca="1">TEXT(Tabela46[[#This Row],[Código da Categoria]],"000")&amp;"."&amp;TEXT(Tabela46[[#This Row],[Código do Objeto]],"00000")</f>
        <v>#REF!</v>
      </c>
      <c r="B471" s="21" t="e">
        <f>VLOOKUP(Tabela46[[#This Row],[Categoria]],[1]!Tabela4[#Data],2,FALSE)</f>
        <v>#REF!</v>
      </c>
      <c r="C471" s="22" t="str">
        <f t="shared" si="3"/>
        <v>B1:B471</v>
      </c>
      <c r="D471" s="23">
        <f ca="1">COUNTIF(INDIRECT(Tabela46[[#This Row],[Aux01]]),Tabela46[[#This Row],[Código da Categoria]])</f>
        <v>198</v>
      </c>
      <c r="E471" s="22" t="s">
        <v>941</v>
      </c>
      <c r="F471" s="22" t="s">
        <v>972</v>
      </c>
      <c r="G471" s="22" t="s">
        <v>185</v>
      </c>
      <c r="H471" s="24" t="str">
        <f>Tabela46[[#This Row],[Categoria]]&amp;" - "&amp;Tabela46[[#This Row],[Objeto]]</f>
        <v>Programas e Projetos - Acolhimento da População em Situação de Rua</v>
      </c>
      <c r="I471" s="24" t="e">
        <f ca="1">Tabela46[[#This Row],[Código do PO]]&amp;" - "&amp;Tabela46[[#This Row],[Nome do PO]]</f>
        <v>#REF!</v>
      </c>
      <c r="J471" s="24" t="s">
        <v>973</v>
      </c>
    </row>
    <row r="472" spans="1:10" ht="60" x14ac:dyDescent="0.25">
      <c r="A472" s="20" t="e">
        <f ca="1">TEXT(Tabela46[[#This Row],[Código da Categoria]],"000")&amp;"."&amp;TEXT(Tabela46[[#This Row],[Código do Objeto]],"00000")</f>
        <v>#REF!</v>
      </c>
      <c r="B472" s="21" t="e">
        <f>VLOOKUP(Tabela46[[#This Row],[Categoria]],[1]!Tabela4[#Data],2,FALSE)</f>
        <v>#REF!</v>
      </c>
      <c r="C472" s="22" t="str">
        <f t="shared" si="3"/>
        <v>B1:B472</v>
      </c>
      <c r="D472" s="23">
        <f ca="1">COUNTIF(INDIRECT(Tabela46[[#This Row],[Aux01]]),Tabela46[[#This Row],[Código da Categoria]])</f>
        <v>199</v>
      </c>
      <c r="E472" s="22" t="s">
        <v>941</v>
      </c>
      <c r="F472" s="22" t="s">
        <v>974</v>
      </c>
      <c r="G472" s="22" t="s">
        <v>185</v>
      </c>
      <c r="H472" s="24" t="str">
        <f>Tabela46[[#This Row],[Categoria]]&amp;" - "&amp;Tabela46[[#This Row],[Objeto]]</f>
        <v>Programas e Projetos - Programa de Residência Inclusiva</v>
      </c>
      <c r="I472" s="24" t="e">
        <f ca="1">Tabela46[[#This Row],[Código do PO]]&amp;" - "&amp;Tabela46[[#This Row],[Nome do PO]]</f>
        <v>#REF!</v>
      </c>
      <c r="J472" s="24" t="s">
        <v>975</v>
      </c>
    </row>
    <row r="473" spans="1:10" x14ac:dyDescent="0.25">
      <c r="A473" s="20" t="e">
        <f ca="1">TEXT(Tabela46[[#This Row],[Código da Categoria]],"000")&amp;"."&amp;TEXT(Tabela46[[#This Row],[Código do Objeto]],"00000")</f>
        <v>#REF!</v>
      </c>
      <c r="B473" s="21" t="e">
        <f>VLOOKUP(Tabela46[[#This Row],[Categoria]],[1]!Tabela4[#Data],2,FALSE)</f>
        <v>#REF!</v>
      </c>
      <c r="C473" s="22" t="str">
        <f t="shared" si="3"/>
        <v>B1:B473</v>
      </c>
      <c r="D473" s="23">
        <f ca="1">COUNTIF(INDIRECT(Tabela46[[#This Row],[Aux01]]),Tabela46[[#This Row],[Código da Categoria]])</f>
        <v>200</v>
      </c>
      <c r="E473" s="22" t="s">
        <v>941</v>
      </c>
      <c r="F473" s="22" t="s">
        <v>976</v>
      </c>
      <c r="G473" s="22" t="s">
        <v>185</v>
      </c>
      <c r="H473" s="24" t="str">
        <f>Tabela46[[#This Row],[Categoria]]&amp;" - "&amp;Tabela46[[#This Row],[Objeto]]</f>
        <v>Programas e Projetos - Acolhimento de Idosos</v>
      </c>
      <c r="I473" s="24" t="e">
        <f ca="1">Tabela46[[#This Row],[Código do PO]]&amp;" - "&amp;Tabela46[[#This Row],[Nome do PO]]</f>
        <v>#REF!</v>
      </c>
      <c r="J473" s="24" t="s">
        <v>977</v>
      </c>
    </row>
    <row r="474" spans="1:10" ht="30" x14ac:dyDescent="0.25">
      <c r="A474" s="20" t="e">
        <f ca="1">TEXT(Tabela46[[#This Row],[Código da Categoria]],"000")&amp;"."&amp;TEXT(Tabela46[[#This Row],[Código do Objeto]],"00000")</f>
        <v>#REF!</v>
      </c>
      <c r="B474" s="21" t="e">
        <f>VLOOKUP(Tabela46[[#This Row],[Categoria]],[1]!Tabela4[#Data],2,FALSE)</f>
        <v>#REF!</v>
      </c>
      <c r="C474" s="22" t="str">
        <f t="shared" si="3"/>
        <v>B1:B474</v>
      </c>
      <c r="D474" s="23">
        <f ca="1">COUNTIF(INDIRECT(Tabela46[[#This Row],[Aux01]]),Tabela46[[#This Row],[Código da Categoria]])</f>
        <v>201</v>
      </c>
      <c r="E474" s="22" t="s">
        <v>941</v>
      </c>
      <c r="F474" s="22" t="s">
        <v>978</v>
      </c>
      <c r="G474" s="22" t="s">
        <v>185</v>
      </c>
      <c r="H474" s="24" t="str">
        <f>Tabela46[[#This Row],[Categoria]]&amp;" - "&amp;Tabela46[[#This Row],[Objeto]]</f>
        <v>Programas e Projetos - Assistência Social Domiciliar</v>
      </c>
      <c r="I474" s="24" t="e">
        <f ca="1">Tabela46[[#This Row],[Código do PO]]&amp;" - "&amp;Tabela46[[#This Row],[Nome do PO]]</f>
        <v>#REF!</v>
      </c>
      <c r="J474" s="24" t="s">
        <v>979</v>
      </c>
    </row>
    <row r="475" spans="1:10" ht="30" x14ac:dyDescent="0.25">
      <c r="A475" s="20" t="e">
        <f ca="1">TEXT(Tabela46[[#This Row],[Código da Categoria]],"000")&amp;"."&amp;TEXT(Tabela46[[#This Row],[Código do Objeto]],"00000")</f>
        <v>#REF!</v>
      </c>
      <c r="B475" s="21" t="e">
        <f>VLOOKUP(Tabela46[[#This Row],[Categoria]],[1]!Tabela4[#Data],2,FALSE)</f>
        <v>#REF!</v>
      </c>
      <c r="C475" s="22" t="str">
        <f t="shared" si="3"/>
        <v>B1:B475</v>
      </c>
      <c r="D475" s="23">
        <f ca="1">COUNTIF(INDIRECT(Tabela46[[#This Row],[Aux01]]),Tabela46[[#This Row],[Código da Categoria]])</f>
        <v>202</v>
      </c>
      <c r="E475" s="22" t="s">
        <v>941</v>
      </c>
      <c r="F475" s="22" t="s">
        <v>980</v>
      </c>
      <c r="G475" s="22" t="s">
        <v>185</v>
      </c>
      <c r="H475" s="24" t="str">
        <f>Tabela46[[#This Row],[Categoria]]&amp;" - "&amp;Tabela46[[#This Row],[Objeto]]</f>
        <v>Programas e Projetos - Recambiamento de Usuários</v>
      </c>
      <c r="I475" s="24" t="e">
        <f ca="1">Tabela46[[#This Row],[Código do PO]]&amp;" - "&amp;Tabela46[[#This Row],[Nome do PO]]</f>
        <v>#REF!</v>
      </c>
      <c r="J475" s="24" t="s">
        <v>981</v>
      </c>
    </row>
    <row r="476" spans="1:10" x14ac:dyDescent="0.25">
      <c r="A476" s="20" t="e">
        <f ca="1">TEXT(Tabela46[[#This Row],[Código da Categoria]],"000")&amp;"."&amp;TEXT(Tabela46[[#This Row],[Código do Objeto]],"00000")</f>
        <v>#REF!</v>
      </c>
      <c r="B476" s="21" t="e">
        <f>VLOOKUP(Tabela46[[#This Row],[Categoria]],[1]!Tabela4[#Data],2,FALSE)</f>
        <v>#REF!</v>
      </c>
      <c r="C476" s="22" t="str">
        <f t="shared" si="3"/>
        <v>B1:B476</v>
      </c>
      <c r="D476" s="23">
        <f ca="1">COUNTIF(INDIRECT(Tabela46[[#This Row],[Aux01]]),Tabela46[[#This Row],[Código da Categoria]])</f>
        <v>203</v>
      </c>
      <c r="E476" s="22" t="s">
        <v>941</v>
      </c>
      <c r="F476" s="22" t="s">
        <v>982</v>
      </c>
      <c r="G476" s="22" t="s">
        <v>185</v>
      </c>
      <c r="H476" s="24" t="str">
        <f>Tabela46[[#This Row],[Categoria]]&amp;" - "&amp;Tabela46[[#This Row],[Objeto]]</f>
        <v>Programas e Projetos - Família Acolhedora</v>
      </c>
      <c r="I476" s="24" t="e">
        <f ca="1">Tabela46[[#This Row],[Código do PO]]&amp;" - "&amp;Tabela46[[#This Row],[Nome do PO]]</f>
        <v>#REF!</v>
      </c>
      <c r="J476" s="24" t="s">
        <v>983</v>
      </c>
    </row>
    <row r="477" spans="1:10" x14ac:dyDescent="0.25">
      <c r="A477" s="20" t="e">
        <f ca="1">TEXT(Tabela46[[#This Row],[Código da Categoria]],"000")&amp;"."&amp;TEXT(Tabela46[[#This Row],[Código do Objeto]],"00000")</f>
        <v>#REF!</v>
      </c>
      <c r="B477" s="21" t="e">
        <f>VLOOKUP(Tabela46[[#This Row],[Categoria]],[1]!Tabela4[#Data],2,FALSE)</f>
        <v>#REF!</v>
      </c>
      <c r="C477" s="22" t="str">
        <f t="shared" si="3"/>
        <v>B1:B477</v>
      </c>
      <c r="D477" s="23">
        <f ca="1">COUNTIF(INDIRECT(Tabela46[[#This Row],[Aux01]]),Tabela46[[#This Row],[Código da Categoria]])</f>
        <v>204</v>
      </c>
      <c r="E477" s="22" t="s">
        <v>941</v>
      </c>
      <c r="F477" s="22" t="s">
        <v>984</v>
      </c>
      <c r="G477" s="22" t="s">
        <v>150</v>
      </c>
      <c r="H477" s="24" t="str">
        <f>Tabela46[[#This Row],[Categoria]]&amp;" - "&amp;Tabela46[[#This Row],[Objeto]]</f>
        <v>Programas e Projetos - Castramóvel</v>
      </c>
      <c r="I477" s="24" t="e">
        <f ca="1">Tabela46[[#This Row],[Código do PO]]&amp;" - "&amp;Tabela46[[#This Row],[Nome do PO]]</f>
        <v>#REF!</v>
      </c>
      <c r="J477" s="24" t="s">
        <v>985</v>
      </c>
    </row>
    <row r="478" spans="1:10" x14ac:dyDescent="0.25">
      <c r="A478" s="20" t="e">
        <f ca="1">TEXT(Tabela46[[#This Row],[Código da Categoria]],"000")&amp;"."&amp;TEXT(Tabela46[[#This Row],[Código do Objeto]],"00000")</f>
        <v>#REF!</v>
      </c>
      <c r="B478" s="21" t="e">
        <f>VLOOKUP(Tabela46[[#This Row],[Categoria]],[1]!Tabela4[#Data],2,FALSE)</f>
        <v>#REF!</v>
      </c>
      <c r="C478" s="22" t="str">
        <f t="shared" si="3"/>
        <v>B1:B478</v>
      </c>
      <c r="D478" s="23">
        <f ca="1">COUNTIF(INDIRECT(Tabela46[[#This Row],[Aux01]]),Tabela46[[#This Row],[Código da Categoria]])</f>
        <v>205</v>
      </c>
      <c r="E478" s="22" t="s">
        <v>941</v>
      </c>
      <c r="F478" s="22" t="s">
        <v>986</v>
      </c>
      <c r="G478" s="22" t="s">
        <v>150</v>
      </c>
      <c r="H478" s="24" t="str">
        <f>Tabela46[[#This Row],[Categoria]]&amp;" - "&amp;Tabela46[[#This Row],[Objeto]]</f>
        <v>Programas e Projetos - MEIs</v>
      </c>
      <c r="I478" s="24" t="e">
        <f ca="1">Tabela46[[#This Row],[Código do PO]]&amp;" - "&amp;Tabela46[[#This Row],[Nome do PO]]</f>
        <v>#REF!</v>
      </c>
      <c r="J478" s="24" t="s">
        <v>987</v>
      </c>
    </row>
    <row r="479" spans="1:10" x14ac:dyDescent="0.25">
      <c r="A479" s="20" t="e">
        <f ca="1">TEXT(Tabela46[[#This Row],[Código da Categoria]],"000")&amp;"."&amp;TEXT(Tabela46[[#This Row],[Código do Objeto]],"00000")</f>
        <v>#REF!</v>
      </c>
      <c r="B479" s="21" t="e">
        <f>VLOOKUP(Tabela46[[#This Row],[Categoria]],[1]!Tabela4[#Data],2,FALSE)</f>
        <v>#REF!</v>
      </c>
      <c r="C479" s="22" t="str">
        <f t="shared" si="3"/>
        <v>B1:B479</v>
      </c>
      <c r="D479" s="23">
        <f ca="1">COUNTIF(INDIRECT(Tabela46[[#This Row],[Aux01]]),Tabela46[[#This Row],[Código da Categoria]])</f>
        <v>206</v>
      </c>
      <c r="E479" s="22" t="s">
        <v>941</v>
      </c>
      <c r="F479" s="22" t="s">
        <v>988</v>
      </c>
      <c r="G479" s="22" t="s">
        <v>150</v>
      </c>
      <c r="H479" s="24" t="str">
        <f>Tabela46[[#This Row],[Categoria]]&amp;" - "&amp;Tabela46[[#This Row],[Objeto]]</f>
        <v>Programas e Projetos - Busca Ativa</v>
      </c>
      <c r="I479" s="24" t="e">
        <f ca="1">Tabela46[[#This Row],[Código do PO]]&amp;" - "&amp;Tabela46[[#This Row],[Nome do PO]]</f>
        <v>#REF!</v>
      </c>
      <c r="J479" s="24" t="s">
        <v>989</v>
      </c>
    </row>
    <row r="480" spans="1:10" ht="30" x14ac:dyDescent="0.25">
      <c r="A480" s="20" t="e">
        <f ca="1">TEXT(Tabela46[[#This Row],[Código da Categoria]],"000")&amp;"."&amp;TEXT(Tabela46[[#This Row],[Código do Objeto]],"00000")</f>
        <v>#REF!</v>
      </c>
      <c r="B480" s="21" t="e">
        <f>VLOOKUP(Tabela46[[#This Row],[Categoria]],[1]!Tabela4[#Data],2,FALSE)</f>
        <v>#REF!</v>
      </c>
      <c r="C480" s="22" t="str">
        <f t="shared" si="3"/>
        <v>B1:B480</v>
      </c>
      <c r="D480" s="23">
        <f ca="1">COUNTIF(INDIRECT(Tabela46[[#This Row],[Aux01]]),Tabela46[[#This Row],[Código da Categoria]])</f>
        <v>207</v>
      </c>
      <c r="E480" s="22" t="s">
        <v>941</v>
      </c>
      <c r="F480" s="22" t="s">
        <v>990</v>
      </c>
      <c r="G480" s="22" t="s">
        <v>185</v>
      </c>
      <c r="H480" s="24" t="str">
        <f>Tabela46[[#This Row],[Categoria]]&amp;" - "&amp;Tabela46[[#This Row],[Objeto]]</f>
        <v>Programas e Projetos - Centro de Acolhimento para Mulheres</v>
      </c>
      <c r="I480" s="24" t="e">
        <f ca="1">Tabela46[[#This Row],[Código do PO]]&amp;" - "&amp;Tabela46[[#This Row],[Nome do PO]]</f>
        <v>#REF!</v>
      </c>
      <c r="J480" s="24" t="s">
        <v>991</v>
      </c>
    </row>
    <row r="481" spans="1:10" ht="30" x14ac:dyDescent="0.25">
      <c r="A481" s="20" t="e">
        <f ca="1">TEXT(Tabela46[[#This Row],[Código da Categoria]],"000")&amp;"."&amp;TEXT(Tabela46[[#This Row],[Código do Objeto]],"00000")</f>
        <v>#REF!</v>
      </c>
      <c r="B481" s="21" t="e">
        <f>VLOOKUP(Tabela46[[#This Row],[Categoria]],[1]!Tabela4[#Data],2,FALSE)</f>
        <v>#REF!</v>
      </c>
      <c r="C481" s="22" t="str">
        <f t="shared" si="3"/>
        <v>B1:B481</v>
      </c>
      <c r="D481" s="23">
        <f ca="1">COUNTIF(INDIRECT(Tabela46[[#This Row],[Aux01]]),Tabela46[[#This Row],[Código da Categoria]])</f>
        <v>208</v>
      </c>
      <c r="E481" s="22" t="s">
        <v>941</v>
      </c>
      <c r="F481" s="22" t="s">
        <v>992</v>
      </c>
      <c r="G481" s="22" t="s">
        <v>185</v>
      </c>
      <c r="H481" s="24" t="str">
        <f>Tabela46[[#This Row],[Categoria]]&amp;" - "&amp;Tabela46[[#This Row],[Objeto]]</f>
        <v>Programas e Projetos - Regularização Fundiária: Favela da Ciclovia</v>
      </c>
      <c r="I481" s="24" t="e">
        <f ca="1">Tabela46[[#This Row],[Código do PO]]&amp;" - "&amp;Tabela46[[#This Row],[Nome do PO]]</f>
        <v>#REF!</v>
      </c>
      <c r="J481" s="24" t="s">
        <v>993</v>
      </c>
    </row>
    <row r="482" spans="1:10" ht="30" x14ac:dyDescent="0.25">
      <c r="A482" s="20" t="e">
        <f ca="1">TEXT(Tabela46[[#This Row],[Código da Categoria]],"000")&amp;"."&amp;TEXT(Tabela46[[#This Row],[Código do Objeto]],"00000")</f>
        <v>#REF!</v>
      </c>
      <c r="B482" s="21" t="e">
        <f>VLOOKUP(Tabela46[[#This Row],[Categoria]],[1]!Tabela4[#Data],2,FALSE)</f>
        <v>#REF!</v>
      </c>
      <c r="C482" s="22" t="str">
        <f t="shared" si="3"/>
        <v>B1:B482</v>
      </c>
      <c r="D482" s="23">
        <f ca="1">COUNTIF(INDIRECT(Tabela46[[#This Row],[Aux01]]),Tabela46[[#This Row],[Código da Categoria]])</f>
        <v>209</v>
      </c>
      <c r="E482" s="22" t="s">
        <v>941</v>
      </c>
      <c r="F482" s="22" t="s">
        <v>994</v>
      </c>
      <c r="G482" s="22" t="s">
        <v>185</v>
      </c>
      <c r="H482" s="24" t="str">
        <f>Tabela46[[#This Row],[Categoria]]&amp;" - "&amp;Tabela46[[#This Row],[Objeto]]</f>
        <v>Programas e Projetos - Regularização Fundiária: Favelas de Piratininga</v>
      </c>
      <c r="I482" s="24" t="e">
        <f ca="1">Tabela46[[#This Row],[Código do PO]]&amp;" - "&amp;Tabela46[[#This Row],[Nome do PO]]</f>
        <v>#REF!</v>
      </c>
      <c r="J482" s="24" t="s">
        <v>993</v>
      </c>
    </row>
    <row r="483" spans="1:10" ht="30" x14ac:dyDescent="0.25">
      <c r="A483" s="20" t="e">
        <f ca="1">TEXT(Tabela46[[#This Row],[Código da Categoria]],"000")&amp;"."&amp;TEXT(Tabela46[[#This Row],[Código do Objeto]],"00000")</f>
        <v>#REF!</v>
      </c>
      <c r="B483" s="21" t="e">
        <f>VLOOKUP(Tabela46[[#This Row],[Categoria]],[1]!Tabela4[#Data],2,FALSE)</f>
        <v>#REF!</v>
      </c>
      <c r="C483" s="22" t="str">
        <f t="shared" si="3"/>
        <v>B1:B483</v>
      </c>
      <c r="D483" s="23">
        <f ca="1">COUNTIF(INDIRECT(Tabela46[[#This Row],[Aux01]]),Tabela46[[#This Row],[Código da Categoria]])</f>
        <v>210</v>
      </c>
      <c r="E483" s="22" t="s">
        <v>941</v>
      </c>
      <c r="F483" s="22" t="s">
        <v>995</v>
      </c>
      <c r="G483" s="22" t="s">
        <v>150</v>
      </c>
      <c r="H483" s="24" t="str">
        <f>Tabela46[[#This Row],[Categoria]]&amp;" - "&amp;Tabela46[[#This Row],[Objeto]]</f>
        <v>Programas e Projetos - Regularização Fundiária: Favela da Ciclovia (Contrapartida)</v>
      </c>
      <c r="I483" s="24" t="e">
        <f ca="1">Tabela46[[#This Row],[Código do PO]]&amp;" - "&amp;Tabela46[[#This Row],[Nome do PO]]</f>
        <v>#REF!</v>
      </c>
      <c r="J483" s="24" t="s">
        <v>993</v>
      </c>
    </row>
    <row r="484" spans="1:10" ht="30" x14ac:dyDescent="0.25">
      <c r="A484" s="20" t="e">
        <f ca="1">TEXT(Tabela46[[#This Row],[Código da Categoria]],"000")&amp;"."&amp;TEXT(Tabela46[[#This Row],[Código do Objeto]],"00000")</f>
        <v>#REF!</v>
      </c>
      <c r="B484" s="21" t="e">
        <f>VLOOKUP(Tabela46[[#This Row],[Categoria]],[1]!Tabela4[#Data],2,FALSE)</f>
        <v>#REF!</v>
      </c>
      <c r="C484" s="22" t="str">
        <f t="shared" si="3"/>
        <v>B1:B484</v>
      </c>
      <c r="D484" s="23">
        <f ca="1">COUNTIF(INDIRECT(Tabela46[[#This Row],[Aux01]]),Tabela46[[#This Row],[Código da Categoria]])</f>
        <v>211</v>
      </c>
      <c r="E484" s="22" t="s">
        <v>941</v>
      </c>
      <c r="F484" s="22" t="s">
        <v>996</v>
      </c>
      <c r="G484" s="22" t="s">
        <v>150</v>
      </c>
      <c r="H484" s="24" t="str">
        <f>Tabela46[[#This Row],[Categoria]]&amp;" - "&amp;Tabela46[[#This Row],[Objeto]]</f>
        <v>Programas e Projetos - Regularização Fundiária: Favelas de Piratininga (Contrapartida)</v>
      </c>
      <c r="I484" s="24" t="e">
        <f ca="1">Tabela46[[#This Row],[Código do PO]]&amp;" - "&amp;Tabela46[[#This Row],[Nome do PO]]</f>
        <v>#REF!</v>
      </c>
      <c r="J484" s="24" t="s">
        <v>993</v>
      </c>
    </row>
    <row r="485" spans="1:10" ht="30" x14ac:dyDescent="0.25">
      <c r="A485" s="20" t="e">
        <f ca="1">TEXT(Tabela46[[#This Row],[Código da Categoria]],"000")&amp;"."&amp;TEXT(Tabela46[[#This Row],[Código do Objeto]],"00000")</f>
        <v>#REF!</v>
      </c>
      <c r="B485" s="21" t="e">
        <f>VLOOKUP(Tabela46[[#This Row],[Categoria]],[1]!Tabela4[#Data],2,FALSE)</f>
        <v>#REF!</v>
      </c>
      <c r="C485" s="22" t="str">
        <f t="shared" si="3"/>
        <v>B1:B485</v>
      </c>
      <c r="D485" s="23">
        <f ca="1">COUNTIF(INDIRECT(Tabela46[[#This Row],[Aux01]]),Tabela46[[#This Row],[Código da Categoria]])</f>
        <v>212</v>
      </c>
      <c r="E485" s="22" t="s">
        <v>941</v>
      </c>
      <c r="F485" s="22" t="s">
        <v>997</v>
      </c>
      <c r="G485" s="22" t="s">
        <v>150</v>
      </c>
      <c r="H485" s="24" t="str">
        <f>Tabela46[[#This Row],[Categoria]]&amp;" - "&amp;Tabela46[[#This Row],[Objeto]]</f>
        <v>Programas e Projetos - Renaturalização: Bacia do Rio Jacaré</v>
      </c>
      <c r="I485" s="24" t="e">
        <f ca="1">Tabela46[[#This Row],[Código do PO]]&amp;" - "&amp;Tabela46[[#This Row],[Nome do PO]]</f>
        <v>#REF!</v>
      </c>
      <c r="J485" s="24" t="s">
        <v>998</v>
      </c>
    </row>
    <row r="486" spans="1:10" ht="30" x14ac:dyDescent="0.25">
      <c r="A486" s="20" t="e">
        <f ca="1">TEXT(Tabela46[[#This Row],[Código da Categoria]],"000")&amp;"."&amp;TEXT(Tabela46[[#This Row],[Código do Objeto]],"00000")</f>
        <v>#REF!</v>
      </c>
      <c r="B486" s="21" t="e">
        <f>VLOOKUP(Tabela46[[#This Row],[Categoria]],[1]!Tabela4[#Data],2,FALSE)</f>
        <v>#REF!</v>
      </c>
      <c r="C486" s="22" t="str">
        <f t="shared" si="3"/>
        <v>B1:B486</v>
      </c>
      <c r="D486" s="23">
        <f ca="1">COUNTIF(INDIRECT(Tabela46[[#This Row],[Aux01]]),Tabela46[[#This Row],[Código da Categoria]])</f>
        <v>213</v>
      </c>
      <c r="E486" s="22" t="s">
        <v>941</v>
      </c>
      <c r="F486" s="22" t="s">
        <v>999</v>
      </c>
      <c r="G486" s="22" t="s">
        <v>150</v>
      </c>
      <c r="H486" s="24" t="str">
        <f>Tabela46[[#This Row],[Categoria]]&amp;" - "&amp;Tabela46[[#This Row],[Objeto]]</f>
        <v>Programas e Projetos - Regularização Fundiária e TTS: Transoceânica</v>
      </c>
      <c r="I486" s="24" t="e">
        <f ca="1">Tabela46[[#This Row],[Código do PO]]&amp;" - "&amp;Tabela46[[#This Row],[Nome do PO]]</f>
        <v>#REF!</v>
      </c>
      <c r="J486" s="24" t="s">
        <v>1000</v>
      </c>
    </row>
    <row r="487" spans="1:10" ht="45" x14ac:dyDescent="0.25">
      <c r="A487" s="20" t="e">
        <f ca="1">TEXT(Tabela46[[#This Row],[Código da Categoria]],"000")&amp;"."&amp;TEXT(Tabela46[[#This Row],[Código do Objeto]],"00000")</f>
        <v>#REF!</v>
      </c>
      <c r="B487" s="21" t="e">
        <f>VLOOKUP(Tabela46[[#This Row],[Categoria]],[1]!Tabela4[#Data],2,FALSE)</f>
        <v>#REF!</v>
      </c>
      <c r="C487" s="22" t="str">
        <f t="shared" si="3"/>
        <v>B1:B487</v>
      </c>
      <c r="D487" s="23">
        <f ca="1">COUNTIF(INDIRECT(Tabela46[[#This Row],[Aux01]]),Tabela46[[#This Row],[Código da Categoria]])</f>
        <v>214</v>
      </c>
      <c r="E487" s="22" t="s">
        <v>941</v>
      </c>
      <c r="F487" s="22" t="s">
        <v>1001</v>
      </c>
      <c r="G487" s="22" t="s">
        <v>143</v>
      </c>
      <c r="H487" s="24" t="str">
        <f>Tabela46[[#This Row],[Categoria]]&amp;" - "&amp;Tabela46[[#This Row],[Objeto]]</f>
        <v>Programas e Projetos - Inclusão Social de PCDs</v>
      </c>
      <c r="I487" s="24" t="e">
        <f ca="1">Tabela46[[#This Row],[Código do PO]]&amp;" - "&amp;Tabela46[[#This Row],[Nome do PO]]</f>
        <v>#REF!</v>
      </c>
      <c r="J487" s="24" t="s">
        <v>1002</v>
      </c>
    </row>
    <row r="488" spans="1:10" ht="30" x14ac:dyDescent="0.25">
      <c r="A488" s="20" t="e">
        <f ca="1">TEXT(Tabela46[[#This Row],[Código da Categoria]],"000")&amp;"."&amp;TEXT(Tabela46[[#This Row],[Código do Objeto]],"00000")</f>
        <v>#REF!</v>
      </c>
      <c r="B488" s="21" t="e">
        <f>VLOOKUP(Tabela46[[#This Row],[Categoria]],[1]!Tabela4[#Data],2,FALSE)</f>
        <v>#REF!</v>
      </c>
      <c r="C488" s="22" t="str">
        <f t="shared" si="3"/>
        <v>B1:B488</v>
      </c>
      <c r="D488" s="23">
        <f ca="1">COUNTIF(INDIRECT(Tabela46[[#This Row],[Aux01]]),Tabela46[[#This Row],[Código da Categoria]])</f>
        <v>215</v>
      </c>
      <c r="E488" s="22" t="s">
        <v>941</v>
      </c>
      <c r="F488" s="22" t="s">
        <v>1003</v>
      </c>
      <c r="G488" s="22" t="s">
        <v>150</v>
      </c>
      <c r="H488" s="24" t="str">
        <f>Tabela46[[#This Row],[Categoria]]&amp;" - "&amp;Tabela46[[#This Row],[Objeto]]</f>
        <v>Programas e Projetos - Parque Esportivo e Social do Caramujo</v>
      </c>
      <c r="I488" s="24" t="e">
        <f ca="1">Tabela46[[#This Row],[Código do PO]]&amp;" - "&amp;Tabela46[[#This Row],[Nome do PO]]</f>
        <v>#REF!</v>
      </c>
      <c r="J488" s="24" t="s">
        <v>1004</v>
      </c>
    </row>
    <row r="489" spans="1:10" ht="30" x14ac:dyDescent="0.25">
      <c r="A489" s="20" t="e">
        <f ca="1">TEXT(Tabela46[[#This Row],[Código da Categoria]],"000")&amp;"."&amp;TEXT(Tabela46[[#This Row],[Código do Objeto]],"00000")</f>
        <v>#REF!</v>
      </c>
      <c r="B489" s="21" t="e">
        <f>VLOOKUP(Tabela46[[#This Row],[Categoria]],[1]!Tabela4[#Data],2,FALSE)</f>
        <v>#REF!</v>
      </c>
      <c r="C489" s="22" t="str">
        <f t="shared" si="3"/>
        <v>B1:B489</v>
      </c>
      <c r="D489" s="23">
        <f ca="1">COUNTIF(INDIRECT(Tabela46[[#This Row],[Aux01]]),Tabela46[[#This Row],[Código da Categoria]])</f>
        <v>216</v>
      </c>
      <c r="E489" s="22" t="s">
        <v>941</v>
      </c>
      <c r="F489" s="22" t="s">
        <v>1005</v>
      </c>
      <c r="G489" s="22" t="s">
        <v>150</v>
      </c>
      <c r="H489" s="24" t="str">
        <f>Tabela46[[#This Row],[Categoria]]&amp;" - "&amp;Tabela46[[#This Row],[Objeto]]</f>
        <v>Programas e Projetos - Regularização Fundiária e TTS: São José e Igrejinha</v>
      </c>
      <c r="I489" s="24" t="e">
        <f ca="1">Tabela46[[#This Row],[Código do PO]]&amp;" - "&amp;Tabela46[[#This Row],[Nome do PO]]</f>
        <v>#REF!</v>
      </c>
      <c r="J489" s="24" t="s">
        <v>1006</v>
      </c>
    </row>
    <row r="490" spans="1:10" ht="30" x14ac:dyDescent="0.25">
      <c r="A490" s="20" t="e">
        <f ca="1">TEXT(Tabela46[[#This Row],[Código da Categoria]],"000")&amp;"."&amp;TEXT(Tabela46[[#This Row],[Código do Objeto]],"00000")</f>
        <v>#REF!</v>
      </c>
      <c r="B490" s="21" t="e">
        <f>VLOOKUP(Tabela46[[#This Row],[Categoria]],[1]!Tabela4[#Data],2,FALSE)</f>
        <v>#REF!</v>
      </c>
      <c r="C490" s="22" t="str">
        <f t="shared" si="3"/>
        <v>B1:B490</v>
      </c>
      <c r="D490" s="23">
        <f ca="1">COUNTIF(INDIRECT(Tabela46[[#This Row],[Aux01]]),Tabela46[[#This Row],[Código da Categoria]])</f>
        <v>217</v>
      </c>
      <c r="E490" s="22" t="s">
        <v>941</v>
      </c>
      <c r="F490" s="22" t="s">
        <v>1007</v>
      </c>
      <c r="G490" s="22" t="s">
        <v>150</v>
      </c>
      <c r="H490" s="24" t="str">
        <f>Tabela46[[#This Row],[Categoria]]&amp;" - "&amp;Tabela46[[#This Row],[Objeto]]</f>
        <v>Programas e Projetos - Restauração Ecológica e Inclusão Social</v>
      </c>
      <c r="I490" s="24" t="e">
        <f ca="1">Tabela46[[#This Row],[Código do PO]]&amp;" - "&amp;Tabela46[[#This Row],[Nome do PO]]</f>
        <v>#REF!</v>
      </c>
      <c r="J490" s="24" t="s">
        <v>1008</v>
      </c>
    </row>
    <row r="491" spans="1:10" ht="60" x14ac:dyDescent="0.25">
      <c r="A491" s="20" t="e">
        <f ca="1">TEXT(Tabela46[[#This Row],[Código da Categoria]],"000")&amp;"."&amp;TEXT(Tabela46[[#This Row],[Código do Objeto]],"00000")</f>
        <v>#REF!</v>
      </c>
      <c r="B491" s="21" t="e">
        <f>VLOOKUP(Tabela46[[#This Row],[Categoria]],[1]!Tabela4[#Data],2,FALSE)</f>
        <v>#REF!</v>
      </c>
      <c r="C491" s="22" t="str">
        <f t="shared" si="3"/>
        <v>B1:B491</v>
      </c>
      <c r="D491" s="23">
        <f ca="1">COUNTIF(INDIRECT(Tabela46[[#This Row],[Aux01]]),Tabela46[[#This Row],[Código da Categoria]])</f>
        <v>218</v>
      </c>
      <c r="E491" s="22" t="s">
        <v>941</v>
      </c>
      <c r="F491" s="22" t="s">
        <v>1009</v>
      </c>
      <c r="G491" s="22" t="s">
        <v>185</v>
      </c>
      <c r="H491" s="24" t="str">
        <f>Tabela46[[#This Row],[Categoria]]&amp;" - "&amp;Tabela46[[#This Row],[Objeto]]</f>
        <v>Programas e Projetos - Regularização Fundiária e TTS: Comunidade Saibreira</v>
      </c>
      <c r="I491" s="24" t="e">
        <f ca="1">Tabela46[[#This Row],[Código do PO]]&amp;" - "&amp;Tabela46[[#This Row],[Nome do PO]]</f>
        <v>#REF!</v>
      </c>
      <c r="J491" s="24" t="s">
        <v>1010</v>
      </c>
    </row>
    <row r="492" spans="1:10" ht="30" x14ac:dyDescent="0.25">
      <c r="A492" s="20" t="e">
        <f ca="1">TEXT(Tabela46[[#This Row],[Código da Categoria]],"000")&amp;"."&amp;TEXT(Tabela46[[#This Row],[Código do Objeto]],"00000")</f>
        <v>#REF!</v>
      </c>
      <c r="B492" s="21" t="e">
        <f>VLOOKUP(Tabela46[[#This Row],[Categoria]],[1]!Tabela4[#Data],2,FALSE)</f>
        <v>#REF!</v>
      </c>
      <c r="C492" s="22" t="str">
        <f t="shared" si="3"/>
        <v>B1:B492</v>
      </c>
      <c r="D492" s="23">
        <f ca="1">COUNTIF(INDIRECT(Tabela46[[#This Row],[Aux01]]),Tabela46[[#This Row],[Código da Categoria]])</f>
        <v>219</v>
      </c>
      <c r="E492" s="22" t="s">
        <v>941</v>
      </c>
      <c r="F492" s="22" t="s">
        <v>1011</v>
      </c>
      <c r="G492" s="22" t="s">
        <v>150</v>
      </c>
      <c r="H492" s="24" t="str">
        <f>Tabela46[[#This Row],[Categoria]]&amp;" - "&amp;Tabela46[[#This Row],[Objeto]]</f>
        <v>Programas e Projetos - Regularização Fundiária e TTS: Cocada I</v>
      </c>
      <c r="I492" s="24" t="e">
        <f ca="1">Tabela46[[#This Row],[Código do PO]]&amp;" - "&amp;Tabela46[[#This Row],[Nome do PO]]</f>
        <v>#REF!</v>
      </c>
      <c r="J492" s="24" t="s">
        <v>1012</v>
      </c>
    </row>
    <row r="493" spans="1:10" x14ac:dyDescent="0.25">
      <c r="A493" s="20" t="e">
        <f ca="1">TEXT(Tabela46[[#This Row],[Código da Categoria]],"000")&amp;"."&amp;TEXT(Tabela46[[#This Row],[Código do Objeto]],"00000")</f>
        <v>#REF!</v>
      </c>
      <c r="B493" s="21" t="e">
        <f>VLOOKUP(Tabela46[[#This Row],[Categoria]],[1]!Tabela4[#Data],2,FALSE)</f>
        <v>#REF!</v>
      </c>
      <c r="C493" s="22" t="str">
        <f t="shared" si="3"/>
        <v>B1:B493</v>
      </c>
      <c r="D493" s="23">
        <f ca="1">COUNTIF(INDIRECT(Tabela46[[#This Row],[Aux01]]),Tabela46[[#This Row],[Código da Categoria]])</f>
        <v>220</v>
      </c>
      <c r="E493" s="22" t="s">
        <v>941</v>
      </c>
      <c r="F493" s="22" t="s">
        <v>1013</v>
      </c>
      <c r="G493" s="22" t="s">
        <v>150</v>
      </c>
      <c r="H493" s="24" t="str">
        <f>Tabela46[[#This Row],[Categoria]]&amp;" - "&amp;Tabela46[[#This Row],[Objeto]]</f>
        <v>Programas e Projetos - Convênio UNESCO</v>
      </c>
      <c r="I493" s="24" t="e">
        <f ca="1">Tabela46[[#This Row],[Código do PO]]&amp;" - "&amp;Tabela46[[#This Row],[Nome do PO]]</f>
        <v>#REF!</v>
      </c>
      <c r="J493" s="24" t="s">
        <v>1014</v>
      </c>
    </row>
    <row r="494" spans="1:10" x14ac:dyDescent="0.25">
      <c r="A494" s="20" t="e">
        <f ca="1">TEXT(Tabela46[[#This Row],[Código da Categoria]],"000")&amp;"."&amp;TEXT(Tabela46[[#This Row],[Código do Objeto]],"00000")</f>
        <v>#REF!</v>
      </c>
      <c r="B494" s="21" t="e">
        <f>VLOOKUP(Tabela46[[#This Row],[Categoria]],[1]!Tabela4[#Data],2,FALSE)</f>
        <v>#REF!</v>
      </c>
      <c r="C494" s="22" t="str">
        <f t="shared" si="3"/>
        <v>B1:B494</v>
      </c>
      <c r="D494" s="23">
        <f ca="1">COUNTIF(INDIRECT(Tabela46[[#This Row],[Aux01]]),Tabela46[[#This Row],[Código da Categoria]])</f>
        <v>221</v>
      </c>
      <c r="E494" s="22" t="s">
        <v>941</v>
      </c>
      <c r="F494" s="22" t="s">
        <v>1015</v>
      </c>
      <c r="G494" s="22" t="s">
        <v>150</v>
      </c>
      <c r="H494" s="24" t="str">
        <f>Tabela46[[#This Row],[Categoria]]&amp;" - "&amp;Tabela46[[#This Row],[Objeto]]</f>
        <v>Programas e Projetos - Escola Parceira</v>
      </c>
      <c r="I494" s="24" t="e">
        <f ca="1">Tabela46[[#This Row],[Código do PO]]&amp;" - "&amp;Tabela46[[#This Row],[Nome do PO]]</f>
        <v>#REF!</v>
      </c>
      <c r="J494" s="24"/>
    </row>
    <row r="495" spans="1:10" ht="45" x14ac:dyDescent="0.25">
      <c r="A495" s="20" t="e">
        <f ca="1">TEXT(Tabela46[[#This Row],[Código da Categoria]],"000")&amp;"."&amp;TEXT(Tabela46[[#This Row],[Código do Objeto]],"00000")</f>
        <v>#REF!</v>
      </c>
      <c r="B495" s="21" t="e">
        <f>VLOOKUP(Tabela46[[#This Row],[Categoria]],[1]!Tabela4[#Data],2,FALSE)</f>
        <v>#REF!</v>
      </c>
      <c r="C495" s="22" t="str">
        <f t="shared" si="3"/>
        <v>B1:B495</v>
      </c>
      <c r="D495" s="23">
        <f ca="1">COUNTIF(INDIRECT(Tabela46[[#This Row],[Aux01]]),Tabela46[[#This Row],[Código da Categoria]])</f>
        <v>222</v>
      </c>
      <c r="E495" s="22" t="s">
        <v>941</v>
      </c>
      <c r="F495" s="22" t="s">
        <v>222</v>
      </c>
      <c r="G495" s="22" t="s">
        <v>143</v>
      </c>
      <c r="H495" s="24" t="str">
        <f>Tabela46[[#This Row],[Categoria]]&amp;" - "&amp;Tabela46[[#This Row],[Objeto]]</f>
        <v>Programas e Projetos - Prevenção de Incêndio</v>
      </c>
      <c r="I495" s="24" t="e">
        <f ca="1">Tabela46[[#This Row],[Código do PO]]&amp;" - "&amp;Tabela46[[#This Row],[Nome do PO]]</f>
        <v>#REF!</v>
      </c>
      <c r="J495" s="24" t="s">
        <v>1016</v>
      </c>
    </row>
    <row r="496" spans="1:10" ht="45" x14ac:dyDescent="0.25">
      <c r="A496" s="20" t="e">
        <f ca="1">TEXT(Tabela46[[#This Row],[Código da Categoria]],"000")&amp;"."&amp;TEXT(Tabela46[[#This Row],[Código do Objeto]],"00000")</f>
        <v>#REF!</v>
      </c>
      <c r="B496" s="21" t="e">
        <f>VLOOKUP(Tabela46[[#This Row],[Categoria]],[1]!Tabela4[#Data],2,FALSE)</f>
        <v>#REF!</v>
      </c>
      <c r="C496" s="22" t="str">
        <f t="shared" si="3"/>
        <v>B1:B496</v>
      </c>
      <c r="D496" s="23">
        <f ca="1">COUNTIF(INDIRECT(Tabela46[[#This Row],[Aux01]]),Tabela46[[#This Row],[Código da Categoria]])</f>
        <v>223</v>
      </c>
      <c r="E496" s="22" t="s">
        <v>941</v>
      </c>
      <c r="F496" s="22" t="s">
        <v>1017</v>
      </c>
      <c r="G496" s="22" t="s">
        <v>150</v>
      </c>
      <c r="H496" s="24" t="str">
        <f>Tabela46[[#This Row],[Categoria]]&amp;" - "&amp;Tabela46[[#This Row],[Objeto]]</f>
        <v>Programas e Projetos - Regularização Fundiária e TTS: Comunidade do Vale Verde e Pé Preto</v>
      </c>
      <c r="I496" s="24" t="e">
        <f ca="1">Tabela46[[#This Row],[Código do PO]]&amp;" - "&amp;Tabela46[[#This Row],[Nome do PO]]</f>
        <v>#REF!</v>
      </c>
      <c r="J496" s="24"/>
    </row>
    <row r="497" spans="1:10" ht="30" x14ac:dyDescent="0.25">
      <c r="A497" s="20" t="e">
        <f ca="1">TEXT(Tabela46[[#This Row],[Código da Categoria]],"000")&amp;"."&amp;TEXT(Tabela46[[#This Row],[Código do Objeto]],"00000")</f>
        <v>#REF!</v>
      </c>
      <c r="B497" s="21" t="e">
        <f>VLOOKUP(Tabela46[[#This Row],[Categoria]],[1]!Tabela4[#Data],2,FALSE)</f>
        <v>#REF!</v>
      </c>
      <c r="C497" s="22" t="str">
        <f t="shared" si="3"/>
        <v>B1:B497</v>
      </c>
      <c r="D497" s="23">
        <f ca="1">COUNTIF(INDIRECT(Tabela46[[#This Row],[Aux01]]),Tabela46[[#This Row],[Código da Categoria]])</f>
        <v>224</v>
      </c>
      <c r="E497" s="22" t="s">
        <v>941</v>
      </c>
      <c r="F497" s="22" t="s">
        <v>1018</v>
      </c>
      <c r="G497" s="22" t="s">
        <v>150</v>
      </c>
      <c r="H497" s="24" t="str">
        <f>Tabela46[[#This Row],[Categoria]]&amp;" - "&amp;Tabela46[[#This Row],[Objeto]]</f>
        <v>Programas e Projetos - Retomada Econômica do Setor Cultural</v>
      </c>
      <c r="I497" s="24" t="e">
        <f ca="1">Tabela46[[#This Row],[Código do PO]]&amp;" - "&amp;Tabela46[[#This Row],[Nome do PO]]</f>
        <v>#REF!</v>
      </c>
      <c r="J497" s="24" t="s">
        <v>1019</v>
      </c>
    </row>
    <row r="498" spans="1:10" ht="30" x14ac:dyDescent="0.25">
      <c r="A498" s="20" t="e">
        <f ca="1">TEXT(Tabela46[[#This Row],[Código da Categoria]],"000")&amp;"."&amp;TEXT(Tabela46[[#This Row],[Código do Objeto]],"00000")</f>
        <v>#REF!</v>
      </c>
      <c r="B498" s="21" t="e">
        <f>VLOOKUP(Tabela46[[#This Row],[Categoria]],[1]!Tabela4[#Data],2,FALSE)</f>
        <v>#REF!</v>
      </c>
      <c r="C498" s="22" t="str">
        <f t="shared" si="3"/>
        <v>B1:B498</v>
      </c>
      <c r="D498" s="23">
        <f ca="1">COUNTIF(INDIRECT(Tabela46[[#This Row],[Aux01]]),Tabela46[[#This Row],[Código da Categoria]])</f>
        <v>225</v>
      </c>
      <c r="E498" s="22" t="s">
        <v>941</v>
      </c>
      <c r="F498" s="22" t="s">
        <v>1020</v>
      </c>
      <c r="G498" s="22" t="s">
        <v>150</v>
      </c>
      <c r="H498" s="24" t="str">
        <f>Tabela46[[#This Row],[Categoria]]&amp;" - "&amp;Tabela46[[#This Row],[Objeto]]</f>
        <v>Programas e Projetos - Regularização Fundiária e TTS: Favela da Ciclovia</v>
      </c>
      <c r="I498" s="24" t="e">
        <f ca="1">Tabela46[[#This Row],[Código do PO]]&amp;" - "&amp;Tabela46[[#This Row],[Nome do PO]]</f>
        <v>#REF!</v>
      </c>
      <c r="J498" s="24"/>
    </row>
    <row r="499" spans="1:10" ht="30" x14ac:dyDescent="0.25">
      <c r="A499" s="20" t="e">
        <f ca="1">TEXT(Tabela46[[#This Row],[Código da Categoria]],"000")&amp;"."&amp;TEXT(Tabela46[[#This Row],[Código do Objeto]],"00000")</f>
        <v>#REF!</v>
      </c>
      <c r="B499" s="21" t="e">
        <f>VLOOKUP(Tabela46[[#This Row],[Categoria]],[1]!Tabela4[#Data],2,FALSE)</f>
        <v>#REF!</v>
      </c>
      <c r="C499" s="22" t="str">
        <f t="shared" si="3"/>
        <v>B1:B499</v>
      </c>
      <c r="D499" s="23">
        <f ca="1">COUNTIF(INDIRECT(Tabela46[[#This Row],[Aux01]]),Tabela46[[#This Row],[Código da Categoria]])</f>
        <v>226</v>
      </c>
      <c r="E499" s="22" t="s">
        <v>941</v>
      </c>
      <c r="F499" s="22" t="s">
        <v>2955</v>
      </c>
      <c r="G499" s="22" t="s">
        <v>150</v>
      </c>
      <c r="H499" s="24" t="str">
        <f>Tabela46[[#This Row],[Categoria]]&amp;" - "&amp;Tabela46[[#This Row],[Objeto]]</f>
        <v>Programas e Projetos - Projeto Escola da Paz</v>
      </c>
      <c r="I499" s="24" t="e">
        <f ca="1">Tabela46[[#This Row],[Código do PO]]&amp;" - "&amp;Tabela46[[#This Row],[Nome do PO]]</f>
        <v>#REF!</v>
      </c>
      <c r="J499" s="24" t="s">
        <v>1309</v>
      </c>
    </row>
    <row r="500" spans="1:10" ht="60" x14ac:dyDescent="0.25">
      <c r="A500" s="20" t="e">
        <f ca="1">TEXT(Tabela46[[#This Row],[Código da Categoria]],"000")&amp;"."&amp;TEXT(Tabela46[[#This Row],[Código do Objeto]],"00000")</f>
        <v>#REF!</v>
      </c>
      <c r="B500" s="21" t="e">
        <f>VLOOKUP(Tabela46[[#This Row],[Categoria]],[1]!Tabela4[#Data],2,FALSE)</f>
        <v>#REF!</v>
      </c>
      <c r="C500" s="22" t="str">
        <f t="shared" si="3"/>
        <v>B1:B500</v>
      </c>
      <c r="D500" s="23">
        <f ca="1">COUNTIF(INDIRECT(Tabela46[[#This Row],[Aux01]]),Tabela46[[#This Row],[Código da Categoria]])</f>
        <v>227</v>
      </c>
      <c r="E500" s="22" t="s">
        <v>941</v>
      </c>
      <c r="F500" s="22" t="s">
        <v>1310</v>
      </c>
      <c r="G500" s="22" t="s">
        <v>150</v>
      </c>
      <c r="H500" s="24" t="str">
        <f>Tabela46[[#This Row],[Categoria]]&amp;" - "&amp;Tabela46[[#This Row],[Objeto]]</f>
        <v>Programas e Projetos - Conectividade para Alunos da Rede Pública</v>
      </c>
      <c r="I500" s="24" t="e">
        <f ca="1">Tabela46[[#This Row],[Código do PO]]&amp;" - "&amp;Tabela46[[#This Row],[Nome do PO]]</f>
        <v>#REF!</v>
      </c>
      <c r="J500" s="24" t="s">
        <v>1311</v>
      </c>
    </row>
    <row r="501" spans="1:10" ht="30" x14ac:dyDescent="0.25">
      <c r="A501" s="20" t="e">
        <f ca="1">TEXT(Tabela46[[#This Row],[Código da Categoria]],"000")&amp;"."&amp;TEXT(Tabela46[[#This Row],[Código do Objeto]],"00000")</f>
        <v>#REF!</v>
      </c>
      <c r="B501" s="21" t="e">
        <f>VLOOKUP(Tabela46[[#This Row],[Categoria]],[1]!Tabela4[#Data],2,FALSE)</f>
        <v>#REF!</v>
      </c>
      <c r="C501" s="22" t="str">
        <f t="shared" si="3"/>
        <v>B1:B501</v>
      </c>
      <c r="D501" s="23">
        <f ca="1">COUNTIF(INDIRECT(Tabela46[[#This Row],[Aux01]]),Tabela46[[#This Row],[Código da Categoria]])</f>
        <v>228</v>
      </c>
      <c r="E501" s="22" t="s">
        <v>941</v>
      </c>
      <c r="F501" s="22" t="s">
        <v>1334</v>
      </c>
      <c r="G501" s="22" t="s">
        <v>185</v>
      </c>
      <c r="H501" s="24" t="str">
        <f>Tabela46[[#This Row],[Categoria]]&amp;" - "&amp;Tabela46[[#This Row],[Objeto]]</f>
        <v>Programas e Projetos - Convênio Biodiversidade</v>
      </c>
      <c r="I501" s="24" t="e">
        <f ca="1">Tabela46[[#This Row],[Código do PO]]&amp;" - "&amp;Tabela46[[#This Row],[Nome do PO]]</f>
        <v>#REF!</v>
      </c>
      <c r="J501" s="24" t="s">
        <v>1335</v>
      </c>
    </row>
    <row r="502" spans="1:10" ht="30" x14ac:dyDescent="0.25">
      <c r="A502" s="20" t="e">
        <f ca="1">TEXT(Tabela46[[#This Row],[Código da Categoria]],"000")&amp;"."&amp;TEXT(Tabela46[[#This Row],[Código do Objeto]],"00000")</f>
        <v>#REF!</v>
      </c>
      <c r="B502" s="21" t="e">
        <f>VLOOKUP(Tabela46[[#This Row],[Categoria]],[1]!Tabela4[#Data],2,FALSE)</f>
        <v>#REF!</v>
      </c>
      <c r="C502" s="22" t="str">
        <f t="shared" si="3"/>
        <v>B1:B502</v>
      </c>
      <c r="D502" s="23">
        <f ca="1">COUNTIF(INDIRECT(Tabela46[[#This Row],[Aux01]]),Tabela46[[#This Row],[Código da Categoria]])</f>
        <v>229</v>
      </c>
      <c r="E502" s="22" t="s">
        <v>941</v>
      </c>
      <c r="F502" s="22" t="s">
        <v>1336</v>
      </c>
      <c r="G502" s="22" t="s">
        <v>150</v>
      </c>
      <c r="H502" s="24" t="str">
        <f>Tabela46[[#This Row],[Categoria]]&amp;" - "&amp;Tabela46[[#This Row],[Objeto]]</f>
        <v>Programas e Projetos - Regularização Fundiária e TTS: Favelas de Piratininga</v>
      </c>
      <c r="I502" s="24" t="e">
        <f ca="1">Tabela46[[#This Row],[Código do PO]]&amp;" - "&amp;Tabela46[[#This Row],[Nome do PO]]</f>
        <v>#REF!</v>
      </c>
      <c r="J502" s="24"/>
    </row>
    <row r="503" spans="1:10" ht="30" x14ac:dyDescent="0.25">
      <c r="A503" s="20" t="e">
        <f ca="1">TEXT(Tabela46[[#This Row],[Código da Categoria]],"000")&amp;"."&amp;TEXT(Tabela46[[#This Row],[Código do Objeto]],"00000")</f>
        <v>#REF!</v>
      </c>
      <c r="B503" s="21" t="e">
        <f>VLOOKUP(Tabela46[[#This Row],[Categoria]],[1]!Tabela4[#Data],2,FALSE)</f>
        <v>#REF!</v>
      </c>
      <c r="C503" s="22" t="str">
        <f t="shared" si="3"/>
        <v>B1:B503</v>
      </c>
      <c r="D503" s="23">
        <f ca="1">COUNTIF(INDIRECT(Tabela46[[#This Row],[Aux01]]),Tabela46[[#This Row],[Código da Categoria]])</f>
        <v>230</v>
      </c>
      <c r="E503" s="22" t="s">
        <v>941</v>
      </c>
      <c r="F503" s="22" t="s">
        <v>1340</v>
      </c>
      <c r="G503" s="22" t="s">
        <v>185</v>
      </c>
      <c r="H503" s="24" t="str">
        <f>Tabela46[[#This Row],[Categoria]]&amp;" - "&amp;Tabela46[[#This Row],[Objeto]]</f>
        <v>Programas e Projetos - Cooperação Técnica com a Fiocruz</v>
      </c>
      <c r="I503" s="24" t="e">
        <f ca="1">Tabela46[[#This Row],[Código do PO]]&amp;" - "&amp;Tabela46[[#This Row],[Nome do PO]]</f>
        <v>#REF!</v>
      </c>
      <c r="J503" s="24" t="s">
        <v>1341</v>
      </c>
    </row>
    <row r="504" spans="1:10" x14ac:dyDescent="0.25">
      <c r="A504" s="20" t="e">
        <f ca="1">TEXT(Tabela46[[#This Row],[Código da Categoria]],"000")&amp;"."&amp;TEXT(Tabela46[[#This Row],[Código do Objeto]],"00000")</f>
        <v>#REF!</v>
      </c>
      <c r="B504" s="21" t="e">
        <f>VLOOKUP(Tabela46[[#This Row],[Categoria]],[1]!Tabela4[#Data],2,FALSE)</f>
        <v>#REF!</v>
      </c>
      <c r="C504" s="22" t="str">
        <f t="shared" si="3"/>
        <v>B1:B504</v>
      </c>
      <c r="D504" s="23">
        <f ca="1">COUNTIF(INDIRECT(Tabela46[[#This Row],[Aux01]]),Tabela46[[#This Row],[Código da Categoria]])</f>
        <v>231</v>
      </c>
      <c r="E504" s="22" t="s">
        <v>941</v>
      </c>
      <c r="F504" s="22" t="s">
        <v>1355</v>
      </c>
      <c r="G504" s="22" t="s">
        <v>150</v>
      </c>
      <c r="H504" s="24" t="str">
        <f>Tabela46[[#This Row],[Categoria]]&amp;" - "&amp;Tabela46[[#This Row],[Objeto]]</f>
        <v>Programas e Projetos - HackNit</v>
      </c>
      <c r="I504" s="24" t="e">
        <f ca="1">Tabela46[[#This Row],[Código do PO]]&amp;" - "&amp;Tabela46[[#This Row],[Nome do PO]]</f>
        <v>#REF!</v>
      </c>
      <c r="J504" s="24" t="s">
        <v>1356</v>
      </c>
    </row>
    <row r="505" spans="1:10" x14ac:dyDescent="0.25">
      <c r="A505" s="20" t="e">
        <f ca="1">TEXT(Tabela46[[#This Row],[Código da Categoria]],"000")&amp;"."&amp;TEXT(Tabela46[[#This Row],[Código do Objeto]],"00000")</f>
        <v>#REF!</v>
      </c>
      <c r="B505" s="21" t="e">
        <f>VLOOKUP(Tabela46[[#This Row],[Categoria]],[1]!Tabela4[#Data],2,FALSE)</f>
        <v>#REF!</v>
      </c>
      <c r="C505" s="22" t="str">
        <f t="shared" si="3"/>
        <v>B1:B505</v>
      </c>
      <c r="D505" s="23">
        <f ca="1">COUNTIF(INDIRECT(Tabela46[[#This Row],[Aux01]]),Tabela46[[#This Row],[Código da Categoria]])</f>
        <v>232</v>
      </c>
      <c r="E505" s="22" t="s">
        <v>941</v>
      </c>
      <c r="F505" s="22" t="s">
        <v>1359</v>
      </c>
      <c r="G505" s="22" t="s">
        <v>150</v>
      </c>
      <c r="H505" s="24" t="str">
        <f>Tabela46[[#This Row],[Categoria]]&amp;" - "&amp;Tabela46[[#This Row],[Objeto]]</f>
        <v>Programas e Projetos - NitNotas</v>
      </c>
      <c r="I505" s="24" t="e">
        <f ca="1">Tabela46[[#This Row],[Código do PO]]&amp;" - "&amp;Tabela46[[#This Row],[Nome do PO]]</f>
        <v>#REF!</v>
      </c>
      <c r="J505" s="24" t="s">
        <v>1360</v>
      </c>
    </row>
    <row r="506" spans="1:10" x14ac:dyDescent="0.25">
      <c r="A506" s="20" t="e">
        <f ca="1">TEXT(Tabela46[[#This Row],[Código da Categoria]],"000")&amp;"."&amp;TEXT(Tabela46[[#This Row],[Código do Objeto]],"00000")</f>
        <v>#REF!</v>
      </c>
      <c r="B506" s="21" t="e">
        <f>VLOOKUP(Tabela46[[#This Row],[Categoria]],[1]!Tabela4[#Data],2,FALSE)</f>
        <v>#REF!</v>
      </c>
      <c r="C506" s="22" t="str">
        <f t="shared" si="3"/>
        <v>B1:B506</v>
      </c>
      <c r="D506" s="23">
        <f ca="1">COUNTIF(INDIRECT(Tabela46[[#This Row],[Aux01]]),Tabela46[[#This Row],[Código da Categoria]])</f>
        <v>233</v>
      </c>
      <c r="E506" s="22" t="s">
        <v>941</v>
      </c>
      <c r="F506" s="22" t="s">
        <v>1366</v>
      </c>
      <c r="G506" s="22" t="s">
        <v>150</v>
      </c>
      <c r="H506" s="24" t="str">
        <f>Tabela46[[#This Row],[Categoria]]&amp;" - "&amp;Tabela46[[#This Row],[Objeto]]</f>
        <v>Programas e Projetos - Escola da Família</v>
      </c>
      <c r="I506" s="24" t="e">
        <f ca="1">Tabela46[[#This Row],[Código do PO]]&amp;" - "&amp;Tabela46[[#This Row],[Nome do PO]]</f>
        <v>#REF!</v>
      </c>
      <c r="J506" s="24"/>
    </row>
    <row r="507" spans="1:10" ht="30" x14ac:dyDescent="0.25">
      <c r="A507" s="20" t="e">
        <f ca="1">TEXT(Tabela46[[#This Row],[Código da Categoria]],"000")&amp;"."&amp;TEXT(Tabela46[[#This Row],[Código do Objeto]],"00000")</f>
        <v>#REF!</v>
      </c>
      <c r="B507" s="21" t="e">
        <f>VLOOKUP(Tabela46[[#This Row],[Categoria]],[1]!Tabela4[#Data],2,FALSE)</f>
        <v>#REF!</v>
      </c>
      <c r="C507" s="22" t="str">
        <f t="shared" si="3"/>
        <v>B1:B507</v>
      </c>
      <c r="D507" s="23">
        <f ca="1">COUNTIF(INDIRECT(Tabela46[[#This Row],[Aux01]]),Tabela46[[#This Row],[Código da Categoria]])</f>
        <v>234</v>
      </c>
      <c r="E507" s="22" t="s">
        <v>941</v>
      </c>
      <c r="F507" s="22" t="s">
        <v>1385</v>
      </c>
      <c r="G507" s="22" t="s">
        <v>185</v>
      </c>
      <c r="H507" s="24" t="str">
        <f>Tabela46[[#This Row],[Categoria]]&amp;" - "&amp;Tabela46[[#This Row],[Objeto]]</f>
        <v>Programas e Projetos - Regularização Fundiária e TTS: Vila Ipiranga</v>
      </c>
      <c r="I507" s="24" t="e">
        <f ca="1">Tabela46[[#This Row],[Código do PO]]&amp;" - "&amp;Tabela46[[#This Row],[Nome do PO]]</f>
        <v>#REF!</v>
      </c>
      <c r="J507" s="24"/>
    </row>
    <row r="508" spans="1:10" x14ac:dyDescent="0.25">
      <c r="A508" s="20" t="e">
        <f ca="1">TEXT(Tabela46[[#This Row],[Código da Categoria]],"000")&amp;"."&amp;TEXT(Tabela46[[#This Row],[Código do Objeto]],"00000")</f>
        <v>#REF!</v>
      </c>
      <c r="B508" s="21" t="e">
        <f>VLOOKUP(Tabela46[[#This Row],[Categoria]],[1]!Tabela4[#Data],2,FALSE)</f>
        <v>#REF!</v>
      </c>
      <c r="C508" s="22" t="str">
        <f t="shared" si="3"/>
        <v>B1:B508</v>
      </c>
      <c r="D508" s="23">
        <f ca="1">COUNTIF(INDIRECT(Tabela46[[#This Row],[Aux01]]),Tabela46[[#This Row],[Código da Categoria]])</f>
        <v>235</v>
      </c>
      <c r="E508" s="22" t="s">
        <v>941</v>
      </c>
      <c r="F508" s="22" t="s">
        <v>1411</v>
      </c>
      <c r="G508" s="22" t="s">
        <v>185</v>
      </c>
      <c r="H508" s="24" t="str">
        <f>Tabela46[[#This Row],[Categoria]]&amp;" - "&amp;Tabela46[[#This Row],[Objeto]]</f>
        <v>Programas e Projetos - Fomento Cultural: Audiovisual</v>
      </c>
      <c r="I508" s="24" t="e">
        <f ca="1">Tabela46[[#This Row],[Código do PO]]&amp;" - "&amp;Tabela46[[#This Row],[Nome do PO]]</f>
        <v>#REF!</v>
      </c>
      <c r="J508" s="24"/>
    </row>
    <row r="509" spans="1:10" ht="30" x14ac:dyDescent="0.25">
      <c r="A509" s="20" t="e">
        <f ca="1">TEXT(Tabela46[[#This Row],[Código da Categoria]],"000")&amp;"."&amp;TEXT(Tabela46[[#This Row],[Código do Objeto]],"00000")</f>
        <v>#REF!</v>
      </c>
      <c r="B509" s="21" t="e">
        <f>VLOOKUP(Tabela46[[#This Row],[Categoria]],[1]!Tabela4[#Data],2,FALSE)</f>
        <v>#REF!</v>
      </c>
      <c r="C509" s="22" t="str">
        <f t="shared" si="3"/>
        <v>B1:B509</v>
      </c>
      <c r="D509" s="23">
        <f ca="1">COUNTIF(INDIRECT(Tabela46[[#This Row],[Aux01]]),Tabela46[[#This Row],[Código da Categoria]])</f>
        <v>236</v>
      </c>
      <c r="E509" s="22" t="s">
        <v>941</v>
      </c>
      <c r="F509" s="22" t="s">
        <v>2956</v>
      </c>
      <c r="G509" s="22" t="s">
        <v>150</v>
      </c>
      <c r="H509" s="24" t="str">
        <f>Tabela46[[#This Row],[Categoria]]&amp;" - "&amp;Tabela46[[#This Row],[Objeto]]</f>
        <v>Programas e Projetos - Residencial Parque Caramujo</v>
      </c>
      <c r="I509" s="24" t="e">
        <f ca="1">Tabela46[[#This Row],[Código do PO]]&amp;" - "&amp;Tabela46[[#This Row],[Nome do PO]]</f>
        <v>#REF!</v>
      </c>
      <c r="J509" s="24" t="s">
        <v>2957</v>
      </c>
    </row>
    <row r="510" spans="1:10" x14ac:dyDescent="0.25">
      <c r="A510" s="20" t="e">
        <f ca="1">TEXT(Tabela46[[#This Row],[Código da Categoria]],"000")&amp;"."&amp;TEXT(Tabela46[[#This Row],[Código do Objeto]],"00000")</f>
        <v>#REF!</v>
      </c>
      <c r="B510" s="21" t="e">
        <f>VLOOKUP(Tabela46[[#This Row],[Categoria]],[1]!Tabela4[#Data],2,FALSE)</f>
        <v>#REF!</v>
      </c>
      <c r="C510" s="22" t="str">
        <f t="shared" si="3"/>
        <v>B1:B510</v>
      </c>
      <c r="D510" s="23">
        <f ca="1">COUNTIF(INDIRECT(Tabela46[[#This Row],[Aux01]]),Tabela46[[#This Row],[Código da Categoria]])</f>
        <v>237</v>
      </c>
      <c r="E510" s="22" t="s">
        <v>941</v>
      </c>
      <c r="F510" s="22" t="s">
        <v>2958</v>
      </c>
      <c r="G510" s="22" t="s">
        <v>150</v>
      </c>
      <c r="H510" s="24" t="str">
        <f>Tabela46[[#This Row],[Categoria]]&amp;" - "&amp;Tabela46[[#This Row],[Objeto]]</f>
        <v>Programas e Projetos - Praia Sem Barreiras</v>
      </c>
      <c r="I510" s="24" t="e">
        <f ca="1">Tabela46[[#This Row],[Código do PO]]&amp;" - "&amp;Tabela46[[#This Row],[Nome do PO]]</f>
        <v>#REF!</v>
      </c>
      <c r="J510" s="24" t="s">
        <v>2959</v>
      </c>
    </row>
    <row r="511" spans="1:10" ht="30" x14ac:dyDescent="0.25">
      <c r="A511" s="20" t="e">
        <f ca="1">TEXT(Tabela46[[#This Row],[Código da Categoria]],"000")&amp;"."&amp;TEXT(Tabela46[[#This Row],[Código do Objeto]],"00000")</f>
        <v>#REF!</v>
      </c>
      <c r="B511" s="21" t="e">
        <f>VLOOKUP(Tabela46[[#This Row],[Categoria]],[1]!Tabela4[#Data],2,FALSE)</f>
        <v>#REF!</v>
      </c>
      <c r="C511" s="22" t="str">
        <f t="shared" si="3"/>
        <v>B1:B511</v>
      </c>
      <c r="D511" s="23">
        <f ca="1">COUNTIF(INDIRECT(Tabela46[[#This Row],[Aux01]]),Tabela46[[#This Row],[Código da Categoria]])</f>
        <v>238</v>
      </c>
      <c r="E511" s="22" t="s">
        <v>941</v>
      </c>
      <c r="F511" s="22" t="s">
        <v>2960</v>
      </c>
      <c r="G511" s="22" t="s">
        <v>150</v>
      </c>
      <c r="H511" s="24" t="str">
        <f>Tabela46[[#This Row],[Categoria]]&amp;" - "&amp;Tabela46[[#This Row],[Objeto]]</f>
        <v>Programas e Projetos - EcoSocial</v>
      </c>
      <c r="I511" s="24" t="e">
        <f ca="1">Tabela46[[#This Row],[Código do PO]]&amp;" - "&amp;Tabela46[[#This Row],[Nome do PO]]</f>
        <v>#REF!</v>
      </c>
      <c r="J511" s="24" t="s">
        <v>2961</v>
      </c>
    </row>
    <row r="512" spans="1:10" ht="45" x14ac:dyDescent="0.25">
      <c r="A512" s="20" t="e">
        <f ca="1">TEXT(Tabela46[[#This Row],[Código da Categoria]],"000")&amp;"."&amp;TEXT(Tabela46[[#This Row],[Código do Objeto]],"00000")</f>
        <v>#REF!</v>
      </c>
      <c r="B512" s="21" t="e">
        <f>VLOOKUP(Tabela46[[#This Row],[Categoria]],[1]!Tabela4[#Data],2,FALSE)</f>
        <v>#REF!</v>
      </c>
      <c r="C512" s="22" t="str">
        <f t="shared" si="3"/>
        <v>B1:B512</v>
      </c>
      <c r="D512" s="23">
        <f ca="1">COUNTIF(INDIRECT(Tabela46[[#This Row],[Aux01]]),Tabela46[[#This Row],[Código da Categoria]])</f>
        <v>239</v>
      </c>
      <c r="E512" s="22" t="s">
        <v>941</v>
      </c>
      <c r="F512" s="22" t="s">
        <v>2962</v>
      </c>
      <c r="G512" s="22" t="s">
        <v>150</v>
      </c>
      <c r="H512" s="56" t="str">
        <f>Tabela46[[#This Row],[Categoria]]&amp;" - "&amp;Tabela46[[#This Row],[Objeto]]</f>
        <v>Programas e Projetos - Programa de Reflorestamento em São Francisco, Charitas e Jurujuba</v>
      </c>
      <c r="I512" s="56" t="e">
        <f ca="1">Tabela46[[#This Row],[Código do PO]]&amp;" - "&amp;Tabela46[[#This Row],[Nome do PO]]</f>
        <v>#REF!</v>
      </c>
      <c r="J512" s="24" t="s">
        <v>2963</v>
      </c>
    </row>
    <row r="513" spans="1:10" ht="30" x14ac:dyDescent="0.25">
      <c r="A513" s="20" t="e">
        <f ca="1">TEXT(Tabela46[[#This Row],[Código da Categoria]],"000")&amp;"."&amp;TEXT(Tabela46[[#This Row],[Código do Objeto]],"00000")</f>
        <v>#REF!</v>
      </c>
      <c r="B513" s="21" t="e">
        <f>VLOOKUP(Tabela46[[#This Row],[Categoria]],[1]!Tabela4[#Data],2,FALSE)</f>
        <v>#REF!</v>
      </c>
      <c r="C513" s="22" t="str">
        <f t="shared" si="3"/>
        <v>B1:B513</v>
      </c>
      <c r="D513" s="23">
        <f ca="1">COUNTIF(INDIRECT(Tabela46[[#This Row],[Aux01]]),Tabela46[[#This Row],[Código da Categoria]])</f>
        <v>240</v>
      </c>
      <c r="E513" s="22" t="s">
        <v>1021</v>
      </c>
      <c r="F513" s="22" t="s">
        <v>1022</v>
      </c>
      <c r="G513" s="22" t="s">
        <v>150</v>
      </c>
      <c r="H513" s="24" t="str">
        <f>Tabela46[[#This Row],[Categoria]]&amp;" - "&amp;Tabela46[[#This Row],[Objeto]]</f>
        <v>Programas e Projetos (Benefícios Assistenciais) - Famílias de Jurujuba e do Preventório</v>
      </c>
      <c r="I513" s="24" t="e">
        <f ca="1">Tabela46[[#This Row],[Código do PO]]&amp;" - "&amp;Tabela46[[#This Row],[Nome do PO]]</f>
        <v>#REF!</v>
      </c>
      <c r="J513" s="24" t="s">
        <v>1023</v>
      </c>
    </row>
    <row r="514" spans="1:10" ht="30" x14ac:dyDescent="0.25">
      <c r="A514" s="20" t="e">
        <f ca="1">TEXT(Tabela46[[#This Row],[Código da Categoria]],"000")&amp;"."&amp;TEXT(Tabela46[[#This Row],[Código do Objeto]],"00000")</f>
        <v>#REF!</v>
      </c>
      <c r="B514" s="21" t="e">
        <f>VLOOKUP(Tabela46[[#This Row],[Categoria]],[1]!Tabela4[#Data],2,FALSE)</f>
        <v>#REF!</v>
      </c>
      <c r="C514" s="22" t="str">
        <f t="shared" si="3"/>
        <v>B1:B514</v>
      </c>
      <c r="D514" s="23">
        <f ca="1">COUNTIF(INDIRECT(Tabela46[[#This Row],[Aux01]]),Tabela46[[#This Row],[Código da Categoria]])</f>
        <v>241</v>
      </c>
      <c r="E514" s="22" t="s">
        <v>1021</v>
      </c>
      <c r="F514" s="22" t="s">
        <v>1024</v>
      </c>
      <c r="G514" s="22" t="s">
        <v>150</v>
      </c>
      <c r="H514" s="24" t="str">
        <f>Tabela46[[#This Row],[Categoria]]&amp;" - "&amp;Tabela46[[#This Row],[Objeto]]</f>
        <v>Programas e Projetos (Benefícios Assistenciais) - Famílias do Prédio da Caixa</v>
      </c>
      <c r="I514" s="24" t="e">
        <f ca="1">Tabela46[[#This Row],[Código do PO]]&amp;" - "&amp;Tabela46[[#This Row],[Nome do PO]]</f>
        <v>#REF!</v>
      </c>
      <c r="J514" s="24" t="s">
        <v>1025</v>
      </c>
    </row>
    <row r="515" spans="1:10" ht="30" x14ac:dyDescent="0.25">
      <c r="A515" s="20" t="e">
        <f ca="1">TEXT(Tabela46[[#This Row],[Código da Categoria]],"000")&amp;"."&amp;TEXT(Tabela46[[#This Row],[Código do Objeto]],"00000")</f>
        <v>#REF!</v>
      </c>
      <c r="B515" s="21" t="e">
        <f>VLOOKUP(Tabela46[[#This Row],[Categoria]],[1]!Tabela4[#Data],2,FALSE)</f>
        <v>#REF!</v>
      </c>
      <c r="C515" s="22" t="str">
        <f t="shared" si="3"/>
        <v>B1:B515</v>
      </c>
      <c r="D515" s="23">
        <f ca="1">COUNTIF(INDIRECT(Tabela46[[#This Row],[Aux01]]),Tabela46[[#This Row],[Código da Categoria]])</f>
        <v>242</v>
      </c>
      <c r="E515" s="22" t="s">
        <v>1021</v>
      </c>
      <c r="F515" s="22" t="s">
        <v>1026</v>
      </c>
      <c r="G515" s="22" t="s">
        <v>150</v>
      </c>
      <c r="H515" s="24" t="str">
        <f>Tabela46[[#This Row],[Categoria]]&amp;" - "&amp;Tabela46[[#This Row],[Objeto]]</f>
        <v>Programas e Projetos (Benefícios Assistenciais) - Famílias do Galpão Extra</v>
      </c>
      <c r="I515" s="24" t="e">
        <f ca="1">Tabela46[[#This Row],[Código do PO]]&amp;" - "&amp;Tabela46[[#This Row],[Nome do PO]]</f>
        <v>#REF!</v>
      </c>
      <c r="J515" s="24" t="s">
        <v>1027</v>
      </c>
    </row>
    <row r="516" spans="1:10" ht="30" x14ac:dyDescent="0.25">
      <c r="A516" s="20" t="e">
        <f ca="1">TEXT(Tabela46[[#This Row],[Código da Categoria]],"000")&amp;"."&amp;TEXT(Tabela46[[#This Row],[Código do Objeto]],"00000")</f>
        <v>#REF!</v>
      </c>
      <c r="B516" s="21" t="e">
        <f>VLOOKUP(Tabela46[[#This Row],[Categoria]],[1]!Tabela4[#Data],2,FALSE)</f>
        <v>#REF!</v>
      </c>
      <c r="C516" s="22" t="str">
        <f t="shared" si="3"/>
        <v>B1:B516</v>
      </c>
      <c r="D516" s="23">
        <f ca="1">COUNTIF(INDIRECT(Tabela46[[#This Row],[Aux01]]),Tabela46[[#This Row],[Código da Categoria]])</f>
        <v>243</v>
      </c>
      <c r="E516" s="22" t="s">
        <v>1021</v>
      </c>
      <c r="F516" s="22" t="s">
        <v>1028</v>
      </c>
      <c r="G516" s="22" t="s">
        <v>150</v>
      </c>
      <c r="H516" s="24" t="str">
        <f>Tabela46[[#This Row],[Categoria]]&amp;" - "&amp;Tabela46[[#This Row],[Objeto]]</f>
        <v>Programas e Projetos (Benefícios Assistenciais) - Famílias do Boa Esperança</v>
      </c>
      <c r="I516" s="24" t="e">
        <f ca="1">Tabela46[[#This Row],[Código do PO]]&amp;" - "&amp;Tabela46[[#This Row],[Nome do PO]]</f>
        <v>#REF!</v>
      </c>
      <c r="J516" s="24" t="s">
        <v>1029</v>
      </c>
    </row>
    <row r="517" spans="1:10" ht="30" x14ac:dyDescent="0.25">
      <c r="A517" s="20" t="e">
        <f ca="1">TEXT(Tabela46[[#This Row],[Código da Categoria]],"000")&amp;"."&amp;TEXT(Tabela46[[#This Row],[Código do Objeto]],"00000")</f>
        <v>#REF!</v>
      </c>
      <c r="B517" s="21" t="e">
        <f>VLOOKUP(Tabela46[[#This Row],[Categoria]],[1]!Tabela4[#Data],2,FALSE)</f>
        <v>#REF!</v>
      </c>
      <c r="C517" s="22" t="str">
        <f t="shared" si="3"/>
        <v>B1:B517</v>
      </c>
      <c r="D517" s="23">
        <f ca="1">COUNTIF(INDIRECT(Tabela46[[#This Row],[Aux01]]),Tabela46[[#This Row],[Código da Categoria]])</f>
        <v>244</v>
      </c>
      <c r="E517" s="22" t="s">
        <v>1021</v>
      </c>
      <c r="F517" s="22" t="s">
        <v>1030</v>
      </c>
      <c r="G517" s="22" t="s">
        <v>185</v>
      </c>
      <c r="H517" s="24" t="str">
        <f>Tabela46[[#This Row],[Categoria]]&amp;" - "&amp;Tabela46[[#This Row],[Objeto]]</f>
        <v>Programas e Projetos (Benefícios Assistenciais) - Auxilio transporte para medidas socioeducativas</v>
      </c>
      <c r="I517" s="24" t="e">
        <f ca="1">Tabela46[[#This Row],[Código do PO]]&amp;" - "&amp;Tabela46[[#This Row],[Nome do PO]]</f>
        <v>#REF!</v>
      </c>
      <c r="J517" s="24" t="s">
        <v>1031</v>
      </c>
    </row>
    <row r="518" spans="1:10" ht="30" x14ac:dyDescent="0.25">
      <c r="A518" s="20" t="e">
        <f ca="1">TEXT(Tabela46[[#This Row],[Código da Categoria]],"000")&amp;"."&amp;TEXT(Tabela46[[#This Row],[Código do Objeto]],"00000")</f>
        <v>#REF!</v>
      </c>
      <c r="B518" s="21" t="e">
        <f>VLOOKUP(Tabela46[[#This Row],[Categoria]],[1]!Tabela4[#Data],2,FALSE)</f>
        <v>#REF!</v>
      </c>
      <c r="C518" s="22" t="str">
        <f t="shared" si="3"/>
        <v>B1:B518</v>
      </c>
      <c r="D518" s="23">
        <f ca="1">COUNTIF(INDIRECT(Tabela46[[#This Row],[Aux01]]),Tabela46[[#This Row],[Código da Categoria]])</f>
        <v>245</v>
      </c>
      <c r="E518" s="22" t="s">
        <v>1021</v>
      </c>
      <c r="F518" s="22" t="s">
        <v>1032</v>
      </c>
      <c r="G518" s="22" t="s">
        <v>143</v>
      </c>
      <c r="H518" s="24" t="str">
        <f>Tabela46[[#This Row],[Categoria]]&amp;" - "&amp;Tabela46[[#This Row],[Objeto]]</f>
        <v>Programas e Projetos (Benefícios Assistenciais) - Gratuidade para Estudantes</v>
      </c>
      <c r="I518" s="24" t="e">
        <f ca="1">Tabela46[[#This Row],[Código do PO]]&amp;" - "&amp;Tabela46[[#This Row],[Nome do PO]]</f>
        <v>#REF!</v>
      </c>
      <c r="J518" s="24" t="s">
        <v>1033</v>
      </c>
    </row>
    <row r="519" spans="1:10" ht="30" x14ac:dyDescent="0.25">
      <c r="A519" s="20" t="e">
        <f ca="1">TEXT(Tabela46[[#This Row],[Código da Categoria]],"000")&amp;"."&amp;TEXT(Tabela46[[#This Row],[Código do Objeto]],"00000")</f>
        <v>#REF!</v>
      </c>
      <c r="B519" s="21" t="e">
        <f>VLOOKUP(Tabela46[[#This Row],[Categoria]],[1]!Tabela4[#Data],2,FALSE)</f>
        <v>#REF!</v>
      </c>
      <c r="C519" s="22" t="str">
        <f t="shared" si="3"/>
        <v>B1:B519</v>
      </c>
      <c r="D519" s="23">
        <f ca="1">COUNTIF(INDIRECT(Tabela46[[#This Row],[Aux01]]),Tabela46[[#This Row],[Código da Categoria]])</f>
        <v>246</v>
      </c>
      <c r="E519" s="22" t="s">
        <v>1021</v>
      </c>
      <c r="F519" s="22" t="s">
        <v>1034</v>
      </c>
      <c r="G519" s="22" t="s">
        <v>143</v>
      </c>
      <c r="H519" s="24" t="str">
        <f>Tabela46[[#This Row],[Categoria]]&amp;" - "&amp;Tabela46[[#This Row],[Objeto]]</f>
        <v>Programas e Projetos (Benefícios Assistenciais) - Gratuidade para Deficientes</v>
      </c>
      <c r="I519" s="24" t="e">
        <f ca="1">Tabela46[[#This Row],[Código do PO]]&amp;" - "&amp;Tabela46[[#This Row],[Nome do PO]]</f>
        <v>#REF!</v>
      </c>
      <c r="J519" s="24" t="s">
        <v>1035</v>
      </c>
    </row>
    <row r="520" spans="1:10" ht="30" x14ac:dyDescent="0.25">
      <c r="A520" s="20" t="e">
        <f ca="1">TEXT(Tabela46[[#This Row],[Código da Categoria]],"000")&amp;"."&amp;TEXT(Tabela46[[#This Row],[Código do Objeto]],"00000")</f>
        <v>#REF!</v>
      </c>
      <c r="B520" s="21" t="e">
        <f>VLOOKUP(Tabela46[[#This Row],[Categoria]],[1]!Tabela4[#Data],2,FALSE)</f>
        <v>#REF!</v>
      </c>
      <c r="C520" s="22" t="str">
        <f t="shared" si="3"/>
        <v>B1:B520</v>
      </c>
      <c r="D520" s="23">
        <f ca="1">COUNTIF(INDIRECT(Tabela46[[#This Row],[Aux01]]),Tabela46[[#This Row],[Código da Categoria]])</f>
        <v>247</v>
      </c>
      <c r="E520" s="22" t="s">
        <v>1021</v>
      </c>
      <c r="F520" s="22" t="s">
        <v>1036</v>
      </c>
      <c r="G520" s="22" t="s">
        <v>150</v>
      </c>
      <c r="H520" s="24" t="str">
        <f>Tabela46[[#This Row],[Categoria]]&amp;" - "&amp;Tabela46[[#This Row],[Objeto]]</f>
        <v>Programas e Projetos (Benefícios Assistenciais) - Benefício Emergencial de Cestas Básicas</v>
      </c>
      <c r="I520" s="24" t="e">
        <f ca="1">Tabela46[[#This Row],[Código do PO]]&amp;" - "&amp;Tabela46[[#This Row],[Nome do PO]]</f>
        <v>#REF!</v>
      </c>
      <c r="J520" s="24" t="s">
        <v>1037</v>
      </c>
    </row>
    <row r="521" spans="1:10" ht="45" x14ac:dyDescent="0.25">
      <c r="A521" s="20" t="e">
        <f ca="1">TEXT(Tabela46[[#This Row],[Código da Categoria]],"000")&amp;"."&amp;TEXT(Tabela46[[#This Row],[Código do Objeto]],"00000")</f>
        <v>#REF!</v>
      </c>
      <c r="B521" s="21" t="e">
        <f>VLOOKUP(Tabela46[[#This Row],[Categoria]],[1]!Tabela4[#Data],2,FALSE)</f>
        <v>#REF!</v>
      </c>
      <c r="C521" s="22" t="str">
        <f t="shared" si="3"/>
        <v>B1:B521</v>
      </c>
      <c r="D521" s="23">
        <f ca="1">COUNTIF(INDIRECT(Tabela46[[#This Row],[Aux01]]),Tabela46[[#This Row],[Código da Categoria]])</f>
        <v>248</v>
      </c>
      <c r="E521" s="22" t="s">
        <v>1021</v>
      </c>
      <c r="F521" s="22" t="s">
        <v>1038</v>
      </c>
      <c r="G521" s="22" t="s">
        <v>150</v>
      </c>
      <c r="H521" s="24" t="str">
        <f>Tabela46[[#This Row],[Categoria]]&amp;" - "&amp;Tabela46[[#This Row],[Objeto]]</f>
        <v>Programas e Projetos (Benefícios Assistenciais) - Inclusão de Pacientes da Saúde Mental</v>
      </c>
      <c r="I521" s="24" t="e">
        <f ca="1">Tabela46[[#This Row],[Código do PO]]&amp;" - "&amp;Tabela46[[#This Row],[Nome do PO]]</f>
        <v>#REF!</v>
      </c>
      <c r="J521" s="24" t="s">
        <v>1039</v>
      </c>
    </row>
    <row r="522" spans="1:10" x14ac:dyDescent="0.25">
      <c r="A522" s="20" t="e">
        <f ca="1">TEXT(Tabela46[[#This Row],[Código da Categoria]],"000")&amp;"."&amp;TEXT(Tabela46[[#This Row],[Código do Objeto]],"00000")</f>
        <v>#REF!</v>
      </c>
      <c r="B522" s="21" t="e">
        <f>VLOOKUP(Tabela46[[#This Row],[Categoria]],[1]!Tabela4[#Data],2,FALSE)</f>
        <v>#REF!</v>
      </c>
      <c r="C522" s="22" t="str">
        <f t="shared" si="3"/>
        <v>B1:B522</v>
      </c>
      <c r="D522" s="23">
        <f ca="1">COUNTIF(INDIRECT(Tabela46[[#This Row],[Aux01]]),Tabela46[[#This Row],[Código da Categoria]])</f>
        <v>249</v>
      </c>
      <c r="E522" s="22" t="s">
        <v>1040</v>
      </c>
      <c r="F522" s="22" t="s">
        <v>1041</v>
      </c>
      <c r="G522" s="22" t="s">
        <v>143</v>
      </c>
      <c r="H522" s="24" t="str">
        <f>Tabela46[[#This Row],[Categoria]]&amp;" - "&amp;Tabela46[[#This Row],[Objeto]]</f>
        <v>Sentenças Judiciais e Bloqueios - Precatórios</v>
      </c>
      <c r="I522" s="24" t="e">
        <f ca="1">Tabela46[[#This Row],[Código do PO]]&amp;" - "&amp;Tabela46[[#This Row],[Nome do PO]]</f>
        <v>#REF!</v>
      </c>
      <c r="J522" s="24" t="s">
        <v>1042</v>
      </c>
    </row>
    <row r="523" spans="1:10" x14ac:dyDescent="0.25">
      <c r="A523" s="20" t="e">
        <f ca="1">TEXT(Tabela46[[#This Row],[Código da Categoria]],"000")&amp;"."&amp;TEXT(Tabela46[[#This Row],[Código do Objeto]],"00000")</f>
        <v>#REF!</v>
      </c>
      <c r="B523" s="21" t="e">
        <f>VLOOKUP(Tabela46[[#This Row],[Categoria]],[1]!Tabela4[#Data],2,FALSE)</f>
        <v>#REF!</v>
      </c>
      <c r="C523" s="22" t="str">
        <f t="shared" si="3"/>
        <v>B1:B523</v>
      </c>
      <c r="D523" s="23">
        <f ca="1">COUNTIF(INDIRECT(Tabela46[[#This Row],[Aux01]]),Tabela46[[#This Row],[Código da Categoria]])</f>
        <v>250</v>
      </c>
      <c r="E523" s="22" t="s">
        <v>1040</v>
      </c>
      <c r="F523" s="22" t="s">
        <v>1043</v>
      </c>
      <c r="G523" s="22" t="s">
        <v>143</v>
      </c>
      <c r="H523" s="24" t="str">
        <f>Tabela46[[#This Row],[Categoria]]&amp;" - "&amp;Tabela46[[#This Row],[Objeto]]</f>
        <v>Sentenças Judiciais e Bloqueios - Arrestos</v>
      </c>
      <c r="I523" s="24" t="e">
        <f ca="1">Tabela46[[#This Row],[Código do PO]]&amp;" - "&amp;Tabela46[[#This Row],[Nome do PO]]</f>
        <v>#REF!</v>
      </c>
      <c r="J523" s="24" t="s">
        <v>1044</v>
      </c>
    </row>
    <row r="524" spans="1:10" ht="30" x14ac:dyDescent="0.25">
      <c r="A524" s="20" t="e">
        <f ca="1">TEXT(Tabela46[[#This Row],[Código da Categoria]],"000")&amp;"."&amp;TEXT(Tabela46[[#This Row],[Código do Objeto]],"00000")</f>
        <v>#REF!</v>
      </c>
      <c r="B524" s="21" t="e">
        <f>VLOOKUP(Tabela46[[#This Row],[Categoria]],[1]!Tabela4[#Data],2,FALSE)</f>
        <v>#REF!</v>
      </c>
      <c r="C524" s="22" t="str">
        <f t="shared" si="3"/>
        <v>B1:B524</v>
      </c>
      <c r="D524" s="23">
        <f ca="1">COUNTIF(INDIRECT(Tabela46[[#This Row],[Aux01]]),Tabela46[[#This Row],[Código da Categoria]])</f>
        <v>251</v>
      </c>
      <c r="E524" s="22" t="s">
        <v>1040</v>
      </c>
      <c r="F524" s="22" t="s">
        <v>1045</v>
      </c>
      <c r="G524" s="22" t="s">
        <v>143</v>
      </c>
      <c r="H524" s="24" t="str">
        <f>Tabela46[[#This Row],[Categoria]]&amp;" - "&amp;Tabela46[[#This Row],[Objeto]]</f>
        <v>Sentenças Judiciais e Bloqueios - Guias de Depósito Judicial</v>
      </c>
      <c r="I524" s="24" t="e">
        <f ca="1">Tabela46[[#This Row],[Código do PO]]&amp;" - "&amp;Tabela46[[#This Row],[Nome do PO]]</f>
        <v>#REF!</v>
      </c>
      <c r="J524" s="24" t="s">
        <v>1046</v>
      </c>
    </row>
    <row r="525" spans="1:10" x14ac:dyDescent="0.25">
      <c r="A525" s="20" t="e">
        <f ca="1">TEXT(Tabela46[[#This Row],[Código da Categoria]],"000")&amp;"."&amp;TEXT(Tabela46[[#This Row],[Código do Objeto]],"00000")</f>
        <v>#REF!</v>
      </c>
      <c r="B525" s="21" t="e">
        <f>VLOOKUP(Tabela46[[#This Row],[Categoria]],[1]!Tabela4[#Data],2,FALSE)</f>
        <v>#REF!</v>
      </c>
      <c r="C525" s="22" t="str">
        <f t="shared" si="3"/>
        <v>B1:B525</v>
      </c>
      <c r="D525" s="23">
        <f ca="1">COUNTIF(INDIRECT(Tabela46[[#This Row],[Aux01]]),Tabela46[[#This Row],[Código da Categoria]])</f>
        <v>252</v>
      </c>
      <c r="E525" s="22" t="s">
        <v>1040</v>
      </c>
      <c r="F525" s="22" t="s">
        <v>1047</v>
      </c>
      <c r="G525" s="22" t="s">
        <v>143</v>
      </c>
      <c r="H525" s="24" t="str">
        <f>Tabela46[[#This Row],[Categoria]]&amp;" - "&amp;Tabela46[[#This Row],[Objeto]]</f>
        <v>Sentenças Judiciais e Bloqueios - Ações Trabalhistas</v>
      </c>
      <c r="I525" s="24" t="e">
        <f ca="1">Tabela46[[#This Row],[Código do PO]]&amp;" - "&amp;Tabela46[[#This Row],[Nome do PO]]</f>
        <v>#REF!</v>
      </c>
      <c r="J525" s="24" t="s">
        <v>1048</v>
      </c>
    </row>
    <row r="526" spans="1:10" x14ac:dyDescent="0.25">
      <c r="A526" s="20" t="e">
        <f ca="1">TEXT(Tabela46[[#This Row],[Código da Categoria]],"000")&amp;"."&amp;TEXT(Tabela46[[#This Row],[Código do Objeto]],"00000")</f>
        <v>#REF!</v>
      </c>
      <c r="B526" s="21" t="e">
        <f>VLOOKUP(Tabela46[[#This Row],[Categoria]],[1]!Tabela4[#Data],2,FALSE)</f>
        <v>#REF!</v>
      </c>
      <c r="C526" s="22" t="str">
        <f t="shared" si="3"/>
        <v>B1:B526</v>
      </c>
      <c r="D526" s="23">
        <f ca="1">COUNTIF(INDIRECT(Tabela46[[#This Row],[Aux01]]),Tabela46[[#This Row],[Código da Categoria]])</f>
        <v>253</v>
      </c>
      <c r="E526" s="22" t="s">
        <v>1040</v>
      </c>
      <c r="F526" s="22" t="s">
        <v>1049</v>
      </c>
      <c r="G526" s="22" t="s">
        <v>143</v>
      </c>
      <c r="H526" s="24" t="str">
        <f>Tabela46[[#This Row],[Categoria]]&amp;" - "&amp;Tabela46[[#This Row],[Objeto]]</f>
        <v>Sentenças Judiciais e Bloqueios - Ações Cíveis</v>
      </c>
      <c r="I526" s="24" t="e">
        <f ca="1">Tabela46[[#This Row],[Código do PO]]&amp;" - "&amp;Tabela46[[#This Row],[Nome do PO]]</f>
        <v>#REF!</v>
      </c>
      <c r="J526" s="24" t="s">
        <v>1050</v>
      </c>
    </row>
    <row r="527" spans="1:10" ht="45" x14ac:dyDescent="0.25">
      <c r="A527" s="20" t="e">
        <f ca="1">TEXT(Tabela46[[#This Row],[Código da Categoria]],"000")&amp;"."&amp;TEXT(Tabela46[[#This Row],[Código do Objeto]],"00000")</f>
        <v>#REF!</v>
      </c>
      <c r="B527" s="21" t="e">
        <f>VLOOKUP(Tabela46[[#This Row],[Categoria]],[1]!Tabela4[#Data],2,FALSE)</f>
        <v>#REF!</v>
      </c>
      <c r="C527" s="22" t="str">
        <f t="shared" si="3"/>
        <v>B1:B527</v>
      </c>
      <c r="D527" s="23">
        <f ca="1">COUNTIF(INDIRECT(Tabela46[[#This Row],[Aux01]]),Tabela46[[#This Row],[Código da Categoria]])</f>
        <v>254</v>
      </c>
      <c r="E527" s="22" t="s">
        <v>1051</v>
      </c>
      <c r="F527" s="22" t="s">
        <v>1052</v>
      </c>
      <c r="G527" s="22" t="s">
        <v>143</v>
      </c>
      <c r="H527" s="24" t="str">
        <f>Tabela46[[#This Row],[Categoria]]&amp;" - "&amp;Tabela46[[#This Row],[Objeto]]</f>
        <v>Serviços (Outros) - Topografia</v>
      </c>
      <c r="I527" s="24" t="e">
        <f ca="1">Tabela46[[#This Row],[Código do PO]]&amp;" - "&amp;Tabela46[[#This Row],[Nome do PO]]</f>
        <v>#REF!</v>
      </c>
      <c r="J527" s="24" t="s">
        <v>1053</v>
      </c>
    </row>
    <row r="528" spans="1:10" x14ac:dyDescent="0.25">
      <c r="A528" s="20" t="e">
        <f ca="1">TEXT(Tabela46[[#This Row],[Código da Categoria]],"000")&amp;"."&amp;TEXT(Tabela46[[#This Row],[Código do Objeto]],"00000")</f>
        <v>#REF!</v>
      </c>
      <c r="B528" s="21" t="e">
        <f>VLOOKUP(Tabela46[[#This Row],[Categoria]],[1]!Tabela4[#Data],2,FALSE)</f>
        <v>#REF!</v>
      </c>
      <c r="C528" s="22" t="str">
        <f t="shared" si="3"/>
        <v>B1:B528</v>
      </c>
      <c r="D528" s="23">
        <f ca="1">COUNTIF(INDIRECT(Tabela46[[#This Row],[Aux01]]),Tabela46[[#This Row],[Código da Categoria]])</f>
        <v>255</v>
      </c>
      <c r="E528" s="22" t="s">
        <v>1051</v>
      </c>
      <c r="F528" s="22" t="s">
        <v>222</v>
      </c>
      <c r="G528" s="22" t="s">
        <v>143</v>
      </c>
      <c r="H528" s="24" t="str">
        <f>Tabela46[[#This Row],[Categoria]]&amp;" - "&amp;Tabela46[[#This Row],[Objeto]]</f>
        <v>Serviços (Outros) - Prevenção de Incêndio</v>
      </c>
      <c r="I528" s="24" t="e">
        <f ca="1">Tabela46[[#This Row],[Código do PO]]&amp;" - "&amp;Tabela46[[#This Row],[Nome do PO]]</f>
        <v>#REF!</v>
      </c>
      <c r="J528" s="24" t="s">
        <v>1054</v>
      </c>
    </row>
    <row r="529" spans="1:10" ht="30" x14ac:dyDescent="0.25">
      <c r="A529" s="20" t="e">
        <f ca="1">TEXT(Tabela46[[#This Row],[Código da Categoria]],"000")&amp;"."&amp;TEXT(Tabela46[[#This Row],[Código do Objeto]],"00000")</f>
        <v>#REF!</v>
      </c>
      <c r="B529" s="21" t="e">
        <f>VLOOKUP(Tabela46[[#This Row],[Categoria]],[1]!Tabela4[#Data],2,FALSE)</f>
        <v>#REF!</v>
      </c>
      <c r="C529" s="22" t="str">
        <f t="shared" si="3"/>
        <v>B1:B529</v>
      </c>
      <c r="D529" s="23">
        <f ca="1">COUNTIF(INDIRECT(Tabela46[[#This Row],[Aux01]]),Tabela46[[#This Row],[Código da Categoria]])</f>
        <v>256</v>
      </c>
      <c r="E529" s="22" t="s">
        <v>1051</v>
      </c>
      <c r="F529" s="22" t="s">
        <v>494</v>
      </c>
      <c r="G529" s="22" t="s">
        <v>143</v>
      </c>
      <c r="H529" s="24" t="str">
        <f>Tabela46[[#This Row],[Categoria]]&amp;" - "&amp;Tabela46[[#This Row],[Objeto]]</f>
        <v>Serviços (Outros) - Higienização de Coletes e Uniformes</v>
      </c>
      <c r="I529" s="24" t="e">
        <f ca="1">Tabela46[[#This Row],[Código do PO]]&amp;" - "&amp;Tabela46[[#This Row],[Nome do PO]]</f>
        <v>#REF!</v>
      </c>
      <c r="J529" s="24" t="s">
        <v>1055</v>
      </c>
    </row>
    <row r="530" spans="1:10" ht="30" x14ac:dyDescent="0.25">
      <c r="A530" s="20" t="e">
        <f ca="1">TEXT(Tabela46[[#This Row],[Código da Categoria]],"000")&amp;"."&amp;TEXT(Tabela46[[#This Row],[Código do Objeto]],"00000")</f>
        <v>#REF!</v>
      </c>
      <c r="B530" s="21" t="e">
        <f>VLOOKUP(Tabela46[[#This Row],[Categoria]],[1]!Tabela4[#Data],2,FALSE)</f>
        <v>#REF!</v>
      </c>
      <c r="C530" s="22" t="str">
        <f t="shared" ref="C530:C593" si="4">TEXT("B1:B",0)&amp;TEXT(ROW(),0)</f>
        <v>B1:B530</v>
      </c>
      <c r="D530" s="23">
        <f ca="1">COUNTIF(INDIRECT(Tabela46[[#This Row],[Aux01]]),Tabela46[[#This Row],[Código da Categoria]])</f>
        <v>257</v>
      </c>
      <c r="E530" s="22" t="s">
        <v>1051</v>
      </c>
      <c r="F530" s="22" t="s">
        <v>1056</v>
      </c>
      <c r="G530" s="22" t="s">
        <v>143</v>
      </c>
      <c r="H530" s="24" t="str">
        <f>Tabela46[[#This Row],[Categoria]]&amp;" - "&amp;Tabela46[[#This Row],[Objeto]]</f>
        <v>Serviços (Outros) - Dedetização</v>
      </c>
      <c r="I530" s="24" t="e">
        <f ca="1">Tabela46[[#This Row],[Código do PO]]&amp;" - "&amp;Tabela46[[#This Row],[Nome do PO]]</f>
        <v>#REF!</v>
      </c>
      <c r="J530" s="24" t="s">
        <v>1057</v>
      </c>
    </row>
    <row r="531" spans="1:10" ht="30" x14ac:dyDescent="0.25">
      <c r="A531" s="20" t="e">
        <f ca="1">TEXT(Tabela46[[#This Row],[Código da Categoria]],"000")&amp;"."&amp;TEXT(Tabela46[[#This Row],[Código do Objeto]],"00000")</f>
        <v>#REF!</v>
      </c>
      <c r="B531" s="21" t="e">
        <f>VLOOKUP(Tabela46[[#This Row],[Categoria]],[1]!Tabela4[#Data],2,FALSE)</f>
        <v>#REF!</v>
      </c>
      <c r="C531" s="22" t="str">
        <f t="shared" si="4"/>
        <v>B1:B531</v>
      </c>
      <c r="D531" s="23">
        <f ca="1">COUNTIF(INDIRECT(Tabela46[[#This Row],[Aux01]]),Tabela46[[#This Row],[Código da Categoria]])</f>
        <v>258</v>
      </c>
      <c r="E531" s="22" t="s">
        <v>1051</v>
      </c>
      <c r="F531" s="22" t="s">
        <v>340</v>
      </c>
      <c r="G531" s="22" t="s">
        <v>185</v>
      </c>
      <c r="H531" s="24" t="str">
        <f>Tabela46[[#This Row],[Categoria]]&amp;" - "&amp;Tabela46[[#This Row],[Objeto]]</f>
        <v>Serviços (Outros) - Exames e Diagnósticos</v>
      </c>
      <c r="I531" s="24" t="e">
        <f ca="1">Tabela46[[#This Row],[Código do PO]]&amp;" - "&amp;Tabela46[[#This Row],[Nome do PO]]</f>
        <v>#REF!</v>
      </c>
      <c r="J531" s="24" t="s">
        <v>1058</v>
      </c>
    </row>
    <row r="532" spans="1:10" x14ac:dyDescent="0.25">
      <c r="A532" s="20" t="e">
        <f ca="1">TEXT(Tabela46[[#This Row],[Código da Categoria]],"000")&amp;"."&amp;TEXT(Tabela46[[#This Row],[Código do Objeto]],"00000")</f>
        <v>#REF!</v>
      </c>
      <c r="B532" s="21" t="e">
        <f>VLOOKUP(Tabela46[[#This Row],[Categoria]],[1]!Tabela4[#Data],2,FALSE)</f>
        <v>#REF!</v>
      </c>
      <c r="C532" s="22" t="str">
        <f t="shared" si="4"/>
        <v>B1:B532</v>
      </c>
      <c r="D532" s="23">
        <f ca="1">COUNTIF(INDIRECT(Tabela46[[#This Row],[Aux01]]),Tabela46[[#This Row],[Código da Categoria]])</f>
        <v>259</v>
      </c>
      <c r="E532" s="22" t="s">
        <v>1051</v>
      </c>
      <c r="F532" s="22" t="s">
        <v>1059</v>
      </c>
      <c r="G532" s="22" t="s">
        <v>143</v>
      </c>
      <c r="H532" s="24" t="str">
        <f>Tabela46[[#This Row],[Categoria]]&amp;" - "&amp;Tabela46[[#This Row],[Objeto]]</f>
        <v>Serviços (Outros) - Seguro de Veículos</v>
      </c>
      <c r="I532" s="24" t="e">
        <f ca="1">Tabela46[[#This Row],[Código do PO]]&amp;" - "&amp;Tabela46[[#This Row],[Nome do PO]]</f>
        <v>#REF!</v>
      </c>
      <c r="J532" s="24" t="s">
        <v>1060</v>
      </c>
    </row>
    <row r="533" spans="1:10" ht="30" x14ac:dyDescent="0.25">
      <c r="A533" s="20" t="e">
        <f ca="1">TEXT(Tabela46[[#This Row],[Código da Categoria]],"000")&amp;"."&amp;TEXT(Tabela46[[#This Row],[Código do Objeto]],"00000")</f>
        <v>#REF!</v>
      </c>
      <c r="B533" s="21" t="e">
        <f>VLOOKUP(Tabela46[[#This Row],[Categoria]],[1]!Tabela4[#Data],2,FALSE)</f>
        <v>#REF!</v>
      </c>
      <c r="C533" s="22" t="str">
        <f t="shared" si="4"/>
        <v>B1:B533</v>
      </c>
      <c r="D533" s="23">
        <f ca="1">COUNTIF(INDIRECT(Tabela46[[#This Row],[Aux01]]),Tabela46[[#This Row],[Código da Categoria]])</f>
        <v>260</v>
      </c>
      <c r="E533" s="22" t="s">
        <v>1051</v>
      </c>
      <c r="F533" s="22" t="s">
        <v>1061</v>
      </c>
      <c r="G533" s="22" t="s">
        <v>143</v>
      </c>
      <c r="H533" s="24" t="str">
        <f>Tabela46[[#This Row],[Categoria]]&amp;" - "&amp;Tabela46[[#This Row],[Objeto]]</f>
        <v>Serviços (Outros) - Honorários Advocatícios</v>
      </c>
      <c r="I533" s="24" t="e">
        <f ca="1">Tabela46[[#This Row],[Código do PO]]&amp;" - "&amp;Tabela46[[#This Row],[Nome do PO]]</f>
        <v>#REF!</v>
      </c>
      <c r="J533" s="24" t="s">
        <v>1062</v>
      </c>
    </row>
    <row r="534" spans="1:10" ht="30" x14ac:dyDescent="0.25">
      <c r="A534" s="20" t="e">
        <f ca="1">TEXT(Tabela46[[#This Row],[Código da Categoria]],"000")&amp;"."&amp;TEXT(Tabela46[[#This Row],[Código do Objeto]],"00000")</f>
        <v>#REF!</v>
      </c>
      <c r="B534" s="21" t="e">
        <f>VLOOKUP(Tabela46[[#This Row],[Categoria]],[1]!Tabela4[#Data],2,FALSE)</f>
        <v>#REF!</v>
      </c>
      <c r="C534" s="22" t="str">
        <f t="shared" si="4"/>
        <v>B1:B534</v>
      </c>
      <c r="D534" s="23">
        <f ca="1">COUNTIF(INDIRECT(Tabela46[[#This Row],[Aux01]]),Tabela46[[#This Row],[Código da Categoria]])</f>
        <v>261</v>
      </c>
      <c r="E534" s="22" t="s">
        <v>1051</v>
      </c>
      <c r="F534" s="22" t="s">
        <v>1063</v>
      </c>
      <c r="G534" s="22" t="s">
        <v>143</v>
      </c>
      <c r="H534" s="24" t="str">
        <f>Tabela46[[#This Row],[Categoria]]&amp;" - "&amp;Tabela46[[#This Row],[Objeto]]</f>
        <v>Serviços (Outros) - Montagem e Desmontagem de Equipamentos</v>
      </c>
      <c r="I534" s="24" t="e">
        <f ca="1">Tabela46[[#This Row],[Código do PO]]&amp;" - "&amp;Tabela46[[#This Row],[Nome do PO]]</f>
        <v>#REF!</v>
      </c>
      <c r="J534" s="24" t="s">
        <v>1064</v>
      </c>
    </row>
    <row r="535" spans="1:10" ht="30" x14ac:dyDescent="0.25">
      <c r="A535" s="20" t="e">
        <f ca="1">TEXT(Tabela46[[#This Row],[Código da Categoria]],"000")&amp;"."&amp;TEXT(Tabela46[[#This Row],[Código do Objeto]],"00000")</f>
        <v>#REF!</v>
      </c>
      <c r="B535" s="21" t="e">
        <f>VLOOKUP(Tabela46[[#This Row],[Categoria]],[1]!Tabela4[#Data],2,FALSE)</f>
        <v>#REF!</v>
      </c>
      <c r="C535" s="22" t="str">
        <f t="shared" si="4"/>
        <v>B1:B535</v>
      </c>
      <c r="D535" s="23">
        <f ca="1">COUNTIF(INDIRECT(Tabela46[[#This Row],[Aux01]]),Tabela46[[#This Row],[Código da Categoria]])</f>
        <v>262</v>
      </c>
      <c r="E535" s="22" t="s">
        <v>1051</v>
      </c>
      <c r="F535" s="22" t="s">
        <v>408</v>
      </c>
      <c r="G535" s="22" t="s">
        <v>143</v>
      </c>
      <c r="H535" s="24" t="str">
        <f>Tabela46[[#This Row],[Categoria]]&amp;" - "&amp;Tabela46[[#This Row],[Objeto]]</f>
        <v>Serviços (Outros) - Serviços de Consultoria, Assessoria e Apoio</v>
      </c>
      <c r="I535" s="24" t="e">
        <f ca="1">Tabela46[[#This Row],[Código do PO]]&amp;" - "&amp;Tabela46[[#This Row],[Nome do PO]]</f>
        <v>#REF!</v>
      </c>
      <c r="J535" s="24" t="s">
        <v>1065</v>
      </c>
    </row>
    <row r="536" spans="1:10" ht="30" x14ac:dyDescent="0.25">
      <c r="A536" s="20" t="e">
        <f ca="1">TEXT(Tabela46[[#This Row],[Código da Categoria]],"000")&amp;"."&amp;TEXT(Tabela46[[#This Row],[Código do Objeto]],"00000")</f>
        <v>#REF!</v>
      </c>
      <c r="B536" s="21" t="e">
        <f>VLOOKUP(Tabela46[[#This Row],[Categoria]],[1]!Tabela4[#Data],2,FALSE)</f>
        <v>#REF!</v>
      </c>
      <c r="C536" s="22" t="str">
        <f t="shared" si="4"/>
        <v>B1:B536</v>
      </c>
      <c r="D536" s="23">
        <f ca="1">COUNTIF(INDIRECT(Tabela46[[#This Row],[Aux01]]),Tabela46[[#This Row],[Código da Categoria]])</f>
        <v>263</v>
      </c>
      <c r="E536" s="22" t="s">
        <v>1051</v>
      </c>
      <c r="F536" s="22" t="s">
        <v>1066</v>
      </c>
      <c r="G536" s="22" t="s">
        <v>143</v>
      </c>
      <c r="H536" s="24" t="str">
        <f>Tabela46[[#This Row],[Categoria]]&amp;" - "&amp;Tabela46[[#This Row],[Objeto]]</f>
        <v>Serviços (Outros) - Catálogos e Bancos de Preços</v>
      </c>
      <c r="I536" s="24" t="e">
        <f ca="1">Tabela46[[#This Row],[Código do PO]]&amp;" - "&amp;Tabela46[[#This Row],[Nome do PO]]</f>
        <v>#REF!</v>
      </c>
      <c r="J536" s="24" t="s">
        <v>1067</v>
      </c>
    </row>
    <row r="537" spans="1:10" ht="30" x14ac:dyDescent="0.25">
      <c r="A537" s="20" t="e">
        <f ca="1">TEXT(Tabela46[[#This Row],[Código da Categoria]],"000")&amp;"."&amp;TEXT(Tabela46[[#This Row],[Código do Objeto]],"00000")</f>
        <v>#REF!</v>
      </c>
      <c r="B537" s="21" t="e">
        <f>VLOOKUP(Tabela46[[#This Row],[Categoria]],[1]!Tabela4[#Data],2,FALSE)</f>
        <v>#REF!</v>
      </c>
      <c r="C537" s="22" t="str">
        <f t="shared" si="4"/>
        <v>B1:B537</v>
      </c>
      <c r="D537" s="23">
        <f ca="1">COUNTIF(INDIRECT(Tabela46[[#This Row],[Aux01]]),Tabela46[[#This Row],[Código da Categoria]])</f>
        <v>264</v>
      </c>
      <c r="E537" s="22" t="s">
        <v>1051</v>
      </c>
      <c r="F537" s="22" t="s">
        <v>1068</v>
      </c>
      <c r="G537" s="22" t="s">
        <v>143</v>
      </c>
      <c r="H537" s="24" t="str">
        <f>Tabela46[[#This Row],[Categoria]]&amp;" - "&amp;Tabela46[[#This Row],[Objeto]]</f>
        <v>Serviços (Outros) - Projetos de Arquitetura e Engenharia</v>
      </c>
      <c r="I537" s="24" t="e">
        <f ca="1">Tabela46[[#This Row],[Código do PO]]&amp;" - "&amp;Tabela46[[#This Row],[Nome do PO]]</f>
        <v>#REF!</v>
      </c>
      <c r="J537" s="24" t="s">
        <v>1069</v>
      </c>
    </row>
    <row r="538" spans="1:10" x14ac:dyDescent="0.25">
      <c r="A538" s="20" t="e">
        <f ca="1">TEXT(Tabela46[[#This Row],[Código da Categoria]],"000")&amp;"."&amp;TEXT(Tabela46[[#This Row],[Código do Objeto]],"00000")</f>
        <v>#REF!</v>
      </c>
      <c r="B538" s="21" t="e">
        <f>VLOOKUP(Tabela46[[#This Row],[Categoria]],[1]!Tabela4[#Data],2,FALSE)</f>
        <v>#REF!</v>
      </c>
      <c r="C538" s="22" t="str">
        <f t="shared" si="4"/>
        <v>B1:B538</v>
      </c>
      <c r="D538" s="23">
        <f ca="1">COUNTIF(INDIRECT(Tabela46[[#This Row],[Aux01]]),Tabela46[[#This Row],[Código da Categoria]])</f>
        <v>265</v>
      </c>
      <c r="E538" s="22" t="s">
        <v>1051</v>
      </c>
      <c r="F538" s="22" t="s">
        <v>1070</v>
      </c>
      <c r="G538" s="22" t="s">
        <v>143</v>
      </c>
      <c r="H538" s="24" t="str">
        <f>Tabela46[[#This Row],[Categoria]]&amp;" - "&amp;Tabela46[[#This Row],[Objeto]]</f>
        <v>Serviços (Outros) - Cadastro Socioeconômico</v>
      </c>
      <c r="I538" s="24" t="e">
        <f ca="1">Tabela46[[#This Row],[Código do PO]]&amp;" - "&amp;Tabela46[[#This Row],[Nome do PO]]</f>
        <v>#REF!</v>
      </c>
      <c r="J538" s="24" t="s">
        <v>1071</v>
      </c>
    </row>
    <row r="539" spans="1:10" ht="60" x14ac:dyDescent="0.25">
      <c r="A539" s="20" t="e">
        <f ca="1">TEXT(Tabela46[[#This Row],[Código da Categoria]],"000")&amp;"."&amp;TEXT(Tabela46[[#This Row],[Código do Objeto]],"00000")</f>
        <v>#REF!</v>
      </c>
      <c r="B539" s="21" t="e">
        <f>VLOOKUP(Tabela46[[#This Row],[Categoria]],[1]!Tabela4[#Data],2,FALSE)</f>
        <v>#REF!</v>
      </c>
      <c r="C539" s="22" t="str">
        <f t="shared" si="4"/>
        <v>B1:B539</v>
      </c>
      <c r="D539" s="23">
        <f ca="1">COUNTIF(INDIRECT(Tabela46[[#This Row],[Aux01]]),Tabela46[[#This Row],[Código da Categoria]])</f>
        <v>266</v>
      </c>
      <c r="E539" s="22" t="s">
        <v>1051</v>
      </c>
      <c r="F539" s="22" t="s">
        <v>1072</v>
      </c>
      <c r="G539" s="22" t="s">
        <v>143</v>
      </c>
      <c r="H539" s="24" t="str">
        <f>Tabela46[[#This Row],[Categoria]]&amp;" - "&amp;Tabela46[[#This Row],[Objeto]]</f>
        <v>Serviços (Outros) - Pesquisa e Inovação</v>
      </c>
      <c r="I539" s="24" t="e">
        <f ca="1">Tabela46[[#This Row],[Código do PO]]&amp;" - "&amp;Tabela46[[#This Row],[Nome do PO]]</f>
        <v>#REF!</v>
      </c>
      <c r="J539" s="24" t="s">
        <v>1073</v>
      </c>
    </row>
    <row r="540" spans="1:10" ht="21.75" customHeight="1" x14ac:dyDescent="0.25">
      <c r="A540" s="20" t="e">
        <f ca="1">TEXT(Tabela46[[#This Row],[Código da Categoria]],"000")&amp;"."&amp;TEXT(Tabela46[[#This Row],[Código do Objeto]],"00000")</f>
        <v>#REF!</v>
      </c>
      <c r="B540" s="21" t="e">
        <f>VLOOKUP(Tabela46[[#This Row],[Categoria]],[1]!Tabela4[#Data],2,FALSE)</f>
        <v>#REF!</v>
      </c>
      <c r="C540" s="22" t="str">
        <f t="shared" si="4"/>
        <v>B1:B540</v>
      </c>
      <c r="D540" s="23">
        <f ca="1">COUNTIF(INDIRECT(Tabela46[[#This Row],[Aux01]]),Tabela46[[#This Row],[Código da Categoria]])</f>
        <v>267</v>
      </c>
      <c r="E540" s="22" t="s">
        <v>1051</v>
      </c>
      <c r="F540" s="22" t="s">
        <v>1074</v>
      </c>
      <c r="G540" s="22" t="s">
        <v>150</v>
      </c>
      <c r="H540" s="24" t="str">
        <f>Tabela46[[#This Row],[Categoria]]&amp;" - "&amp;Tabela46[[#This Row],[Objeto]]</f>
        <v>Serviços (Outros) - Pesquisa e Inovação (Contrapartida)</v>
      </c>
      <c r="I540" s="24" t="e">
        <f ca="1">Tabela46[[#This Row],[Código do PO]]&amp;" - "&amp;Tabela46[[#This Row],[Nome do PO]]</f>
        <v>#REF!</v>
      </c>
      <c r="J540" s="24" t="s">
        <v>512</v>
      </c>
    </row>
    <row r="541" spans="1:10" ht="30" x14ac:dyDescent="0.25">
      <c r="A541" s="20" t="e">
        <f ca="1">TEXT(Tabela46[[#This Row],[Código da Categoria]],"000")&amp;"."&amp;TEXT(Tabela46[[#This Row],[Código do Objeto]],"00000")</f>
        <v>#REF!</v>
      </c>
      <c r="B541" s="21" t="e">
        <f>VLOOKUP(Tabela46[[#This Row],[Categoria]],[1]!Tabela4[#Data],2,FALSE)</f>
        <v>#REF!</v>
      </c>
      <c r="C541" s="22" t="str">
        <f t="shared" si="4"/>
        <v>B1:B541</v>
      </c>
      <c r="D541" s="23">
        <f ca="1">COUNTIF(INDIRECT(Tabela46[[#This Row],[Aux01]]),Tabela46[[#This Row],[Código da Categoria]])</f>
        <v>268</v>
      </c>
      <c r="E541" s="22" t="s">
        <v>1051</v>
      </c>
      <c r="F541" s="22" t="s">
        <v>1075</v>
      </c>
      <c r="G541" s="22" t="s">
        <v>150</v>
      </c>
      <c r="H541" s="24" t="str">
        <f>Tabela46[[#This Row],[Categoria]]&amp;" - "&amp;Tabela46[[#This Row],[Objeto]]</f>
        <v>Serviços (Outros) - Cadastro Socioeconômico (Contrapartida)</v>
      </c>
      <c r="I541" s="24" t="e">
        <f ca="1">Tabela46[[#This Row],[Código do PO]]&amp;" - "&amp;Tabela46[[#This Row],[Nome do PO]]</f>
        <v>#REF!</v>
      </c>
      <c r="J541" s="24" t="s">
        <v>512</v>
      </c>
    </row>
    <row r="542" spans="1:10" ht="30" x14ac:dyDescent="0.25">
      <c r="A542" s="20" t="e">
        <f ca="1">TEXT(Tabela46[[#This Row],[Código da Categoria]],"000")&amp;"."&amp;TEXT(Tabela46[[#This Row],[Código do Objeto]],"00000")</f>
        <v>#REF!</v>
      </c>
      <c r="B542" s="21" t="e">
        <f>VLOOKUP(Tabela46[[#This Row],[Categoria]],[1]!Tabela4[#Data],2,FALSE)</f>
        <v>#REF!</v>
      </c>
      <c r="C542" s="22" t="str">
        <f t="shared" si="4"/>
        <v>B1:B542</v>
      </c>
      <c r="D542" s="23">
        <f ca="1">COUNTIF(INDIRECT(Tabela46[[#This Row],[Aux01]]),Tabela46[[#This Row],[Código da Categoria]])</f>
        <v>269</v>
      </c>
      <c r="E542" s="22" t="s">
        <v>1051</v>
      </c>
      <c r="F542" s="22" t="s">
        <v>1076</v>
      </c>
      <c r="G542" s="22" t="s">
        <v>143</v>
      </c>
      <c r="H542" s="24" t="str">
        <f>Tabela46[[#This Row],[Categoria]]&amp;" - "&amp;Tabela46[[#This Row],[Objeto]]</f>
        <v>Serviços (Outros) - Agenciamento e Gerenciamento de Viagens</v>
      </c>
      <c r="I542" s="24" t="e">
        <f ca="1">Tabela46[[#This Row],[Código do PO]]&amp;" - "&amp;Tabela46[[#This Row],[Nome do PO]]</f>
        <v>#REF!</v>
      </c>
      <c r="J542" s="24" t="s">
        <v>1077</v>
      </c>
    </row>
    <row r="543" spans="1:10" ht="30" x14ac:dyDescent="0.25">
      <c r="A543" s="20" t="e">
        <f ca="1">TEXT(Tabela46[[#This Row],[Código da Categoria]],"000")&amp;"."&amp;TEXT(Tabela46[[#This Row],[Código do Objeto]],"00000")</f>
        <v>#REF!</v>
      </c>
      <c r="B543" s="21" t="e">
        <f>VLOOKUP(Tabela46[[#This Row],[Categoria]],[1]!Tabela4[#Data],2,FALSE)</f>
        <v>#REF!</v>
      </c>
      <c r="C543" s="22" t="str">
        <f t="shared" si="4"/>
        <v>B1:B543</v>
      </c>
      <c r="D543" s="23">
        <f ca="1">COUNTIF(INDIRECT(Tabela46[[#This Row],[Aux01]]),Tabela46[[#This Row],[Código da Categoria]])</f>
        <v>270</v>
      </c>
      <c r="E543" s="22" t="s">
        <v>1051</v>
      </c>
      <c r="F543" s="22" t="s">
        <v>1078</v>
      </c>
      <c r="G543" s="22" t="s">
        <v>143</v>
      </c>
      <c r="H543" s="24" t="str">
        <f>Tabela46[[#This Row],[Categoria]]&amp;" - "&amp;Tabela46[[#This Row],[Objeto]]</f>
        <v>Serviços (Outros) - Artísticos e Culturais Individualizados</v>
      </c>
      <c r="I543" s="24" t="e">
        <f ca="1">Tabela46[[#This Row],[Código do PO]]&amp;" - "&amp;Tabela46[[#This Row],[Nome do PO]]</f>
        <v>#REF!</v>
      </c>
      <c r="J543" s="24" t="s">
        <v>1079</v>
      </c>
    </row>
    <row r="544" spans="1:10" ht="30" x14ac:dyDescent="0.25">
      <c r="A544" s="20" t="e">
        <f ca="1">TEXT(Tabela46[[#This Row],[Código da Categoria]],"000")&amp;"."&amp;TEXT(Tabela46[[#This Row],[Código do Objeto]],"00000")</f>
        <v>#REF!</v>
      </c>
      <c r="B544" s="21" t="e">
        <f>VLOOKUP(Tabela46[[#This Row],[Categoria]],[1]!Tabela4[#Data],2,FALSE)</f>
        <v>#REF!</v>
      </c>
      <c r="C544" s="22" t="str">
        <f t="shared" si="4"/>
        <v>B1:B544</v>
      </c>
      <c r="D544" s="23">
        <f ca="1">COUNTIF(INDIRECT(Tabela46[[#This Row],[Aux01]]),Tabela46[[#This Row],[Código da Categoria]])</f>
        <v>271</v>
      </c>
      <c r="E544" s="22" t="s">
        <v>1051</v>
      </c>
      <c r="F544" s="22" t="s">
        <v>1080</v>
      </c>
      <c r="G544" s="22" t="s">
        <v>143</v>
      </c>
      <c r="H544" s="24" t="str">
        <f>Tabela46[[#This Row],[Categoria]]&amp;" - "&amp;Tabela46[[#This Row],[Objeto]]</f>
        <v>Serviços (Outros) - Seguro de Vida</v>
      </c>
      <c r="I544" s="24" t="e">
        <f ca="1">Tabela46[[#This Row],[Código do PO]]&amp;" - "&amp;Tabela46[[#This Row],[Nome do PO]]</f>
        <v>#REF!</v>
      </c>
      <c r="J544" s="24" t="s">
        <v>1081</v>
      </c>
    </row>
    <row r="545" spans="1:10" ht="90" x14ac:dyDescent="0.25">
      <c r="A545" s="20" t="e">
        <f ca="1">TEXT(Tabela46[[#This Row],[Código da Categoria]],"000")&amp;"."&amp;TEXT(Tabela46[[#This Row],[Código do Objeto]],"00000")</f>
        <v>#REF!</v>
      </c>
      <c r="B545" s="21" t="e">
        <f>VLOOKUP(Tabela46[[#This Row],[Categoria]],[1]!Tabela4[#Data],2,FALSE)</f>
        <v>#REF!</v>
      </c>
      <c r="C545" s="22" t="str">
        <f t="shared" si="4"/>
        <v>B1:B545</v>
      </c>
      <c r="D545" s="23">
        <f ca="1">COUNTIF(INDIRECT(Tabela46[[#This Row],[Aux01]]),Tabela46[[#This Row],[Código da Categoria]])</f>
        <v>272</v>
      </c>
      <c r="E545" s="22" t="s">
        <v>1051</v>
      </c>
      <c r="F545" s="22" t="s">
        <v>1082</v>
      </c>
      <c r="G545" s="22" t="s">
        <v>143</v>
      </c>
      <c r="H545" s="24" t="str">
        <f>Tabela46[[#This Row],[Categoria]]&amp;" - "&amp;Tabela46[[#This Row],[Objeto]]</f>
        <v>Serviços (Outros) - Limpeza, Higienização e Sanitização</v>
      </c>
      <c r="I545" s="24" t="e">
        <f ca="1">Tabela46[[#This Row],[Código do PO]]&amp;" - "&amp;Tabela46[[#This Row],[Nome do PO]]</f>
        <v>#REF!</v>
      </c>
      <c r="J545" s="24" t="s">
        <v>1083</v>
      </c>
    </row>
    <row r="546" spans="1:10" ht="30" x14ac:dyDescent="0.25">
      <c r="A546" s="20" t="e">
        <f ca="1">TEXT(Tabela46[[#This Row],[Código da Categoria]],"000")&amp;"."&amp;TEXT(Tabela46[[#This Row],[Código do Objeto]],"00000")</f>
        <v>#REF!</v>
      </c>
      <c r="B546" s="21" t="e">
        <f>VLOOKUP(Tabela46[[#This Row],[Categoria]],[1]!Tabela4[#Data],2,FALSE)</f>
        <v>#REF!</v>
      </c>
      <c r="C546" s="22" t="str">
        <f t="shared" si="4"/>
        <v>B1:B546</v>
      </c>
      <c r="D546" s="23">
        <f ca="1">COUNTIF(INDIRECT(Tabela46[[#This Row],[Aux01]]),Tabela46[[#This Row],[Código da Categoria]])</f>
        <v>273</v>
      </c>
      <c r="E546" s="22" t="s">
        <v>1051</v>
      </c>
      <c r="F546" s="22" t="s">
        <v>1084</v>
      </c>
      <c r="G546" s="22" t="s">
        <v>143</v>
      </c>
      <c r="H546" s="24" t="str">
        <f>Tabela46[[#This Row],[Categoria]]&amp;" - "&amp;Tabela46[[#This Row],[Objeto]]</f>
        <v>Serviços (Outros) - Concursos e Licitações</v>
      </c>
      <c r="I546" s="24" t="e">
        <f ca="1">Tabela46[[#This Row],[Código do PO]]&amp;" - "&amp;Tabela46[[#This Row],[Nome do PO]]</f>
        <v>#REF!</v>
      </c>
      <c r="J546" s="24" t="s">
        <v>1085</v>
      </c>
    </row>
    <row r="547" spans="1:10" ht="75" x14ac:dyDescent="0.25">
      <c r="A547" s="20" t="e">
        <f ca="1">TEXT(Tabela46[[#This Row],[Código da Categoria]],"000")&amp;"."&amp;TEXT(Tabela46[[#This Row],[Código do Objeto]],"00000")</f>
        <v>#REF!</v>
      </c>
      <c r="B547" s="21" t="e">
        <f>VLOOKUP(Tabela46[[#This Row],[Categoria]],[1]!Tabela4[#Data],2,FALSE)</f>
        <v>#REF!</v>
      </c>
      <c r="C547" s="22" t="str">
        <f t="shared" si="4"/>
        <v>B1:B547</v>
      </c>
      <c r="D547" s="23">
        <f ca="1">COUNTIF(INDIRECT(Tabela46[[#This Row],[Aux01]]),Tabela46[[#This Row],[Código da Categoria]])</f>
        <v>274</v>
      </c>
      <c r="E547" s="22" t="s">
        <v>1051</v>
      </c>
      <c r="F547" s="22" t="s">
        <v>1086</v>
      </c>
      <c r="G547" s="22" t="s">
        <v>143</v>
      </c>
      <c r="H547" s="24" t="str">
        <f>Tabela46[[#This Row],[Categoria]]&amp;" - "&amp;Tabela46[[#This Row],[Objeto]]</f>
        <v>Serviços (Outros) - Fretes, Passagens e Transporte</v>
      </c>
      <c r="I547" s="24" t="e">
        <f ca="1">Tabela46[[#This Row],[Código do PO]]&amp;" - "&amp;Tabela46[[#This Row],[Nome do PO]]</f>
        <v>#REF!</v>
      </c>
      <c r="J547" s="24" t="s">
        <v>1087</v>
      </c>
    </row>
    <row r="548" spans="1:10" ht="30" x14ac:dyDescent="0.25">
      <c r="A548" s="20" t="e">
        <f ca="1">TEXT(Tabela46[[#This Row],[Código da Categoria]],"000")&amp;"."&amp;TEXT(Tabela46[[#This Row],[Código do Objeto]],"00000")</f>
        <v>#REF!</v>
      </c>
      <c r="B548" s="21" t="e">
        <f>VLOOKUP(Tabela46[[#This Row],[Categoria]],[1]!Tabela4[#Data],2,FALSE)</f>
        <v>#REF!</v>
      </c>
      <c r="C548" s="22" t="str">
        <f t="shared" si="4"/>
        <v>B1:B548</v>
      </c>
      <c r="D548" s="23">
        <f ca="1">COUNTIF(INDIRECT(Tabela46[[#This Row],[Aux01]]),Tabela46[[#This Row],[Código da Categoria]])</f>
        <v>275</v>
      </c>
      <c r="E548" s="22" t="s">
        <v>1051</v>
      </c>
      <c r="F548" s="22" t="s">
        <v>468</v>
      </c>
      <c r="G548" s="22" t="s">
        <v>150</v>
      </c>
      <c r="H548" s="24" t="str">
        <f>Tabela46[[#This Row],[Categoria]]&amp;" - "&amp;Tabela46[[#This Row],[Objeto]]</f>
        <v>Serviços (Outros) - Inspeção Robótica e Manutenção dos Sistemas de Drenagem</v>
      </c>
      <c r="I548" s="24" t="e">
        <f ca="1">Tabela46[[#This Row],[Código do PO]]&amp;" - "&amp;Tabela46[[#This Row],[Nome do PO]]</f>
        <v>#REF!</v>
      </c>
      <c r="J548" s="24" t="s">
        <v>1088</v>
      </c>
    </row>
    <row r="549" spans="1:10" ht="30" x14ac:dyDescent="0.25">
      <c r="A549" s="20" t="e">
        <f ca="1">TEXT(Tabela46[[#This Row],[Código da Categoria]],"000")&amp;"."&amp;TEXT(Tabela46[[#This Row],[Código do Objeto]],"00000")</f>
        <v>#REF!</v>
      </c>
      <c r="B549" s="21" t="e">
        <f>VLOOKUP(Tabela46[[#This Row],[Categoria]],[1]!Tabela4[#Data],2,FALSE)</f>
        <v>#REF!</v>
      </c>
      <c r="C549" s="22" t="str">
        <f t="shared" si="4"/>
        <v>B1:B549</v>
      </c>
      <c r="D549" s="23">
        <f ca="1">COUNTIF(INDIRECT(Tabela46[[#This Row],[Aux01]]),Tabela46[[#This Row],[Código da Categoria]])</f>
        <v>276</v>
      </c>
      <c r="E549" s="22" t="s">
        <v>1051</v>
      </c>
      <c r="F549" s="22" t="s">
        <v>449</v>
      </c>
      <c r="G549" s="22" t="s">
        <v>143</v>
      </c>
      <c r="H549" s="24" t="str">
        <f>Tabela46[[#This Row],[Categoria]]&amp;" - "&amp;Tabela46[[#This Row],[Objeto]]</f>
        <v>Serviços (Outros) - Fornecimento e Preparo de Alimentos</v>
      </c>
      <c r="I549" s="24" t="e">
        <f ca="1">Tabela46[[#This Row],[Código do PO]]&amp;" - "&amp;Tabela46[[#This Row],[Nome do PO]]</f>
        <v>#REF!</v>
      </c>
      <c r="J549" s="24" t="s">
        <v>1089</v>
      </c>
    </row>
    <row r="550" spans="1:10" ht="30" x14ac:dyDescent="0.25">
      <c r="A550" s="20" t="e">
        <f ca="1">TEXT(Tabela46[[#This Row],[Código da Categoria]],"000")&amp;"."&amp;TEXT(Tabela46[[#This Row],[Código do Objeto]],"00000")</f>
        <v>#REF!</v>
      </c>
      <c r="B550" s="21" t="e">
        <f>VLOOKUP(Tabela46[[#This Row],[Categoria]],[1]!Tabela4[#Data],2,FALSE)</f>
        <v>#REF!</v>
      </c>
      <c r="C550" s="22" t="str">
        <f t="shared" si="4"/>
        <v>B1:B550</v>
      </c>
      <c r="D550" s="23">
        <f ca="1">COUNTIF(INDIRECT(Tabela46[[#This Row],[Aux01]]),Tabela46[[#This Row],[Código da Categoria]])</f>
        <v>277</v>
      </c>
      <c r="E550" s="22" t="s">
        <v>1051</v>
      </c>
      <c r="F550" s="22" t="s">
        <v>1090</v>
      </c>
      <c r="G550" s="22" t="s">
        <v>143</v>
      </c>
      <c r="H550" s="24" t="str">
        <f>Tabela46[[#This Row],[Categoria]]&amp;" - "&amp;Tabela46[[#This Row],[Objeto]]</f>
        <v>Serviços (Outros) - Seguros Patrimoniais</v>
      </c>
      <c r="I550" s="24" t="e">
        <f ca="1">Tabela46[[#This Row],[Código do PO]]&amp;" - "&amp;Tabela46[[#This Row],[Nome do PO]]</f>
        <v>#REF!</v>
      </c>
      <c r="J550" s="24" t="s">
        <v>1091</v>
      </c>
    </row>
    <row r="551" spans="1:10" ht="30" x14ac:dyDescent="0.25">
      <c r="A551" s="20" t="e">
        <f ca="1">TEXT(Tabela46[[#This Row],[Código da Categoria]],"000")&amp;"."&amp;TEXT(Tabela46[[#This Row],[Código do Objeto]],"00000")</f>
        <v>#REF!</v>
      </c>
      <c r="B551" s="21" t="e">
        <f>VLOOKUP(Tabela46[[#This Row],[Categoria]],[1]!Tabela4[#Data],2,FALSE)</f>
        <v>#REF!</v>
      </c>
      <c r="C551" s="22" t="str">
        <f t="shared" si="4"/>
        <v>B1:B551</v>
      </c>
      <c r="D551" s="23">
        <f ca="1">COUNTIF(INDIRECT(Tabela46[[#This Row],[Aux01]]),Tabela46[[#This Row],[Código da Categoria]])</f>
        <v>278</v>
      </c>
      <c r="E551" s="22" t="s">
        <v>1051</v>
      </c>
      <c r="F551" s="22" t="s">
        <v>1092</v>
      </c>
      <c r="G551" s="22" t="s">
        <v>143</v>
      </c>
      <c r="H551" s="24" t="str">
        <f>Tabela46[[#This Row],[Categoria]]&amp;" - "&amp;Tabela46[[#This Row],[Objeto]]</f>
        <v>Serviços (Outros) - Seguros (Outros)</v>
      </c>
      <c r="I551" s="24" t="e">
        <f ca="1">Tabela46[[#This Row],[Código do PO]]&amp;" - "&amp;Tabela46[[#This Row],[Nome do PO]]</f>
        <v>#REF!</v>
      </c>
      <c r="J551" s="24" t="s">
        <v>1093</v>
      </c>
    </row>
    <row r="552" spans="1:10" ht="30" x14ac:dyDescent="0.25">
      <c r="A552" s="20" t="e">
        <f ca="1">TEXT(Tabela46[[#This Row],[Código da Categoria]],"000")&amp;"."&amp;TEXT(Tabela46[[#This Row],[Código do Objeto]],"00000")</f>
        <v>#REF!</v>
      </c>
      <c r="B552" s="21" t="e">
        <f>VLOOKUP(Tabela46[[#This Row],[Categoria]],[1]!Tabela4[#Data],2,FALSE)</f>
        <v>#REF!</v>
      </c>
      <c r="C552" s="22" t="str">
        <f t="shared" si="4"/>
        <v>B1:B552</v>
      </c>
      <c r="D552" s="23">
        <f ca="1">COUNTIF(INDIRECT(Tabela46[[#This Row],[Aux01]]),Tabela46[[#This Row],[Código da Categoria]])</f>
        <v>279</v>
      </c>
      <c r="E552" s="22" t="s">
        <v>1051</v>
      </c>
      <c r="F552" s="22" t="s">
        <v>1405</v>
      </c>
      <c r="G552" s="22" t="s">
        <v>143</v>
      </c>
      <c r="H552" s="24" t="str">
        <f>Tabela46[[#This Row],[Categoria]]&amp;" - "&amp;Tabela46[[#This Row],[Objeto]]</f>
        <v>Serviços (Outros) - Reforma de Pneus</v>
      </c>
      <c r="I552" s="24" t="e">
        <f ca="1">Tabela46[[#This Row],[Código do PO]]&amp;" - "&amp;Tabela46[[#This Row],[Nome do PO]]</f>
        <v>#REF!</v>
      </c>
      <c r="J552" s="24" t="s">
        <v>1406</v>
      </c>
    </row>
    <row r="553" spans="1:10" ht="30" x14ac:dyDescent="0.25">
      <c r="A553" s="20" t="e">
        <f ca="1">TEXT(Tabela46[[#This Row],[Código da Categoria]],"000")&amp;"."&amp;TEXT(Tabela46[[#This Row],[Código do Objeto]],"00000")</f>
        <v>#REF!</v>
      </c>
      <c r="B553" s="21" t="e">
        <f>VLOOKUP(Tabela46[[#This Row],[Categoria]],[1]!Tabela4[#Data],2,FALSE)</f>
        <v>#REF!</v>
      </c>
      <c r="C553" s="22" t="str">
        <f t="shared" si="4"/>
        <v>B1:B553</v>
      </c>
      <c r="D553" s="23">
        <f ca="1">COUNTIF(INDIRECT(Tabela46[[#This Row],[Aux01]]),Tabela46[[#This Row],[Código da Categoria]])</f>
        <v>280</v>
      </c>
      <c r="E553" s="22" t="s">
        <v>1051</v>
      </c>
      <c r="F553" s="22" t="s">
        <v>1409</v>
      </c>
      <c r="G553" s="22" t="s">
        <v>185</v>
      </c>
      <c r="H553" s="24" t="str">
        <f>Tabela46[[#This Row],[Categoria]]&amp;" - "&amp;Tabela46[[#This Row],[Objeto]]</f>
        <v>Serviços (Outros) - Calibração de Equipamentos e Utensílios Laboratoriais</v>
      </c>
      <c r="I553" s="24" t="e">
        <f ca="1">Tabela46[[#This Row],[Código do PO]]&amp;" - "&amp;Tabela46[[#This Row],[Nome do PO]]</f>
        <v>#REF!</v>
      </c>
      <c r="J553" s="24" t="s">
        <v>1410</v>
      </c>
    </row>
    <row r="554" spans="1:10" ht="30" x14ac:dyDescent="0.25">
      <c r="A554" s="20" t="e">
        <f ca="1">TEXT(Tabela46[[#This Row],[Código da Categoria]],"000")&amp;"."&amp;TEXT(Tabela46[[#This Row],[Código do Objeto]],"00000")</f>
        <v>#REF!</v>
      </c>
      <c r="B554" s="21" t="e">
        <f>VLOOKUP(Tabela46[[#This Row],[Categoria]],[1]!Tabela4[#Data],2,FALSE)</f>
        <v>#REF!</v>
      </c>
      <c r="C554" s="22" t="str">
        <f t="shared" si="4"/>
        <v>B1:B554</v>
      </c>
      <c r="D554" s="23">
        <f ca="1">COUNTIF(INDIRECT(Tabela46[[#This Row],[Aux01]]),Tabela46[[#This Row],[Código da Categoria]])</f>
        <v>281</v>
      </c>
      <c r="E554" s="22" t="s">
        <v>1094</v>
      </c>
      <c r="F554" s="22" t="s">
        <v>1095</v>
      </c>
      <c r="G554" s="22" t="s">
        <v>143</v>
      </c>
      <c r="H554" s="24" t="str">
        <f>Tabela46[[#This Row],[Categoria]]&amp;" - "&amp;Tabela46[[#This Row],[Objeto]]</f>
        <v>Serviços de Comunicação - Internet</v>
      </c>
      <c r="I554" s="24" t="e">
        <f ca="1">Tabela46[[#This Row],[Código do PO]]&amp;" - "&amp;Tabela46[[#This Row],[Nome do PO]]</f>
        <v>#REF!</v>
      </c>
      <c r="J554" s="24" t="s">
        <v>1096</v>
      </c>
    </row>
    <row r="555" spans="1:10" ht="30" x14ac:dyDescent="0.25">
      <c r="A555" s="20" t="e">
        <f ca="1">TEXT(Tabela46[[#This Row],[Código da Categoria]],"000")&amp;"."&amp;TEXT(Tabela46[[#This Row],[Código do Objeto]],"00000")</f>
        <v>#REF!</v>
      </c>
      <c r="B555" s="21" t="e">
        <f>VLOOKUP(Tabela46[[#This Row],[Categoria]],[1]!Tabela4[#Data],2,FALSE)</f>
        <v>#REF!</v>
      </c>
      <c r="C555" s="22" t="str">
        <f t="shared" si="4"/>
        <v>B1:B555</v>
      </c>
      <c r="D555" s="23">
        <f ca="1">COUNTIF(INDIRECT(Tabela46[[#This Row],[Aux01]]),Tabela46[[#This Row],[Código da Categoria]])</f>
        <v>282</v>
      </c>
      <c r="E555" s="22" t="s">
        <v>1094</v>
      </c>
      <c r="F555" s="22" t="s">
        <v>1097</v>
      </c>
      <c r="G555" s="22" t="s">
        <v>143</v>
      </c>
      <c r="H555" s="24" t="str">
        <f>Tabela46[[#This Row],[Categoria]]&amp;" - "&amp;Tabela46[[#This Row],[Objeto]]</f>
        <v>Serviços de Comunicação - Publicação de Atos Oficiais e Editais</v>
      </c>
      <c r="I555" s="24" t="e">
        <f ca="1">Tabela46[[#This Row],[Código do PO]]&amp;" - "&amp;Tabela46[[#This Row],[Nome do PO]]</f>
        <v>#REF!</v>
      </c>
      <c r="J555" s="24" t="s">
        <v>1098</v>
      </c>
    </row>
    <row r="556" spans="1:10" ht="45" x14ac:dyDescent="0.25">
      <c r="A556" s="20" t="e">
        <f ca="1">TEXT(Tabela46[[#This Row],[Código da Categoria]],"000")&amp;"."&amp;TEXT(Tabela46[[#This Row],[Código do Objeto]],"00000")</f>
        <v>#REF!</v>
      </c>
      <c r="B556" s="21" t="e">
        <f>VLOOKUP(Tabela46[[#This Row],[Categoria]],[1]!Tabela4[#Data],2,FALSE)</f>
        <v>#REF!</v>
      </c>
      <c r="C556" s="22" t="str">
        <f t="shared" si="4"/>
        <v>B1:B556</v>
      </c>
      <c r="D556" s="23">
        <f ca="1">COUNTIF(INDIRECT(Tabela46[[#This Row],[Aux01]]),Tabela46[[#This Row],[Código da Categoria]])</f>
        <v>283</v>
      </c>
      <c r="E556" s="22" t="s">
        <v>1094</v>
      </c>
      <c r="F556" s="22" t="s">
        <v>1099</v>
      </c>
      <c r="G556" s="22" t="s">
        <v>143</v>
      </c>
      <c r="H556" s="24" t="str">
        <f>Tabela46[[#This Row],[Categoria]]&amp;" - "&amp;Tabela46[[#This Row],[Objeto]]</f>
        <v>Serviços de Comunicação - Publicidade e Marketing</v>
      </c>
      <c r="I556" s="24" t="e">
        <f ca="1">Tabela46[[#This Row],[Código do PO]]&amp;" - "&amp;Tabela46[[#This Row],[Nome do PO]]</f>
        <v>#REF!</v>
      </c>
      <c r="J556" s="24" t="s">
        <v>1100</v>
      </c>
    </row>
    <row r="557" spans="1:10" ht="90" x14ac:dyDescent="0.25">
      <c r="A557" s="20" t="e">
        <f ca="1">TEXT(Tabela46[[#This Row],[Código da Categoria]],"000")&amp;"."&amp;TEXT(Tabela46[[#This Row],[Código do Objeto]],"00000")</f>
        <v>#REF!</v>
      </c>
      <c r="B557" s="21" t="e">
        <f>VLOOKUP(Tabela46[[#This Row],[Categoria]],[1]!Tabela4[#Data],2,FALSE)</f>
        <v>#REF!</v>
      </c>
      <c r="C557" s="22" t="str">
        <f t="shared" si="4"/>
        <v>B1:B557</v>
      </c>
      <c r="D557" s="23">
        <f ca="1">COUNTIF(INDIRECT(Tabela46[[#This Row],[Aux01]]),Tabela46[[#This Row],[Código da Categoria]])</f>
        <v>284</v>
      </c>
      <c r="E557" s="22" t="s">
        <v>1094</v>
      </c>
      <c r="F557" s="22" t="s">
        <v>1101</v>
      </c>
      <c r="G557" s="22" t="s">
        <v>143</v>
      </c>
      <c r="H557" s="24" t="str">
        <f>Tabela46[[#This Row],[Categoria]]&amp;" - "&amp;Tabela46[[#This Row],[Objeto]]</f>
        <v>Serviços de Comunicação - Serviços Gráficos, Papelarias e afins</v>
      </c>
      <c r="I557" s="24" t="e">
        <f ca="1">Tabela46[[#This Row],[Código do PO]]&amp;" - "&amp;Tabela46[[#This Row],[Nome do PO]]</f>
        <v>#REF!</v>
      </c>
      <c r="J557" s="24" t="s">
        <v>1102</v>
      </c>
    </row>
    <row r="558" spans="1:10" ht="45" x14ac:dyDescent="0.25">
      <c r="A558" s="20" t="e">
        <f ca="1">TEXT(Tabela46[[#This Row],[Código da Categoria]],"000")&amp;"."&amp;TEXT(Tabela46[[#This Row],[Código do Objeto]],"00000")</f>
        <v>#REF!</v>
      </c>
      <c r="B558" s="21" t="e">
        <f>VLOOKUP(Tabela46[[#This Row],[Categoria]],[1]!Tabela4[#Data],2,FALSE)</f>
        <v>#REF!</v>
      </c>
      <c r="C558" s="22" t="str">
        <f t="shared" si="4"/>
        <v>B1:B558</v>
      </c>
      <c r="D558" s="23">
        <f ca="1">COUNTIF(INDIRECT(Tabela46[[#This Row],[Aux01]]),Tabela46[[#This Row],[Código da Categoria]])</f>
        <v>285</v>
      </c>
      <c r="E558" s="22" t="s">
        <v>1094</v>
      </c>
      <c r="F558" s="22" t="s">
        <v>1103</v>
      </c>
      <c r="G558" s="22" t="s">
        <v>143</v>
      </c>
      <c r="H558" s="24" t="str">
        <f>Tabela46[[#This Row],[Categoria]]&amp;" - "&amp;Tabela46[[#This Row],[Objeto]]</f>
        <v>Serviços de Comunicação - Comunicação Especializada</v>
      </c>
      <c r="I558" s="24" t="e">
        <f ca="1">Tabela46[[#This Row],[Código do PO]]&amp;" - "&amp;Tabela46[[#This Row],[Nome do PO]]</f>
        <v>#REF!</v>
      </c>
      <c r="J558" s="24" t="s">
        <v>1104</v>
      </c>
    </row>
    <row r="559" spans="1:10" ht="30" x14ac:dyDescent="0.25">
      <c r="A559" s="20" t="e">
        <f ca="1">TEXT(Tabela46[[#This Row],[Código da Categoria]],"000")&amp;"."&amp;TEXT(Tabela46[[#This Row],[Código do Objeto]],"00000")</f>
        <v>#REF!</v>
      </c>
      <c r="B559" s="21" t="e">
        <f>VLOOKUP(Tabela46[[#This Row],[Categoria]],[1]!Tabela4[#Data],2,FALSE)</f>
        <v>#REF!</v>
      </c>
      <c r="C559" s="22" t="str">
        <f t="shared" si="4"/>
        <v>B1:B559</v>
      </c>
      <c r="D559" s="23">
        <f ca="1">COUNTIF(INDIRECT(Tabela46[[#This Row],[Aux01]]),Tabela46[[#This Row],[Código da Categoria]])</f>
        <v>286</v>
      </c>
      <c r="E559" s="22" t="s">
        <v>1094</v>
      </c>
      <c r="F559" s="22" t="s">
        <v>1105</v>
      </c>
      <c r="G559" s="22" t="s">
        <v>143</v>
      </c>
      <c r="H559" s="24" t="str">
        <f>Tabela46[[#This Row],[Categoria]]&amp;" - "&amp;Tabela46[[#This Row],[Objeto]]</f>
        <v>Serviços de Comunicação - Publicação de Balancetes e Prestações de Contas</v>
      </c>
      <c r="I559" s="24" t="e">
        <f ca="1">Tabela46[[#This Row],[Código do PO]]&amp;" - "&amp;Tabela46[[#This Row],[Nome do PO]]</f>
        <v>#REF!</v>
      </c>
      <c r="J559" s="24" t="s">
        <v>1106</v>
      </c>
    </row>
    <row r="560" spans="1:10" ht="90" x14ac:dyDescent="0.25">
      <c r="A560" s="20" t="e">
        <f ca="1">TEXT(Tabela46[[#This Row],[Código da Categoria]],"000")&amp;"."&amp;TEXT(Tabela46[[#This Row],[Código do Objeto]],"00000")</f>
        <v>#REF!</v>
      </c>
      <c r="B560" s="21" t="e">
        <f>VLOOKUP(Tabela46[[#This Row],[Categoria]],[1]!Tabela4[#Data],2,FALSE)</f>
        <v>#REF!</v>
      </c>
      <c r="C560" s="22" t="str">
        <f t="shared" si="4"/>
        <v>B1:B560</v>
      </c>
      <c r="D560" s="23">
        <f ca="1">COUNTIF(INDIRECT(Tabela46[[#This Row],[Aux01]]),Tabela46[[#This Row],[Código da Categoria]])</f>
        <v>287</v>
      </c>
      <c r="E560" s="22" t="s">
        <v>1094</v>
      </c>
      <c r="F560" s="22" t="s">
        <v>1107</v>
      </c>
      <c r="G560" s="22" t="s">
        <v>143</v>
      </c>
      <c r="H560" s="24" t="str">
        <f>Tabela46[[#This Row],[Categoria]]&amp;" - "&amp;Tabela46[[#This Row],[Objeto]]</f>
        <v>Serviços de Comunicação - Publicações em Canais de Terceiros</v>
      </c>
      <c r="I560" s="24" t="e">
        <f ca="1">Tabela46[[#This Row],[Código do PO]]&amp;" - "&amp;Tabela46[[#This Row],[Nome do PO]]</f>
        <v>#REF!</v>
      </c>
      <c r="J560" s="24" t="s">
        <v>1108</v>
      </c>
    </row>
    <row r="561" spans="1:10" ht="60" x14ac:dyDescent="0.25">
      <c r="A561" s="20" t="e">
        <f ca="1">TEXT(Tabela46[[#This Row],[Código da Categoria]],"000")&amp;"."&amp;TEXT(Tabela46[[#This Row],[Código do Objeto]],"00000")</f>
        <v>#REF!</v>
      </c>
      <c r="B561" s="21" t="e">
        <f>VLOOKUP(Tabela46[[#This Row],[Categoria]],[1]!Tabela4[#Data],2,FALSE)</f>
        <v>#REF!</v>
      </c>
      <c r="C561" s="22" t="str">
        <f t="shared" si="4"/>
        <v>B1:B561</v>
      </c>
      <c r="D561" s="23">
        <f ca="1">COUNTIF(INDIRECT(Tabela46[[#This Row],[Aux01]]),Tabela46[[#This Row],[Código da Categoria]])</f>
        <v>288</v>
      </c>
      <c r="E561" s="22" t="s">
        <v>1094</v>
      </c>
      <c r="F561" s="22" t="s">
        <v>1109</v>
      </c>
      <c r="G561" s="22" t="s">
        <v>143</v>
      </c>
      <c r="H561" s="24" t="str">
        <f>Tabela46[[#This Row],[Categoria]]&amp;" - "&amp;Tabela46[[#This Row],[Objeto]]</f>
        <v>Serviços de Comunicação - Recorte Digital</v>
      </c>
      <c r="I561" s="24" t="e">
        <f ca="1">Tabela46[[#This Row],[Código do PO]]&amp;" - "&amp;Tabela46[[#This Row],[Nome do PO]]</f>
        <v>#REF!</v>
      </c>
      <c r="J561" s="24" t="s">
        <v>1110</v>
      </c>
    </row>
    <row r="562" spans="1:10" ht="30" x14ac:dyDescent="0.25">
      <c r="A562" s="20" t="e">
        <f ca="1">TEXT(Tabela46[[#This Row],[Código da Categoria]],"000")&amp;"."&amp;TEXT(Tabela46[[#This Row],[Código do Objeto]],"00000")</f>
        <v>#REF!</v>
      </c>
      <c r="B562" s="21" t="e">
        <f>VLOOKUP(Tabela46[[#This Row],[Categoria]],[1]!Tabela4[#Data],2,FALSE)</f>
        <v>#REF!</v>
      </c>
      <c r="C562" s="22" t="str">
        <f t="shared" si="4"/>
        <v>B1:B562</v>
      </c>
      <c r="D562" s="23">
        <f ca="1">COUNTIF(INDIRECT(Tabela46[[#This Row],[Aux01]]),Tabela46[[#This Row],[Código da Categoria]])</f>
        <v>289</v>
      </c>
      <c r="E562" s="22" t="s">
        <v>1094</v>
      </c>
      <c r="F562" s="22" t="s">
        <v>1111</v>
      </c>
      <c r="G562" s="22" t="s">
        <v>143</v>
      </c>
      <c r="H562" s="24" t="str">
        <f>Tabela46[[#This Row],[Categoria]]&amp;" - "&amp;Tabela46[[#This Row],[Objeto]]</f>
        <v>Serviços de Comunicação - Telões, Outdoors e Similares</v>
      </c>
      <c r="I562" s="24" t="e">
        <f ca="1">Tabela46[[#This Row],[Código do PO]]&amp;" - "&amp;Tabela46[[#This Row],[Nome do PO]]</f>
        <v>#REF!</v>
      </c>
      <c r="J562" s="24" t="s">
        <v>1112</v>
      </c>
    </row>
    <row r="563" spans="1:10" ht="30" customHeight="1" x14ac:dyDescent="0.25">
      <c r="A563" s="20" t="e">
        <f ca="1">TEXT(Tabela46[[#This Row],[Código da Categoria]],"000")&amp;"."&amp;TEXT(Tabela46[[#This Row],[Código do Objeto]],"00000")</f>
        <v>#REF!</v>
      </c>
      <c r="B563" s="21" t="e">
        <f>VLOOKUP(Tabela46[[#This Row],[Categoria]],[1]!Tabela4[#Data],2,FALSE)</f>
        <v>#REF!</v>
      </c>
      <c r="C563" s="22" t="str">
        <f t="shared" si="4"/>
        <v>B1:B563</v>
      </c>
      <c r="D563" s="23">
        <f ca="1">COUNTIF(INDIRECT(Tabela46[[#This Row],[Aux01]]),Tabela46[[#This Row],[Código da Categoria]])</f>
        <v>290</v>
      </c>
      <c r="E563" s="22" t="s">
        <v>1094</v>
      </c>
      <c r="F563" s="22" t="s">
        <v>1113</v>
      </c>
      <c r="G563" s="22" t="s">
        <v>143</v>
      </c>
      <c r="H563" s="24" t="str">
        <f>Tabela46[[#This Row],[Categoria]]&amp;" - "&amp;Tabela46[[#This Row],[Objeto]]</f>
        <v>Serviços de Comunicação - Divulgação Sonora</v>
      </c>
      <c r="I563" s="24" t="e">
        <f ca="1">Tabela46[[#This Row],[Código do PO]]&amp;" - "&amp;Tabela46[[#This Row],[Nome do PO]]</f>
        <v>#REF!</v>
      </c>
      <c r="J563" s="24" t="s">
        <v>1114</v>
      </c>
    </row>
    <row r="564" spans="1:10" ht="111" customHeight="1" x14ac:dyDescent="0.25">
      <c r="A564" s="20" t="e">
        <f ca="1">TEXT(Tabela46[[#This Row],[Código da Categoria]],"000")&amp;"."&amp;TEXT(Tabela46[[#This Row],[Código do Objeto]],"00000")</f>
        <v>#REF!</v>
      </c>
      <c r="B564" s="21" t="e">
        <f>VLOOKUP(Tabela46[[#This Row],[Categoria]],[1]!Tabela4[#Data],2,FALSE)</f>
        <v>#REF!</v>
      </c>
      <c r="C564" s="22" t="str">
        <f t="shared" si="4"/>
        <v>B1:B564</v>
      </c>
      <c r="D564" s="23">
        <f ca="1">COUNTIF(INDIRECT(Tabela46[[#This Row],[Aux01]]),Tabela46[[#This Row],[Código da Categoria]])</f>
        <v>291</v>
      </c>
      <c r="E564" s="22" t="s">
        <v>1115</v>
      </c>
      <c r="F564" s="22" t="s">
        <v>1116</v>
      </c>
      <c r="G564" s="22" t="s">
        <v>143</v>
      </c>
      <c r="H564" s="24" t="str">
        <f>Tabela46[[#This Row],[Categoria]]&amp;" - "&amp;Tabela46[[#This Row],[Objeto]]</f>
        <v>Serviços de Estágio, Contratação e Formação Profissional - Estagiários</v>
      </c>
      <c r="I564" s="24" t="e">
        <f ca="1">Tabela46[[#This Row],[Código do PO]]&amp;" - "&amp;Tabela46[[#This Row],[Nome do PO]]</f>
        <v>#REF!</v>
      </c>
      <c r="J564" s="24" t="s">
        <v>1117</v>
      </c>
    </row>
    <row r="565" spans="1:10" ht="45" x14ac:dyDescent="0.25">
      <c r="A565" s="20" t="e">
        <f ca="1">TEXT(Tabela46[[#This Row],[Código da Categoria]],"000")&amp;"."&amp;TEXT(Tabela46[[#This Row],[Código do Objeto]],"00000")</f>
        <v>#REF!</v>
      </c>
      <c r="B565" s="21" t="e">
        <f>VLOOKUP(Tabela46[[#This Row],[Categoria]],[1]!Tabela4[#Data],2,FALSE)</f>
        <v>#REF!</v>
      </c>
      <c r="C565" s="22" t="str">
        <f t="shared" si="4"/>
        <v>B1:B565</v>
      </c>
      <c r="D565" s="23">
        <f ca="1">COUNTIF(INDIRECT(Tabela46[[#This Row],[Aux01]]),Tabela46[[#This Row],[Código da Categoria]])</f>
        <v>292</v>
      </c>
      <c r="E565" s="22" t="s">
        <v>1115</v>
      </c>
      <c r="F565" s="22" t="s">
        <v>1118</v>
      </c>
      <c r="G565" s="22" t="s">
        <v>143</v>
      </c>
      <c r="H565" s="24" t="str">
        <f>Tabela46[[#This Row],[Categoria]]&amp;" - "&amp;Tabela46[[#This Row],[Objeto]]</f>
        <v>Serviços de Estágio, Contratação e Formação Profissional - Exames e Processos Admissionais e Demissionais</v>
      </c>
      <c r="I565" s="24" t="e">
        <f ca="1">Tabela46[[#This Row],[Código do PO]]&amp;" - "&amp;Tabela46[[#This Row],[Nome do PO]]</f>
        <v>#REF!</v>
      </c>
      <c r="J565" s="24" t="s">
        <v>1119</v>
      </c>
    </row>
    <row r="566" spans="1:10" ht="33" customHeight="1" x14ac:dyDescent="0.25">
      <c r="A566" s="20" t="e">
        <f ca="1">TEXT(Tabela46[[#This Row],[Código da Categoria]],"000")&amp;"."&amp;TEXT(Tabela46[[#This Row],[Código do Objeto]],"00000")</f>
        <v>#REF!</v>
      </c>
      <c r="B566" s="21" t="e">
        <f>VLOOKUP(Tabela46[[#This Row],[Categoria]],[1]!Tabela4[#Data],2,FALSE)</f>
        <v>#REF!</v>
      </c>
      <c r="C566" s="22" t="str">
        <f t="shared" si="4"/>
        <v>B1:B566</v>
      </c>
      <c r="D566" s="23">
        <f ca="1">COUNTIF(INDIRECT(Tabela46[[#This Row],[Aux01]]),Tabela46[[#This Row],[Código da Categoria]])</f>
        <v>293</v>
      </c>
      <c r="E566" s="22" t="s">
        <v>1115</v>
      </c>
      <c r="F566" s="22" t="s">
        <v>1120</v>
      </c>
      <c r="G566" s="22" t="s">
        <v>143</v>
      </c>
      <c r="H566" s="24" t="str">
        <f>Tabela46[[#This Row],[Categoria]]&amp;" - "&amp;Tabela46[[#This Row],[Objeto]]</f>
        <v>Serviços de Estágio, Contratação e Formação Profissional - Cursos, Treinamentos e Monitorias</v>
      </c>
      <c r="I566" s="24" t="e">
        <f ca="1">Tabela46[[#This Row],[Código do PO]]&amp;" - "&amp;Tabela46[[#This Row],[Nome do PO]]</f>
        <v>#REF!</v>
      </c>
      <c r="J566" s="24" t="s">
        <v>1121</v>
      </c>
    </row>
    <row r="567" spans="1:10" ht="30" x14ac:dyDescent="0.25">
      <c r="A567" s="20" t="e">
        <f ca="1">TEXT(Tabela46[[#This Row],[Código da Categoria]],"000")&amp;"."&amp;TEXT(Tabela46[[#This Row],[Código do Objeto]],"00000")</f>
        <v>#REF!</v>
      </c>
      <c r="B567" s="21" t="e">
        <f>VLOOKUP(Tabela46[[#This Row],[Categoria]],[1]!Tabela4[#Data],2,FALSE)</f>
        <v>#REF!</v>
      </c>
      <c r="C567" s="22" t="str">
        <f t="shared" si="4"/>
        <v>B1:B567</v>
      </c>
      <c r="D567" s="23">
        <f ca="1">COUNTIF(INDIRECT(Tabela46[[#This Row],[Aux01]]),Tabela46[[#This Row],[Código da Categoria]])</f>
        <v>294</v>
      </c>
      <c r="E567" s="22" t="s">
        <v>1122</v>
      </c>
      <c r="F567" s="22" t="s">
        <v>1123</v>
      </c>
      <c r="G567" s="22" t="s">
        <v>143</v>
      </c>
      <c r="H567" s="24" t="str">
        <f>Tabela46[[#This Row],[Categoria]]&amp;" - "&amp;Tabela46[[#This Row],[Objeto]]</f>
        <v>Serviços de Manutenção e Reparos - Ar Condicionado</v>
      </c>
      <c r="I567" s="24" t="e">
        <f ca="1">Tabela46[[#This Row],[Código do PO]]&amp;" - "&amp;Tabela46[[#This Row],[Nome do PO]]</f>
        <v>#REF!</v>
      </c>
      <c r="J567" s="24" t="s">
        <v>1124</v>
      </c>
    </row>
    <row r="568" spans="1:10" ht="45" x14ac:dyDescent="0.25">
      <c r="A568" s="20" t="e">
        <f ca="1">TEXT(Tabela46[[#This Row],[Código da Categoria]],"000")&amp;"."&amp;TEXT(Tabela46[[#This Row],[Código do Objeto]],"00000")</f>
        <v>#REF!</v>
      </c>
      <c r="B568" s="21" t="e">
        <f>VLOOKUP(Tabela46[[#This Row],[Categoria]],[1]!Tabela4[#Data],2,FALSE)</f>
        <v>#REF!</v>
      </c>
      <c r="C568" s="22" t="str">
        <f t="shared" si="4"/>
        <v>B1:B568</v>
      </c>
      <c r="D568" s="23">
        <f ca="1">COUNTIF(INDIRECT(Tabela46[[#This Row],[Aux01]]),Tabela46[[#This Row],[Código da Categoria]])</f>
        <v>295</v>
      </c>
      <c r="E568" s="22" t="s">
        <v>1122</v>
      </c>
      <c r="F568" s="22" t="s">
        <v>1125</v>
      </c>
      <c r="G568" s="22" t="s">
        <v>143</v>
      </c>
      <c r="H568" s="24" t="str">
        <f>Tabela46[[#This Row],[Categoria]]&amp;" - "&amp;Tabela46[[#This Row],[Objeto]]</f>
        <v>Serviços de Manutenção e Reparos - Mesa Telefônica</v>
      </c>
      <c r="I568" s="24" t="e">
        <f ca="1">Tabela46[[#This Row],[Código do PO]]&amp;" - "&amp;Tabela46[[#This Row],[Nome do PO]]</f>
        <v>#REF!</v>
      </c>
      <c r="J568" s="24" t="s">
        <v>1126</v>
      </c>
    </row>
    <row r="569" spans="1:10" ht="45" x14ac:dyDescent="0.25">
      <c r="A569" s="20" t="e">
        <f ca="1">TEXT(Tabela46[[#This Row],[Código da Categoria]],"000")&amp;"."&amp;TEXT(Tabela46[[#This Row],[Código do Objeto]],"00000")</f>
        <v>#REF!</v>
      </c>
      <c r="B569" s="21" t="e">
        <f>VLOOKUP(Tabela46[[#This Row],[Categoria]],[1]!Tabela4[#Data],2,FALSE)</f>
        <v>#REF!</v>
      </c>
      <c r="C569" s="22" t="str">
        <f t="shared" si="4"/>
        <v>B1:B569</v>
      </c>
      <c r="D569" s="23">
        <f ca="1">COUNTIF(INDIRECT(Tabela46[[#This Row],[Aux01]]),Tabela46[[#This Row],[Código da Categoria]])</f>
        <v>296</v>
      </c>
      <c r="E569" s="22" t="s">
        <v>1122</v>
      </c>
      <c r="F569" s="22" t="s">
        <v>1127</v>
      </c>
      <c r="G569" s="22" t="s">
        <v>143</v>
      </c>
      <c r="H569" s="24" t="str">
        <f>Tabela46[[#This Row],[Categoria]]&amp;" - "&amp;Tabela46[[#This Row],[Objeto]]</f>
        <v>Serviços de Manutenção e Reparos - Viaturas e Veículos Oficiais</v>
      </c>
      <c r="I569" s="24" t="e">
        <f ca="1">Tabela46[[#This Row],[Código do PO]]&amp;" - "&amp;Tabela46[[#This Row],[Nome do PO]]</f>
        <v>#REF!</v>
      </c>
      <c r="J569" s="24" t="s">
        <v>1128</v>
      </c>
    </row>
    <row r="570" spans="1:10" ht="45" x14ac:dyDescent="0.25">
      <c r="A570" s="20" t="e">
        <f ca="1">TEXT(Tabela46[[#This Row],[Código da Categoria]],"000")&amp;"."&amp;TEXT(Tabela46[[#This Row],[Código do Objeto]],"00000")</f>
        <v>#REF!</v>
      </c>
      <c r="B570" s="21" t="e">
        <f>VLOOKUP(Tabela46[[#This Row],[Categoria]],[1]!Tabela4[#Data],2,FALSE)</f>
        <v>#REF!</v>
      </c>
      <c r="C570" s="22" t="str">
        <f t="shared" si="4"/>
        <v>B1:B570</v>
      </c>
      <c r="D570" s="23">
        <f ca="1">COUNTIF(INDIRECT(Tabela46[[#This Row],[Aux01]]),Tabela46[[#This Row],[Código da Categoria]])</f>
        <v>297</v>
      </c>
      <c r="E570" s="22" t="s">
        <v>1122</v>
      </c>
      <c r="F570" s="22" t="s">
        <v>660</v>
      </c>
      <c r="G570" s="22" t="s">
        <v>185</v>
      </c>
      <c r="H570" s="24" t="str">
        <f>Tabela46[[#This Row],[Categoria]]&amp;" - "&amp;Tabela46[[#This Row],[Objeto]]</f>
        <v>Serviços de Manutenção e Reparos - Ambulâncias</v>
      </c>
      <c r="I570" s="24" t="e">
        <f ca="1">Tabela46[[#This Row],[Código do PO]]&amp;" - "&amp;Tabela46[[#This Row],[Nome do PO]]</f>
        <v>#REF!</v>
      </c>
      <c r="J570" s="24" t="s">
        <v>1129</v>
      </c>
    </row>
    <row r="571" spans="1:10" ht="60" x14ac:dyDescent="0.25">
      <c r="A571" s="20" t="e">
        <f ca="1">TEXT(Tabela46[[#This Row],[Código da Categoria]],"000")&amp;"."&amp;TEXT(Tabela46[[#This Row],[Código do Objeto]],"00000")</f>
        <v>#REF!</v>
      </c>
      <c r="B571" s="21" t="e">
        <f>VLOOKUP(Tabela46[[#This Row],[Categoria]],[1]!Tabela4[#Data],2,FALSE)</f>
        <v>#REF!</v>
      </c>
      <c r="C571" s="22" t="str">
        <f t="shared" si="4"/>
        <v>B1:B571</v>
      </c>
      <c r="D571" s="23">
        <f ca="1">COUNTIF(INDIRECT(Tabela46[[#This Row],[Aux01]]),Tabela46[[#This Row],[Código da Categoria]])</f>
        <v>298</v>
      </c>
      <c r="E571" s="22" t="s">
        <v>1122</v>
      </c>
      <c r="F571" s="22" t="s">
        <v>1130</v>
      </c>
      <c r="G571" s="22" t="s">
        <v>143</v>
      </c>
      <c r="H571" s="24" t="str">
        <f>Tabela46[[#This Row],[Categoria]]&amp;" - "&amp;Tabela46[[#This Row],[Objeto]]</f>
        <v>Serviços de Manutenção e Reparos - Veículos em Geral</v>
      </c>
      <c r="I571" s="24" t="e">
        <f ca="1">Tabela46[[#This Row],[Código do PO]]&amp;" - "&amp;Tabela46[[#This Row],[Nome do PO]]</f>
        <v>#REF!</v>
      </c>
      <c r="J571" s="24" t="s">
        <v>1131</v>
      </c>
    </row>
    <row r="572" spans="1:10" ht="27" customHeight="1" x14ac:dyDescent="0.25">
      <c r="A572" s="20" t="e">
        <f ca="1">TEXT(Tabela46[[#This Row],[Código da Categoria]],"000")&amp;"."&amp;TEXT(Tabela46[[#This Row],[Código do Objeto]],"00000")</f>
        <v>#REF!</v>
      </c>
      <c r="B572" s="21" t="e">
        <f>VLOOKUP(Tabela46[[#This Row],[Categoria]],[1]!Tabela4[#Data],2,FALSE)</f>
        <v>#REF!</v>
      </c>
      <c r="C572" s="22" t="str">
        <f t="shared" si="4"/>
        <v>B1:B572</v>
      </c>
      <c r="D572" s="23">
        <f ca="1">COUNTIF(INDIRECT(Tabela46[[#This Row],[Aux01]]),Tabela46[[#This Row],[Código da Categoria]])</f>
        <v>299</v>
      </c>
      <c r="E572" s="22" t="s">
        <v>1122</v>
      </c>
      <c r="F572" s="22" t="s">
        <v>260</v>
      </c>
      <c r="G572" s="22" t="s">
        <v>143</v>
      </c>
      <c r="H572" s="24" t="str">
        <f>Tabela46[[#This Row],[Categoria]]&amp;" - "&amp;Tabela46[[#This Row],[Objeto]]</f>
        <v>Serviços de Manutenção e Reparos - Mobiliário</v>
      </c>
      <c r="I572" s="24" t="e">
        <f ca="1">Tabela46[[#This Row],[Código do PO]]&amp;" - "&amp;Tabela46[[#This Row],[Nome do PO]]</f>
        <v>#REF!</v>
      </c>
      <c r="J572" s="24" t="s">
        <v>1132</v>
      </c>
    </row>
    <row r="573" spans="1:10" ht="25.5" customHeight="1" x14ac:dyDescent="0.25">
      <c r="A573" s="20" t="e">
        <f ca="1">TEXT(Tabela46[[#This Row],[Código da Categoria]],"000")&amp;"."&amp;TEXT(Tabela46[[#This Row],[Código do Objeto]],"00000")</f>
        <v>#REF!</v>
      </c>
      <c r="B573" s="21" t="e">
        <f>VLOOKUP(Tabela46[[#This Row],[Categoria]],[1]!Tabela4[#Data],2,FALSE)</f>
        <v>#REF!</v>
      </c>
      <c r="C573" s="22" t="str">
        <f t="shared" si="4"/>
        <v>B1:B573</v>
      </c>
      <c r="D573" s="23">
        <f ca="1">COUNTIF(INDIRECT(Tabela46[[#This Row],[Aux01]]),Tabela46[[#This Row],[Código da Categoria]])</f>
        <v>300</v>
      </c>
      <c r="E573" s="22" t="s">
        <v>1122</v>
      </c>
      <c r="F573" s="22" t="s">
        <v>1133</v>
      </c>
      <c r="G573" s="22" t="s">
        <v>143</v>
      </c>
      <c r="H573" s="24" t="str">
        <f>Tabela46[[#This Row],[Categoria]]&amp;" - "&amp;Tabela46[[#This Row],[Objeto]]</f>
        <v>Serviços de Manutenção e Reparos - Pequenas Manutenções e Reparos</v>
      </c>
      <c r="I573" s="24" t="e">
        <f ca="1">Tabela46[[#This Row],[Código do PO]]&amp;" - "&amp;Tabela46[[#This Row],[Nome do PO]]</f>
        <v>#REF!</v>
      </c>
      <c r="J573" s="24" t="s">
        <v>2283</v>
      </c>
    </row>
    <row r="574" spans="1:10" ht="27.75" customHeight="1" x14ac:dyDescent="0.25">
      <c r="A574" s="20" t="e">
        <f ca="1">TEXT(Tabela46[[#This Row],[Código da Categoria]],"000")&amp;"."&amp;TEXT(Tabela46[[#This Row],[Código do Objeto]],"00000")</f>
        <v>#REF!</v>
      </c>
      <c r="B574" s="21" t="e">
        <f>VLOOKUP(Tabela46[[#This Row],[Categoria]],[1]!Tabela4[#Data],2,FALSE)</f>
        <v>#REF!</v>
      </c>
      <c r="C574" s="22" t="str">
        <f t="shared" si="4"/>
        <v>B1:B574</v>
      </c>
      <c r="D574" s="23">
        <f ca="1">COUNTIF(INDIRECT(Tabela46[[#This Row],[Aux01]]),Tabela46[[#This Row],[Código da Categoria]])</f>
        <v>301</v>
      </c>
      <c r="E574" s="22" t="s">
        <v>1122</v>
      </c>
      <c r="F574" s="22" t="s">
        <v>526</v>
      </c>
      <c r="G574" s="22" t="s">
        <v>143</v>
      </c>
      <c r="H574" s="24" t="str">
        <f>Tabela46[[#This Row],[Categoria]]&amp;" - "&amp;Tabela46[[#This Row],[Objeto]]</f>
        <v>Serviços de Manutenção e Reparos - Geradores e Equipamentos Elétricos</v>
      </c>
      <c r="I574" s="24" t="e">
        <f ca="1">Tabela46[[#This Row],[Código do PO]]&amp;" - "&amp;Tabela46[[#This Row],[Nome do PO]]</f>
        <v>#REF!</v>
      </c>
      <c r="J574" s="24" t="s">
        <v>1134</v>
      </c>
    </row>
    <row r="575" spans="1:10" ht="120" x14ac:dyDescent="0.25">
      <c r="A575" s="20" t="e">
        <f ca="1">TEXT(Tabela46[[#This Row],[Código da Categoria]],"000")&amp;"."&amp;TEXT(Tabela46[[#This Row],[Código do Objeto]],"00000")</f>
        <v>#REF!</v>
      </c>
      <c r="B575" s="21" t="e">
        <f>VLOOKUP(Tabela46[[#This Row],[Categoria]],[1]!Tabela4[#Data],2,FALSE)</f>
        <v>#REF!</v>
      </c>
      <c r="C575" s="22" t="str">
        <f t="shared" si="4"/>
        <v>B1:B575</v>
      </c>
      <c r="D575" s="23">
        <f ca="1">COUNTIF(INDIRECT(Tabela46[[#This Row],[Aux01]]),Tabela46[[#This Row],[Código da Categoria]])</f>
        <v>302</v>
      </c>
      <c r="E575" s="22" t="s">
        <v>1135</v>
      </c>
      <c r="F575" s="22" t="s">
        <v>1136</v>
      </c>
      <c r="G575" s="22" t="s">
        <v>143</v>
      </c>
      <c r="H575" s="24" t="str">
        <f>Tabela46[[#This Row],[Categoria]]&amp;" - "&amp;Tabela46[[#This Row],[Objeto]]</f>
        <v>Serviços de TIC - Criação de Software</v>
      </c>
      <c r="I575" s="24" t="e">
        <f ca="1">Tabela46[[#This Row],[Código do PO]]&amp;" - "&amp;Tabela46[[#This Row],[Nome do PO]]</f>
        <v>#REF!</v>
      </c>
      <c r="J575" s="24" t="s">
        <v>1137</v>
      </c>
    </row>
    <row r="576" spans="1:10" ht="101.25" customHeight="1" x14ac:dyDescent="0.25">
      <c r="A576" s="20" t="e">
        <f ca="1">TEXT(Tabela46[[#This Row],[Código da Categoria]],"000")&amp;"."&amp;TEXT(Tabela46[[#This Row],[Código do Objeto]],"00000")</f>
        <v>#REF!</v>
      </c>
      <c r="B576" s="21" t="e">
        <f>VLOOKUP(Tabela46[[#This Row],[Categoria]],[1]!Tabela4[#Data],2,FALSE)</f>
        <v>#REF!</v>
      </c>
      <c r="C576" s="22" t="str">
        <f t="shared" si="4"/>
        <v>B1:B576</v>
      </c>
      <c r="D576" s="23">
        <f ca="1">COUNTIF(INDIRECT(Tabela46[[#This Row],[Aux01]]),Tabela46[[#This Row],[Código da Categoria]])</f>
        <v>303</v>
      </c>
      <c r="E576" s="22" t="s">
        <v>1135</v>
      </c>
      <c r="F576" s="22" t="s">
        <v>1138</v>
      </c>
      <c r="G576" s="22" t="s">
        <v>143</v>
      </c>
      <c r="H576" s="24" t="str">
        <f>Tabela46[[#This Row],[Categoria]]&amp;" - "&amp;Tabela46[[#This Row],[Objeto]]</f>
        <v>Serviços de TIC - Licença de Software</v>
      </c>
      <c r="I576" s="24" t="e">
        <f ca="1">Tabela46[[#This Row],[Código do PO]]&amp;" - "&amp;Tabela46[[#This Row],[Nome do PO]]</f>
        <v>#REF!</v>
      </c>
      <c r="J576" s="24" t="s">
        <v>1139</v>
      </c>
    </row>
    <row r="577" spans="1:10" ht="30" x14ac:dyDescent="0.25">
      <c r="A577" s="20" t="e">
        <f ca="1">TEXT(Tabela46[[#This Row],[Código da Categoria]],"000")&amp;"."&amp;TEXT(Tabela46[[#This Row],[Código do Objeto]],"00000")</f>
        <v>#REF!</v>
      </c>
      <c r="B577" s="21" t="e">
        <f>VLOOKUP(Tabela46[[#This Row],[Categoria]],[1]!Tabela4[#Data],2,FALSE)</f>
        <v>#REF!</v>
      </c>
      <c r="C577" s="22" t="str">
        <f t="shared" si="4"/>
        <v>B1:B577</v>
      </c>
      <c r="D577" s="23">
        <f ca="1">COUNTIF(INDIRECT(Tabela46[[#This Row],[Aux01]]),Tabela46[[#This Row],[Código da Categoria]])</f>
        <v>304</v>
      </c>
      <c r="E577" s="22" t="s">
        <v>1135</v>
      </c>
      <c r="F577" s="22" t="s">
        <v>1140</v>
      </c>
      <c r="G577" s="22" t="s">
        <v>143</v>
      </c>
      <c r="H577" s="24" t="str">
        <f>Tabela46[[#This Row],[Categoria]]&amp;" - "&amp;Tabela46[[#This Row],[Objeto]]</f>
        <v>Serviços de TIC - Manutenção de Equipamentos</v>
      </c>
      <c r="I577" s="24" t="e">
        <f ca="1">Tabela46[[#This Row],[Código do PO]]&amp;" - "&amp;Tabela46[[#This Row],[Nome do PO]]</f>
        <v>#REF!</v>
      </c>
      <c r="J577" s="24" t="s">
        <v>1141</v>
      </c>
    </row>
    <row r="578" spans="1:10" ht="30" x14ac:dyDescent="0.25">
      <c r="A578" s="20" t="e">
        <f ca="1">TEXT(Tabela46[[#This Row],[Código da Categoria]],"000")&amp;"."&amp;TEXT(Tabela46[[#This Row],[Código do Objeto]],"00000")</f>
        <v>#REF!</v>
      </c>
      <c r="B578" s="21" t="e">
        <f>VLOOKUP(Tabela46[[#This Row],[Categoria]],[1]!Tabela4[#Data],2,FALSE)</f>
        <v>#REF!</v>
      </c>
      <c r="C578" s="22" t="str">
        <f t="shared" si="4"/>
        <v>B1:B578</v>
      </c>
      <c r="D578" s="23">
        <f ca="1">COUNTIF(INDIRECT(Tabela46[[#This Row],[Aux01]]),Tabela46[[#This Row],[Código da Categoria]])</f>
        <v>305</v>
      </c>
      <c r="E578" s="22" t="s">
        <v>1135</v>
      </c>
      <c r="F578" s="22" t="s">
        <v>1142</v>
      </c>
      <c r="G578" s="22" t="s">
        <v>143</v>
      </c>
      <c r="H578" s="24" t="str">
        <f>Tabela46[[#This Row],[Categoria]]&amp;" - "&amp;Tabela46[[#This Row],[Objeto]]</f>
        <v>Serviços de TIC - Sites e Portais</v>
      </c>
      <c r="I578" s="24" t="e">
        <f ca="1">Tabela46[[#This Row],[Código do PO]]&amp;" - "&amp;Tabela46[[#This Row],[Nome do PO]]</f>
        <v>#REF!</v>
      </c>
      <c r="J578" s="24" t="s">
        <v>1143</v>
      </c>
    </row>
    <row r="579" spans="1:10" ht="60" x14ac:dyDescent="0.25">
      <c r="A579" s="20" t="e">
        <f ca="1">TEXT(Tabela46[[#This Row],[Código da Categoria]],"000")&amp;"."&amp;TEXT(Tabela46[[#This Row],[Código do Objeto]],"00000")</f>
        <v>#REF!</v>
      </c>
      <c r="B579" s="21" t="e">
        <f>VLOOKUP(Tabela46[[#This Row],[Categoria]],[1]!Tabela4[#Data],2,FALSE)</f>
        <v>#REF!</v>
      </c>
      <c r="C579" s="22" t="str">
        <f t="shared" si="4"/>
        <v>B1:B579</v>
      </c>
      <c r="D579" s="23">
        <f ca="1">COUNTIF(INDIRECT(Tabela46[[#This Row],[Aux01]]),Tabela46[[#This Row],[Código da Categoria]])</f>
        <v>306</v>
      </c>
      <c r="E579" s="22" t="s">
        <v>1135</v>
      </c>
      <c r="F579" s="22" t="s">
        <v>1144</v>
      </c>
      <c r="G579" s="22" t="s">
        <v>143</v>
      </c>
      <c r="H579" s="24" t="str">
        <f>Tabela46[[#This Row],[Categoria]]&amp;" - "&amp;Tabela46[[#This Row],[Objeto]]</f>
        <v>Serviços de TIC - Certificados, Chaves e Assinaturas Digitais</v>
      </c>
      <c r="I579" s="24" t="e">
        <f ca="1">Tabela46[[#This Row],[Código do PO]]&amp;" - "&amp;Tabela46[[#This Row],[Nome do PO]]</f>
        <v>#REF!</v>
      </c>
      <c r="J579" s="24" t="s">
        <v>1145</v>
      </c>
    </row>
    <row r="580" spans="1:10" ht="30" x14ac:dyDescent="0.25">
      <c r="A580" s="20" t="e">
        <f ca="1">TEXT(Tabela46[[#This Row],[Código da Categoria]],"000")&amp;"."&amp;TEXT(Tabela46[[#This Row],[Código do Objeto]],"00000")</f>
        <v>#REF!</v>
      </c>
      <c r="B580" s="21" t="e">
        <f>VLOOKUP(Tabela46[[#This Row],[Categoria]],[1]!Tabela4[#Data],2,FALSE)</f>
        <v>#REF!</v>
      </c>
      <c r="C580" s="22" t="str">
        <f t="shared" si="4"/>
        <v>B1:B580</v>
      </c>
      <c r="D580" s="23">
        <f ca="1">COUNTIF(INDIRECT(Tabela46[[#This Row],[Aux01]]),Tabela46[[#This Row],[Código da Categoria]])</f>
        <v>307</v>
      </c>
      <c r="E580" s="22" t="s">
        <v>1135</v>
      </c>
      <c r="F580" s="22" t="s">
        <v>1146</v>
      </c>
      <c r="G580" s="22" t="s">
        <v>143</v>
      </c>
      <c r="H580" s="24" t="str">
        <f>Tabela46[[#This Row],[Categoria]]&amp;" - "&amp;Tabela46[[#This Row],[Objeto]]</f>
        <v>Serviços de TIC - Acesso e Leitura de Banco de Dados</v>
      </c>
      <c r="I580" s="24" t="e">
        <f ca="1">Tabela46[[#This Row],[Código do PO]]&amp;" - "&amp;Tabela46[[#This Row],[Nome do PO]]</f>
        <v>#REF!</v>
      </c>
      <c r="J580" s="24" t="s">
        <v>1147</v>
      </c>
    </row>
    <row r="581" spans="1:10" ht="30" x14ac:dyDescent="0.25">
      <c r="A581" s="20" t="e">
        <f ca="1">TEXT(Tabela46[[#This Row],[Código da Categoria]],"000")&amp;"."&amp;TEXT(Tabela46[[#This Row],[Código do Objeto]],"00000")</f>
        <v>#REF!</v>
      </c>
      <c r="B581" s="21" t="e">
        <f>VLOOKUP(Tabela46[[#This Row],[Categoria]],[1]!Tabela4[#Data],2,FALSE)</f>
        <v>#REF!</v>
      </c>
      <c r="C581" s="22" t="str">
        <f t="shared" si="4"/>
        <v>B1:B581</v>
      </c>
      <c r="D581" s="23">
        <f ca="1">COUNTIF(INDIRECT(Tabela46[[#This Row],[Aux01]]),Tabela46[[#This Row],[Código da Categoria]])</f>
        <v>308</v>
      </c>
      <c r="E581" s="22" t="s">
        <v>1135</v>
      </c>
      <c r="F581" s="22" t="s">
        <v>1148</v>
      </c>
      <c r="G581" s="22" t="s">
        <v>143</v>
      </c>
      <c r="H581" s="24" t="str">
        <f>Tabela46[[#This Row],[Categoria]]&amp;" - "&amp;Tabela46[[#This Row],[Objeto]]</f>
        <v>Serviços de TIC - Servidores, Domínios e Correios Eletrônicos</v>
      </c>
      <c r="I581" s="24" t="e">
        <f ca="1">Tabela46[[#This Row],[Código do PO]]&amp;" - "&amp;Tabela46[[#This Row],[Nome do PO]]</f>
        <v>#REF!</v>
      </c>
      <c r="J581" s="24" t="s">
        <v>1149</v>
      </c>
    </row>
    <row r="582" spans="1:10" ht="30" x14ac:dyDescent="0.25">
      <c r="A582" s="20" t="e">
        <f ca="1">TEXT(Tabela46[[#This Row],[Código da Categoria]],"000")&amp;"."&amp;TEXT(Tabela46[[#This Row],[Código do Objeto]],"00000")</f>
        <v>#REF!</v>
      </c>
      <c r="B582" s="21" t="e">
        <f>VLOOKUP(Tabela46[[#This Row],[Categoria]],[1]!Tabela4[#Data],2,FALSE)</f>
        <v>#REF!</v>
      </c>
      <c r="C582" s="22" t="str">
        <f t="shared" si="4"/>
        <v>B1:B582</v>
      </c>
      <c r="D582" s="23">
        <f ca="1">COUNTIF(INDIRECT(Tabela46[[#This Row],[Aux01]]),Tabela46[[#This Row],[Código da Categoria]])</f>
        <v>309</v>
      </c>
      <c r="E582" s="22" t="s">
        <v>1135</v>
      </c>
      <c r="F582" s="22" t="s">
        <v>1150</v>
      </c>
      <c r="G582" s="22" t="s">
        <v>143</v>
      </c>
      <c r="H582" s="24" t="str">
        <f>Tabela46[[#This Row],[Categoria]]&amp;" - "&amp;Tabela46[[#This Row],[Objeto]]</f>
        <v>Serviços de TIC - Virtualização de Espaço</v>
      </c>
      <c r="I582" s="24" t="e">
        <f ca="1">Tabela46[[#This Row],[Código do PO]]&amp;" - "&amp;Tabela46[[#This Row],[Nome do PO]]</f>
        <v>#REF!</v>
      </c>
      <c r="J582" s="24" t="s">
        <v>1151</v>
      </c>
    </row>
    <row r="583" spans="1:10" ht="30" x14ac:dyDescent="0.25">
      <c r="A583" s="20" t="e">
        <f ca="1">TEXT(Tabela46[[#This Row],[Código da Categoria]],"000")&amp;"."&amp;TEXT(Tabela46[[#This Row],[Código do Objeto]],"00000")</f>
        <v>#REF!</v>
      </c>
      <c r="B583" s="21" t="e">
        <f>VLOOKUP(Tabela46[[#This Row],[Categoria]],[1]!Tabela4[#Data],2,FALSE)</f>
        <v>#REF!</v>
      </c>
      <c r="C583" s="22" t="str">
        <f t="shared" si="4"/>
        <v>B1:B583</v>
      </c>
      <c r="D583" s="23">
        <f ca="1">COUNTIF(INDIRECT(Tabela46[[#This Row],[Aux01]]),Tabela46[[#This Row],[Código da Categoria]])</f>
        <v>310</v>
      </c>
      <c r="E583" s="22" t="s">
        <v>1152</v>
      </c>
      <c r="F583" s="22" t="s">
        <v>1153</v>
      </c>
      <c r="G583" s="22" t="s">
        <v>143</v>
      </c>
      <c r="H583" s="24" t="str">
        <f>Tabela46[[#This Row],[Categoria]]&amp;" - "&amp;Tabela46[[#This Row],[Objeto]]</f>
        <v>Serviços Individuais Especializados - Serviços Administrativos e Similares</v>
      </c>
      <c r="I583" s="24" t="e">
        <f ca="1">Tabela46[[#This Row],[Código do PO]]&amp;" - "&amp;Tabela46[[#This Row],[Nome do PO]]</f>
        <v>#REF!</v>
      </c>
      <c r="J583" s="24" t="s">
        <v>1154</v>
      </c>
    </row>
    <row r="584" spans="1:10" ht="30" x14ac:dyDescent="0.25">
      <c r="A584" s="20" t="e">
        <f ca="1">TEXT(Tabela46[[#This Row],[Código da Categoria]],"000")&amp;"."&amp;TEXT(Tabela46[[#This Row],[Código do Objeto]],"00000")</f>
        <v>#REF!</v>
      </c>
      <c r="B584" s="21" t="e">
        <f>VLOOKUP(Tabela46[[#This Row],[Categoria]],[1]!Tabela4[#Data],2,FALSE)</f>
        <v>#REF!</v>
      </c>
      <c r="C584" s="22" t="str">
        <f t="shared" si="4"/>
        <v>B1:B584</v>
      </c>
      <c r="D584" s="23">
        <f ca="1">COUNTIF(INDIRECT(Tabela46[[#This Row],[Aux01]]),Tabela46[[#This Row],[Código da Categoria]])</f>
        <v>311</v>
      </c>
      <c r="E584" s="22" t="s">
        <v>1152</v>
      </c>
      <c r="F584" s="22" t="s">
        <v>1155</v>
      </c>
      <c r="G584" s="22" t="s">
        <v>143</v>
      </c>
      <c r="H584" s="24" t="str">
        <f>Tabela46[[#This Row],[Categoria]]&amp;" - "&amp;Tabela46[[#This Row],[Objeto]]</f>
        <v>Serviços Individuais Especializados - Serviços Especializados</v>
      </c>
      <c r="I584" s="24" t="e">
        <f ca="1">Tabela46[[#This Row],[Código do PO]]&amp;" - "&amp;Tabela46[[#This Row],[Nome do PO]]</f>
        <v>#REF!</v>
      </c>
      <c r="J584" s="24" t="s">
        <v>1156</v>
      </c>
    </row>
    <row r="585" spans="1:10" ht="45" x14ac:dyDescent="0.25">
      <c r="A585" s="20" t="e">
        <f ca="1">TEXT(Tabela46[[#This Row],[Código da Categoria]],"000")&amp;"."&amp;TEXT(Tabela46[[#This Row],[Código do Objeto]],"00000")</f>
        <v>#REF!</v>
      </c>
      <c r="B585" s="21" t="e">
        <f>VLOOKUP(Tabela46[[#This Row],[Categoria]],[1]!Tabela4[#Data],2,FALSE)</f>
        <v>#REF!</v>
      </c>
      <c r="C585" s="22" t="str">
        <f t="shared" si="4"/>
        <v>B1:B585</v>
      </c>
      <c r="D585" s="23">
        <f ca="1">COUNTIF(INDIRECT(Tabela46[[#This Row],[Aux01]]),Tabela46[[#This Row],[Código da Categoria]])</f>
        <v>312</v>
      </c>
      <c r="E585" s="22" t="s">
        <v>1152</v>
      </c>
      <c r="F585" s="22" t="s">
        <v>1157</v>
      </c>
      <c r="G585" s="22" t="s">
        <v>143</v>
      </c>
      <c r="H585" s="24" t="str">
        <f>Tabela46[[#This Row],[Categoria]]&amp;" - "&amp;Tabela46[[#This Row],[Objeto]]</f>
        <v>Serviços Individuais Especializados - Serviços Artísticos</v>
      </c>
      <c r="I585" s="24" t="e">
        <f ca="1">Tabela46[[#This Row],[Código do PO]]&amp;" - "&amp;Tabela46[[#This Row],[Nome do PO]]</f>
        <v>#REF!</v>
      </c>
      <c r="J585" s="24" t="s">
        <v>1158</v>
      </c>
    </row>
    <row r="586" spans="1:10" ht="30" x14ac:dyDescent="0.25">
      <c r="A586" s="20" t="e">
        <f ca="1">TEXT(Tabela46[[#This Row],[Código da Categoria]],"000")&amp;"."&amp;TEXT(Tabela46[[#This Row],[Código do Objeto]],"00000")</f>
        <v>#REF!</v>
      </c>
      <c r="B586" s="21" t="e">
        <f>VLOOKUP(Tabela46[[#This Row],[Categoria]],[1]!Tabela4[#Data],2,FALSE)</f>
        <v>#REF!</v>
      </c>
      <c r="C586" s="22" t="str">
        <f t="shared" si="4"/>
        <v>B1:B586</v>
      </c>
      <c r="D586" s="23">
        <f ca="1">COUNTIF(INDIRECT(Tabela46[[#This Row],[Aux01]]),Tabela46[[#This Row],[Código da Categoria]])</f>
        <v>313</v>
      </c>
      <c r="E586" s="22" t="s">
        <v>1152</v>
      </c>
      <c r="F586" s="22" t="s">
        <v>1116</v>
      </c>
      <c r="G586" s="22" t="s">
        <v>143</v>
      </c>
      <c r="H586" s="24" t="str">
        <f>Tabela46[[#This Row],[Categoria]]&amp;" - "&amp;Tabela46[[#This Row],[Objeto]]</f>
        <v>Serviços Individuais Especializados - Estagiários</v>
      </c>
      <c r="I586" s="24" t="e">
        <f ca="1">Tabela46[[#This Row],[Código do PO]]&amp;" - "&amp;Tabela46[[#This Row],[Nome do PO]]</f>
        <v>#REF!</v>
      </c>
      <c r="J586" s="24" t="s">
        <v>1159</v>
      </c>
    </row>
    <row r="587" spans="1:10" ht="52.5" customHeight="1" x14ac:dyDescent="0.25">
      <c r="A587" s="20" t="e">
        <f ca="1">TEXT(Tabela46[[#This Row],[Código da Categoria]],"000")&amp;"."&amp;TEXT(Tabela46[[#This Row],[Código do Objeto]],"00000")</f>
        <v>#REF!</v>
      </c>
      <c r="B587" s="21" t="e">
        <f>VLOOKUP(Tabela46[[#This Row],[Categoria]],[1]!Tabela4[#Data],2,FALSE)</f>
        <v>#REF!</v>
      </c>
      <c r="C587" s="22" t="str">
        <f t="shared" si="4"/>
        <v>B1:B587</v>
      </c>
      <c r="D587" s="23">
        <f ca="1">COUNTIF(INDIRECT(Tabela46[[#This Row],[Aux01]]),Tabela46[[#This Row],[Código da Categoria]])</f>
        <v>314</v>
      </c>
      <c r="E587" s="22" t="s">
        <v>1152</v>
      </c>
      <c r="F587" s="22" t="s">
        <v>1160</v>
      </c>
      <c r="G587" s="22" t="s">
        <v>143</v>
      </c>
      <c r="H587" s="24" t="str">
        <f>Tabela46[[#This Row],[Categoria]]&amp;" - "&amp;Tabela46[[#This Row],[Objeto]]</f>
        <v>Serviços Individuais Especializados - Manutenções e Reparos</v>
      </c>
      <c r="I587" s="24" t="e">
        <f ca="1">Tabela46[[#This Row],[Código do PO]]&amp;" - "&amp;Tabela46[[#This Row],[Nome do PO]]</f>
        <v>#REF!</v>
      </c>
      <c r="J587" s="24" t="s">
        <v>1161</v>
      </c>
    </row>
    <row r="588" spans="1:10" ht="48" customHeight="1" x14ac:dyDescent="0.25">
      <c r="A588" s="20" t="e">
        <f ca="1">TEXT(Tabela46[[#This Row],[Código da Categoria]],"000")&amp;"."&amp;TEXT(Tabela46[[#This Row],[Código do Objeto]],"00000")</f>
        <v>#REF!</v>
      </c>
      <c r="B588" s="21" t="e">
        <f>VLOOKUP(Tabela46[[#This Row],[Categoria]],[1]!Tabela4[#Data],2,FALSE)</f>
        <v>#REF!</v>
      </c>
      <c r="C588" s="22" t="str">
        <f t="shared" si="4"/>
        <v>B1:B588</v>
      </c>
      <c r="D588" s="23">
        <f ca="1">COUNTIF(INDIRECT(Tabela46[[#This Row],[Aux01]]),Tabela46[[#This Row],[Código da Categoria]])</f>
        <v>315</v>
      </c>
      <c r="E588" s="22" t="s">
        <v>1152</v>
      </c>
      <c r="F588" s="22" t="s">
        <v>1162</v>
      </c>
      <c r="G588" s="22" t="s">
        <v>150</v>
      </c>
      <c r="H588" s="24" t="str">
        <f>Tabela46[[#This Row],[Categoria]]&amp;" - "&amp;Tabela46[[#This Row],[Objeto]]</f>
        <v>Serviços Individuais Especializados - Biblioteca Municipal</v>
      </c>
      <c r="I588" s="24" t="e">
        <f ca="1">Tabela46[[#This Row],[Código do PO]]&amp;" - "&amp;Tabela46[[#This Row],[Nome do PO]]</f>
        <v>#REF!</v>
      </c>
      <c r="J588" s="24" t="s">
        <v>1163</v>
      </c>
    </row>
    <row r="589" spans="1:10" ht="45" x14ac:dyDescent="0.25">
      <c r="A589" s="20" t="e">
        <f ca="1">TEXT(Tabela46[[#This Row],[Código da Categoria]],"000")&amp;"."&amp;TEXT(Tabela46[[#This Row],[Código do Objeto]],"00000")</f>
        <v>#REF!</v>
      </c>
      <c r="B589" s="21" t="e">
        <f>VLOOKUP(Tabela46[[#This Row],[Categoria]],[1]!Tabela4[#Data],2,FALSE)</f>
        <v>#REF!</v>
      </c>
      <c r="C589" s="22" t="str">
        <f t="shared" si="4"/>
        <v>B1:B589</v>
      </c>
      <c r="D589" s="23">
        <f ca="1">COUNTIF(INDIRECT(Tabela46[[#This Row],[Aux01]]),Tabela46[[#This Row],[Código da Categoria]])</f>
        <v>316</v>
      </c>
      <c r="E589" s="22" t="s">
        <v>1152</v>
      </c>
      <c r="F589" s="22" t="s">
        <v>1164</v>
      </c>
      <c r="G589" s="22" t="s">
        <v>143</v>
      </c>
      <c r="H589" s="24" t="str">
        <f>Tabela46[[#This Row],[Categoria]]&amp;" - "&amp;Tabela46[[#This Row],[Objeto]]</f>
        <v>Serviços Individuais Especializados - Obrigações e Auxílios</v>
      </c>
      <c r="I589" s="24" t="e">
        <f ca="1">Tabela46[[#This Row],[Código do PO]]&amp;" - "&amp;Tabela46[[#This Row],[Nome do PO]]</f>
        <v>#REF!</v>
      </c>
      <c r="J589" s="24" t="s">
        <v>1165</v>
      </c>
    </row>
    <row r="590" spans="1:10" ht="30" x14ac:dyDescent="0.25">
      <c r="A590" s="20" t="e">
        <f ca="1">TEXT(Tabela46[[#This Row],[Código da Categoria]],"000")&amp;"."&amp;TEXT(Tabela46[[#This Row],[Código do Objeto]],"00000")</f>
        <v>#REF!</v>
      </c>
      <c r="B590" s="21" t="e">
        <f>VLOOKUP(Tabela46[[#This Row],[Categoria]],[1]!Tabela4[#Data],2,FALSE)</f>
        <v>#REF!</v>
      </c>
      <c r="C590" s="22" t="str">
        <f t="shared" si="4"/>
        <v>B1:B590</v>
      </c>
      <c r="D590" s="23">
        <f ca="1">COUNTIF(INDIRECT(Tabela46[[#This Row],[Aux01]]),Tabela46[[#This Row],[Código da Categoria]])</f>
        <v>317</v>
      </c>
      <c r="E590" s="22" t="s">
        <v>1166</v>
      </c>
      <c r="F590" s="22" t="s">
        <v>1167</v>
      </c>
      <c r="G590" s="22" t="s">
        <v>143</v>
      </c>
      <c r="H590" s="24" t="str">
        <f>Tabela46[[#This Row],[Categoria]]&amp;" - "&amp;Tabela46[[#This Row],[Objeto]]</f>
        <v>Suprimento de Fundos e Ajudas de Custo - Suprimentos de Fundo</v>
      </c>
      <c r="I590" s="24" t="e">
        <f ca="1">Tabela46[[#This Row],[Código do PO]]&amp;" - "&amp;Tabela46[[#This Row],[Nome do PO]]</f>
        <v>#REF!</v>
      </c>
      <c r="J590" s="24" t="s">
        <v>1168</v>
      </c>
    </row>
    <row r="591" spans="1:10" ht="30" x14ac:dyDescent="0.25">
      <c r="A591" s="20" t="e">
        <f ca="1">TEXT(Tabela46[[#This Row],[Código da Categoria]],"000")&amp;"."&amp;TEXT(Tabela46[[#This Row],[Código do Objeto]],"00000")</f>
        <v>#REF!</v>
      </c>
      <c r="B591" s="21" t="e">
        <f>VLOOKUP(Tabela46[[#This Row],[Categoria]],[1]!Tabela4[#Data],2,FALSE)</f>
        <v>#REF!</v>
      </c>
      <c r="C591" s="22" t="str">
        <f t="shared" si="4"/>
        <v>B1:B591</v>
      </c>
      <c r="D591" s="23">
        <f ca="1">COUNTIF(INDIRECT(Tabela46[[#This Row],[Aux01]]),Tabela46[[#This Row],[Código da Categoria]])</f>
        <v>318</v>
      </c>
      <c r="E591" s="22" t="s">
        <v>1166</v>
      </c>
      <c r="F591" s="22" t="s">
        <v>1169</v>
      </c>
      <c r="G591" s="22" t="s">
        <v>143</v>
      </c>
      <c r="H591" s="24" t="str">
        <f>Tabela46[[#This Row],[Categoria]]&amp;" - "&amp;Tabela46[[#This Row],[Objeto]]</f>
        <v>Suprimento de Fundos e Ajudas de Custo - Ajudas de Custo</v>
      </c>
      <c r="I591" s="24" t="e">
        <f ca="1">Tabela46[[#This Row],[Código do PO]]&amp;" - "&amp;Tabela46[[#This Row],[Nome do PO]]</f>
        <v>#REF!</v>
      </c>
      <c r="J591" s="24" t="s">
        <v>1170</v>
      </c>
    </row>
    <row r="592" spans="1:10" ht="30" x14ac:dyDescent="0.25">
      <c r="A592" s="20" t="e">
        <f ca="1">TEXT(Tabela46[[#This Row],[Código da Categoria]],"000")&amp;"."&amp;TEXT(Tabela46[[#This Row],[Código do Objeto]],"00000")</f>
        <v>#REF!</v>
      </c>
      <c r="B592" s="21" t="e">
        <f>VLOOKUP(Tabela46[[#This Row],[Categoria]],[1]!Tabela4[#Data],2,FALSE)</f>
        <v>#REF!</v>
      </c>
      <c r="C592" s="22" t="str">
        <f t="shared" si="4"/>
        <v>B1:B592</v>
      </c>
      <c r="D592" s="23">
        <f ca="1">COUNTIF(INDIRECT(Tabela46[[#This Row],[Aux01]]),Tabela46[[#This Row],[Código da Categoria]])</f>
        <v>319</v>
      </c>
      <c r="E592" s="22" t="s">
        <v>1166</v>
      </c>
      <c r="F592" s="22" t="s">
        <v>1171</v>
      </c>
      <c r="G592" s="22" t="s">
        <v>143</v>
      </c>
      <c r="H592" s="24" t="str">
        <f>Tabela46[[#This Row],[Categoria]]&amp;" - "&amp;Tabela46[[#This Row],[Objeto]]</f>
        <v>Suprimento de Fundos e Ajudas de Custo - Passagens e Transportes</v>
      </c>
      <c r="I592" s="24" t="e">
        <f ca="1">Tabela46[[#This Row],[Código do PO]]&amp;" - "&amp;Tabela46[[#This Row],[Nome do PO]]</f>
        <v>#REF!</v>
      </c>
      <c r="J592" s="24" t="s">
        <v>1172</v>
      </c>
    </row>
    <row r="593" spans="1:10" ht="30" x14ac:dyDescent="0.25">
      <c r="A593" s="20" t="e">
        <f ca="1">TEXT(Tabela46[[#This Row],[Código da Categoria]],"000")&amp;"."&amp;TEXT(Tabela46[[#This Row],[Código do Objeto]],"00000")</f>
        <v>#REF!</v>
      </c>
      <c r="B593" s="21" t="e">
        <f>VLOOKUP(Tabela46[[#This Row],[Categoria]],[1]!Tabela4[#Data],2,FALSE)</f>
        <v>#REF!</v>
      </c>
      <c r="C593" s="22" t="str">
        <f t="shared" si="4"/>
        <v>B1:B593</v>
      </c>
      <c r="D593" s="23">
        <f ca="1">COUNTIF(INDIRECT(Tabela46[[#This Row],[Aux01]]),Tabela46[[#This Row],[Código da Categoria]])</f>
        <v>320</v>
      </c>
      <c r="E593" s="22" t="s">
        <v>1166</v>
      </c>
      <c r="F593" s="22" t="s">
        <v>1173</v>
      </c>
      <c r="G593" s="22" t="s">
        <v>143</v>
      </c>
      <c r="H593" s="24" t="str">
        <f>Tabela46[[#This Row],[Categoria]]&amp;" - "&amp;Tabela46[[#This Row],[Objeto]]</f>
        <v>Suprimento de Fundos e Ajudas de Custo - Verbas Suplementares da Saúde</v>
      </c>
      <c r="I593" s="24" t="e">
        <f ca="1">Tabela46[[#This Row],[Código do PO]]&amp;" - "&amp;Tabela46[[#This Row],[Nome do PO]]</f>
        <v>#REF!</v>
      </c>
      <c r="J593" s="24" t="s">
        <v>1174</v>
      </c>
    </row>
    <row r="594" spans="1:10" ht="30" x14ac:dyDescent="0.25">
      <c r="A594" s="20" t="e">
        <f ca="1">TEXT(Tabela46[[#This Row],[Código da Categoria]],"000")&amp;"."&amp;TEXT(Tabela46[[#This Row],[Código do Objeto]],"00000")</f>
        <v>#REF!</v>
      </c>
      <c r="B594" s="21" t="e">
        <f>VLOOKUP(Tabela46[[#This Row],[Categoria]],[1]!Tabela4[#Data],2,FALSE)</f>
        <v>#REF!</v>
      </c>
      <c r="C594" s="22" t="str">
        <f t="shared" ref="C594:C657" si="5">TEXT("B1:B",0)&amp;TEXT(ROW(),0)</f>
        <v>B1:B594</v>
      </c>
      <c r="D594" s="23">
        <f ca="1">COUNTIF(INDIRECT(Tabela46[[#This Row],[Aux01]]),Tabela46[[#This Row],[Código da Categoria]])</f>
        <v>321</v>
      </c>
      <c r="E594" s="22" t="s">
        <v>1175</v>
      </c>
      <c r="F594" s="22" t="s">
        <v>1176</v>
      </c>
      <c r="G594" s="22" t="s">
        <v>143</v>
      </c>
      <c r="H594" s="24" t="str">
        <f>Tabela46[[#This Row],[Categoria]]&amp;" - "&amp;Tabela46[[#This Row],[Objeto]]</f>
        <v>Tarifas e Postagens - Despesas Bancárias</v>
      </c>
      <c r="I594" s="24" t="e">
        <f ca="1">Tabela46[[#This Row],[Código do PO]]&amp;" - "&amp;Tabela46[[#This Row],[Nome do PO]]</f>
        <v>#REF!</v>
      </c>
      <c r="J594" s="24" t="s">
        <v>1177</v>
      </c>
    </row>
    <row r="595" spans="1:10" x14ac:dyDescent="0.25">
      <c r="A595" s="20" t="e">
        <f ca="1">TEXT(Tabela46[[#This Row],[Código da Categoria]],"000")&amp;"."&amp;TEXT(Tabela46[[#This Row],[Código do Objeto]],"00000")</f>
        <v>#REF!</v>
      </c>
      <c r="B595" s="21" t="e">
        <f>VLOOKUP(Tabela46[[#This Row],[Categoria]],[1]!Tabela4[#Data],2,FALSE)</f>
        <v>#REF!</v>
      </c>
      <c r="C595" s="22" t="str">
        <f t="shared" si="5"/>
        <v>B1:B595</v>
      </c>
      <c r="D595" s="23">
        <f ca="1">COUNTIF(INDIRECT(Tabela46[[#This Row],[Aux01]]),Tabela46[[#This Row],[Código da Categoria]])</f>
        <v>322</v>
      </c>
      <c r="E595" s="22" t="s">
        <v>1175</v>
      </c>
      <c r="F595" s="22" t="s">
        <v>1178</v>
      </c>
      <c r="G595" s="22" t="s">
        <v>143</v>
      </c>
      <c r="H595" s="24" t="str">
        <f>Tabela46[[#This Row],[Categoria]]&amp;" - "&amp;Tabela46[[#This Row],[Objeto]]</f>
        <v>Tarifas e Postagens - Taxa de Condomínio</v>
      </c>
      <c r="I595" s="24" t="e">
        <f ca="1">Tabela46[[#This Row],[Código do PO]]&amp;" - "&amp;Tabela46[[#This Row],[Nome do PO]]</f>
        <v>#REF!</v>
      </c>
      <c r="J595" s="24" t="s">
        <v>1179</v>
      </c>
    </row>
    <row r="596" spans="1:10" ht="45" x14ac:dyDescent="0.25">
      <c r="A596" s="20" t="e">
        <f ca="1">TEXT(Tabela46[[#This Row],[Código da Categoria]],"000")&amp;"."&amp;TEXT(Tabela46[[#This Row],[Código do Objeto]],"00000")</f>
        <v>#REF!</v>
      </c>
      <c r="B596" s="21" t="e">
        <f>VLOOKUP(Tabela46[[#This Row],[Categoria]],[1]!Tabela4[#Data],2,FALSE)</f>
        <v>#REF!</v>
      </c>
      <c r="C596" s="22" t="str">
        <f t="shared" si="5"/>
        <v>B1:B596</v>
      </c>
      <c r="D596" s="23">
        <f ca="1">COUNTIF(INDIRECT(Tabela46[[#This Row],[Aux01]]),Tabela46[[#This Row],[Código da Categoria]])</f>
        <v>323</v>
      </c>
      <c r="E596" s="22" t="s">
        <v>1175</v>
      </c>
      <c r="F596" s="22" t="s">
        <v>1180</v>
      </c>
      <c r="G596" s="22" t="s">
        <v>143</v>
      </c>
      <c r="H596" s="24" t="str">
        <f>Tabela46[[#This Row],[Categoria]]&amp;" - "&amp;Tabela46[[#This Row],[Objeto]]</f>
        <v>Tarifas e Postagens - Taxa de Administração</v>
      </c>
      <c r="I596" s="24" t="e">
        <f ca="1">Tabela46[[#This Row],[Código do PO]]&amp;" - "&amp;Tabela46[[#This Row],[Nome do PO]]</f>
        <v>#REF!</v>
      </c>
      <c r="J596" s="24" t="s">
        <v>1181</v>
      </c>
    </row>
    <row r="597" spans="1:10" ht="50.25" customHeight="1" x14ac:dyDescent="0.25">
      <c r="A597" s="20" t="e">
        <f ca="1">TEXT(Tabela46[[#This Row],[Código da Categoria]],"000")&amp;"."&amp;TEXT(Tabela46[[#This Row],[Código do Objeto]],"00000")</f>
        <v>#REF!</v>
      </c>
      <c r="B597" s="21" t="e">
        <f>VLOOKUP(Tabela46[[#This Row],[Categoria]],[1]!Tabela4[#Data],2,FALSE)</f>
        <v>#REF!</v>
      </c>
      <c r="C597" s="22" t="str">
        <f t="shared" si="5"/>
        <v>B1:B597</v>
      </c>
      <c r="D597" s="23">
        <f ca="1">COUNTIF(INDIRECT(Tabela46[[#This Row],[Aux01]]),Tabela46[[#This Row],[Código da Categoria]])</f>
        <v>324</v>
      </c>
      <c r="E597" s="22" t="s">
        <v>1175</v>
      </c>
      <c r="F597" s="22" t="s">
        <v>1182</v>
      </c>
      <c r="G597" s="22" t="s">
        <v>143</v>
      </c>
      <c r="H597" s="24" t="str">
        <f>Tabela46[[#This Row],[Categoria]]&amp;" - "&amp;Tabela46[[#This Row],[Objeto]]</f>
        <v>Tarifas e Postagens - Correio, Telegramas e Postagens</v>
      </c>
      <c r="I597" s="24" t="e">
        <f ca="1">Tabela46[[#This Row],[Código do PO]]&amp;" - "&amp;Tabela46[[#This Row],[Nome do PO]]</f>
        <v>#REF!</v>
      </c>
      <c r="J597" s="24" t="s">
        <v>1183</v>
      </c>
    </row>
    <row r="598" spans="1:10" ht="30" x14ac:dyDescent="0.25">
      <c r="A598" s="20" t="e">
        <f ca="1">TEXT(Tabela46[[#This Row],[Código da Categoria]],"000")&amp;"."&amp;TEXT(Tabela46[[#This Row],[Código do Objeto]],"00000")</f>
        <v>#REF!</v>
      </c>
      <c r="B598" s="21" t="e">
        <f>VLOOKUP(Tabela46[[#This Row],[Categoria]],[1]!Tabela4[#Data],2,FALSE)</f>
        <v>#REF!</v>
      </c>
      <c r="C598" s="22" t="str">
        <f t="shared" si="5"/>
        <v>B1:B598</v>
      </c>
      <c r="D598" s="23">
        <f ca="1">COUNTIF(INDIRECT(Tabela46[[#This Row],[Aux01]]),Tabela46[[#This Row],[Código da Categoria]])</f>
        <v>325</v>
      </c>
      <c r="E598" s="22" t="s">
        <v>1175</v>
      </c>
      <c r="F598" s="22" t="s">
        <v>1184</v>
      </c>
      <c r="G598" s="22" t="s">
        <v>143</v>
      </c>
      <c r="H598" s="24" t="str">
        <f>Tabela46[[#This Row],[Categoria]]&amp;" - "&amp;Tabela46[[#This Row],[Objeto]]</f>
        <v>Tarifas e Postagens - Anotação de Responsabilidade Técnica</v>
      </c>
      <c r="I598" s="24" t="e">
        <f ca="1">Tabela46[[#This Row],[Código do PO]]&amp;" - "&amp;Tabela46[[#This Row],[Nome do PO]]</f>
        <v>#REF!</v>
      </c>
      <c r="J598" s="24" t="s">
        <v>1185</v>
      </c>
    </row>
    <row r="599" spans="1:10" x14ac:dyDescent="0.25">
      <c r="A599" s="20" t="e">
        <f ca="1">TEXT(Tabela46[[#This Row],[Código da Categoria]],"000")&amp;"."&amp;TEXT(Tabela46[[#This Row],[Código do Objeto]],"00000")</f>
        <v>#REF!</v>
      </c>
      <c r="B599" s="21" t="e">
        <f>VLOOKUP(Tabela46[[#This Row],[Categoria]],[1]!Tabela4[#Data],2,FALSE)</f>
        <v>#REF!</v>
      </c>
      <c r="C599" s="22" t="str">
        <f t="shared" si="5"/>
        <v>B1:B599</v>
      </c>
      <c r="D599" s="23">
        <f ca="1">COUNTIF(INDIRECT(Tabela46[[#This Row],[Aux01]]),Tabela46[[#This Row],[Código da Categoria]])</f>
        <v>326</v>
      </c>
      <c r="E599" s="22" t="s">
        <v>1175</v>
      </c>
      <c r="F599" s="22" t="s">
        <v>1186</v>
      </c>
      <c r="G599" s="22" t="s">
        <v>143</v>
      </c>
      <c r="H599" s="24" t="str">
        <f>Tabela46[[#This Row],[Categoria]]&amp;" - "&amp;Tabela46[[#This Row],[Objeto]]</f>
        <v>Tarifas e Postagens - Pedágios</v>
      </c>
      <c r="I599" s="24" t="e">
        <f ca="1">Tabela46[[#This Row],[Código do PO]]&amp;" - "&amp;Tabela46[[#This Row],[Nome do PO]]</f>
        <v>#REF!</v>
      </c>
      <c r="J599" s="24" t="s">
        <v>1187</v>
      </c>
    </row>
    <row r="600" spans="1:10" ht="30" x14ac:dyDescent="0.25">
      <c r="A600" s="20" t="e">
        <f ca="1">TEXT(Tabela46[[#This Row],[Código da Categoria]],"000")&amp;"."&amp;TEXT(Tabela46[[#This Row],[Código do Objeto]],"00000")</f>
        <v>#REF!</v>
      </c>
      <c r="B600" s="21" t="e">
        <f>VLOOKUP(Tabela46[[#This Row],[Categoria]],[1]!Tabela4[#Data],2,FALSE)</f>
        <v>#REF!</v>
      </c>
      <c r="C600" s="22" t="str">
        <f t="shared" si="5"/>
        <v>B1:B600</v>
      </c>
      <c r="D600" s="23">
        <f ca="1">COUNTIF(INDIRECT(Tabela46[[#This Row],[Aux01]]),Tabela46[[#This Row],[Código da Categoria]])</f>
        <v>327</v>
      </c>
      <c r="E600" s="22" t="s">
        <v>1175</v>
      </c>
      <c r="F600" s="22" t="s">
        <v>1394</v>
      </c>
      <c r="G600" s="22" t="s">
        <v>143</v>
      </c>
      <c r="H600" s="24" t="str">
        <f>Tabela46[[#This Row],[Categoria]]&amp;" - "&amp;Tabela46[[#This Row],[Objeto]]</f>
        <v>Tarifas e Postagens - Taxa de Adesão</v>
      </c>
      <c r="I600" s="24" t="e">
        <f ca="1">Tabela46[[#This Row],[Código do PO]]&amp;" - "&amp;Tabela46[[#This Row],[Nome do PO]]</f>
        <v>#REF!</v>
      </c>
      <c r="J600" s="24" t="s">
        <v>1395</v>
      </c>
    </row>
    <row r="601" spans="1:10" x14ac:dyDescent="0.25">
      <c r="A601" s="20" t="e">
        <f ca="1">TEXT(Tabela46[[#This Row],[Código da Categoria]],"000")&amp;"."&amp;TEXT(Tabela46[[#This Row],[Código do Objeto]],"00000")</f>
        <v>#REF!</v>
      </c>
      <c r="B601" s="21" t="e">
        <f>VLOOKUP(Tabela46[[#This Row],[Categoria]],[1]!Tabela4[#Data],2,FALSE)</f>
        <v>#REF!</v>
      </c>
      <c r="C601" s="22" t="str">
        <f t="shared" si="5"/>
        <v>B1:B601</v>
      </c>
      <c r="D601" s="23">
        <f ca="1">COUNTIF(INDIRECT(Tabela46[[#This Row],[Aux01]]),Tabela46[[#This Row],[Código da Categoria]])</f>
        <v>328</v>
      </c>
      <c r="E601" s="22" t="s">
        <v>1188</v>
      </c>
      <c r="F601" s="22" t="s">
        <v>1189</v>
      </c>
      <c r="G601" s="22" t="s">
        <v>143</v>
      </c>
      <c r="H601" s="24" t="str">
        <f>Tabela46[[#This Row],[Categoria]]&amp;" - "&amp;Tabela46[[#This Row],[Objeto]]</f>
        <v>Taxas e Impostos - Taxa de Incêndio</v>
      </c>
      <c r="I601" s="24" t="e">
        <f ca="1">Tabela46[[#This Row],[Código do PO]]&amp;" - "&amp;Tabela46[[#This Row],[Nome do PO]]</f>
        <v>#REF!</v>
      </c>
      <c r="J601" s="24" t="s">
        <v>1190</v>
      </c>
    </row>
    <row r="602" spans="1:10" ht="30" x14ac:dyDescent="0.25">
      <c r="A602" s="20" t="e">
        <f ca="1">TEXT(Tabela46[[#This Row],[Código da Categoria]],"000")&amp;"."&amp;TEXT(Tabela46[[#This Row],[Código do Objeto]],"00000")</f>
        <v>#REF!</v>
      </c>
      <c r="B602" s="21" t="e">
        <f>VLOOKUP(Tabela46[[#This Row],[Categoria]],[1]!Tabela4[#Data],2,FALSE)</f>
        <v>#REF!</v>
      </c>
      <c r="C602" s="22" t="str">
        <f t="shared" si="5"/>
        <v>B1:B602</v>
      </c>
      <c r="D602" s="23">
        <f ca="1">COUNTIF(INDIRECT(Tabela46[[#This Row],[Aux01]]),Tabela46[[#This Row],[Código da Categoria]])</f>
        <v>329</v>
      </c>
      <c r="E602" s="22" t="s">
        <v>1188</v>
      </c>
      <c r="F602" s="22" t="s">
        <v>1191</v>
      </c>
      <c r="G602" s="22" t="s">
        <v>143</v>
      </c>
      <c r="H602" s="24" t="str">
        <f>Tabela46[[#This Row],[Categoria]]&amp;" - "&amp;Tabela46[[#This Row],[Objeto]]</f>
        <v>Taxas e Impostos - Sobre o Patrimônio</v>
      </c>
      <c r="I602" s="24" t="e">
        <f ca="1">Tabela46[[#This Row],[Código do PO]]&amp;" - "&amp;Tabela46[[#This Row],[Nome do PO]]</f>
        <v>#REF!</v>
      </c>
      <c r="J602" s="24" t="s">
        <v>1192</v>
      </c>
    </row>
    <row r="603" spans="1:10" ht="24" customHeight="1" x14ac:dyDescent="0.25">
      <c r="A603" s="20" t="e">
        <f ca="1">TEXT(Tabela46[[#This Row],[Código da Categoria]],"000")&amp;"."&amp;TEXT(Tabela46[[#This Row],[Código do Objeto]],"00000")</f>
        <v>#REF!</v>
      </c>
      <c r="B603" s="21" t="e">
        <f>VLOOKUP(Tabela46[[#This Row],[Categoria]],[1]!Tabela4[#Data],2,FALSE)</f>
        <v>#REF!</v>
      </c>
      <c r="C603" s="22" t="str">
        <f t="shared" si="5"/>
        <v>B1:B603</v>
      </c>
      <c r="D603" s="23">
        <f ca="1">COUNTIF(INDIRECT(Tabela46[[#This Row],[Aux01]]),Tabela46[[#This Row],[Código da Categoria]])</f>
        <v>330</v>
      </c>
      <c r="E603" s="22" t="s">
        <v>1188</v>
      </c>
      <c r="F603" s="22" t="s">
        <v>1193</v>
      </c>
      <c r="G603" s="22" t="s">
        <v>143</v>
      </c>
      <c r="H603" s="24" t="str">
        <f>Tabela46[[#This Row],[Categoria]]&amp;" - "&amp;Tabela46[[#This Row],[Objeto]]</f>
        <v>Taxas e Impostos - Sobre o Lucro e a Renda</v>
      </c>
      <c r="I603" s="24" t="e">
        <f ca="1">Tabela46[[#This Row],[Código do PO]]&amp;" - "&amp;Tabela46[[#This Row],[Nome do PO]]</f>
        <v>#REF!</v>
      </c>
      <c r="J603" s="24" t="s">
        <v>1194</v>
      </c>
    </row>
    <row r="604" spans="1:10" ht="45" x14ac:dyDescent="0.25">
      <c r="A604" s="20" t="e">
        <f ca="1">TEXT(Tabela46[[#This Row],[Código da Categoria]],"000")&amp;"."&amp;TEXT(Tabela46[[#This Row],[Código do Objeto]],"00000")</f>
        <v>#REF!</v>
      </c>
      <c r="B604" s="21" t="e">
        <f>VLOOKUP(Tabela46[[#This Row],[Categoria]],[1]!Tabela4[#Data],2,FALSE)</f>
        <v>#REF!</v>
      </c>
      <c r="C604" s="22" t="str">
        <f t="shared" si="5"/>
        <v>B1:B604</v>
      </c>
      <c r="D604" s="23">
        <f ca="1">COUNTIF(INDIRECT(Tabela46[[#This Row],[Aux01]]),Tabela46[[#This Row],[Código da Categoria]])</f>
        <v>331</v>
      </c>
      <c r="E604" s="22" t="s">
        <v>1188</v>
      </c>
      <c r="F604" s="22" t="s">
        <v>1195</v>
      </c>
      <c r="G604" s="22" t="s">
        <v>143</v>
      </c>
      <c r="H604" s="24" t="str">
        <f>Tabela46[[#This Row],[Categoria]]&amp;" - "&amp;Tabela46[[#This Row],[Objeto]]</f>
        <v>Taxas e Impostos - Contribuições Diversas</v>
      </c>
      <c r="I604" s="24" t="e">
        <f ca="1">Tabela46[[#This Row],[Código do PO]]&amp;" - "&amp;Tabela46[[#This Row],[Nome do PO]]</f>
        <v>#REF!</v>
      </c>
      <c r="J604" s="24" t="s">
        <v>2964</v>
      </c>
    </row>
    <row r="605" spans="1:10" ht="30" x14ac:dyDescent="0.25">
      <c r="A605" s="20" t="e">
        <f ca="1">TEXT(Tabela46[[#This Row],[Código da Categoria]],"000")&amp;"."&amp;TEXT(Tabela46[[#This Row],[Código do Objeto]],"00000")</f>
        <v>#REF!</v>
      </c>
      <c r="B605" s="21" t="e">
        <f>VLOOKUP(Tabela46[[#This Row],[Categoria]],[1]!Tabela4[#Data],2,FALSE)</f>
        <v>#REF!</v>
      </c>
      <c r="C605" s="22" t="str">
        <f t="shared" si="5"/>
        <v>B1:B605</v>
      </c>
      <c r="D605" s="23">
        <f ca="1">COUNTIF(INDIRECT(Tabela46[[#This Row],[Aux01]]),Tabela46[[#This Row],[Código da Categoria]])</f>
        <v>332</v>
      </c>
      <c r="E605" s="22" t="s">
        <v>1188</v>
      </c>
      <c r="F605" s="22" t="s">
        <v>1196</v>
      </c>
      <c r="G605" s="22" t="s">
        <v>143</v>
      </c>
      <c r="H605" s="24" t="str">
        <f>Tabela46[[#This Row],[Categoria]]&amp;" - "&amp;Tabela46[[#This Row],[Objeto]]</f>
        <v>Taxas e Impostos - Autos de Infração</v>
      </c>
      <c r="I605" s="24" t="e">
        <f ca="1">Tabela46[[#This Row],[Código do PO]]&amp;" - "&amp;Tabela46[[#This Row],[Nome do PO]]</f>
        <v>#REF!</v>
      </c>
      <c r="J605" s="24" t="s">
        <v>1197</v>
      </c>
    </row>
    <row r="606" spans="1:10" ht="45" x14ac:dyDescent="0.25">
      <c r="A606" s="20" t="e">
        <f ca="1">TEXT(Tabela46[[#This Row],[Código da Categoria]],"000")&amp;"."&amp;TEXT(Tabela46[[#This Row],[Código do Objeto]],"00000")</f>
        <v>#REF!</v>
      </c>
      <c r="B606" s="21" t="e">
        <f>VLOOKUP(Tabela46[[#This Row],[Categoria]],[1]!Tabela4[#Data],2,FALSE)</f>
        <v>#REF!</v>
      </c>
      <c r="C606" s="22" t="str">
        <f t="shared" si="5"/>
        <v>B1:B606</v>
      </c>
      <c r="D606" s="23">
        <f ca="1">COUNTIF(INDIRECT(Tabela46[[#This Row],[Aux01]]),Tabela46[[#This Row],[Código da Categoria]])</f>
        <v>333</v>
      </c>
      <c r="E606" s="22" t="s">
        <v>1188</v>
      </c>
      <c r="F606" s="22" t="s">
        <v>1198</v>
      </c>
      <c r="G606" s="22" t="s">
        <v>143</v>
      </c>
      <c r="H606" s="24" t="str">
        <f>Tabela46[[#This Row],[Categoria]]&amp;" - "&amp;Tabela46[[#This Row],[Objeto]]</f>
        <v>Taxas e Impostos - Sobre Compras e Serviços contratados</v>
      </c>
      <c r="I606" s="24" t="e">
        <f ca="1">Tabela46[[#This Row],[Código do PO]]&amp;" - "&amp;Tabela46[[#This Row],[Nome do PO]]</f>
        <v>#REF!</v>
      </c>
      <c r="J606" s="24" t="s">
        <v>1199</v>
      </c>
    </row>
    <row r="607" spans="1:10" x14ac:dyDescent="0.25">
      <c r="A607" s="20" t="e">
        <f ca="1">TEXT(Tabela46[[#This Row],[Código da Categoria]],"000")&amp;"."&amp;TEXT(Tabela46[[#This Row],[Código do Objeto]],"00000")</f>
        <v>#REF!</v>
      </c>
      <c r="B607" s="21" t="e">
        <f>VLOOKUP(Tabela46[[#This Row],[Categoria]],[1]!Tabela4[#Data],2,FALSE)</f>
        <v>#REF!</v>
      </c>
      <c r="C607" s="22" t="str">
        <f t="shared" si="5"/>
        <v>B1:B607</v>
      </c>
      <c r="D607" s="23">
        <f ca="1">COUNTIF(INDIRECT(Tabela46[[#This Row],[Aux01]]),Tabela46[[#This Row],[Código da Categoria]])</f>
        <v>334</v>
      </c>
      <c r="E607" s="22" t="s">
        <v>1188</v>
      </c>
      <c r="F607" s="22" t="s">
        <v>1307</v>
      </c>
      <c r="G607" s="22" t="s">
        <v>143</v>
      </c>
      <c r="H607" s="24" t="str">
        <f>Tabela46[[#This Row],[Categoria]]&amp;" - "&amp;Tabela46[[#This Row],[Objeto]]</f>
        <v>Taxas e Impostos - Despesas Judiciais</v>
      </c>
      <c r="I607" s="24" t="e">
        <f ca="1">Tabela46[[#This Row],[Código do PO]]&amp;" - "&amp;Tabela46[[#This Row],[Nome do PO]]</f>
        <v>#REF!</v>
      </c>
      <c r="J607" s="24" t="s">
        <v>1308</v>
      </c>
    </row>
    <row r="608" spans="1:10" ht="47.25" customHeight="1" x14ac:dyDescent="0.25">
      <c r="A608" s="20" t="e">
        <f ca="1">TEXT(Tabela46[[#This Row],[Código da Categoria]],"000")&amp;"."&amp;TEXT(Tabela46[[#This Row],[Código do Objeto]],"00000")</f>
        <v>#REF!</v>
      </c>
      <c r="B608" s="21" t="e">
        <f>VLOOKUP(Tabela46[[#This Row],[Categoria]],[1]!Tabela4[#Data],2,FALSE)</f>
        <v>#REF!</v>
      </c>
      <c r="C608" s="22" t="str">
        <f t="shared" si="5"/>
        <v>B1:B608</v>
      </c>
      <c r="D608" s="23">
        <f ca="1">COUNTIF(INDIRECT(Tabela46[[#This Row],[Aux01]]),Tabela46[[#This Row],[Código da Categoria]])</f>
        <v>335</v>
      </c>
      <c r="E608" s="22" t="s">
        <v>1200</v>
      </c>
      <c r="F608" s="22" t="s">
        <v>1201</v>
      </c>
      <c r="G608" s="22" t="s">
        <v>150</v>
      </c>
      <c r="H608" s="24" t="str">
        <f>Tabela46[[#This Row],[Categoria]]&amp;" - "&amp;Tabela46[[#This Row],[Objeto]]</f>
        <v>Verbas Escolares - EM Adelino Magalhães</v>
      </c>
      <c r="I608" s="24" t="e">
        <f ca="1">Tabela46[[#This Row],[Código do PO]]&amp;" - "&amp;Tabela46[[#This Row],[Nome do PO]]</f>
        <v>#REF!</v>
      </c>
      <c r="J608" s="24" t="s">
        <v>1202</v>
      </c>
    </row>
    <row r="609" spans="1:10" ht="30" x14ac:dyDescent="0.25">
      <c r="A609" s="20" t="e">
        <f ca="1">TEXT(Tabela46[[#This Row],[Código da Categoria]],"000")&amp;"."&amp;TEXT(Tabela46[[#This Row],[Código do Objeto]],"00000")</f>
        <v>#REF!</v>
      </c>
      <c r="B609" s="21" t="e">
        <f>VLOOKUP(Tabela46[[#This Row],[Categoria]],[1]!Tabela4[#Data],2,FALSE)</f>
        <v>#REF!</v>
      </c>
      <c r="C609" s="22" t="str">
        <f t="shared" si="5"/>
        <v>B1:B609</v>
      </c>
      <c r="D609" s="23">
        <f ca="1">COUNTIF(INDIRECT(Tabela46[[#This Row],[Aux01]]),Tabela46[[#This Row],[Código da Categoria]])</f>
        <v>336</v>
      </c>
      <c r="E609" s="22" t="s">
        <v>1200</v>
      </c>
      <c r="F609" s="22" t="s">
        <v>1203</v>
      </c>
      <c r="G609" s="22" t="s">
        <v>150</v>
      </c>
      <c r="H609" s="24" t="str">
        <f>Tabela46[[#This Row],[Categoria]]&amp;" - "&amp;Tabela46[[#This Row],[Objeto]]</f>
        <v>Verbas Escolares - EM Alberto Francisco Torres</v>
      </c>
      <c r="I609" s="24" t="e">
        <f ca="1">Tabela46[[#This Row],[Código do PO]]&amp;" - "&amp;Tabela46[[#This Row],[Nome do PO]]</f>
        <v>#REF!</v>
      </c>
      <c r="J609" s="24" t="s">
        <v>1202</v>
      </c>
    </row>
    <row r="610" spans="1:10" ht="30" x14ac:dyDescent="0.25">
      <c r="A610" s="20" t="e">
        <f ca="1">TEXT(Tabela46[[#This Row],[Código da Categoria]],"000")&amp;"."&amp;TEXT(Tabela46[[#This Row],[Código do Objeto]],"00000")</f>
        <v>#REF!</v>
      </c>
      <c r="B610" s="21" t="e">
        <f>VLOOKUP(Tabela46[[#This Row],[Categoria]],[1]!Tabela4[#Data],2,FALSE)</f>
        <v>#REF!</v>
      </c>
      <c r="C610" s="22" t="str">
        <f t="shared" si="5"/>
        <v>B1:B610</v>
      </c>
      <c r="D610" s="23">
        <f ca="1">COUNTIF(INDIRECT(Tabela46[[#This Row],[Aux01]]),Tabela46[[#This Row],[Código da Categoria]])</f>
        <v>337</v>
      </c>
      <c r="E610" s="22" t="s">
        <v>1200</v>
      </c>
      <c r="F610" s="22" t="s">
        <v>1204</v>
      </c>
      <c r="G610" s="22" t="s">
        <v>150</v>
      </c>
      <c r="H610" s="24" t="str">
        <f>Tabela46[[#This Row],[Categoria]]&amp;" - "&amp;Tabela46[[#This Row],[Objeto]]</f>
        <v>Verbas Escolares - EM Altivo César</v>
      </c>
      <c r="I610" s="24" t="e">
        <f ca="1">Tabela46[[#This Row],[Código do PO]]&amp;" - "&amp;Tabela46[[#This Row],[Nome do PO]]</f>
        <v>#REF!</v>
      </c>
      <c r="J610" s="24" t="s">
        <v>1202</v>
      </c>
    </row>
    <row r="611" spans="1:10" ht="30" x14ac:dyDescent="0.25">
      <c r="A611" s="20" t="e">
        <f ca="1">TEXT(Tabela46[[#This Row],[Código da Categoria]],"000")&amp;"."&amp;TEXT(Tabela46[[#This Row],[Código do Objeto]],"00000")</f>
        <v>#REF!</v>
      </c>
      <c r="B611" s="21" t="e">
        <f>VLOOKUP(Tabela46[[#This Row],[Categoria]],[1]!Tabela4[#Data],2,FALSE)</f>
        <v>#REF!</v>
      </c>
      <c r="C611" s="22" t="str">
        <f t="shared" si="5"/>
        <v>B1:B611</v>
      </c>
      <c r="D611" s="23">
        <f ca="1">COUNTIF(INDIRECT(Tabela46[[#This Row],[Aux01]]),Tabela46[[#This Row],[Código da Categoria]])</f>
        <v>338</v>
      </c>
      <c r="E611" s="22" t="s">
        <v>1200</v>
      </c>
      <c r="F611" s="22" t="s">
        <v>1205</v>
      </c>
      <c r="G611" s="22" t="s">
        <v>150</v>
      </c>
      <c r="H611" s="24" t="str">
        <f>Tabela46[[#This Row],[Categoria]]&amp;" - "&amp;Tabela46[[#This Row],[Objeto]]</f>
        <v>Verbas Escolares - EM André Trouche</v>
      </c>
      <c r="I611" s="24" t="e">
        <f ca="1">Tabela46[[#This Row],[Código do PO]]&amp;" - "&amp;Tabela46[[#This Row],[Nome do PO]]</f>
        <v>#REF!</v>
      </c>
      <c r="J611" s="24" t="s">
        <v>1202</v>
      </c>
    </row>
    <row r="612" spans="1:10" ht="30" x14ac:dyDescent="0.25">
      <c r="A612" s="20" t="e">
        <f ca="1">TEXT(Tabela46[[#This Row],[Código da Categoria]],"000")&amp;"."&amp;TEXT(Tabela46[[#This Row],[Código do Objeto]],"00000")</f>
        <v>#REF!</v>
      </c>
      <c r="B612" s="21" t="e">
        <f>VLOOKUP(Tabela46[[#This Row],[Categoria]],[1]!Tabela4[#Data],2,FALSE)</f>
        <v>#REF!</v>
      </c>
      <c r="C612" s="22" t="str">
        <f t="shared" si="5"/>
        <v>B1:B612</v>
      </c>
      <c r="D612" s="23">
        <f ca="1">COUNTIF(INDIRECT(Tabela46[[#This Row],[Aux01]]),Tabela46[[#This Row],[Código da Categoria]])</f>
        <v>339</v>
      </c>
      <c r="E612" s="22" t="s">
        <v>1200</v>
      </c>
      <c r="F612" s="22" t="s">
        <v>1206</v>
      </c>
      <c r="G612" s="22" t="s">
        <v>150</v>
      </c>
      <c r="H612" s="24" t="str">
        <f>Tabela46[[#This Row],[Categoria]]&amp;" - "&amp;Tabela46[[#This Row],[Objeto]]</f>
        <v>Verbas Escolares - EM  Anísio Teixeira</v>
      </c>
      <c r="I612" s="24" t="e">
        <f ca="1">Tabela46[[#This Row],[Código do PO]]&amp;" - "&amp;Tabela46[[#This Row],[Nome do PO]]</f>
        <v>#REF!</v>
      </c>
      <c r="J612" s="24" t="s">
        <v>1202</v>
      </c>
    </row>
    <row r="613" spans="1:10" ht="30" x14ac:dyDescent="0.25">
      <c r="A613" s="20" t="e">
        <f ca="1">TEXT(Tabela46[[#This Row],[Código da Categoria]],"000")&amp;"."&amp;TEXT(Tabela46[[#This Row],[Código do Objeto]],"00000")</f>
        <v>#REF!</v>
      </c>
      <c r="B613" s="21" t="e">
        <f>VLOOKUP(Tabela46[[#This Row],[Categoria]],[1]!Tabela4[#Data],2,FALSE)</f>
        <v>#REF!</v>
      </c>
      <c r="C613" s="22" t="str">
        <f t="shared" si="5"/>
        <v>B1:B613</v>
      </c>
      <c r="D613" s="23">
        <f ca="1">COUNTIF(INDIRECT(Tabela46[[#This Row],[Aux01]]),Tabela46[[#This Row],[Código da Categoria]])</f>
        <v>340</v>
      </c>
      <c r="E613" s="22" t="s">
        <v>1200</v>
      </c>
      <c r="F613" s="22" t="s">
        <v>1207</v>
      </c>
      <c r="G613" s="22" t="s">
        <v>150</v>
      </c>
      <c r="H613" s="24" t="str">
        <f>Tabela46[[#This Row],[Categoria]]&amp;" - "&amp;Tabela46[[#This Row],[Objeto]]</f>
        <v>Verbas Escolares - EM Antinéia S. Miranda</v>
      </c>
      <c r="I613" s="24" t="e">
        <f ca="1">Tabela46[[#This Row],[Código do PO]]&amp;" - "&amp;Tabela46[[#This Row],[Nome do PO]]</f>
        <v>#REF!</v>
      </c>
      <c r="J613" s="24" t="s">
        <v>1202</v>
      </c>
    </row>
    <row r="614" spans="1:10" ht="30" x14ac:dyDescent="0.25">
      <c r="A614" s="20" t="e">
        <f ca="1">TEXT(Tabela46[[#This Row],[Código da Categoria]],"000")&amp;"."&amp;TEXT(Tabela46[[#This Row],[Código do Objeto]],"00000")</f>
        <v>#REF!</v>
      </c>
      <c r="B614" s="21" t="e">
        <f>VLOOKUP(Tabela46[[#This Row],[Categoria]],[1]!Tabela4[#Data],2,FALSE)</f>
        <v>#REF!</v>
      </c>
      <c r="C614" s="22" t="str">
        <f t="shared" si="5"/>
        <v>B1:B614</v>
      </c>
      <c r="D614" s="23">
        <f ca="1">COUNTIF(INDIRECT(Tabela46[[#This Row],[Aux01]]),Tabela46[[#This Row],[Código da Categoria]])</f>
        <v>341</v>
      </c>
      <c r="E614" s="22" t="s">
        <v>1200</v>
      </c>
      <c r="F614" s="22" t="s">
        <v>1208</v>
      </c>
      <c r="G614" s="22" t="s">
        <v>150</v>
      </c>
      <c r="H614" s="24" t="str">
        <f>Tabela46[[#This Row],[Categoria]]&amp;" - "&amp;Tabela46[[#This Row],[Objeto]]</f>
        <v>Verbas Escolares - EM Antonio Coutinho</v>
      </c>
      <c r="I614" s="24" t="e">
        <f ca="1">Tabela46[[#This Row],[Código do PO]]&amp;" - "&amp;Tabela46[[#This Row],[Nome do PO]]</f>
        <v>#REF!</v>
      </c>
      <c r="J614" s="24" t="s">
        <v>1202</v>
      </c>
    </row>
    <row r="615" spans="1:10" ht="30" x14ac:dyDescent="0.25">
      <c r="A615" s="20" t="e">
        <f ca="1">TEXT(Tabela46[[#This Row],[Código da Categoria]],"000")&amp;"."&amp;TEXT(Tabela46[[#This Row],[Código do Objeto]],"00000")</f>
        <v>#REF!</v>
      </c>
      <c r="B615" s="21" t="e">
        <f>VLOOKUP(Tabela46[[#This Row],[Categoria]],[1]!Tabela4[#Data],2,FALSE)</f>
        <v>#REF!</v>
      </c>
      <c r="C615" s="22" t="str">
        <f t="shared" si="5"/>
        <v>B1:B615</v>
      </c>
      <c r="D615" s="23">
        <f ca="1">COUNTIF(INDIRECT(Tabela46[[#This Row],[Aux01]]),Tabela46[[#This Row],[Código da Categoria]])</f>
        <v>342</v>
      </c>
      <c r="E615" s="22" t="s">
        <v>1200</v>
      </c>
      <c r="F615" s="22" t="s">
        <v>1209</v>
      </c>
      <c r="G615" s="22" t="s">
        <v>150</v>
      </c>
      <c r="H615" s="24" t="str">
        <f>Tabela46[[#This Row],[Categoria]]&amp;" - "&amp;Tabela46[[#This Row],[Objeto]]</f>
        <v>Verbas Escolares - EM Ayrton Senna</v>
      </c>
      <c r="I615" s="24" t="e">
        <f ca="1">Tabela46[[#This Row],[Código do PO]]&amp;" - "&amp;Tabela46[[#This Row],[Nome do PO]]</f>
        <v>#REF!</v>
      </c>
      <c r="J615" s="24" t="s">
        <v>1202</v>
      </c>
    </row>
    <row r="616" spans="1:10" ht="30" x14ac:dyDescent="0.25">
      <c r="A616" s="20" t="e">
        <f ca="1">TEXT(Tabela46[[#This Row],[Código da Categoria]],"000")&amp;"."&amp;TEXT(Tabela46[[#This Row],[Código do Objeto]],"00000")</f>
        <v>#REF!</v>
      </c>
      <c r="B616" s="21" t="e">
        <f>VLOOKUP(Tabela46[[#This Row],[Categoria]],[1]!Tabela4[#Data],2,FALSE)</f>
        <v>#REF!</v>
      </c>
      <c r="C616" s="22" t="str">
        <f t="shared" si="5"/>
        <v>B1:B616</v>
      </c>
      <c r="D616" s="23">
        <f ca="1">COUNTIF(INDIRECT(Tabela46[[#This Row],[Aux01]]),Tabela46[[#This Row],[Código da Categoria]])</f>
        <v>343</v>
      </c>
      <c r="E616" s="22" t="s">
        <v>1200</v>
      </c>
      <c r="F616" s="22" t="s">
        <v>1210</v>
      </c>
      <c r="G616" s="22" t="s">
        <v>150</v>
      </c>
      <c r="H616" s="24" t="str">
        <f>Tabela46[[#This Row],[Categoria]]&amp;" - "&amp;Tabela46[[#This Row],[Objeto]]</f>
        <v>Verbas Escolares - EM Bolívia de L. Gaétho</v>
      </c>
      <c r="I616" s="24" t="e">
        <f ca="1">Tabela46[[#This Row],[Código do PO]]&amp;" - "&amp;Tabela46[[#This Row],[Nome do PO]]</f>
        <v>#REF!</v>
      </c>
      <c r="J616" s="24" t="s">
        <v>1202</v>
      </c>
    </row>
    <row r="617" spans="1:10" ht="30" x14ac:dyDescent="0.25">
      <c r="A617" s="20" t="e">
        <f ca="1">TEXT(Tabela46[[#This Row],[Código da Categoria]],"000")&amp;"."&amp;TEXT(Tabela46[[#This Row],[Código do Objeto]],"00000")</f>
        <v>#REF!</v>
      </c>
      <c r="B617" s="21" t="e">
        <f>VLOOKUP(Tabela46[[#This Row],[Categoria]],[1]!Tabela4[#Data],2,FALSE)</f>
        <v>#REF!</v>
      </c>
      <c r="C617" s="22" t="str">
        <f t="shared" si="5"/>
        <v>B1:B617</v>
      </c>
      <c r="D617" s="23">
        <f ca="1">COUNTIF(INDIRECT(Tabela46[[#This Row],[Aux01]]),Tabela46[[#This Row],[Código da Categoria]])</f>
        <v>344</v>
      </c>
      <c r="E617" s="22" t="s">
        <v>1200</v>
      </c>
      <c r="F617" s="22" t="s">
        <v>1211</v>
      </c>
      <c r="G617" s="22" t="s">
        <v>150</v>
      </c>
      <c r="H617" s="24" t="str">
        <f>Tabela46[[#This Row],[Categoria]]&amp;" - "&amp;Tabela46[[#This Row],[Objeto]]</f>
        <v>Verbas Escolares - EM Dario de Souza Castello</v>
      </c>
      <c r="I617" s="24" t="e">
        <f ca="1">Tabela46[[#This Row],[Código do PO]]&amp;" - "&amp;Tabela46[[#This Row],[Nome do PO]]</f>
        <v>#REF!</v>
      </c>
      <c r="J617" s="24" t="s">
        <v>1202</v>
      </c>
    </row>
    <row r="618" spans="1:10" ht="30" x14ac:dyDescent="0.25">
      <c r="A618" s="20" t="e">
        <f ca="1">TEXT(Tabela46[[#This Row],[Código da Categoria]],"000")&amp;"."&amp;TEXT(Tabela46[[#This Row],[Código do Objeto]],"00000")</f>
        <v>#REF!</v>
      </c>
      <c r="B618" s="21" t="e">
        <f>VLOOKUP(Tabela46[[#This Row],[Categoria]],[1]!Tabela4[#Data],2,FALSE)</f>
        <v>#REF!</v>
      </c>
      <c r="C618" s="22" t="str">
        <f t="shared" si="5"/>
        <v>B1:B618</v>
      </c>
      <c r="D618" s="23">
        <f ca="1">COUNTIF(INDIRECT(Tabela46[[#This Row],[Aux01]]),Tabela46[[#This Row],[Código da Categoria]])</f>
        <v>345</v>
      </c>
      <c r="E618" s="22" t="s">
        <v>1200</v>
      </c>
      <c r="F618" s="22" t="s">
        <v>1212</v>
      </c>
      <c r="G618" s="22" t="s">
        <v>150</v>
      </c>
      <c r="H618" s="24" t="str">
        <f>Tabela46[[#This Row],[Categoria]]&amp;" - "&amp;Tabela46[[#This Row],[Objeto]]</f>
        <v>Verbas Escolares - EM Demenciano  Moura</v>
      </c>
      <c r="I618" s="24" t="e">
        <f ca="1">Tabela46[[#This Row],[Código do PO]]&amp;" - "&amp;Tabela46[[#This Row],[Nome do PO]]</f>
        <v>#REF!</v>
      </c>
      <c r="J618" s="24" t="s">
        <v>1202</v>
      </c>
    </row>
    <row r="619" spans="1:10" ht="30" x14ac:dyDescent="0.25">
      <c r="A619" s="20" t="e">
        <f ca="1">TEXT(Tabela46[[#This Row],[Código da Categoria]],"000")&amp;"."&amp;TEXT(Tabela46[[#This Row],[Código do Objeto]],"00000")</f>
        <v>#REF!</v>
      </c>
      <c r="B619" s="21" t="e">
        <f>VLOOKUP(Tabela46[[#This Row],[Categoria]],[1]!Tabela4[#Data],2,FALSE)</f>
        <v>#REF!</v>
      </c>
      <c r="C619" s="22" t="str">
        <f t="shared" si="5"/>
        <v>B1:B619</v>
      </c>
      <c r="D619" s="23">
        <f ca="1">COUNTIF(INDIRECT(Tabela46[[#This Row],[Aux01]]),Tabela46[[#This Row],[Código da Categoria]])</f>
        <v>346</v>
      </c>
      <c r="E619" s="22" t="s">
        <v>1200</v>
      </c>
      <c r="F619" s="22" t="s">
        <v>1213</v>
      </c>
      <c r="G619" s="22" t="s">
        <v>150</v>
      </c>
      <c r="H619" s="24" t="str">
        <f>Tabela46[[#This Row],[Categoria]]&amp;" - "&amp;Tabela46[[#This Row],[Objeto]]</f>
        <v>Verbas Escolares - EM Diógenes Mendonça</v>
      </c>
      <c r="I619" s="24" t="e">
        <f ca="1">Tabela46[[#This Row],[Código do PO]]&amp;" - "&amp;Tabela46[[#This Row],[Nome do PO]]</f>
        <v>#REF!</v>
      </c>
      <c r="J619" s="24" t="s">
        <v>1202</v>
      </c>
    </row>
    <row r="620" spans="1:10" ht="30" x14ac:dyDescent="0.25">
      <c r="A620" s="20" t="e">
        <f ca="1">TEXT(Tabela46[[#This Row],[Código da Categoria]],"000")&amp;"."&amp;TEXT(Tabela46[[#This Row],[Código do Objeto]],"00000")</f>
        <v>#REF!</v>
      </c>
      <c r="B620" s="21" t="e">
        <f>VLOOKUP(Tabela46[[#This Row],[Categoria]],[1]!Tabela4[#Data],2,FALSE)</f>
        <v>#REF!</v>
      </c>
      <c r="C620" s="22" t="str">
        <f t="shared" si="5"/>
        <v>B1:B620</v>
      </c>
      <c r="D620" s="23">
        <f ca="1">COUNTIF(INDIRECT(Tabela46[[#This Row],[Aux01]]),Tabela46[[#This Row],[Código da Categoria]])</f>
        <v>347</v>
      </c>
      <c r="E620" s="22" t="s">
        <v>1200</v>
      </c>
      <c r="F620" s="22" t="s">
        <v>1214</v>
      </c>
      <c r="G620" s="22" t="s">
        <v>150</v>
      </c>
      <c r="H620" s="24" t="str">
        <f>Tabela46[[#This Row],[Categoria]]&amp;" - "&amp;Tabela46[[#This Row],[Objeto]]</f>
        <v>Verbas Escolares - EM Djalma Coutinho</v>
      </c>
      <c r="I620" s="24" t="e">
        <f ca="1">Tabela46[[#This Row],[Código do PO]]&amp;" - "&amp;Tabela46[[#This Row],[Nome do PO]]</f>
        <v>#REF!</v>
      </c>
      <c r="J620" s="24" t="s">
        <v>1202</v>
      </c>
    </row>
    <row r="621" spans="1:10" ht="30" x14ac:dyDescent="0.25">
      <c r="A621" s="20" t="e">
        <f ca="1">TEXT(Tabela46[[#This Row],[Código da Categoria]],"000")&amp;"."&amp;TEXT(Tabela46[[#This Row],[Código do Objeto]],"00000")</f>
        <v>#REF!</v>
      </c>
      <c r="B621" s="21" t="e">
        <f>VLOOKUP(Tabela46[[#This Row],[Categoria]],[1]!Tabela4[#Data],2,FALSE)</f>
        <v>#REF!</v>
      </c>
      <c r="C621" s="22" t="str">
        <f t="shared" si="5"/>
        <v>B1:B621</v>
      </c>
      <c r="D621" s="23">
        <f ca="1">COUNTIF(INDIRECT(Tabela46[[#This Row],[Aux01]]),Tabela46[[#This Row],[Código da Categoria]])</f>
        <v>348</v>
      </c>
      <c r="E621" s="22" t="s">
        <v>1200</v>
      </c>
      <c r="F621" s="22" t="s">
        <v>1215</v>
      </c>
      <c r="G621" s="22" t="s">
        <v>150</v>
      </c>
      <c r="H621" s="24" t="str">
        <f>Tabela46[[#This Row],[Categoria]]&amp;" - "&amp;Tabela46[[#This Row],[Objeto]]</f>
        <v>Verbas Escolares - EM Dom José P. Alves</v>
      </c>
      <c r="I621" s="24" t="e">
        <f ca="1">Tabela46[[#This Row],[Código do PO]]&amp;" - "&amp;Tabela46[[#This Row],[Nome do PO]]</f>
        <v>#REF!</v>
      </c>
      <c r="J621" s="24" t="s">
        <v>1202</v>
      </c>
    </row>
    <row r="622" spans="1:10" ht="30" x14ac:dyDescent="0.25">
      <c r="A622" s="20" t="e">
        <f ca="1">TEXT(Tabela46[[#This Row],[Código da Categoria]],"000")&amp;"."&amp;TEXT(Tabela46[[#This Row],[Código do Objeto]],"00000")</f>
        <v>#REF!</v>
      </c>
      <c r="B622" s="21" t="e">
        <f>VLOOKUP(Tabela46[[#This Row],[Categoria]],[1]!Tabela4[#Data],2,FALSE)</f>
        <v>#REF!</v>
      </c>
      <c r="C622" s="22" t="str">
        <f t="shared" si="5"/>
        <v>B1:B622</v>
      </c>
      <c r="D622" s="23">
        <f ca="1">COUNTIF(INDIRECT(Tabela46[[#This Row],[Aux01]]),Tabela46[[#This Row],[Código da Categoria]])</f>
        <v>349</v>
      </c>
      <c r="E622" s="22" t="s">
        <v>1200</v>
      </c>
      <c r="F622" s="22" t="s">
        <v>1216</v>
      </c>
      <c r="G622" s="22" t="s">
        <v>150</v>
      </c>
      <c r="H622" s="24" t="str">
        <f>Tabela46[[#This Row],[Categoria]]&amp;" - "&amp;Tabela46[[#This Row],[Objeto]]</f>
        <v>Verbas Escolares - EM Elvira Lúcia</v>
      </c>
      <c r="I622" s="24" t="e">
        <f ca="1">Tabela46[[#This Row],[Código do PO]]&amp;" - "&amp;Tabela46[[#This Row],[Nome do PO]]</f>
        <v>#REF!</v>
      </c>
      <c r="J622" s="24" t="s">
        <v>1202</v>
      </c>
    </row>
    <row r="623" spans="1:10" ht="30" x14ac:dyDescent="0.25">
      <c r="A623" s="20" t="e">
        <f ca="1">TEXT(Tabela46[[#This Row],[Código da Categoria]],"000")&amp;"."&amp;TEXT(Tabela46[[#This Row],[Código do Objeto]],"00000")</f>
        <v>#REF!</v>
      </c>
      <c r="B623" s="21" t="e">
        <f>VLOOKUP(Tabela46[[#This Row],[Categoria]],[1]!Tabela4[#Data],2,FALSE)</f>
        <v>#REF!</v>
      </c>
      <c r="C623" s="22" t="str">
        <f t="shared" si="5"/>
        <v>B1:B623</v>
      </c>
      <c r="D623" s="23">
        <f ca="1">COUNTIF(INDIRECT(Tabela46[[#This Row],[Aux01]]),Tabela46[[#This Row],[Código da Categoria]])</f>
        <v>350</v>
      </c>
      <c r="E623" s="22" t="s">
        <v>1200</v>
      </c>
      <c r="F623" s="22" t="s">
        <v>1217</v>
      </c>
      <c r="G623" s="22" t="s">
        <v>150</v>
      </c>
      <c r="H623" s="24" t="str">
        <f>Tabela46[[#This Row],[Categoria]]&amp;" - "&amp;Tabela46[[#This Row],[Objeto]]</f>
        <v>Verbas Escolares - EM Ernani M. Franco</v>
      </c>
      <c r="I623" s="24" t="e">
        <f ca="1">Tabela46[[#This Row],[Código do PO]]&amp;" - "&amp;Tabela46[[#This Row],[Nome do PO]]</f>
        <v>#REF!</v>
      </c>
      <c r="J623" s="24" t="s">
        <v>1202</v>
      </c>
    </row>
    <row r="624" spans="1:10" ht="30" x14ac:dyDescent="0.25">
      <c r="A624" s="20" t="e">
        <f ca="1">TEXT(Tabela46[[#This Row],[Código da Categoria]],"000")&amp;"."&amp;TEXT(Tabela46[[#This Row],[Código do Objeto]],"00000")</f>
        <v>#REF!</v>
      </c>
      <c r="B624" s="21" t="e">
        <f>VLOOKUP(Tabela46[[#This Row],[Categoria]],[1]!Tabela4[#Data],2,FALSE)</f>
        <v>#REF!</v>
      </c>
      <c r="C624" s="22" t="str">
        <f t="shared" si="5"/>
        <v>B1:B624</v>
      </c>
      <c r="D624" s="23">
        <f ca="1">COUNTIF(INDIRECT(Tabela46[[#This Row],[Aux01]]),Tabela46[[#This Row],[Código da Categoria]])</f>
        <v>351</v>
      </c>
      <c r="E624" s="22" t="s">
        <v>1200</v>
      </c>
      <c r="F624" s="22" t="s">
        <v>1218</v>
      </c>
      <c r="G624" s="22" t="s">
        <v>150</v>
      </c>
      <c r="H624" s="24" t="str">
        <f>Tabela46[[#This Row],[Categoria]]&amp;" - "&amp;Tabela46[[#This Row],[Objeto]]</f>
        <v>Verbas Escolares - EM Eulália da S. Bragança</v>
      </c>
      <c r="I624" s="24" t="e">
        <f ca="1">Tabela46[[#This Row],[Código do PO]]&amp;" - "&amp;Tabela46[[#This Row],[Nome do PO]]</f>
        <v>#REF!</v>
      </c>
      <c r="J624" s="24" t="s">
        <v>1202</v>
      </c>
    </row>
    <row r="625" spans="1:10" ht="30" x14ac:dyDescent="0.25">
      <c r="A625" s="20" t="e">
        <f ca="1">TEXT(Tabela46[[#This Row],[Código da Categoria]],"000")&amp;"."&amp;TEXT(Tabela46[[#This Row],[Código do Objeto]],"00000")</f>
        <v>#REF!</v>
      </c>
      <c r="B625" s="21" t="e">
        <f>VLOOKUP(Tabela46[[#This Row],[Categoria]],[1]!Tabela4[#Data],2,FALSE)</f>
        <v>#REF!</v>
      </c>
      <c r="C625" s="22" t="str">
        <f t="shared" si="5"/>
        <v>B1:B625</v>
      </c>
      <c r="D625" s="23">
        <f ca="1">COUNTIF(INDIRECT(Tabela46[[#This Row],[Aux01]]),Tabela46[[#This Row],[Código da Categoria]])</f>
        <v>352</v>
      </c>
      <c r="E625" s="22" t="s">
        <v>1200</v>
      </c>
      <c r="F625" s="22" t="s">
        <v>1219</v>
      </c>
      <c r="G625" s="22" t="s">
        <v>150</v>
      </c>
      <c r="H625" s="24" t="str">
        <f>Tabela46[[#This Row],[Categoria]]&amp;" - "&amp;Tabela46[[#This Row],[Objeto]]</f>
        <v>Verbas Escolares - EM Felisberto de Carvalho</v>
      </c>
      <c r="I625" s="24" t="e">
        <f ca="1">Tabela46[[#This Row],[Código do PO]]&amp;" - "&amp;Tabela46[[#This Row],[Nome do PO]]</f>
        <v>#REF!</v>
      </c>
      <c r="J625" s="24" t="s">
        <v>1202</v>
      </c>
    </row>
    <row r="626" spans="1:10" ht="30" x14ac:dyDescent="0.25">
      <c r="A626" s="20" t="e">
        <f ca="1">TEXT(Tabela46[[#This Row],[Código da Categoria]],"000")&amp;"."&amp;TEXT(Tabela46[[#This Row],[Código do Objeto]],"00000")</f>
        <v>#REF!</v>
      </c>
      <c r="B626" s="21" t="e">
        <f>VLOOKUP(Tabela46[[#This Row],[Categoria]],[1]!Tabela4[#Data],2,FALSE)</f>
        <v>#REF!</v>
      </c>
      <c r="C626" s="22" t="str">
        <f t="shared" si="5"/>
        <v>B1:B626</v>
      </c>
      <c r="D626" s="23">
        <f ca="1">COUNTIF(INDIRECT(Tabela46[[#This Row],[Aux01]]),Tabela46[[#This Row],[Código da Categoria]])</f>
        <v>353</v>
      </c>
      <c r="E626" s="22" t="s">
        <v>1200</v>
      </c>
      <c r="F626" s="22" t="s">
        <v>1220</v>
      </c>
      <c r="G626" s="22" t="s">
        <v>150</v>
      </c>
      <c r="H626" s="24" t="str">
        <f>Tabela46[[#This Row],[Categoria]]&amp;" - "&amp;Tabela46[[#This Row],[Objeto]]</f>
        <v>Verbas Escolares - EM Francisco Portugal Neves</v>
      </c>
      <c r="I626" s="24" t="e">
        <f ca="1">Tabela46[[#This Row],[Código do PO]]&amp;" - "&amp;Tabela46[[#This Row],[Nome do PO]]</f>
        <v>#REF!</v>
      </c>
      <c r="J626" s="24" t="s">
        <v>1202</v>
      </c>
    </row>
    <row r="627" spans="1:10" ht="30" x14ac:dyDescent="0.25">
      <c r="A627" s="20" t="e">
        <f ca="1">TEXT(Tabela46[[#This Row],[Código da Categoria]],"000")&amp;"."&amp;TEXT(Tabela46[[#This Row],[Código do Objeto]],"00000")</f>
        <v>#REF!</v>
      </c>
      <c r="B627" s="21" t="e">
        <f>VLOOKUP(Tabela46[[#This Row],[Categoria]],[1]!Tabela4[#Data],2,FALSE)</f>
        <v>#REF!</v>
      </c>
      <c r="C627" s="22" t="str">
        <f t="shared" si="5"/>
        <v>B1:B627</v>
      </c>
      <c r="D627" s="23">
        <f ca="1">COUNTIF(INDIRECT(Tabela46[[#This Row],[Aux01]]),Tabela46[[#This Row],[Código da Categoria]])</f>
        <v>354</v>
      </c>
      <c r="E627" s="22" t="s">
        <v>1200</v>
      </c>
      <c r="F627" s="22" t="s">
        <v>1221</v>
      </c>
      <c r="G627" s="22" t="s">
        <v>150</v>
      </c>
      <c r="H627" s="24" t="str">
        <f>Tabela46[[#This Row],[Categoria]]&amp;" - "&amp;Tabela46[[#This Row],[Objeto]]</f>
        <v>Verbas Escolares - EM Helena Antipoff</v>
      </c>
      <c r="I627" s="24" t="e">
        <f ca="1">Tabela46[[#This Row],[Código do PO]]&amp;" - "&amp;Tabela46[[#This Row],[Nome do PO]]</f>
        <v>#REF!</v>
      </c>
      <c r="J627" s="24" t="s">
        <v>1202</v>
      </c>
    </row>
    <row r="628" spans="1:10" ht="30" x14ac:dyDescent="0.25">
      <c r="A628" s="20" t="e">
        <f ca="1">TEXT(Tabela46[[#This Row],[Código da Categoria]],"000")&amp;"."&amp;TEXT(Tabela46[[#This Row],[Código do Objeto]],"00000")</f>
        <v>#REF!</v>
      </c>
      <c r="B628" s="21" t="e">
        <f>VLOOKUP(Tabela46[[#This Row],[Categoria]],[1]!Tabela4[#Data],2,FALSE)</f>
        <v>#REF!</v>
      </c>
      <c r="C628" s="22" t="str">
        <f t="shared" si="5"/>
        <v>B1:B628</v>
      </c>
      <c r="D628" s="23">
        <f ca="1">COUNTIF(INDIRECT(Tabela46[[#This Row],[Aux01]]),Tabela46[[#This Row],[Código da Categoria]])</f>
        <v>355</v>
      </c>
      <c r="E628" s="22" t="s">
        <v>1200</v>
      </c>
      <c r="F628" s="22" t="s">
        <v>1222</v>
      </c>
      <c r="G628" s="22" t="s">
        <v>150</v>
      </c>
      <c r="H628" s="24" t="str">
        <f>Tabela46[[#This Row],[Categoria]]&amp;" - "&amp;Tabela46[[#This Row],[Objeto]]</f>
        <v>Verbas Escolares - EM Heloneida Studart</v>
      </c>
      <c r="I628" s="24" t="e">
        <f ca="1">Tabela46[[#This Row],[Código do PO]]&amp;" - "&amp;Tabela46[[#This Row],[Nome do PO]]</f>
        <v>#REF!</v>
      </c>
      <c r="J628" s="24" t="s">
        <v>1202</v>
      </c>
    </row>
    <row r="629" spans="1:10" ht="30" x14ac:dyDescent="0.25">
      <c r="A629" s="20" t="e">
        <f ca="1">TEXT(Tabela46[[#This Row],[Código da Categoria]],"000")&amp;"."&amp;TEXT(Tabela46[[#This Row],[Código do Objeto]],"00000")</f>
        <v>#REF!</v>
      </c>
      <c r="B629" s="21" t="e">
        <f>VLOOKUP(Tabela46[[#This Row],[Categoria]],[1]!Tabela4[#Data],2,FALSE)</f>
        <v>#REF!</v>
      </c>
      <c r="C629" s="22" t="str">
        <f t="shared" si="5"/>
        <v>B1:B629</v>
      </c>
      <c r="D629" s="23">
        <f ca="1">COUNTIF(INDIRECT(Tabela46[[#This Row],[Aux01]]),Tabela46[[#This Row],[Código da Categoria]])</f>
        <v>356</v>
      </c>
      <c r="E629" s="22" t="s">
        <v>1200</v>
      </c>
      <c r="F629" s="22" t="s">
        <v>1223</v>
      </c>
      <c r="G629" s="22" t="s">
        <v>150</v>
      </c>
      <c r="H629" s="24" t="str">
        <f>Tabela46[[#This Row],[Categoria]]&amp;" - "&amp;Tabela46[[#This Row],[Objeto]]</f>
        <v>Verbas Escolares - EM Honorina de Carvalho</v>
      </c>
      <c r="I629" s="24" t="e">
        <f ca="1">Tabela46[[#This Row],[Código do PO]]&amp;" - "&amp;Tabela46[[#This Row],[Nome do PO]]</f>
        <v>#REF!</v>
      </c>
      <c r="J629" s="24" t="s">
        <v>1202</v>
      </c>
    </row>
    <row r="630" spans="1:10" ht="30" x14ac:dyDescent="0.25">
      <c r="A630" s="20" t="e">
        <f ca="1">TEXT(Tabela46[[#This Row],[Código da Categoria]],"000")&amp;"."&amp;TEXT(Tabela46[[#This Row],[Código do Objeto]],"00000")</f>
        <v>#REF!</v>
      </c>
      <c r="B630" s="21" t="e">
        <f>VLOOKUP(Tabela46[[#This Row],[Categoria]],[1]!Tabela4[#Data],2,FALSE)</f>
        <v>#REF!</v>
      </c>
      <c r="C630" s="22" t="str">
        <f t="shared" si="5"/>
        <v>B1:B630</v>
      </c>
      <c r="D630" s="23">
        <f ca="1">COUNTIF(INDIRECT(Tabela46[[#This Row],[Aux01]]),Tabela46[[#This Row],[Código da Categoria]])</f>
        <v>357</v>
      </c>
      <c r="E630" s="22" t="s">
        <v>1200</v>
      </c>
      <c r="F630" s="22" t="s">
        <v>1224</v>
      </c>
      <c r="G630" s="22" t="s">
        <v>150</v>
      </c>
      <c r="H630" s="24" t="str">
        <f>Tabela46[[#This Row],[Categoria]]&amp;" - "&amp;Tabela46[[#This Row],[Objeto]]</f>
        <v>Verbas Escolares - EM Horácio Pacheco</v>
      </c>
      <c r="I630" s="24" t="e">
        <f ca="1">Tabela46[[#This Row],[Código do PO]]&amp;" - "&amp;Tabela46[[#This Row],[Nome do PO]]</f>
        <v>#REF!</v>
      </c>
      <c r="J630" s="24" t="s">
        <v>1202</v>
      </c>
    </row>
    <row r="631" spans="1:10" ht="30" x14ac:dyDescent="0.25">
      <c r="A631" s="20" t="e">
        <f ca="1">TEXT(Tabela46[[#This Row],[Código da Categoria]],"000")&amp;"."&amp;TEXT(Tabela46[[#This Row],[Código do Objeto]],"00000")</f>
        <v>#REF!</v>
      </c>
      <c r="B631" s="21" t="e">
        <f>VLOOKUP(Tabela46[[#This Row],[Categoria]],[1]!Tabela4[#Data],2,FALSE)</f>
        <v>#REF!</v>
      </c>
      <c r="C631" s="22" t="str">
        <f t="shared" si="5"/>
        <v>B1:B631</v>
      </c>
      <c r="D631" s="23">
        <f ca="1">COUNTIF(INDIRECT(Tabela46[[#This Row],[Aux01]]),Tabela46[[#This Row],[Código da Categoria]])</f>
        <v>358</v>
      </c>
      <c r="E631" s="22" t="s">
        <v>1200</v>
      </c>
      <c r="F631" s="22" t="s">
        <v>1225</v>
      </c>
      <c r="G631" s="22" t="s">
        <v>150</v>
      </c>
      <c r="H631" s="24" t="str">
        <f>Tabela46[[#This Row],[Categoria]]&amp;" - "&amp;Tabela46[[#This Row],[Objeto]]</f>
        <v>Verbas Escolares - EM Infante Dom  Henrique</v>
      </c>
      <c r="I631" s="24" t="e">
        <f ca="1">Tabela46[[#This Row],[Código do PO]]&amp;" - "&amp;Tabela46[[#This Row],[Nome do PO]]</f>
        <v>#REF!</v>
      </c>
      <c r="J631" s="24" t="s">
        <v>1202</v>
      </c>
    </row>
    <row r="632" spans="1:10" ht="30" x14ac:dyDescent="0.25">
      <c r="A632" s="20" t="e">
        <f ca="1">TEXT(Tabela46[[#This Row],[Código da Categoria]],"000")&amp;"."&amp;TEXT(Tabela46[[#This Row],[Código do Objeto]],"00000")</f>
        <v>#REF!</v>
      </c>
      <c r="B632" s="21" t="e">
        <f>VLOOKUP(Tabela46[[#This Row],[Categoria]],[1]!Tabela4[#Data],2,FALSE)</f>
        <v>#REF!</v>
      </c>
      <c r="C632" s="22" t="str">
        <f t="shared" si="5"/>
        <v>B1:B632</v>
      </c>
      <c r="D632" s="23">
        <f ca="1">COUNTIF(INDIRECT(Tabela46[[#This Row],[Aux01]]),Tabela46[[#This Row],[Código da Categoria]])</f>
        <v>359</v>
      </c>
      <c r="E632" s="22" t="s">
        <v>1200</v>
      </c>
      <c r="F632" s="22" t="s">
        <v>1226</v>
      </c>
      <c r="G632" s="22" t="s">
        <v>150</v>
      </c>
      <c r="H632" s="24" t="str">
        <f>Tabela46[[#This Row],[Categoria]]&amp;" - "&amp;Tabela46[[#This Row],[Objeto]]</f>
        <v>Verbas Escolares - EM Jacinta Medela</v>
      </c>
      <c r="I632" s="24" t="e">
        <f ca="1">Tabela46[[#This Row],[Código do PO]]&amp;" - "&amp;Tabela46[[#This Row],[Nome do PO]]</f>
        <v>#REF!</v>
      </c>
      <c r="J632" s="24" t="s">
        <v>1202</v>
      </c>
    </row>
    <row r="633" spans="1:10" ht="30" x14ac:dyDescent="0.25">
      <c r="A633" s="20" t="e">
        <f ca="1">TEXT(Tabela46[[#This Row],[Código da Categoria]],"000")&amp;"."&amp;TEXT(Tabela46[[#This Row],[Código do Objeto]],"00000")</f>
        <v>#REF!</v>
      </c>
      <c r="B633" s="21" t="e">
        <f>VLOOKUP(Tabela46[[#This Row],[Categoria]],[1]!Tabela4[#Data],2,FALSE)</f>
        <v>#REF!</v>
      </c>
      <c r="C633" s="22" t="str">
        <f t="shared" si="5"/>
        <v>B1:B633</v>
      </c>
      <c r="D633" s="23">
        <f ca="1">COUNTIF(INDIRECT(Tabela46[[#This Row],[Aux01]]),Tabela46[[#This Row],[Código da Categoria]])</f>
        <v>360</v>
      </c>
      <c r="E633" s="22" t="s">
        <v>1200</v>
      </c>
      <c r="F633" s="22" t="s">
        <v>1227</v>
      </c>
      <c r="G633" s="22" t="s">
        <v>150</v>
      </c>
      <c r="H633" s="24" t="str">
        <f>Tabela46[[#This Row],[Categoria]]&amp;" - "&amp;Tabela46[[#This Row],[Objeto]]</f>
        <v>Verbas Escolares - EM João Brazil</v>
      </c>
      <c r="I633" s="24" t="e">
        <f ca="1">Tabela46[[#This Row],[Código do PO]]&amp;" - "&amp;Tabela46[[#This Row],[Nome do PO]]</f>
        <v>#REF!</v>
      </c>
      <c r="J633" s="24" t="s">
        <v>1202</v>
      </c>
    </row>
    <row r="634" spans="1:10" ht="30" x14ac:dyDescent="0.25">
      <c r="A634" s="20" t="e">
        <f ca="1">TEXT(Tabela46[[#This Row],[Código da Categoria]],"000")&amp;"."&amp;TEXT(Tabela46[[#This Row],[Código do Objeto]],"00000")</f>
        <v>#REF!</v>
      </c>
      <c r="B634" s="21" t="e">
        <f>VLOOKUP(Tabela46[[#This Row],[Categoria]],[1]!Tabela4[#Data],2,FALSE)</f>
        <v>#REF!</v>
      </c>
      <c r="C634" s="22" t="str">
        <f t="shared" si="5"/>
        <v>B1:B634</v>
      </c>
      <c r="D634" s="23">
        <f ca="1">COUNTIF(INDIRECT(Tabela46[[#This Row],[Aux01]]),Tabela46[[#This Row],[Código da Categoria]])</f>
        <v>361</v>
      </c>
      <c r="E634" s="22" t="s">
        <v>1200</v>
      </c>
      <c r="F634" s="22" t="s">
        <v>1228</v>
      </c>
      <c r="G634" s="22" t="s">
        <v>150</v>
      </c>
      <c r="H634" s="24" t="str">
        <f>Tabela46[[#This Row],[Categoria]]&amp;" - "&amp;Tabela46[[#This Row],[Objeto]]</f>
        <v>Verbas Escolares - EM José de Anchieta</v>
      </c>
      <c r="I634" s="24" t="e">
        <f ca="1">Tabela46[[#This Row],[Código do PO]]&amp;" - "&amp;Tabela46[[#This Row],[Nome do PO]]</f>
        <v>#REF!</v>
      </c>
      <c r="J634" s="24" t="s">
        <v>1202</v>
      </c>
    </row>
    <row r="635" spans="1:10" ht="30" x14ac:dyDescent="0.25">
      <c r="A635" s="20" t="e">
        <f ca="1">TEXT(Tabela46[[#This Row],[Código da Categoria]],"000")&amp;"."&amp;TEXT(Tabela46[[#This Row],[Código do Objeto]],"00000")</f>
        <v>#REF!</v>
      </c>
      <c r="B635" s="21" t="e">
        <f>VLOOKUP(Tabela46[[#This Row],[Categoria]],[1]!Tabela4[#Data],2,FALSE)</f>
        <v>#REF!</v>
      </c>
      <c r="C635" s="22" t="str">
        <f t="shared" si="5"/>
        <v>B1:B635</v>
      </c>
      <c r="D635" s="23">
        <f ca="1">COUNTIF(INDIRECT(Tabela46[[#This Row],[Aux01]]),Tabela46[[#This Row],[Código da Categoria]])</f>
        <v>362</v>
      </c>
      <c r="E635" s="22" t="s">
        <v>1200</v>
      </c>
      <c r="F635" s="22" t="s">
        <v>1229</v>
      </c>
      <c r="G635" s="22" t="s">
        <v>150</v>
      </c>
      <c r="H635" s="24" t="str">
        <f>Tabela46[[#This Row],[Categoria]]&amp;" - "&amp;Tabela46[[#This Row],[Objeto]]</f>
        <v>Verbas Escolares - EM Júlia Cortines</v>
      </c>
      <c r="I635" s="24" t="e">
        <f ca="1">Tabela46[[#This Row],[Código do PO]]&amp;" - "&amp;Tabela46[[#This Row],[Nome do PO]]</f>
        <v>#REF!</v>
      </c>
      <c r="J635" s="24" t="s">
        <v>1202</v>
      </c>
    </row>
    <row r="636" spans="1:10" ht="30" x14ac:dyDescent="0.25">
      <c r="A636" s="20" t="e">
        <f ca="1">TEXT(Tabela46[[#This Row],[Código da Categoria]],"000")&amp;"."&amp;TEXT(Tabela46[[#This Row],[Código do Objeto]],"00000")</f>
        <v>#REF!</v>
      </c>
      <c r="B636" s="21" t="e">
        <f>VLOOKUP(Tabela46[[#This Row],[Categoria]],[1]!Tabela4[#Data],2,FALSE)</f>
        <v>#REF!</v>
      </c>
      <c r="C636" s="22" t="str">
        <f t="shared" si="5"/>
        <v>B1:B636</v>
      </c>
      <c r="D636" s="23">
        <f ca="1">COUNTIF(INDIRECT(Tabela46[[#This Row],[Aux01]]),Tabela46[[#This Row],[Código da Categoria]])</f>
        <v>363</v>
      </c>
      <c r="E636" s="22" t="s">
        <v>1200</v>
      </c>
      <c r="F636" s="22" t="s">
        <v>1230</v>
      </c>
      <c r="G636" s="22" t="s">
        <v>150</v>
      </c>
      <c r="H636" s="24" t="str">
        <f>Tabela46[[#This Row],[Categoria]]&amp;" - "&amp;Tabela46[[#This Row],[Objeto]]</f>
        <v>Verbas Escolares - EM Levi Carneiro</v>
      </c>
      <c r="I636" s="24" t="e">
        <f ca="1">Tabela46[[#This Row],[Código do PO]]&amp;" - "&amp;Tabela46[[#This Row],[Nome do PO]]</f>
        <v>#REF!</v>
      </c>
      <c r="J636" s="24" t="s">
        <v>1202</v>
      </c>
    </row>
    <row r="637" spans="1:10" ht="30" x14ac:dyDescent="0.25">
      <c r="A637" s="20" t="e">
        <f ca="1">TEXT(Tabela46[[#This Row],[Código da Categoria]],"000")&amp;"."&amp;TEXT(Tabela46[[#This Row],[Código do Objeto]],"00000")</f>
        <v>#REF!</v>
      </c>
      <c r="B637" s="21" t="e">
        <f>VLOOKUP(Tabela46[[#This Row],[Categoria]],[1]!Tabela4[#Data],2,FALSE)</f>
        <v>#REF!</v>
      </c>
      <c r="C637" s="22" t="str">
        <f t="shared" si="5"/>
        <v>B1:B637</v>
      </c>
      <c r="D637" s="23">
        <f ca="1">COUNTIF(INDIRECT(Tabela46[[#This Row],[Aux01]]),Tabela46[[#This Row],[Código da Categoria]])</f>
        <v>364</v>
      </c>
      <c r="E637" s="22" t="s">
        <v>1200</v>
      </c>
      <c r="F637" s="22" t="s">
        <v>1231</v>
      </c>
      <c r="G637" s="22" t="s">
        <v>150</v>
      </c>
      <c r="H637" s="24" t="str">
        <f>Tabela46[[#This Row],[Categoria]]&amp;" - "&amp;Tabela46[[#This Row],[Objeto]]</f>
        <v>Verbas Escolares - EM Lucia Maria S. Rocha</v>
      </c>
      <c r="I637" s="24" t="e">
        <f ca="1">Tabela46[[#This Row],[Código do PO]]&amp;" - "&amp;Tabela46[[#This Row],[Nome do PO]]</f>
        <v>#REF!</v>
      </c>
      <c r="J637" s="24" t="s">
        <v>1202</v>
      </c>
    </row>
    <row r="638" spans="1:10" ht="30" x14ac:dyDescent="0.25">
      <c r="A638" s="20" t="e">
        <f ca="1">TEXT(Tabela46[[#This Row],[Código da Categoria]],"000")&amp;"."&amp;TEXT(Tabela46[[#This Row],[Código do Objeto]],"00000")</f>
        <v>#REF!</v>
      </c>
      <c r="B638" s="21" t="e">
        <f>VLOOKUP(Tabela46[[#This Row],[Categoria]],[1]!Tabela4[#Data],2,FALSE)</f>
        <v>#REF!</v>
      </c>
      <c r="C638" s="22" t="str">
        <f t="shared" si="5"/>
        <v>B1:B638</v>
      </c>
      <c r="D638" s="23">
        <f ca="1">COUNTIF(INDIRECT(Tabela46[[#This Row],[Aux01]]),Tabela46[[#This Row],[Código da Categoria]])</f>
        <v>365</v>
      </c>
      <c r="E638" s="22" t="s">
        <v>1200</v>
      </c>
      <c r="F638" s="22" t="s">
        <v>1232</v>
      </c>
      <c r="G638" s="22" t="s">
        <v>150</v>
      </c>
      <c r="H638" s="24" t="str">
        <f>Tabela46[[#This Row],[Categoria]]&amp;" - "&amp;Tabela46[[#This Row],[Objeto]]</f>
        <v>Verbas Escolares - EM Maestro Heitor Villa-Lobos</v>
      </c>
      <c r="I638" s="24" t="e">
        <f ca="1">Tabela46[[#This Row],[Código do PO]]&amp;" - "&amp;Tabela46[[#This Row],[Nome do PO]]</f>
        <v>#REF!</v>
      </c>
      <c r="J638" s="24" t="s">
        <v>1202</v>
      </c>
    </row>
    <row r="639" spans="1:10" ht="30" x14ac:dyDescent="0.25">
      <c r="A639" s="20" t="e">
        <f ca="1">TEXT(Tabela46[[#This Row],[Código da Categoria]],"000")&amp;"."&amp;TEXT(Tabela46[[#This Row],[Código do Objeto]],"00000")</f>
        <v>#REF!</v>
      </c>
      <c r="B639" s="21" t="e">
        <f>VLOOKUP(Tabela46[[#This Row],[Categoria]],[1]!Tabela4[#Data],2,FALSE)</f>
        <v>#REF!</v>
      </c>
      <c r="C639" s="22" t="str">
        <f t="shared" si="5"/>
        <v>B1:B639</v>
      </c>
      <c r="D639" s="23">
        <f ca="1">COUNTIF(INDIRECT(Tabela46[[#This Row],[Aux01]]),Tabela46[[#This Row],[Código da Categoria]])</f>
        <v>366</v>
      </c>
      <c r="E639" s="22" t="s">
        <v>1200</v>
      </c>
      <c r="F639" s="22" t="s">
        <v>1233</v>
      </c>
      <c r="G639" s="22" t="s">
        <v>150</v>
      </c>
      <c r="H639" s="24" t="str">
        <f>Tabela46[[#This Row],[Categoria]]&amp;" - "&amp;Tabela46[[#This Row],[Objeto]]</f>
        <v>Verbas Escolares - EM Maralegre</v>
      </c>
      <c r="I639" s="24" t="e">
        <f ca="1">Tabela46[[#This Row],[Código do PO]]&amp;" - "&amp;Tabela46[[#This Row],[Nome do PO]]</f>
        <v>#REF!</v>
      </c>
      <c r="J639" s="24" t="s">
        <v>1202</v>
      </c>
    </row>
    <row r="640" spans="1:10" ht="30" x14ac:dyDescent="0.25">
      <c r="A640" s="20" t="e">
        <f ca="1">TEXT(Tabela46[[#This Row],[Código da Categoria]],"000")&amp;"."&amp;TEXT(Tabela46[[#This Row],[Código do Objeto]],"00000")</f>
        <v>#REF!</v>
      </c>
      <c r="B640" s="21" t="e">
        <f>VLOOKUP(Tabela46[[#This Row],[Categoria]],[1]!Tabela4[#Data],2,FALSE)</f>
        <v>#REF!</v>
      </c>
      <c r="C640" s="22" t="str">
        <f t="shared" si="5"/>
        <v>B1:B640</v>
      </c>
      <c r="D640" s="23">
        <f ca="1">COUNTIF(INDIRECT(Tabela46[[#This Row],[Aux01]]),Tabela46[[#This Row],[Código da Categoria]])</f>
        <v>367</v>
      </c>
      <c r="E640" s="22" t="s">
        <v>1200</v>
      </c>
      <c r="F640" s="22" t="s">
        <v>1234</v>
      </c>
      <c r="G640" s="22" t="s">
        <v>150</v>
      </c>
      <c r="H640" s="24" t="str">
        <f>Tabela46[[#This Row],[Categoria]]&amp;" - "&amp;Tabela46[[#This Row],[Objeto]]</f>
        <v>Verbas Escolares - EM Marcos Waldemar</v>
      </c>
      <c r="I640" s="24" t="e">
        <f ca="1">Tabela46[[#This Row],[Código do PO]]&amp;" - "&amp;Tabela46[[#This Row],[Nome do PO]]</f>
        <v>#REF!</v>
      </c>
      <c r="J640" s="24" t="s">
        <v>1202</v>
      </c>
    </row>
    <row r="641" spans="1:10" ht="30" x14ac:dyDescent="0.25">
      <c r="A641" s="20" t="e">
        <f ca="1">TEXT(Tabela46[[#This Row],[Código da Categoria]],"000")&amp;"."&amp;TEXT(Tabela46[[#This Row],[Código do Objeto]],"00000")</f>
        <v>#REF!</v>
      </c>
      <c r="B641" s="21" t="e">
        <f>VLOOKUP(Tabela46[[#This Row],[Categoria]],[1]!Tabela4[#Data],2,FALSE)</f>
        <v>#REF!</v>
      </c>
      <c r="C641" s="22" t="str">
        <f t="shared" si="5"/>
        <v>B1:B641</v>
      </c>
      <c r="D641" s="23">
        <f ca="1">COUNTIF(INDIRECT(Tabela46[[#This Row],[Aux01]]),Tabela46[[#This Row],[Código da Categoria]])</f>
        <v>368</v>
      </c>
      <c r="E641" s="22" t="s">
        <v>1200</v>
      </c>
      <c r="F641" s="22" t="s">
        <v>1235</v>
      </c>
      <c r="G641" s="22" t="s">
        <v>150</v>
      </c>
      <c r="H641" s="24" t="str">
        <f>Tabela46[[#This Row],[Categoria]]&amp;" - "&amp;Tabela46[[#This Row],[Objeto]]</f>
        <v>Verbas Escolares - EM Maria Angela M. Pinto</v>
      </c>
      <c r="I641" s="24" t="e">
        <f ca="1">Tabela46[[#This Row],[Código do PO]]&amp;" - "&amp;Tabela46[[#This Row],[Nome do PO]]</f>
        <v>#REF!</v>
      </c>
      <c r="J641" s="24" t="s">
        <v>1202</v>
      </c>
    </row>
    <row r="642" spans="1:10" ht="30" x14ac:dyDescent="0.25">
      <c r="A642" s="20" t="e">
        <f ca="1">TEXT(Tabela46[[#This Row],[Código da Categoria]],"000")&amp;"."&amp;TEXT(Tabela46[[#This Row],[Código do Objeto]],"00000")</f>
        <v>#REF!</v>
      </c>
      <c r="B642" s="21" t="e">
        <f>VLOOKUP(Tabela46[[#This Row],[Categoria]],[1]!Tabela4[#Data],2,FALSE)</f>
        <v>#REF!</v>
      </c>
      <c r="C642" s="22" t="str">
        <f t="shared" si="5"/>
        <v>B1:B642</v>
      </c>
      <c r="D642" s="23">
        <f ca="1">COUNTIF(INDIRECT(Tabela46[[#This Row],[Aux01]]),Tabela46[[#This Row],[Código da Categoria]])</f>
        <v>369</v>
      </c>
      <c r="E642" s="22" t="s">
        <v>1200</v>
      </c>
      <c r="F642" s="22" t="s">
        <v>1236</v>
      </c>
      <c r="G642" s="22" t="s">
        <v>150</v>
      </c>
      <c r="H642" s="24" t="str">
        <f>Tabela46[[#This Row],[Categoria]]&amp;" - "&amp;Tabela46[[#This Row],[Objeto]]</f>
        <v>Verbas Escolares - EM Maria de Lourdes B. Santos</v>
      </c>
      <c r="I642" s="24" t="e">
        <f ca="1">Tabela46[[#This Row],[Código do PO]]&amp;" - "&amp;Tabela46[[#This Row],[Nome do PO]]</f>
        <v>#REF!</v>
      </c>
      <c r="J642" s="24" t="s">
        <v>1202</v>
      </c>
    </row>
    <row r="643" spans="1:10" ht="30" x14ac:dyDescent="0.25">
      <c r="A643" s="20" t="e">
        <f ca="1">TEXT(Tabela46[[#This Row],[Código da Categoria]],"000")&amp;"."&amp;TEXT(Tabela46[[#This Row],[Código do Objeto]],"00000")</f>
        <v>#REF!</v>
      </c>
      <c r="B643" s="21" t="e">
        <f>VLOOKUP(Tabela46[[#This Row],[Categoria]],[1]!Tabela4[#Data],2,FALSE)</f>
        <v>#REF!</v>
      </c>
      <c r="C643" s="22" t="str">
        <f t="shared" si="5"/>
        <v>B1:B643</v>
      </c>
      <c r="D643" s="23">
        <f ca="1">COUNTIF(INDIRECT(Tabela46[[#This Row],[Aux01]]),Tabela46[[#This Row],[Código da Categoria]])</f>
        <v>370</v>
      </c>
      <c r="E643" s="22" t="s">
        <v>1200</v>
      </c>
      <c r="F643" s="22" t="s">
        <v>1237</v>
      </c>
      <c r="G643" s="22" t="s">
        <v>150</v>
      </c>
      <c r="H643" s="24" t="str">
        <f>Tabela46[[#This Row],[Categoria]]&amp;" - "&amp;Tabela46[[#This Row],[Objeto]]</f>
        <v>Verbas Escolares - EM Mestra Fininha</v>
      </c>
      <c r="I643" s="24" t="e">
        <f ca="1">Tabela46[[#This Row],[Código do PO]]&amp;" - "&amp;Tabela46[[#This Row],[Nome do PO]]</f>
        <v>#REF!</v>
      </c>
      <c r="J643" s="24" t="s">
        <v>1202</v>
      </c>
    </row>
    <row r="644" spans="1:10" ht="30" x14ac:dyDescent="0.25">
      <c r="A644" s="20" t="e">
        <f ca="1">TEXT(Tabela46[[#This Row],[Código da Categoria]],"000")&amp;"."&amp;TEXT(Tabela46[[#This Row],[Código do Objeto]],"00000")</f>
        <v>#REF!</v>
      </c>
      <c r="B644" s="21" t="e">
        <f>VLOOKUP(Tabela46[[#This Row],[Categoria]],[1]!Tabela4[#Data],2,FALSE)</f>
        <v>#REF!</v>
      </c>
      <c r="C644" s="22" t="str">
        <f t="shared" si="5"/>
        <v>B1:B644</v>
      </c>
      <c r="D644" s="23">
        <f ca="1">COUNTIF(INDIRECT(Tabela46[[#This Row],[Aux01]]),Tabela46[[#This Row],[Código da Categoria]])</f>
        <v>371</v>
      </c>
      <c r="E644" s="22" t="s">
        <v>1200</v>
      </c>
      <c r="F644" s="22" t="s">
        <v>1238</v>
      </c>
      <c r="G644" s="22" t="s">
        <v>150</v>
      </c>
      <c r="H644" s="24" t="str">
        <f>Tabela46[[#This Row],[Categoria]]&amp;" - "&amp;Tabela46[[#This Row],[Objeto]]</f>
        <v>Verbas Escolares - EM Noronha Santos</v>
      </c>
      <c r="I644" s="24" t="e">
        <f ca="1">Tabela46[[#This Row],[Código do PO]]&amp;" - "&amp;Tabela46[[#This Row],[Nome do PO]]</f>
        <v>#REF!</v>
      </c>
      <c r="J644" s="24" t="s">
        <v>1202</v>
      </c>
    </row>
    <row r="645" spans="1:10" ht="30" x14ac:dyDescent="0.25">
      <c r="A645" s="20" t="e">
        <f ca="1">TEXT(Tabela46[[#This Row],[Código da Categoria]],"000")&amp;"."&amp;TEXT(Tabela46[[#This Row],[Código do Objeto]],"00000")</f>
        <v>#REF!</v>
      </c>
      <c r="B645" s="21" t="e">
        <f>VLOOKUP(Tabela46[[#This Row],[Categoria]],[1]!Tabela4[#Data],2,FALSE)</f>
        <v>#REF!</v>
      </c>
      <c r="C645" s="22" t="str">
        <f t="shared" si="5"/>
        <v>B1:B645</v>
      </c>
      <c r="D645" s="23">
        <f ca="1">COUNTIF(INDIRECT(Tabela46[[#This Row],[Aux01]]),Tabela46[[#This Row],[Código da Categoria]])</f>
        <v>372</v>
      </c>
      <c r="E645" s="22" t="s">
        <v>1200</v>
      </c>
      <c r="F645" s="22" t="s">
        <v>1239</v>
      </c>
      <c r="G645" s="22" t="s">
        <v>150</v>
      </c>
      <c r="H645" s="24" t="str">
        <f>Tabela46[[#This Row],[Categoria]]&amp;" - "&amp;Tabela46[[#This Row],[Objeto]]</f>
        <v>Verbas Escolares - EM Nossa Senhora da Penha</v>
      </c>
      <c r="I645" s="24" t="e">
        <f ca="1">Tabela46[[#This Row],[Código do PO]]&amp;" - "&amp;Tabela46[[#This Row],[Nome do PO]]</f>
        <v>#REF!</v>
      </c>
      <c r="J645" s="24" t="s">
        <v>1202</v>
      </c>
    </row>
    <row r="646" spans="1:10" ht="30" x14ac:dyDescent="0.25">
      <c r="A646" s="20" t="e">
        <f ca="1">TEXT(Tabela46[[#This Row],[Código da Categoria]],"000")&amp;"."&amp;TEXT(Tabela46[[#This Row],[Código do Objeto]],"00000")</f>
        <v>#REF!</v>
      </c>
      <c r="B646" s="21" t="e">
        <f>VLOOKUP(Tabela46[[#This Row],[Categoria]],[1]!Tabela4[#Data],2,FALSE)</f>
        <v>#REF!</v>
      </c>
      <c r="C646" s="22" t="str">
        <f t="shared" si="5"/>
        <v>B1:B646</v>
      </c>
      <c r="D646" s="23">
        <f ca="1">COUNTIF(INDIRECT(Tabela46[[#This Row],[Aux01]]),Tabela46[[#This Row],[Código da Categoria]])</f>
        <v>373</v>
      </c>
      <c r="E646" s="22" t="s">
        <v>1200</v>
      </c>
      <c r="F646" s="22" t="s">
        <v>1240</v>
      </c>
      <c r="G646" s="22" t="s">
        <v>150</v>
      </c>
      <c r="H646" s="24" t="str">
        <f>Tabela46[[#This Row],[Categoria]]&amp;" - "&amp;Tabela46[[#This Row],[Objeto]]</f>
        <v>Verbas Escolares - EM Padre Leonel Franca</v>
      </c>
      <c r="I646" s="24" t="e">
        <f ca="1">Tabela46[[#This Row],[Código do PO]]&amp;" - "&amp;Tabela46[[#This Row],[Nome do PO]]</f>
        <v>#REF!</v>
      </c>
      <c r="J646" s="24" t="s">
        <v>1202</v>
      </c>
    </row>
    <row r="647" spans="1:10" ht="30" x14ac:dyDescent="0.25">
      <c r="A647" s="20" t="e">
        <f ca="1">TEXT(Tabela46[[#This Row],[Código da Categoria]],"000")&amp;"."&amp;TEXT(Tabela46[[#This Row],[Código do Objeto]],"00000")</f>
        <v>#REF!</v>
      </c>
      <c r="B647" s="21" t="e">
        <f>VLOOKUP(Tabela46[[#This Row],[Categoria]],[1]!Tabela4[#Data],2,FALSE)</f>
        <v>#REF!</v>
      </c>
      <c r="C647" s="22" t="str">
        <f t="shared" si="5"/>
        <v>B1:B647</v>
      </c>
      <c r="D647" s="23">
        <f ca="1">COUNTIF(INDIRECT(Tabela46[[#This Row],[Aux01]]),Tabela46[[#This Row],[Código da Categoria]])</f>
        <v>374</v>
      </c>
      <c r="E647" s="22" t="s">
        <v>1200</v>
      </c>
      <c r="F647" s="22" t="s">
        <v>1241</v>
      </c>
      <c r="G647" s="22" t="s">
        <v>150</v>
      </c>
      <c r="H647" s="24" t="str">
        <f>Tabela46[[#This Row],[Categoria]]&amp;" - "&amp;Tabela46[[#This Row],[Objeto]]</f>
        <v>Verbas Escolares - EM Paulo de Almeida Campos</v>
      </c>
      <c r="I647" s="24" t="e">
        <f ca="1">Tabela46[[#This Row],[Código do PO]]&amp;" - "&amp;Tabela46[[#This Row],[Nome do PO]]</f>
        <v>#REF!</v>
      </c>
      <c r="J647" s="24" t="s">
        <v>1202</v>
      </c>
    </row>
    <row r="648" spans="1:10" ht="30" x14ac:dyDescent="0.25">
      <c r="A648" s="20" t="e">
        <f ca="1">TEXT(Tabela46[[#This Row],[Código da Categoria]],"000")&amp;"."&amp;TEXT(Tabela46[[#This Row],[Código do Objeto]],"00000")</f>
        <v>#REF!</v>
      </c>
      <c r="B648" s="21" t="e">
        <f>VLOOKUP(Tabela46[[#This Row],[Categoria]],[1]!Tabela4[#Data],2,FALSE)</f>
        <v>#REF!</v>
      </c>
      <c r="C648" s="22" t="str">
        <f t="shared" si="5"/>
        <v>B1:B648</v>
      </c>
      <c r="D648" s="23">
        <f ca="1">COUNTIF(INDIRECT(Tabela46[[#This Row],[Aux01]]),Tabela46[[#This Row],[Código da Categoria]])</f>
        <v>375</v>
      </c>
      <c r="E648" s="22" t="s">
        <v>1200</v>
      </c>
      <c r="F648" s="22" t="s">
        <v>1242</v>
      </c>
      <c r="G648" s="22" t="s">
        <v>150</v>
      </c>
      <c r="H648" s="24" t="str">
        <f>Tabela46[[#This Row],[Categoria]]&amp;" - "&amp;Tabela46[[#This Row],[Objeto]]</f>
        <v>Verbas Escolares - EM Paulo Freire</v>
      </c>
      <c r="I648" s="24" t="e">
        <f ca="1">Tabela46[[#This Row],[Código do PO]]&amp;" - "&amp;Tabela46[[#This Row],[Nome do PO]]</f>
        <v>#REF!</v>
      </c>
      <c r="J648" s="24" t="s">
        <v>1202</v>
      </c>
    </row>
    <row r="649" spans="1:10" ht="30" x14ac:dyDescent="0.25">
      <c r="A649" s="20" t="e">
        <f ca="1">TEXT(Tabela46[[#This Row],[Código da Categoria]],"000")&amp;"."&amp;TEXT(Tabela46[[#This Row],[Código do Objeto]],"00000")</f>
        <v>#REF!</v>
      </c>
      <c r="B649" s="21" t="e">
        <f>VLOOKUP(Tabela46[[#This Row],[Categoria]],[1]!Tabela4[#Data],2,FALSE)</f>
        <v>#REF!</v>
      </c>
      <c r="C649" s="22" t="str">
        <f t="shared" si="5"/>
        <v>B1:B649</v>
      </c>
      <c r="D649" s="23">
        <f ca="1">COUNTIF(INDIRECT(Tabela46[[#This Row],[Aux01]]),Tabela46[[#This Row],[Código da Categoria]])</f>
        <v>376</v>
      </c>
      <c r="E649" s="22" t="s">
        <v>1200</v>
      </c>
      <c r="F649" s="22" t="s">
        <v>1243</v>
      </c>
      <c r="G649" s="22" t="s">
        <v>150</v>
      </c>
      <c r="H649" s="24" t="str">
        <f>Tabela46[[#This Row],[Categoria]]&amp;" - "&amp;Tabela46[[#This Row],[Objeto]]</f>
        <v>Verbas Escolares - EM Rachide da Glória. S. Saker</v>
      </c>
      <c r="I649" s="24" t="e">
        <f ca="1">Tabela46[[#This Row],[Código do PO]]&amp;" - "&amp;Tabela46[[#This Row],[Nome do PO]]</f>
        <v>#REF!</v>
      </c>
      <c r="J649" s="24" t="s">
        <v>1202</v>
      </c>
    </row>
    <row r="650" spans="1:10" ht="30" x14ac:dyDescent="0.25">
      <c r="A650" s="20" t="e">
        <f ca="1">TEXT(Tabela46[[#This Row],[Código da Categoria]],"000")&amp;"."&amp;TEXT(Tabela46[[#This Row],[Código do Objeto]],"00000")</f>
        <v>#REF!</v>
      </c>
      <c r="B650" s="21" t="e">
        <f>VLOOKUP(Tabela46[[#This Row],[Categoria]],[1]!Tabela4[#Data],2,FALSE)</f>
        <v>#REF!</v>
      </c>
      <c r="C650" s="22" t="str">
        <f t="shared" si="5"/>
        <v>B1:B650</v>
      </c>
      <c r="D650" s="23">
        <f ca="1">COUNTIF(INDIRECT(Tabela46[[#This Row],[Aux01]]),Tabela46[[#This Row],[Código da Categoria]])</f>
        <v>377</v>
      </c>
      <c r="E650" s="22" t="s">
        <v>1200</v>
      </c>
      <c r="F650" s="22" t="s">
        <v>1244</v>
      </c>
      <c r="G650" s="22" t="s">
        <v>150</v>
      </c>
      <c r="H650" s="24" t="str">
        <f>Tabela46[[#This Row],[Categoria]]&amp;" - "&amp;Tabela46[[#This Row],[Objeto]]</f>
        <v>Verbas Escolares - EM Roberto Silveira</v>
      </c>
      <c r="I650" s="24" t="e">
        <f ca="1">Tabela46[[#This Row],[Código do PO]]&amp;" - "&amp;Tabela46[[#This Row],[Nome do PO]]</f>
        <v>#REF!</v>
      </c>
      <c r="J650" s="24" t="s">
        <v>1202</v>
      </c>
    </row>
    <row r="651" spans="1:10" ht="30" x14ac:dyDescent="0.25">
      <c r="A651" s="20" t="e">
        <f ca="1">TEXT(Tabela46[[#This Row],[Código da Categoria]],"000")&amp;"."&amp;TEXT(Tabela46[[#This Row],[Código do Objeto]],"00000")</f>
        <v>#REF!</v>
      </c>
      <c r="B651" s="21" t="e">
        <f>VLOOKUP(Tabela46[[#This Row],[Categoria]],[1]!Tabela4[#Data],2,FALSE)</f>
        <v>#REF!</v>
      </c>
      <c r="C651" s="22" t="str">
        <f t="shared" si="5"/>
        <v>B1:B651</v>
      </c>
      <c r="D651" s="23">
        <f ca="1">COUNTIF(INDIRECT(Tabela46[[#This Row],[Aux01]]),Tabela46[[#This Row],[Código da Categoria]])</f>
        <v>378</v>
      </c>
      <c r="E651" s="22" t="s">
        <v>1200</v>
      </c>
      <c r="F651" s="22" t="s">
        <v>1245</v>
      </c>
      <c r="G651" s="22" t="s">
        <v>150</v>
      </c>
      <c r="H651" s="24" t="str">
        <f>Tabela46[[#This Row],[Categoria]]&amp;" - "&amp;Tabela46[[#This Row],[Objeto]]</f>
        <v>Verbas Escolares - EM Santos Dumont</v>
      </c>
      <c r="I651" s="24" t="e">
        <f ca="1">Tabela46[[#This Row],[Código do PO]]&amp;" - "&amp;Tabela46[[#This Row],[Nome do PO]]</f>
        <v>#REF!</v>
      </c>
      <c r="J651" s="24" t="s">
        <v>1202</v>
      </c>
    </row>
    <row r="652" spans="1:10" ht="30" x14ac:dyDescent="0.25">
      <c r="A652" s="20" t="e">
        <f ca="1">TEXT(Tabela46[[#This Row],[Código da Categoria]],"000")&amp;"."&amp;TEXT(Tabela46[[#This Row],[Código do Objeto]],"00000")</f>
        <v>#REF!</v>
      </c>
      <c r="B652" s="21" t="e">
        <f>VLOOKUP(Tabela46[[#This Row],[Categoria]],[1]!Tabela4[#Data],2,FALSE)</f>
        <v>#REF!</v>
      </c>
      <c r="C652" s="22" t="str">
        <f t="shared" si="5"/>
        <v>B1:B652</v>
      </c>
      <c r="D652" s="23">
        <f ca="1">COUNTIF(INDIRECT(Tabela46[[#This Row],[Aux01]]),Tabela46[[#This Row],[Código da Categoria]])</f>
        <v>379</v>
      </c>
      <c r="E652" s="22" t="s">
        <v>1200</v>
      </c>
      <c r="F652" s="22" t="s">
        <v>1246</v>
      </c>
      <c r="G652" s="22" t="s">
        <v>150</v>
      </c>
      <c r="H652" s="24" t="str">
        <f>Tabela46[[#This Row],[Categoria]]&amp;" - "&amp;Tabela46[[#This Row],[Objeto]]</f>
        <v>Verbas Escolares - EM Sebastiana G. Pinho</v>
      </c>
      <c r="I652" s="24" t="e">
        <f ca="1">Tabela46[[#This Row],[Código do PO]]&amp;" - "&amp;Tabela46[[#This Row],[Nome do PO]]</f>
        <v>#REF!</v>
      </c>
      <c r="J652" s="24" t="s">
        <v>1202</v>
      </c>
    </row>
    <row r="653" spans="1:10" ht="22.5" customHeight="1" x14ac:dyDescent="0.25">
      <c r="A653" s="20" t="e">
        <f ca="1">TEXT(Tabela46[[#This Row],[Código da Categoria]],"000")&amp;"."&amp;TEXT(Tabela46[[#This Row],[Código do Objeto]],"00000")</f>
        <v>#REF!</v>
      </c>
      <c r="B653" s="21" t="e">
        <f>VLOOKUP(Tabela46[[#This Row],[Categoria]],[1]!Tabela4[#Data],2,FALSE)</f>
        <v>#REF!</v>
      </c>
      <c r="C653" s="22" t="str">
        <f t="shared" si="5"/>
        <v>B1:B653</v>
      </c>
      <c r="D653" s="23">
        <f ca="1">COUNTIF(INDIRECT(Tabela46[[#This Row],[Aux01]]),Tabela46[[#This Row],[Código da Categoria]])</f>
        <v>380</v>
      </c>
      <c r="E653" s="22" t="s">
        <v>1200</v>
      </c>
      <c r="F653" s="22" t="s">
        <v>1247</v>
      </c>
      <c r="G653" s="22" t="s">
        <v>150</v>
      </c>
      <c r="H653" s="24" t="str">
        <f>Tabela46[[#This Row],[Categoria]]&amp;" - "&amp;Tabela46[[#This Row],[Objeto]]</f>
        <v>Verbas Escolares - EM Sítio do Ipê</v>
      </c>
      <c r="I653" s="24" t="e">
        <f ca="1">Tabela46[[#This Row],[Código do PO]]&amp;" - "&amp;Tabela46[[#This Row],[Nome do PO]]</f>
        <v>#REF!</v>
      </c>
      <c r="J653" s="24" t="s">
        <v>1202</v>
      </c>
    </row>
    <row r="654" spans="1:10" ht="30" x14ac:dyDescent="0.25">
      <c r="A654" s="20" t="e">
        <f ca="1">TEXT(Tabela46[[#This Row],[Código da Categoria]],"000")&amp;"."&amp;TEXT(Tabela46[[#This Row],[Código do Objeto]],"00000")</f>
        <v>#REF!</v>
      </c>
      <c r="B654" s="21" t="e">
        <f>VLOOKUP(Tabela46[[#This Row],[Categoria]],[1]!Tabela4[#Data],2,FALSE)</f>
        <v>#REF!</v>
      </c>
      <c r="C654" s="22" t="str">
        <f t="shared" si="5"/>
        <v>B1:B654</v>
      </c>
      <c r="D654" s="23">
        <f ca="1">COUNTIF(INDIRECT(Tabela46[[#This Row],[Aux01]]),Tabela46[[#This Row],[Código da Categoria]])</f>
        <v>381</v>
      </c>
      <c r="E654" s="22" t="s">
        <v>1200</v>
      </c>
      <c r="F654" s="22" t="s">
        <v>1248</v>
      </c>
      <c r="G654" s="22" t="s">
        <v>150</v>
      </c>
      <c r="H654" s="24" t="str">
        <f>Tabela46[[#This Row],[Categoria]]&amp;" - "&amp;Tabela46[[#This Row],[Objeto]]</f>
        <v>Verbas Escolares - EM Tiradentes</v>
      </c>
      <c r="I654" s="24" t="e">
        <f ca="1">Tabela46[[#This Row],[Código do PO]]&amp;" - "&amp;Tabela46[[#This Row],[Nome do PO]]</f>
        <v>#REF!</v>
      </c>
      <c r="J654" s="24" t="s">
        <v>1202</v>
      </c>
    </row>
    <row r="655" spans="1:10" ht="30" x14ac:dyDescent="0.25">
      <c r="A655" s="20" t="e">
        <f ca="1">TEXT(Tabela46[[#This Row],[Código da Categoria]],"000")&amp;"."&amp;TEXT(Tabela46[[#This Row],[Código do Objeto]],"00000")</f>
        <v>#REF!</v>
      </c>
      <c r="B655" s="21" t="e">
        <f>VLOOKUP(Tabela46[[#This Row],[Categoria]],[1]!Tabela4[#Data],2,FALSE)</f>
        <v>#REF!</v>
      </c>
      <c r="C655" s="22" t="str">
        <f t="shared" si="5"/>
        <v>B1:B655</v>
      </c>
      <c r="D655" s="23">
        <f ca="1">COUNTIF(INDIRECT(Tabela46[[#This Row],[Aux01]]),Tabela46[[#This Row],[Código da Categoria]])</f>
        <v>382</v>
      </c>
      <c r="E655" s="22" t="s">
        <v>1200</v>
      </c>
      <c r="F655" s="22" t="s">
        <v>1249</v>
      </c>
      <c r="G655" s="22" t="s">
        <v>150</v>
      </c>
      <c r="H655" s="24" t="str">
        <f>Tabela46[[#This Row],[Categoria]]&amp;" - "&amp;Tabela46[[#This Row],[Objeto]]</f>
        <v>Verbas Escolares - EM Vera Lucia Machado</v>
      </c>
      <c r="I655" s="24" t="e">
        <f ca="1">Tabela46[[#This Row],[Código do PO]]&amp;" - "&amp;Tabela46[[#This Row],[Nome do PO]]</f>
        <v>#REF!</v>
      </c>
      <c r="J655" s="24" t="s">
        <v>1202</v>
      </c>
    </row>
    <row r="656" spans="1:10" ht="30" x14ac:dyDescent="0.25">
      <c r="A656" s="20" t="e">
        <f ca="1">TEXT(Tabela46[[#This Row],[Código da Categoria]],"000")&amp;"."&amp;TEXT(Tabela46[[#This Row],[Código do Objeto]],"00000")</f>
        <v>#REF!</v>
      </c>
      <c r="B656" s="21" t="e">
        <f>VLOOKUP(Tabela46[[#This Row],[Categoria]],[1]!Tabela4[#Data],2,FALSE)</f>
        <v>#REF!</v>
      </c>
      <c r="C656" s="22" t="str">
        <f t="shared" si="5"/>
        <v>B1:B656</v>
      </c>
      <c r="D656" s="23">
        <f ca="1">COUNTIF(INDIRECT(Tabela46[[#This Row],[Aux01]]),Tabela46[[#This Row],[Código da Categoria]])</f>
        <v>383</v>
      </c>
      <c r="E656" s="22" t="s">
        <v>1200</v>
      </c>
      <c r="F656" s="22" t="s">
        <v>1250</v>
      </c>
      <c r="G656" s="22" t="s">
        <v>150</v>
      </c>
      <c r="H656" s="24" t="str">
        <f>Tabela46[[#This Row],[Categoria]]&amp;" - "&amp;Tabela46[[#This Row],[Objeto]]</f>
        <v>Verbas Escolares - EM Vila Costa Monteiro</v>
      </c>
      <c r="I656" s="24" t="e">
        <f ca="1">Tabela46[[#This Row],[Código do PO]]&amp;" - "&amp;Tabela46[[#This Row],[Nome do PO]]</f>
        <v>#REF!</v>
      </c>
      <c r="J656" s="24" t="s">
        <v>1202</v>
      </c>
    </row>
    <row r="657" spans="1:10" ht="30" x14ac:dyDescent="0.25">
      <c r="A657" s="20" t="e">
        <f ca="1">TEXT(Tabela46[[#This Row],[Código da Categoria]],"000")&amp;"."&amp;TEXT(Tabela46[[#This Row],[Código do Objeto]],"00000")</f>
        <v>#REF!</v>
      </c>
      <c r="B657" s="21" t="e">
        <f>VLOOKUP(Tabela46[[#This Row],[Categoria]],[1]!Tabela4[#Data],2,FALSE)</f>
        <v>#REF!</v>
      </c>
      <c r="C657" s="22" t="str">
        <f t="shared" si="5"/>
        <v>B1:B657</v>
      </c>
      <c r="D657" s="23">
        <f ca="1">COUNTIF(INDIRECT(Tabela46[[#This Row],[Aux01]]),Tabela46[[#This Row],[Código da Categoria]])</f>
        <v>384</v>
      </c>
      <c r="E657" s="22" t="s">
        <v>1200</v>
      </c>
      <c r="F657" s="22" t="s">
        <v>1251</v>
      </c>
      <c r="G657" s="22" t="s">
        <v>150</v>
      </c>
      <c r="H657" s="24" t="str">
        <f>Tabela46[[#This Row],[Categoria]]&amp;" - "&amp;Tabela46[[#This Row],[Objeto]]</f>
        <v>Verbas Escolares - NAEI Angela Fernandes</v>
      </c>
      <c r="I657" s="24" t="e">
        <f ca="1">Tabela46[[#This Row],[Código do PO]]&amp;" - "&amp;Tabela46[[#This Row],[Nome do PO]]</f>
        <v>#REF!</v>
      </c>
      <c r="J657" s="24" t="s">
        <v>1202</v>
      </c>
    </row>
    <row r="658" spans="1:10" ht="30" x14ac:dyDescent="0.25">
      <c r="A658" s="20" t="e">
        <f ca="1">TEXT(Tabela46[[#This Row],[Código da Categoria]],"000")&amp;"."&amp;TEXT(Tabela46[[#This Row],[Código do Objeto]],"00000")</f>
        <v>#REF!</v>
      </c>
      <c r="B658" s="21" t="e">
        <f>VLOOKUP(Tabela46[[#This Row],[Categoria]],[1]!Tabela4[#Data],2,FALSE)</f>
        <v>#REF!</v>
      </c>
      <c r="C658" s="22" t="str">
        <f t="shared" ref="C658:C718" si="6">TEXT("B1:B",0)&amp;TEXT(ROW(),0)</f>
        <v>B1:B658</v>
      </c>
      <c r="D658" s="23">
        <f ca="1">COUNTIF(INDIRECT(Tabela46[[#This Row],[Aux01]]),Tabela46[[#This Row],[Código da Categoria]])</f>
        <v>385</v>
      </c>
      <c r="E658" s="22" t="s">
        <v>1200</v>
      </c>
      <c r="F658" s="22" t="s">
        <v>1252</v>
      </c>
      <c r="G658" s="22" t="s">
        <v>150</v>
      </c>
      <c r="H658" s="24" t="str">
        <f>Tabela46[[#This Row],[Categoria]]&amp;" - "&amp;Tabela46[[#This Row],[Objeto]]</f>
        <v>Verbas Escolares - NAEI Sebastião Luiz Tatagiba</v>
      </c>
      <c r="I658" s="24" t="e">
        <f ca="1">Tabela46[[#This Row],[Código do PO]]&amp;" - "&amp;Tabela46[[#This Row],[Nome do PO]]</f>
        <v>#REF!</v>
      </c>
      <c r="J658" s="24" t="s">
        <v>1202</v>
      </c>
    </row>
    <row r="659" spans="1:10" ht="30" x14ac:dyDescent="0.25">
      <c r="A659" s="20" t="e">
        <f ca="1">TEXT(Tabela46[[#This Row],[Código da Categoria]],"000")&amp;"."&amp;TEXT(Tabela46[[#This Row],[Código do Objeto]],"00000")</f>
        <v>#REF!</v>
      </c>
      <c r="B659" s="21" t="e">
        <f>VLOOKUP(Tabela46[[#This Row],[Categoria]],[1]!Tabela4[#Data],2,FALSE)</f>
        <v>#REF!</v>
      </c>
      <c r="C659" s="22" t="str">
        <f t="shared" si="6"/>
        <v>B1:B659</v>
      </c>
      <c r="D659" s="23">
        <f ca="1">COUNTIF(INDIRECT(Tabela46[[#This Row],[Aux01]]),Tabela46[[#This Row],[Código da Categoria]])</f>
        <v>386</v>
      </c>
      <c r="E659" s="22" t="s">
        <v>1200</v>
      </c>
      <c r="F659" s="22" t="s">
        <v>1253</v>
      </c>
      <c r="G659" s="22" t="s">
        <v>150</v>
      </c>
      <c r="H659" s="24" t="str">
        <f>Tabela46[[#This Row],[Categoria]]&amp;" - "&amp;Tabela46[[#This Row],[Objeto]]</f>
        <v>Verbas Escolares - NAEI Vila Ipiranga</v>
      </c>
      <c r="I659" s="24" t="e">
        <f ca="1">Tabela46[[#This Row],[Código do PO]]&amp;" - "&amp;Tabela46[[#This Row],[Nome do PO]]</f>
        <v>#REF!</v>
      </c>
      <c r="J659" s="24" t="s">
        <v>1202</v>
      </c>
    </row>
    <row r="660" spans="1:10" ht="30" x14ac:dyDescent="0.25">
      <c r="A660" s="20" t="e">
        <f ca="1">TEXT(Tabela46[[#This Row],[Código da Categoria]],"000")&amp;"."&amp;TEXT(Tabela46[[#This Row],[Código do Objeto]],"00000")</f>
        <v>#REF!</v>
      </c>
      <c r="B660" s="21" t="e">
        <f>VLOOKUP(Tabela46[[#This Row],[Categoria]],[1]!Tabela4[#Data],2,FALSE)</f>
        <v>#REF!</v>
      </c>
      <c r="C660" s="22" t="str">
        <f t="shared" si="6"/>
        <v>B1:B660</v>
      </c>
      <c r="D660" s="23">
        <f ca="1">COUNTIF(INDIRECT(Tabela46[[#This Row],[Aux01]]),Tabela46[[#This Row],[Código da Categoria]])</f>
        <v>387</v>
      </c>
      <c r="E660" s="22" t="s">
        <v>1200</v>
      </c>
      <c r="F660" s="22" t="s">
        <v>1254</v>
      </c>
      <c r="G660" s="22" t="s">
        <v>150</v>
      </c>
      <c r="H660" s="24" t="str">
        <f>Tabela46[[#This Row],[Categoria]]&amp;" - "&amp;Tabela46[[#This Row],[Objeto]]</f>
        <v>Verbas Escolares - UMEI Alberto Brandão</v>
      </c>
      <c r="I660" s="24" t="e">
        <f ca="1">Tabela46[[#This Row],[Código do PO]]&amp;" - "&amp;Tabela46[[#This Row],[Nome do PO]]</f>
        <v>#REF!</v>
      </c>
      <c r="J660" s="24" t="s">
        <v>1202</v>
      </c>
    </row>
    <row r="661" spans="1:10" ht="30" x14ac:dyDescent="0.25">
      <c r="A661" s="20" t="e">
        <f ca="1">TEXT(Tabela46[[#This Row],[Código da Categoria]],"000")&amp;"."&amp;TEXT(Tabela46[[#This Row],[Código do Objeto]],"00000")</f>
        <v>#REF!</v>
      </c>
      <c r="B661" s="21" t="e">
        <f>VLOOKUP(Tabela46[[#This Row],[Categoria]],[1]!Tabela4[#Data],2,FALSE)</f>
        <v>#REF!</v>
      </c>
      <c r="C661" s="22" t="str">
        <f t="shared" si="6"/>
        <v>B1:B661</v>
      </c>
      <c r="D661" s="23">
        <f ca="1">COUNTIF(INDIRECT(Tabela46[[#This Row],[Aux01]]),Tabela46[[#This Row],[Código da Categoria]])</f>
        <v>388</v>
      </c>
      <c r="E661" s="22" t="s">
        <v>1200</v>
      </c>
      <c r="F661" s="22" t="s">
        <v>1255</v>
      </c>
      <c r="G661" s="22" t="s">
        <v>150</v>
      </c>
      <c r="H661" s="24" t="str">
        <f>Tabela46[[#This Row],[Categoria]]&amp;" - "&amp;Tabela46[[#This Row],[Objeto]]</f>
        <v>Verbas Escolares - UMEI Alberto de Oliveira</v>
      </c>
      <c r="I661" s="24" t="e">
        <f ca="1">Tabela46[[#This Row],[Código do PO]]&amp;" - "&amp;Tabela46[[#This Row],[Nome do PO]]</f>
        <v>#REF!</v>
      </c>
      <c r="J661" s="24" t="s">
        <v>1202</v>
      </c>
    </row>
    <row r="662" spans="1:10" ht="30" x14ac:dyDescent="0.25">
      <c r="A662" s="20" t="e">
        <f ca="1">TEXT(Tabela46[[#This Row],[Código da Categoria]],"000")&amp;"."&amp;TEXT(Tabela46[[#This Row],[Código do Objeto]],"00000")</f>
        <v>#REF!</v>
      </c>
      <c r="B662" s="21" t="e">
        <f>VLOOKUP(Tabela46[[#This Row],[Categoria]],[1]!Tabela4[#Data],2,FALSE)</f>
        <v>#REF!</v>
      </c>
      <c r="C662" s="22" t="str">
        <f t="shared" si="6"/>
        <v>B1:B662</v>
      </c>
      <c r="D662" s="23">
        <f ca="1">COUNTIF(INDIRECT(Tabela46[[#This Row],[Aux01]]),Tabela46[[#This Row],[Código da Categoria]])</f>
        <v>389</v>
      </c>
      <c r="E662" s="22" t="s">
        <v>1200</v>
      </c>
      <c r="F662" s="22" t="s">
        <v>1256</v>
      </c>
      <c r="G662" s="22" t="s">
        <v>150</v>
      </c>
      <c r="H662" s="24" t="str">
        <f>Tabela46[[#This Row],[Categoria]]&amp;" - "&amp;Tabela46[[#This Row],[Objeto]]</f>
        <v>Verbas Escolares - UMEI Almir Garcia da Silva</v>
      </c>
      <c r="I662" s="24" t="e">
        <f ca="1">Tabela46[[#This Row],[Código do PO]]&amp;" - "&amp;Tabela46[[#This Row],[Nome do PO]]</f>
        <v>#REF!</v>
      </c>
      <c r="J662" s="24" t="s">
        <v>1202</v>
      </c>
    </row>
    <row r="663" spans="1:10" ht="30" x14ac:dyDescent="0.25">
      <c r="A663" s="20" t="e">
        <f ca="1">TEXT(Tabela46[[#This Row],[Código da Categoria]],"000")&amp;"."&amp;TEXT(Tabela46[[#This Row],[Código do Objeto]],"00000")</f>
        <v>#REF!</v>
      </c>
      <c r="B663" s="21" t="e">
        <f>VLOOKUP(Tabela46[[#This Row],[Categoria]],[1]!Tabela4[#Data],2,FALSE)</f>
        <v>#REF!</v>
      </c>
      <c r="C663" s="22" t="str">
        <f t="shared" si="6"/>
        <v>B1:B663</v>
      </c>
      <c r="D663" s="23">
        <f ca="1">COUNTIF(INDIRECT(Tabela46[[#This Row],[Aux01]]),Tabela46[[#This Row],[Código da Categoria]])</f>
        <v>390</v>
      </c>
      <c r="E663" s="22" t="s">
        <v>1200</v>
      </c>
      <c r="F663" s="22" t="s">
        <v>1257</v>
      </c>
      <c r="G663" s="22" t="s">
        <v>150</v>
      </c>
      <c r="H663" s="24" t="str">
        <f>Tabela46[[#This Row],[Categoria]]&amp;" - "&amp;Tabela46[[#This Row],[Objeto]]</f>
        <v>Verbas Escolares - UMEI Antonio Vieira da Rocha</v>
      </c>
      <c r="I663" s="24" t="e">
        <f ca="1">Tabela46[[#This Row],[Código do PO]]&amp;" - "&amp;Tabela46[[#This Row],[Nome do PO]]</f>
        <v>#REF!</v>
      </c>
      <c r="J663" s="24" t="s">
        <v>1202</v>
      </c>
    </row>
    <row r="664" spans="1:10" ht="30" x14ac:dyDescent="0.25">
      <c r="A664" s="20" t="e">
        <f ca="1">TEXT(Tabela46[[#This Row],[Código da Categoria]],"000")&amp;"."&amp;TEXT(Tabela46[[#This Row],[Código do Objeto]],"00000")</f>
        <v>#REF!</v>
      </c>
      <c r="B664" s="21" t="e">
        <f>VLOOKUP(Tabela46[[#This Row],[Categoria]],[1]!Tabela4[#Data],2,FALSE)</f>
        <v>#REF!</v>
      </c>
      <c r="C664" s="22" t="str">
        <f t="shared" si="6"/>
        <v>B1:B664</v>
      </c>
      <c r="D664" s="23">
        <f ca="1">COUNTIF(INDIRECT(Tabela46[[#This Row],[Aux01]]),Tabela46[[#This Row],[Código da Categoria]])</f>
        <v>391</v>
      </c>
      <c r="E664" s="22" t="s">
        <v>1200</v>
      </c>
      <c r="F664" s="22" t="s">
        <v>1258</v>
      </c>
      <c r="G664" s="22" t="s">
        <v>150</v>
      </c>
      <c r="H664" s="24" t="str">
        <f>Tabela46[[#This Row],[Categoria]]&amp;" - "&amp;Tabela46[[#This Row],[Objeto]]</f>
        <v>Verbas Escolares - UMEI Áurea Trindade</v>
      </c>
      <c r="I664" s="24" t="e">
        <f ca="1">Tabela46[[#This Row],[Código do PO]]&amp;" - "&amp;Tabela46[[#This Row],[Nome do PO]]</f>
        <v>#REF!</v>
      </c>
      <c r="J664" s="24" t="s">
        <v>1202</v>
      </c>
    </row>
    <row r="665" spans="1:10" ht="30" x14ac:dyDescent="0.25">
      <c r="A665" s="20" t="e">
        <f ca="1">TEXT(Tabela46[[#This Row],[Código da Categoria]],"000")&amp;"."&amp;TEXT(Tabela46[[#This Row],[Código do Objeto]],"00000")</f>
        <v>#REF!</v>
      </c>
      <c r="B665" s="21" t="e">
        <f>VLOOKUP(Tabela46[[#This Row],[Categoria]],[1]!Tabela4[#Data],2,FALSE)</f>
        <v>#REF!</v>
      </c>
      <c r="C665" s="22" t="str">
        <f t="shared" si="6"/>
        <v>B1:B665</v>
      </c>
      <c r="D665" s="23">
        <f ca="1">COUNTIF(INDIRECT(Tabela46[[#This Row],[Aux01]]),Tabela46[[#This Row],[Código da Categoria]])</f>
        <v>392</v>
      </c>
      <c r="E665" s="22" t="s">
        <v>1200</v>
      </c>
      <c r="F665" s="22" t="s">
        <v>1259</v>
      </c>
      <c r="G665" s="22" t="s">
        <v>150</v>
      </c>
      <c r="H665" s="24" t="str">
        <f>Tabela46[[#This Row],[Categoria]]&amp;" - "&amp;Tabela46[[#This Row],[Objeto]]</f>
        <v>Verbas Escolares - UMEI Darcy Ribeiro</v>
      </c>
      <c r="I665" s="24" t="e">
        <f ca="1">Tabela46[[#This Row],[Código do PO]]&amp;" - "&amp;Tabela46[[#This Row],[Nome do PO]]</f>
        <v>#REF!</v>
      </c>
      <c r="J665" s="24" t="s">
        <v>1202</v>
      </c>
    </row>
    <row r="666" spans="1:10" ht="30" x14ac:dyDescent="0.25">
      <c r="A666" s="20" t="e">
        <f ca="1">TEXT(Tabela46[[#This Row],[Código da Categoria]],"000")&amp;"."&amp;TEXT(Tabela46[[#This Row],[Código do Objeto]],"00000")</f>
        <v>#REF!</v>
      </c>
      <c r="B666" s="21" t="e">
        <f>VLOOKUP(Tabela46[[#This Row],[Categoria]],[1]!Tabela4[#Data],2,FALSE)</f>
        <v>#REF!</v>
      </c>
      <c r="C666" s="22" t="str">
        <f t="shared" si="6"/>
        <v>B1:B666</v>
      </c>
      <c r="D666" s="23">
        <f ca="1">COUNTIF(INDIRECT(Tabela46[[#This Row],[Aux01]]),Tabela46[[#This Row],[Código da Categoria]])</f>
        <v>393</v>
      </c>
      <c r="E666" s="22" t="s">
        <v>1200</v>
      </c>
      <c r="F666" s="22" t="s">
        <v>1260</v>
      </c>
      <c r="G666" s="22" t="s">
        <v>150</v>
      </c>
      <c r="H666" s="24" t="str">
        <f>Tabela46[[#This Row],[Categoria]]&amp;" - "&amp;Tabela46[[#This Row],[Objeto]]</f>
        <v>Verbas Escolares - UMEI Denise M. Cardia</v>
      </c>
      <c r="I666" s="24" t="e">
        <f ca="1">Tabela46[[#This Row],[Código do PO]]&amp;" - "&amp;Tabela46[[#This Row],[Nome do PO]]</f>
        <v>#REF!</v>
      </c>
      <c r="J666" s="24" t="s">
        <v>1202</v>
      </c>
    </row>
    <row r="667" spans="1:10" ht="30" x14ac:dyDescent="0.25">
      <c r="A667" s="20" t="e">
        <f ca="1">TEXT(Tabela46[[#This Row],[Código da Categoria]],"000")&amp;"."&amp;TEXT(Tabela46[[#This Row],[Código do Objeto]],"00000")</f>
        <v>#REF!</v>
      </c>
      <c r="B667" s="21" t="e">
        <f>VLOOKUP(Tabela46[[#This Row],[Categoria]],[1]!Tabela4[#Data],2,FALSE)</f>
        <v>#REF!</v>
      </c>
      <c r="C667" s="22" t="str">
        <f t="shared" si="6"/>
        <v>B1:B667</v>
      </c>
      <c r="D667" s="23">
        <f ca="1">COUNTIF(INDIRECT(Tabela46[[#This Row],[Aux01]]),Tabela46[[#This Row],[Código da Categoria]])</f>
        <v>394</v>
      </c>
      <c r="E667" s="22" t="s">
        <v>1200</v>
      </c>
      <c r="F667" s="22" t="s">
        <v>1261</v>
      </c>
      <c r="G667" s="22" t="s">
        <v>150</v>
      </c>
      <c r="H667" s="24" t="str">
        <f>Tabela46[[#This Row],[Categoria]]&amp;" - "&amp;Tabela46[[#This Row],[Objeto]]</f>
        <v>Verbas Escolares - UMEI Eduardo Campos</v>
      </c>
      <c r="I667" s="24" t="e">
        <f ca="1">Tabela46[[#This Row],[Código do PO]]&amp;" - "&amp;Tabela46[[#This Row],[Nome do PO]]</f>
        <v>#REF!</v>
      </c>
      <c r="J667" s="24" t="s">
        <v>1202</v>
      </c>
    </row>
    <row r="668" spans="1:10" ht="30" x14ac:dyDescent="0.25">
      <c r="A668" s="20" t="e">
        <f ca="1">TEXT(Tabela46[[#This Row],[Código da Categoria]],"000")&amp;"."&amp;TEXT(Tabela46[[#This Row],[Código do Objeto]],"00000")</f>
        <v>#REF!</v>
      </c>
      <c r="B668" s="21" t="e">
        <f>VLOOKUP(Tabela46[[#This Row],[Categoria]],[1]!Tabela4[#Data],2,FALSE)</f>
        <v>#REF!</v>
      </c>
      <c r="C668" s="22" t="str">
        <f t="shared" si="6"/>
        <v>B1:B668</v>
      </c>
      <c r="D668" s="23">
        <f ca="1">COUNTIF(INDIRECT(Tabela46[[#This Row],[Aux01]]),Tabela46[[#This Row],[Código da Categoria]])</f>
        <v>395</v>
      </c>
      <c r="E668" s="22" t="s">
        <v>1200</v>
      </c>
      <c r="F668" s="22" t="s">
        <v>1262</v>
      </c>
      <c r="G668" s="22" t="s">
        <v>150</v>
      </c>
      <c r="H668" s="24" t="str">
        <f>Tabela46[[#This Row],[Categoria]]&amp;" - "&amp;Tabela46[[#This Row],[Objeto]]</f>
        <v>Verbas Escolares - UMEI Elenir R. Meirelles</v>
      </c>
      <c r="I668" s="24" t="e">
        <f ca="1">Tabela46[[#This Row],[Código do PO]]&amp;" - "&amp;Tabela46[[#This Row],[Nome do PO]]</f>
        <v>#REF!</v>
      </c>
      <c r="J668" s="24" t="s">
        <v>1202</v>
      </c>
    </row>
    <row r="669" spans="1:10" ht="30" x14ac:dyDescent="0.25">
      <c r="A669" s="20" t="e">
        <f ca="1">TEXT(Tabela46[[#This Row],[Código da Categoria]],"000")&amp;"."&amp;TEXT(Tabela46[[#This Row],[Código do Objeto]],"00000")</f>
        <v>#REF!</v>
      </c>
      <c r="B669" s="21" t="e">
        <f>VLOOKUP(Tabela46[[#This Row],[Categoria]],[1]!Tabela4[#Data],2,FALSE)</f>
        <v>#REF!</v>
      </c>
      <c r="C669" s="22" t="str">
        <f t="shared" si="6"/>
        <v>B1:B669</v>
      </c>
      <c r="D669" s="23">
        <f ca="1">COUNTIF(INDIRECT(Tabela46[[#This Row],[Aux01]]),Tabela46[[#This Row],[Código da Categoria]])</f>
        <v>396</v>
      </c>
      <c r="E669" s="22" t="s">
        <v>1200</v>
      </c>
      <c r="F669" s="22" t="s">
        <v>1263</v>
      </c>
      <c r="G669" s="22" t="s">
        <v>150</v>
      </c>
      <c r="H669" s="24" t="str">
        <f>Tabela46[[#This Row],[Categoria]]&amp;" - "&amp;Tabela46[[#This Row],[Objeto]]</f>
        <v>Verbas Escolares - UMEI Gabriela Mistral</v>
      </c>
      <c r="I669" s="24" t="e">
        <f ca="1">Tabela46[[#This Row],[Código do PO]]&amp;" - "&amp;Tabela46[[#This Row],[Nome do PO]]</f>
        <v>#REF!</v>
      </c>
      <c r="J669" s="24" t="s">
        <v>1202</v>
      </c>
    </row>
    <row r="670" spans="1:10" ht="30" x14ac:dyDescent="0.25">
      <c r="A670" s="20" t="e">
        <f ca="1">TEXT(Tabela46[[#This Row],[Código da Categoria]],"000")&amp;"."&amp;TEXT(Tabela46[[#This Row],[Código do Objeto]],"00000")</f>
        <v>#REF!</v>
      </c>
      <c r="B670" s="21" t="e">
        <f>VLOOKUP(Tabela46[[#This Row],[Categoria]],[1]!Tabela4[#Data],2,FALSE)</f>
        <v>#REF!</v>
      </c>
      <c r="C670" s="22" t="str">
        <f t="shared" si="6"/>
        <v>B1:B670</v>
      </c>
      <c r="D670" s="23">
        <f ca="1">COUNTIF(INDIRECT(Tabela46[[#This Row],[Aux01]]),Tabela46[[#This Row],[Código da Categoria]])</f>
        <v>397</v>
      </c>
      <c r="E670" s="22" t="s">
        <v>1200</v>
      </c>
      <c r="F670" s="22" t="s">
        <v>1264</v>
      </c>
      <c r="G670" s="22" t="s">
        <v>150</v>
      </c>
      <c r="H670" s="24" t="str">
        <f>Tabela46[[#This Row],[Categoria]]&amp;" - "&amp;Tabela46[[#This Row],[Objeto]]</f>
        <v>Verbas Escolares - UMEI Geraldo B. de Menezes</v>
      </c>
      <c r="I670" s="24" t="e">
        <f ca="1">Tabela46[[#This Row],[Código do PO]]&amp;" - "&amp;Tabela46[[#This Row],[Nome do PO]]</f>
        <v>#REF!</v>
      </c>
      <c r="J670" s="24" t="s">
        <v>1202</v>
      </c>
    </row>
    <row r="671" spans="1:10" ht="30" x14ac:dyDescent="0.25">
      <c r="A671" s="20" t="e">
        <f ca="1">TEXT(Tabela46[[#This Row],[Código da Categoria]],"000")&amp;"."&amp;TEXT(Tabela46[[#This Row],[Código do Objeto]],"00000")</f>
        <v>#REF!</v>
      </c>
      <c r="B671" s="21" t="e">
        <f>VLOOKUP(Tabela46[[#This Row],[Categoria]],[1]!Tabela4[#Data],2,FALSE)</f>
        <v>#REF!</v>
      </c>
      <c r="C671" s="22" t="str">
        <f t="shared" si="6"/>
        <v>B1:B671</v>
      </c>
      <c r="D671" s="23">
        <f ca="1">COUNTIF(INDIRECT(Tabela46[[#This Row],[Aux01]]),Tabela46[[#This Row],[Código da Categoria]])</f>
        <v>398</v>
      </c>
      <c r="E671" s="22" t="s">
        <v>1200</v>
      </c>
      <c r="F671" s="22" t="s">
        <v>1265</v>
      </c>
      <c r="G671" s="22" t="s">
        <v>150</v>
      </c>
      <c r="H671" s="24" t="str">
        <f>Tabela46[[#This Row],[Categoria]]&amp;" - "&amp;Tabela46[[#This Row],[Objeto]]</f>
        <v>Verbas Escolares - UMEI Hermógenes Reis</v>
      </c>
      <c r="I671" s="24" t="e">
        <f ca="1">Tabela46[[#This Row],[Código do PO]]&amp;" - "&amp;Tabela46[[#This Row],[Nome do PO]]</f>
        <v>#REF!</v>
      </c>
      <c r="J671" s="24" t="s">
        <v>1202</v>
      </c>
    </row>
    <row r="672" spans="1:10" ht="30" x14ac:dyDescent="0.25">
      <c r="A672" s="20" t="e">
        <f ca="1">TEXT(Tabela46[[#This Row],[Código da Categoria]],"000")&amp;"."&amp;TEXT(Tabela46[[#This Row],[Código do Objeto]],"00000")</f>
        <v>#REF!</v>
      </c>
      <c r="B672" s="21" t="e">
        <f>VLOOKUP(Tabela46[[#This Row],[Categoria]],[1]!Tabela4[#Data],2,FALSE)</f>
        <v>#REF!</v>
      </c>
      <c r="C672" s="22" t="str">
        <f t="shared" si="6"/>
        <v>B1:B672</v>
      </c>
      <c r="D672" s="23">
        <f ca="1">COUNTIF(INDIRECT(Tabela46[[#This Row],[Aux01]]),Tabela46[[#This Row],[Código da Categoria]])</f>
        <v>399</v>
      </c>
      <c r="E672" s="22" t="s">
        <v>1200</v>
      </c>
      <c r="F672" s="22" t="s">
        <v>1266</v>
      </c>
      <c r="G672" s="22" t="s">
        <v>150</v>
      </c>
      <c r="H672" s="24" t="str">
        <f>Tabela46[[#This Row],[Categoria]]&amp;" - "&amp;Tabela46[[#This Row],[Objeto]]</f>
        <v>Verbas Escolares - UMEI Hilka de Araújo Peçanha</v>
      </c>
      <c r="I672" s="24" t="e">
        <f ca="1">Tabela46[[#This Row],[Código do PO]]&amp;" - "&amp;Tabela46[[#This Row],[Nome do PO]]</f>
        <v>#REF!</v>
      </c>
      <c r="J672" s="24" t="s">
        <v>1202</v>
      </c>
    </row>
    <row r="673" spans="1:10" ht="30" x14ac:dyDescent="0.25">
      <c r="A673" s="20" t="e">
        <f ca="1">TEXT(Tabela46[[#This Row],[Código da Categoria]],"000")&amp;"."&amp;TEXT(Tabela46[[#This Row],[Código do Objeto]],"00000")</f>
        <v>#REF!</v>
      </c>
      <c r="B673" s="21" t="e">
        <f>VLOOKUP(Tabela46[[#This Row],[Categoria]],[1]!Tabela4[#Data],2,FALSE)</f>
        <v>#REF!</v>
      </c>
      <c r="C673" s="22" t="str">
        <f t="shared" si="6"/>
        <v>B1:B673</v>
      </c>
      <c r="D673" s="23">
        <f ca="1">COUNTIF(INDIRECT(Tabela46[[#This Row],[Aux01]]),Tabela46[[#This Row],[Código da Categoria]])</f>
        <v>400</v>
      </c>
      <c r="E673" s="22" t="s">
        <v>1200</v>
      </c>
      <c r="F673" s="22" t="s">
        <v>1267</v>
      </c>
      <c r="G673" s="22" t="s">
        <v>150</v>
      </c>
      <c r="H673" s="24" t="str">
        <f>Tabela46[[#This Row],[Categoria]]&amp;" - "&amp;Tabela46[[#This Row],[Objeto]]</f>
        <v>Verbas Escolares - UMEI Iguatemi Coquinot</v>
      </c>
      <c r="I673" s="24" t="e">
        <f ca="1">Tabela46[[#This Row],[Código do PO]]&amp;" - "&amp;Tabela46[[#This Row],[Nome do PO]]</f>
        <v>#REF!</v>
      </c>
      <c r="J673" s="24" t="s">
        <v>1202</v>
      </c>
    </row>
    <row r="674" spans="1:10" ht="30" x14ac:dyDescent="0.25">
      <c r="A674" s="20" t="e">
        <f ca="1">TEXT(Tabela46[[#This Row],[Código da Categoria]],"000")&amp;"."&amp;TEXT(Tabela46[[#This Row],[Código do Objeto]],"00000")</f>
        <v>#REF!</v>
      </c>
      <c r="B674" s="21" t="e">
        <f>VLOOKUP(Tabela46[[#This Row],[Categoria]],[1]!Tabela4[#Data],2,FALSE)</f>
        <v>#REF!</v>
      </c>
      <c r="C674" s="22" t="str">
        <f t="shared" si="6"/>
        <v>B1:B674</v>
      </c>
      <c r="D674" s="23">
        <f ca="1">COUNTIF(INDIRECT(Tabela46[[#This Row],[Aux01]]),Tabela46[[#This Row],[Código da Categoria]])</f>
        <v>401</v>
      </c>
      <c r="E674" s="22" t="s">
        <v>1200</v>
      </c>
      <c r="F674" s="22" t="s">
        <v>1268</v>
      </c>
      <c r="G674" s="22" t="s">
        <v>150</v>
      </c>
      <c r="H674" s="24" t="str">
        <f>Tabela46[[#This Row],[Categoria]]&amp;" - "&amp;Tabela46[[#This Row],[Objeto]]</f>
        <v>Verbas Escolares - UMEI Irio Molinari</v>
      </c>
      <c r="I674" s="24" t="e">
        <f ca="1">Tabela46[[#This Row],[Código do PO]]&amp;" - "&amp;Tabela46[[#This Row],[Nome do PO]]</f>
        <v>#REF!</v>
      </c>
      <c r="J674" s="24" t="s">
        <v>1202</v>
      </c>
    </row>
    <row r="675" spans="1:10" ht="30" x14ac:dyDescent="0.25">
      <c r="A675" s="20" t="e">
        <f ca="1">TEXT(Tabela46[[#This Row],[Código da Categoria]],"000")&amp;"."&amp;TEXT(Tabela46[[#This Row],[Código do Objeto]],"00000")</f>
        <v>#REF!</v>
      </c>
      <c r="B675" s="21" t="e">
        <f>VLOOKUP(Tabela46[[#This Row],[Categoria]],[1]!Tabela4[#Data],2,FALSE)</f>
        <v>#REF!</v>
      </c>
      <c r="C675" s="22" t="str">
        <f t="shared" si="6"/>
        <v>B1:B675</v>
      </c>
      <c r="D675" s="23">
        <f ca="1">COUNTIF(INDIRECT(Tabela46[[#This Row],[Aux01]]),Tabela46[[#This Row],[Código da Categoria]])</f>
        <v>402</v>
      </c>
      <c r="E675" s="22" t="s">
        <v>1200</v>
      </c>
      <c r="F675" s="22" t="s">
        <v>1269</v>
      </c>
      <c r="G675" s="22" t="s">
        <v>150</v>
      </c>
      <c r="H675" s="24" t="str">
        <f>Tabela46[[#This Row],[Categoria]]&amp;" - "&amp;Tabela46[[#This Row],[Objeto]]</f>
        <v>Verbas Escolares - UMEI Jacy Pacheco</v>
      </c>
      <c r="I675" s="24" t="e">
        <f ca="1">Tabela46[[#This Row],[Código do PO]]&amp;" - "&amp;Tabela46[[#This Row],[Nome do PO]]</f>
        <v>#REF!</v>
      </c>
      <c r="J675" s="24" t="s">
        <v>1202</v>
      </c>
    </row>
    <row r="676" spans="1:10" ht="30" x14ac:dyDescent="0.25">
      <c r="A676" s="20" t="e">
        <f ca="1">TEXT(Tabela46[[#This Row],[Código da Categoria]],"000")&amp;"."&amp;TEXT(Tabela46[[#This Row],[Código do Objeto]],"00000")</f>
        <v>#REF!</v>
      </c>
      <c r="B676" s="21" t="e">
        <f>VLOOKUP(Tabela46[[#This Row],[Categoria]],[1]!Tabela4[#Data],2,FALSE)</f>
        <v>#REF!</v>
      </c>
      <c r="C676" s="22" t="str">
        <f t="shared" si="6"/>
        <v>B1:B676</v>
      </c>
      <c r="D676" s="23">
        <f ca="1">COUNTIF(INDIRECT(Tabela46[[#This Row],[Aux01]]),Tabela46[[#This Row],[Código da Categoria]])</f>
        <v>403</v>
      </c>
      <c r="E676" s="22" t="s">
        <v>1200</v>
      </c>
      <c r="F676" s="22" t="s">
        <v>1270</v>
      </c>
      <c r="G676" s="22" t="s">
        <v>150</v>
      </c>
      <c r="H676" s="24" t="str">
        <f>Tabela46[[#This Row],[Categoria]]&amp;" - "&amp;Tabela46[[#This Row],[Objeto]]</f>
        <v>Verbas Escolares - UMEI Julieta Botelho</v>
      </c>
      <c r="I676" s="24" t="e">
        <f ca="1">Tabela46[[#This Row],[Código do PO]]&amp;" - "&amp;Tabela46[[#This Row],[Nome do PO]]</f>
        <v>#REF!</v>
      </c>
      <c r="J676" s="24" t="s">
        <v>1202</v>
      </c>
    </row>
    <row r="677" spans="1:10" ht="30" x14ac:dyDescent="0.25">
      <c r="A677" s="20" t="e">
        <f ca="1">TEXT(Tabela46[[#This Row],[Código da Categoria]],"000")&amp;"."&amp;TEXT(Tabela46[[#This Row],[Código do Objeto]],"00000")</f>
        <v>#REF!</v>
      </c>
      <c r="B677" s="21" t="e">
        <f>VLOOKUP(Tabela46[[#This Row],[Categoria]],[1]!Tabela4[#Data],2,FALSE)</f>
        <v>#REF!</v>
      </c>
      <c r="C677" s="22" t="str">
        <f t="shared" si="6"/>
        <v>B1:B677</v>
      </c>
      <c r="D677" s="23">
        <f ca="1">COUNTIF(INDIRECT(Tabela46[[#This Row],[Aux01]]),Tabela46[[#This Row],[Código da Categoria]])</f>
        <v>404</v>
      </c>
      <c r="E677" s="22" t="s">
        <v>1200</v>
      </c>
      <c r="F677" s="22" t="s">
        <v>1271</v>
      </c>
      <c r="G677" s="22" t="s">
        <v>150</v>
      </c>
      <c r="H677" s="24" t="str">
        <f>Tabela46[[#This Row],[Categoria]]&amp;" - "&amp;Tabela46[[#This Row],[Objeto]]</f>
        <v>Verbas Escolares - UMEI Lisaura Ruas</v>
      </c>
      <c r="I677" s="24" t="e">
        <f ca="1">Tabela46[[#This Row],[Código do PO]]&amp;" - "&amp;Tabela46[[#This Row],[Nome do PO]]</f>
        <v>#REF!</v>
      </c>
      <c r="J677" s="24" t="s">
        <v>1202</v>
      </c>
    </row>
    <row r="678" spans="1:10" ht="30" x14ac:dyDescent="0.25">
      <c r="A678" s="20" t="e">
        <f ca="1">TEXT(Tabela46[[#This Row],[Código da Categoria]],"000")&amp;"."&amp;TEXT(Tabela46[[#This Row],[Código do Objeto]],"00000")</f>
        <v>#REF!</v>
      </c>
      <c r="B678" s="21" t="e">
        <f>VLOOKUP(Tabela46[[#This Row],[Categoria]],[1]!Tabela4[#Data],2,FALSE)</f>
        <v>#REF!</v>
      </c>
      <c r="C678" s="22" t="str">
        <f t="shared" si="6"/>
        <v>B1:B678</v>
      </c>
      <c r="D678" s="23">
        <f ca="1">COUNTIF(INDIRECT(Tabela46[[#This Row],[Aux01]]),Tabela46[[#This Row],[Código da Categoria]])</f>
        <v>405</v>
      </c>
      <c r="E678" s="22" t="s">
        <v>1200</v>
      </c>
      <c r="F678" s="22" t="s">
        <v>1272</v>
      </c>
      <c r="G678" s="22" t="s">
        <v>150</v>
      </c>
      <c r="H678" s="24" t="str">
        <f>Tabela46[[#This Row],[Categoria]]&amp;" - "&amp;Tabela46[[#This Row],[Objeto]]</f>
        <v>Verbas Escolares - UMEI Lizete Fernandes Maciel</v>
      </c>
      <c r="I678" s="24" t="e">
        <f ca="1">Tabela46[[#This Row],[Código do PO]]&amp;" - "&amp;Tabela46[[#This Row],[Nome do PO]]</f>
        <v>#REF!</v>
      </c>
      <c r="J678" s="24" t="s">
        <v>1202</v>
      </c>
    </row>
    <row r="679" spans="1:10" ht="30" x14ac:dyDescent="0.25">
      <c r="A679" s="20" t="e">
        <f ca="1">TEXT(Tabela46[[#This Row],[Código da Categoria]],"000")&amp;"."&amp;TEXT(Tabela46[[#This Row],[Código do Objeto]],"00000")</f>
        <v>#REF!</v>
      </c>
      <c r="B679" s="21" t="e">
        <f>VLOOKUP(Tabela46[[#This Row],[Categoria]],[1]!Tabela4[#Data],2,FALSE)</f>
        <v>#REF!</v>
      </c>
      <c r="C679" s="22" t="str">
        <f t="shared" si="6"/>
        <v>B1:B679</v>
      </c>
      <c r="D679" s="23">
        <f ca="1">COUNTIF(INDIRECT(Tabela46[[#This Row],[Aux01]]),Tabela46[[#This Row],[Código da Categoria]])</f>
        <v>406</v>
      </c>
      <c r="E679" s="22" t="s">
        <v>1200</v>
      </c>
      <c r="F679" s="22" t="s">
        <v>1273</v>
      </c>
      <c r="G679" s="22" t="s">
        <v>150</v>
      </c>
      <c r="H679" s="24" t="str">
        <f>Tabela46[[#This Row],[Categoria]]&amp;" - "&amp;Tabela46[[#This Row],[Objeto]]</f>
        <v>Verbas Escolares - UMEI Luiz EduardoTravassos</v>
      </c>
      <c r="I679" s="24" t="e">
        <f ca="1">Tabela46[[#This Row],[Código do PO]]&amp;" - "&amp;Tabela46[[#This Row],[Nome do PO]]</f>
        <v>#REF!</v>
      </c>
      <c r="J679" s="24" t="s">
        <v>1202</v>
      </c>
    </row>
    <row r="680" spans="1:10" ht="30" x14ac:dyDescent="0.25">
      <c r="A680" s="20" t="e">
        <f ca="1">TEXT(Tabela46[[#This Row],[Código da Categoria]],"000")&amp;"."&amp;TEXT(Tabela46[[#This Row],[Código do Objeto]],"00000")</f>
        <v>#REF!</v>
      </c>
      <c r="B680" s="21" t="e">
        <f>VLOOKUP(Tabela46[[#This Row],[Categoria]],[1]!Tabela4[#Data],2,FALSE)</f>
        <v>#REF!</v>
      </c>
      <c r="C680" s="22" t="str">
        <f t="shared" si="6"/>
        <v>B1:B680</v>
      </c>
      <c r="D680" s="23">
        <f ca="1">COUNTIF(INDIRECT(Tabela46[[#This Row],[Aux01]]),Tabela46[[#This Row],[Código da Categoria]])</f>
        <v>407</v>
      </c>
      <c r="E680" s="22" t="s">
        <v>1200</v>
      </c>
      <c r="F680" s="22" t="s">
        <v>1274</v>
      </c>
      <c r="G680" s="22" t="s">
        <v>150</v>
      </c>
      <c r="H680" s="24" t="str">
        <f>Tabela46[[#This Row],[Categoria]]&amp;" - "&amp;Tabela46[[#This Row],[Objeto]]</f>
        <v>Verbas Escolares - UMEI Maria José Mansur</v>
      </c>
      <c r="I680" s="24" t="e">
        <f ca="1">Tabela46[[#This Row],[Código do PO]]&amp;" - "&amp;Tabela46[[#This Row],[Nome do PO]]</f>
        <v>#REF!</v>
      </c>
      <c r="J680" s="24" t="s">
        <v>1202</v>
      </c>
    </row>
    <row r="681" spans="1:10" ht="30" x14ac:dyDescent="0.25">
      <c r="A681" s="20" t="e">
        <f ca="1">TEXT(Tabela46[[#This Row],[Código da Categoria]],"000")&amp;"."&amp;TEXT(Tabela46[[#This Row],[Código do Objeto]],"00000")</f>
        <v>#REF!</v>
      </c>
      <c r="B681" s="21" t="e">
        <f>VLOOKUP(Tabela46[[#This Row],[Categoria]],[1]!Tabela4[#Data],2,FALSE)</f>
        <v>#REF!</v>
      </c>
      <c r="C681" s="22" t="str">
        <f t="shared" si="6"/>
        <v>B1:B681</v>
      </c>
      <c r="D681" s="23">
        <f ca="1">COUNTIF(INDIRECT(Tabela46[[#This Row],[Aux01]]),Tabela46[[#This Row],[Código da Categoria]])</f>
        <v>408</v>
      </c>
      <c r="E681" s="22" t="s">
        <v>1200</v>
      </c>
      <c r="F681" s="22" t="s">
        <v>1275</v>
      </c>
      <c r="G681" s="22" t="s">
        <v>150</v>
      </c>
      <c r="H681" s="24" t="str">
        <f>Tabela46[[#This Row],[Categoria]]&amp;" - "&amp;Tabela46[[#This Row],[Objeto]]</f>
        <v>Verbas Escolares - UMEI Maria Luiza da C. Sampaio</v>
      </c>
      <c r="I681" s="24" t="e">
        <f ca="1">Tabela46[[#This Row],[Código do PO]]&amp;" - "&amp;Tabela46[[#This Row],[Nome do PO]]</f>
        <v>#REF!</v>
      </c>
      <c r="J681" s="24" t="s">
        <v>1202</v>
      </c>
    </row>
    <row r="682" spans="1:10" ht="30" x14ac:dyDescent="0.25">
      <c r="A682" s="20" t="e">
        <f ca="1">TEXT(Tabela46[[#This Row],[Código da Categoria]],"000")&amp;"."&amp;TEXT(Tabela46[[#This Row],[Código do Objeto]],"00000")</f>
        <v>#REF!</v>
      </c>
      <c r="B682" s="21" t="e">
        <f>VLOOKUP(Tabela46[[#This Row],[Categoria]],[1]!Tabela4[#Data],2,FALSE)</f>
        <v>#REF!</v>
      </c>
      <c r="C682" s="22" t="str">
        <f t="shared" si="6"/>
        <v>B1:B682</v>
      </c>
      <c r="D682" s="23">
        <f ca="1">COUNTIF(INDIRECT(Tabela46[[#This Row],[Aux01]]),Tabela46[[#This Row],[Código da Categoria]])</f>
        <v>409</v>
      </c>
      <c r="E682" s="22" t="s">
        <v>1200</v>
      </c>
      <c r="F682" s="22" t="s">
        <v>1276</v>
      </c>
      <c r="G682" s="22" t="s">
        <v>150</v>
      </c>
      <c r="H682" s="24" t="str">
        <f>Tabela46[[#This Row],[Categoria]]&amp;" - "&amp;Tabela46[[#This Row],[Objeto]]</f>
        <v>Verbas Escolares - UMEI Maria Vitória Ayres Neves</v>
      </c>
      <c r="I682" s="24" t="e">
        <f ca="1">Tabela46[[#This Row],[Código do PO]]&amp;" - "&amp;Tabela46[[#This Row],[Nome do PO]]</f>
        <v>#REF!</v>
      </c>
      <c r="J682" s="24" t="s">
        <v>1202</v>
      </c>
    </row>
    <row r="683" spans="1:10" ht="30" x14ac:dyDescent="0.25">
      <c r="A683" s="20" t="e">
        <f ca="1">TEXT(Tabela46[[#This Row],[Código da Categoria]],"000")&amp;"."&amp;TEXT(Tabela46[[#This Row],[Código do Objeto]],"00000")</f>
        <v>#REF!</v>
      </c>
      <c r="B683" s="21" t="e">
        <f>VLOOKUP(Tabela46[[#This Row],[Categoria]],[1]!Tabela4[#Data],2,FALSE)</f>
        <v>#REF!</v>
      </c>
      <c r="C683" s="22" t="str">
        <f t="shared" si="6"/>
        <v>B1:B683</v>
      </c>
      <c r="D683" s="23">
        <f ca="1">COUNTIF(INDIRECT(Tabela46[[#This Row],[Aux01]]),Tabela46[[#This Row],[Código da Categoria]])</f>
        <v>410</v>
      </c>
      <c r="E683" s="22" t="s">
        <v>1200</v>
      </c>
      <c r="F683" s="22" t="s">
        <v>1277</v>
      </c>
      <c r="G683" s="22" t="s">
        <v>150</v>
      </c>
      <c r="H683" s="24" t="str">
        <f>Tabela46[[#This Row],[Categoria]]&amp;" - "&amp;Tabela46[[#This Row],[Objeto]]</f>
        <v>Verbas Escolares - UMEI Margareth Flores</v>
      </c>
      <c r="I683" s="24" t="e">
        <f ca="1">Tabela46[[#This Row],[Código do PO]]&amp;" - "&amp;Tabela46[[#This Row],[Nome do PO]]</f>
        <v>#REF!</v>
      </c>
      <c r="J683" s="24" t="s">
        <v>1202</v>
      </c>
    </row>
    <row r="684" spans="1:10" ht="30" x14ac:dyDescent="0.25">
      <c r="A684" s="20" t="e">
        <f ca="1">TEXT(Tabela46[[#This Row],[Código da Categoria]],"000")&amp;"."&amp;TEXT(Tabela46[[#This Row],[Código do Objeto]],"00000")</f>
        <v>#REF!</v>
      </c>
      <c r="B684" s="21" t="e">
        <f>VLOOKUP(Tabela46[[#This Row],[Categoria]],[1]!Tabela4[#Data],2,FALSE)</f>
        <v>#REF!</v>
      </c>
      <c r="C684" s="22" t="str">
        <f t="shared" si="6"/>
        <v>B1:B684</v>
      </c>
      <c r="D684" s="23">
        <f ca="1">COUNTIF(INDIRECT(Tabela46[[#This Row],[Aux01]]),Tabela46[[#This Row],[Código da Categoria]])</f>
        <v>411</v>
      </c>
      <c r="E684" s="22" t="s">
        <v>1200</v>
      </c>
      <c r="F684" s="22" t="s">
        <v>1278</v>
      </c>
      <c r="G684" s="22" t="s">
        <v>150</v>
      </c>
      <c r="H684" s="24" t="str">
        <f>Tabela46[[#This Row],[Categoria]]&amp;" - "&amp;Tabela46[[#This Row],[Objeto]]</f>
        <v>Verbas Escolares - UMEI Marilza da C. Medina</v>
      </c>
      <c r="I684" s="24" t="e">
        <f ca="1">Tabela46[[#This Row],[Código do PO]]&amp;" - "&amp;Tabela46[[#This Row],[Nome do PO]]</f>
        <v>#REF!</v>
      </c>
      <c r="J684" s="24" t="s">
        <v>1202</v>
      </c>
    </row>
    <row r="685" spans="1:10" ht="30" x14ac:dyDescent="0.25">
      <c r="A685" s="20" t="e">
        <f ca="1">TEXT(Tabela46[[#This Row],[Código da Categoria]],"000")&amp;"."&amp;TEXT(Tabela46[[#This Row],[Código do Objeto]],"00000")</f>
        <v>#REF!</v>
      </c>
      <c r="B685" s="21" t="e">
        <f>VLOOKUP(Tabela46[[#This Row],[Categoria]],[1]!Tabela4[#Data],2,FALSE)</f>
        <v>#REF!</v>
      </c>
      <c r="C685" s="22" t="str">
        <f t="shared" si="6"/>
        <v>B1:B685</v>
      </c>
      <c r="D685" s="23">
        <f ca="1">COUNTIF(INDIRECT(Tabela46[[#This Row],[Aux01]]),Tabela46[[#This Row],[Código da Categoria]])</f>
        <v>412</v>
      </c>
      <c r="E685" s="22" t="s">
        <v>1200</v>
      </c>
      <c r="F685" s="22" t="s">
        <v>1279</v>
      </c>
      <c r="G685" s="22" t="s">
        <v>150</v>
      </c>
      <c r="H685" s="24" t="str">
        <f>Tabela46[[#This Row],[Categoria]]&amp;" - "&amp;Tabela46[[#This Row],[Objeto]]</f>
        <v>Verbas Escolares - UMEI Marly Sarney</v>
      </c>
      <c r="I685" s="24" t="e">
        <f ca="1">Tabela46[[#This Row],[Código do PO]]&amp;" - "&amp;Tabela46[[#This Row],[Nome do PO]]</f>
        <v>#REF!</v>
      </c>
      <c r="J685" s="24" t="s">
        <v>1202</v>
      </c>
    </row>
    <row r="686" spans="1:10" ht="20.25" customHeight="1" x14ac:dyDescent="0.25">
      <c r="A686" s="20" t="e">
        <f ca="1">TEXT(Tabela46[[#This Row],[Código da Categoria]],"000")&amp;"."&amp;TEXT(Tabela46[[#This Row],[Código do Objeto]],"00000")</f>
        <v>#REF!</v>
      </c>
      <c r="B686" s="21" t="e">
        <f>VLOOKUP(Tabela46[[#This Row],[Categoria]],[1]!Tabela4[#Data],2,FALSE)</f>
        <v>#REF!</v>
      </c>
      <c r="C686" s="22" t="str">
        <f t="shared" si="6"/>
        <v>B1:B686</v>
      </c>
      <c r="D686" s="23">
        <f ca="1">COUNTIF(INDIRECT(Tabela46[[#This Row],[Aux01]]),Tabela46[[#This Row],[Código da Categoria]])</f>
        <v>413</v>
      </c>
      <c r="E686" s="22" t="s">
        <v>1200</v>
      </c>
      <c r="F686" s="22" t="s">
        <v>1280</v>
      </c>
      <c r="G686" s="22" t="s">
        <v>150</v>
      </c>
      <c r="H686" s="24" t="str">
        <f>Tabela46[[#This Row],[Categoria]]&amp;" - "&amp;Tabela46[[#This Row],[Objeto]]</f>
        <v>Verbas Escolares - UMEI Neusa Brizola</v>
      </c>
      <c r="I686" s="24" t="e">
        <f ca="1">Tabela46[[#This Row],[Código do PO]]&amp;" - "&amp;Tabela46[[#This Row],[Nome do PO]]</f>
        <v>#REF!</v>
      </c>
      <c r="J686" s="24" t="s">
        <v>1202</v>
      </c>
    </row>
    <row r="687" spans="1:10" ht="30" x14ac:dyDescent="0.25">
      <c r="A687" s="20" t="e">
        <f ca="1">TEXT(Tabela46[[#This Row],[Código da Categoria]],"000")&amp;"."&amp;TEXT(Tabela46[[#This Row],[Código do Objeto]],"00000")</f>
        <v>#REF!</v>
      </c>
      <c r="B687" s="21" t="e">
        <f>VLOOKUP(Tabela46[[#This Row],[Categoria]],[1]!Tabela4[#Data],2,FALSE)</f>
        <v>#REF!</v>
      </c>
      <c r="C687" s="22" t="str">
        <f t="shared" si="6"/>
        <v>B1:B687</v>
      </c>
      <c r="D687" s="23">
        <f ca="1">COUNTIF(INDIRECT(Tabela46[[#This Row],[Aux01]]),Tabela46[[#This Row],[Código da Categoria]])</f>
        <v>414</v>
      </c>
      <c r="E687" s="22" t="s">
        <v>1200</v>
      </c>
      <c r="F687" s="22" t="s">
        <v>1281</v>
      </c>
      <c r="G687" s="22" t="s">
        <v>150</v>
      </c>
      <c r="H687" s="24" t="str">
        <f>Tabela46[[#This Row],[Categoria]]&amp;" - "&amp;Tabela46[[#This Row],[Objeto]]</f>
        <v>Verbas Escolares - UMEI Nilo Neves</v>
      </c>
      <c r="I687" s="24" t="e">
        <f ca="1">Tabela46[[#This Row],[Código do PO]]&amp;" - "&amp;Tabela46[[#This Row],[Nome do PO]]</f>
        <v>#REF!</v>
      </c>
      <c r="J687" s="24" t="s">
        <v>1202</v>
      </c>
    </row>
    <row r="688" spans="1:10" ht="30" x14ac:dyDescent="0.25">
      <c r="A688" s="20" t="e">
        <f ca="1">TEXT(Tabela46[[#This Row],[Código da Categoria]],"000")&amp;"."&amp;TEXT(Tabela46[[#This Row],[Código do Objeto]],"00000")</f>
        <v>#REF!</v>
      </c>
      <c r="B688" s="21" t="e">
        <f>VLOOKUP(Tabela46[[#This Row],[Categoria]],[1]!Tabela4[#Data],2,FALSE)</f>
        <v>#REF!</v>
      </c>
      <c r="C688" s="22" t="str">
        <f t="shared" si="6"/>
        <v>B1:B688</v>
      </c>
      <c r="D688" s="23">
        <f ca="1">COUNTIF(INDIRECT(Tabela46[[#This Row],[Aux01]]),Tabela46[[#This Row],[Código da Categoria]])</f>
        <v>415</v>
      </c>
      <c r="E688" s="22" t="s">
        <v>1200</v>
      </c>
      <c r="F688" s="22" t="s">
        <v>1282</v>
      </c>
      <c r="G688" s="22" t="s">
        <v>150</v>
      </c>
      <c r="H688" s="24" t="str">
        <f>Tabela46[[#This Row],[Categoria]]&amp;" - "&amp;Tabela46[[#This Row],[Objeto]]</f>
        <v>Verbas Escolares - UMEI Nina Rita Torres</v>
      </c>
      <c r="I688" s="24" t="e">
        <f ca="1">Tabela46[[#This Row],[Código do PO]]&amp;" - "&amp;Tabela46[[#This Row],[Nome do PO]]</f>
        <v>#REF!</v>
      </c>
      <c r="J688" s="24" t="s">
        <v>1202</v>
      </c>
    </row>
    <row r="689" spans="1:10" ht="25.5" customHeight="1" x14ac:dyDescent="0.25">
      <c r="A689" s="20" t="e">
        <f ca="1">TEXT(Tabela46[[#This Row],[Código da Categoria]],"000")&amp;"."&amp;TEXT(Tabela46[[#This Row],[Código do Objeto]],"00000")</f>
        <v>#REF!</v>
      </c>
      <c r="B689" s="21" t="e">
        <f>VLOOKUP(Tabela46[[#This Row],[Categoria]],[1]!Tabela4[#Data],2,FALSE)</f>
        <v>#REF!</v>
      </c>
      <c r="C689" s="22" t="str">
        <f t="shared" si="6"/>
        <v>B1:B689</v>
      </c>
      <c r="D689" s="23">
        <f ca="1">COUNTIF(INDIRECT(Tabela46[[#This Row],[Aux01]]),Tabela46[[#This Row],[Código da Categoria]])</f>
        <v>416</v>
      </c>
      <c r="E689" s="22" t="s">
        <v>1200</v>
      </c>
      <c r="F689" s="22" t="s">
        <v>1283</v>
      </c>
      <c r="G689" s="22" t="s">
        <v>150</v>
      </c>
      <c r="H689" s="24" t="str">
        <f>Tabela46[[#This Row],[Categoria]]&amp;" - "&amp;Tabela46[[#This Row],[Objeto]]</f>
        <v>Verbas Escolares - UMEI Odete Rosa da Mota</v>
      </c>
      <c r="I689" s="24" t="e">
        <f ca="1">Tabela46[[#This Row],[Código do PO]]&amp;" - "&amp;Tabela46[[#This Row],[Nome do PO]]</f>
        <v>#REF!</v>
      </c>
      <c r="J689" s="24" t="s">
        <v>1202</v>
      </c>
    </row>
    <row r="690" spans="1:10" ht="30" x14ac:dyDescent="0.25">
      <c r="A690" s="20" t="e">
        <f ca="1">TEXT(Tabela46[[#This Row],[Código da Categoria]],"000")&amp;"."&amp;TEXT(Tabela46[[#This Row],[Código do Objeto]],"00000")</f>
        <v>#REF!</v>
      </c>
      <c r="B690" s="21" t="e">
        <f>VLOOKUP(Tabela46[[#This Row],[Categoria]],[1]!Tabela4[#Data],2,FALSE)</f>
        <v>#REF!</v>
      </c>
      <c r="C690" s="22" t="str">
        <f t="shared" si="6"/>
        <v>B1:B690</v>
      </c>
      <c r="D690" s="23">
        <f ca="1">COUNTIF(INDIRECT(Tabela46[[#This Row],[Aux01]]),Tabela46[[#This Row],[Código da Categoria]])</f>
        <v>417</v>
      </c>
      <c r="E690" s="22" t="s">
        <v>1200</v>
      </c>
      <c r="F690" s="22" t="s">
        <v>1284</v>
      </c>
      <c r="G690" s="22" t="s">
        <v>150</v>
      </c>
      <c r="H690" s="24" t="str">
        <f>Tabela46[[#This Row],[Categoria]]&amp;" - "&amp;Tabela46[[#This Row],[Objeto]]</f>
        <v>Verbas Escolares - UMEI Olga Benário</v>
      </c>
      <c r="I690" s="24" t="e">
        <f ca="1">Tabela46[[#This Row],[Código do PO]]&amp;" - "&amp;Tabela46[[#This Row],[Nome do PO]]</f>
        <v>#REF!</v>
      </c>
      <c r="J690" s="24" t="s">
        <v>1202</v>
      </c>
    </row>
    <row r="691" spans="1:10" ht="30" x14ac:dyDescent="0.25">
      <c r="A691" s="20" t="e">
        <f ca="1">TEXT(Tabela46[[#This Row],[Código da Categoria]],"000")&amp;"."&amp;TEXT(Tabela46[[#This Row],[Código do Objeto]],"00000")</f>
        <v>#REF!</v>
      </c>
      <c r="B691" s="21" t="e">
        <f>VLOOKUP(Tabela46[[#This Row],[Categoria]],[1]!Tabela4[#Data],2,FALSE)</f>
        <v>#REF!</v>
      </c>
      <c r="C691" s="22" t="str">
        <f t="shared" si="6"/>
        <v>B1:B691</v>
      </c>
      <c r="D691" s="23">
        <f ca="1">COUNTIF(INDIRECT(Tabela46[[#This Row],[Aux01]]),Tabela46[[#This Row],[Código da Categoria]])</f>
        <v>418</v>
      </c>
      <c r="E691" s="22" t="s">
        <v>1200</v>
      </c>
      <c r="F691" s="22" t="s">
        <v>1285</v>
      </c>
      <c r="G691" s="22" t="s">
        <v>150</v>
      </c>
      <c r="H691" s="24" t="str">
        <f>Tabela46[[#This Row],[Categoria]]&amp;" - "&amp;Tabela46[[#This Row],[Objeto]]</f>
        <v>Verbas Escolares - UMEI Paulo César Pimentel</v>
      </c>
      <c r="I691" s="24" t="e">
        <f ca="1">Tabela46[[#This Row],[Código do PO]]&amp;" - "&amp;Tabela46[[#This Row],[Nome do PO]]</f>
        <v>#REF!</v>
      </c>
      <c r="J691" s="24" t="s">
        <v>1202</v>
      </c>
    </row>
    <row r="692" spans="1:10" ht="30" x14ac:dyDescent="0.25">
      <c r="A692" s="20" t="e">
        <f ca="1">TEXT(Tabela46[[#This Row],[Código da Categoria]],"000")&amp;"."&amp;TEXT(Tabela46[[#This Row],[Código do Objeto]],"00000")</f>
        <v>#REF!</v>
      </c>
      <c r="B692" s="21" t="e">
        <f>VLOOKUP(Tabela46[[#This Row],[Categoria]],[1]!Tabela4[#Data],2,FALSE)</f>
        <v>#REF!</v>
      </c>
      <c r="C692" s="22" t="str">
        <f t="shared" si="6"/>
        <v>B1:B692</v>
      </c>
      <c r="D692" s="23">
        <f ca="1">COUNTIF(INDIRECT(Tabela46[[#This Row],[Aux01]]),Tabela46[[#This Row],[Código da Categoria]])</f>
        <v>419</v>
      </c>
      <c r="E692" s="22" t="s">
        <v>1200</v>
      </c>
      <c r="F692" s="22" t="s">
        <v>1286</v>
      </c>
      <c r="G692" s="22" t="s">
        <v>150</v>
      </c>
      <c r="H692" s="24" t="str">
        <f>Tabela46[[#This Row],[Categoria]]&amp;" - "&amp;Tabela46[[#This Row],[Objeto]]</f>
        <v xml:space="preserve">Verbas Escolares - UMEI Portugal Pequeno </v>
      </c>
      <c r="I692" s="24" t="e">
        <f ca="1">Tabela46[[#This Row],[Código do PO]]&amp;" - "&amp;Tabela46[[#This Row],[Nome do PO]]</f>
        <v>#REF!</v>
      </c>
      <c r="J692" s="24" t="s">
        <v>1202</v>
      </c>
    </row>
    <row r="693" spans="1:10" ht="30" x14ac:dyDescent="0.25">
      <c r="A693" s="20" t="e">
        <f ca="1">TEXT(Tabela46[[#This Row],[Código da Categoria]],"000")&amp;"."&amp;TEXT(Tabela46[[#This Row],[Código do Objeto]],"00000")</f>
        <v>#REF!</v>
      </c>
      <c r="B693" s="21" t="e">
        <f>VLOOKUP(Tabela46[[#This Row],[Categoria]],[1]!Tabela4[#Data],2,FALSE)</f>
        <v>#REF!</v>
      </c>
      <c r="C693" s="22" t="str">
        <f t="shared" si="6"/>
        <v>B1:B693</v>
      </c>
      <c r="D693" s="23">
        <f ca="1">COUNTIF(INDIRECT(Tabela46[[#This Row],[Aux01]]),Tabela46[[#This Row],[Código da Categoria]])</f>
        <v>420</v>
      </c>
      <c r="E693" s="22" t="s">
        <v>1200</v>
      </c>
      <c r="F693" s="22" t="s">
        <v>1287</v>
      </c>
      <c r="G693" s="22" t="s">
        <v>150</v>
      </c>
      <c r="H693" s="24" t="str">
        <f>Tabela46[[#This Row],[Categoria]]&amp;" - "&amp;Tabela46[[#This Row],[Objeto]]</f>
        <v>Verbas Escolares - UMEI Regina Leite Garcia</v>
      </c>
      <c r="I693" s="24" t="e">
        <f ca="1">Tabela46[[#This Row],[Código do PO]]&amp;" - "&amp;Tabela46[[#This Row],[Nome do PO]]</f>
        <v>#REF!</v>
      </c>
      <c r="J693" s="24" t="s">
        <v>1202</v>
      </c>
    </row>
    <row r="694" spans="1:10" ht="30" x14ac:dyDescent="0.25">
      <c r="A694" s="20" t="e">
        <f ca="1">TEXT(Tabela46[[#This Row],[Código da Categoria]],"000")&amp;"."&amp;TEXT(Tabela46[[#This Row],[Código do Objeto]],"00000")</f>
        <v>#REF!</v>
      </c>
      <c r="B694" s="21" t="e">
        <f>VLOOKUP(Tabela46[[#This Row],[Categoria]],[1]!Tabela4[#Data],2,FALSE)</f>
        <v>#REF!</v>
      </c>
      <c r="C694" s="22" t="str">
        <f t="shared" si="6"/>
        <v>B1:B694</v>
      </c>
      <c r="D694" s="23">
        <f ca="1">COUNTIF(INDIRECT(Tabela46[[#This Row],[Aux01]]),Tabela46[[#This Row],[Código da Categoria]])</f>
        <v>421</v>
      </c>
      <c r="E694" s="22" t="s">
        <v>1200</v>
      </c>
      <c r="F694" s="22" t="s">
        <v>1288</v>
      </c>
      <c r="G694" s="22" t="s">
        <v>150</v>
      </c>
      <c r="H694" s="24" t="str">
        <f>Tabela46[[#This Row],[Categoria]]&amp;" - "&amp;Tabela46[[#This Row],[Objeto]]</f>
        <v>Verbas Escolares - UMEI Renata Magaldi</v>
      </c>
      <c r="I694" s="24" t="e">
        <f ca="1">Tabela46[[#This Row],[Código do PO]]&amp;" - "&amp;Tabela46[[#This Row],[Nome do PO]]</f>
        <v>#REF!</v>
      </c>
      <c r="J694" s="24" t="s">
        <v>1202</v>
      </c>
    </row>
    <row r="695" spans="1:10" ht="30" x14ac:dyDescent="0.25">
      <c r="A695" s="20" t="e">
        <f ca="1">TEXT(Tabela46[[#This Row],[Código da Categoria]],"000")&amp;"."&amp;TEXT(Tabela46[[#This Row],[Código do Objeto]],"00000")</f>
        <v>#REF!</v>
      </c>
      <c r="B695" s="21" t="e">
        <f>VLOOKUP(Tabela46[[#This Row],[Categoria]],[1]!Tabela4[#Data],2,FALSE)</f>
        <v>#REF!</v>
      </c>
      <c r="C695" s="22" t="str">
        <f t="shared" si="6"/>
        <v>B1:B695</v>
      </c>
      <c r="D695" s="23">
        <f ca="1">COUNTIF(INDIRECT(Tabela46[[#This Row],[Aux01]]),Tabela46[[#This Row],[Código da Categoria]])</f>
        <v>422</v>
      </c>
      <c r="E695" s="22" t="s">
        <v>1200</v>
      </c>
      <c r="F695" s="22" t="s">
        <v>1289</v>
      </c>
      <c r="G695" s="22" t="s">
        <v>150</v>
      </c>
      <c r="H695" s="24" t="str">
        <f>Tabela46[[#This Row],[Categoria]]&amp;" - "&amp;Tabela46[[#This Row],[Objeto]]</f>
        <v>Verbas Escolares - UMEI Rosalda Paim</v>
      </c>
      <c r="I695" s="24" t="e">
        <f ca="1">Tabela46[[#This Row],[Código do PO]]&amp;" - "&amp;Tabela46[[#This Row],[Nome do PO]]</f>
        <v>#REF!</v>
      </c>
      <c r="J695" s="24" t="s">
        <v>1202</v>
      </c>
    </row>
    <row r="696" spans="1:10" ht="30" x14ac:dyDescent="0.25">
      <c r="A696" s="20" t="e">
        <f ca="1">TEXT(Tabela46[[#This Row],[Código da Categoria]],"000")&amp;"."&amp;TEXT(Tabela46[[#This Row],[Código do Objeto]],"00000")</f>
        <v>#REF!</v>
      </c>
      <c r="B696" s="21" t="e">
        <f>VLOOKUP(Tabela46[[#This Row],[Categoria]],[1]!Tabela4[#Data],2,FALSE)</f>
        <v>#REF!</v>
      </c>
      <c r="C696" s="22" t="str">
        <f t="shared" si="6"/>
        <v>B1:B696</v>
      </c>
      <c r="D696" s="23">
        <f ca="1">COUNTIF(INDIRECT(Tabela46[[#This Row],[Aux01]]),Tabela46[[#This Row],[Código da Categoria]])</f>
        <v>423</v>
      </c>
      <c r="E696" s="22" t="s">
        <v>1200</v>
      </c>
      <c r="F696" s="22" t="s">
        <v>1290</v>
      </c>
      <c r="G696" s="22" t="s">
        <v>150</v>
      </c>
      <c r="H696" s="24" t="str">
        <f>Tabela46[[#This Row],[Categoria]]&amp;" - "&amp;Tabela46[[#This Row],[Objeto]]</f>
        <v>Verbas Escolares - UMEI Rosalina de A. Costa</v>
      </c>
      <c r="I696" s="24" t="e">
        <f ca="1">Tabela46[[#This Row],[Código do PO]]&amp;" - "&amp;Tabela46[[#This Row],[Nome do PO]]</f>
        <v>#REF!</v>
      </c>
      <c r="J696" s="24" t="s">
        <v>1202</v>
      </c>
    </row>
    <row r="697" spans="1:10" ht="30" x14ac:dyDescent="0.25">
      <c r="A697" s="20" t="e">
        <f ca="1">TEXT(Tabela46[[#This Row],[Código da Categoria]],"000")&amp;"."&amp;TEXT(Tabela46[[#This Row],[Código do Objeto]],"00000")</f>
        <v>#REF!</v>
      </c>
      <c r="B697" s="21" t="e">
        <f>VLOOKUP(Tabela46[[#This Row],[Categoria]],[1]!Tabela4[#Data],2,FALSE)</f>
        <v>#REF!</v>
      </c>
      <c r="C697" s="22" t="str">
        <f t="shared" si="6"/>
        <v>B1:B697</v>
      </c>
      <c r="D697" s="23">
        <f ca="1">COUNTIF(INDIRECT(Tabela46[[#This Row],[Aux01]]),Tabela46[[#This Row],[Código da Categoria]])</f>
        <v>424</v>
      </c>
      <c r="E697" s="22" t="s">
        <v>1200</v>
      </c>
      <c r="F697" s="22" t="s">
        <v>1291</v>
      </c>
      <c r="G697" s="22" t="s">
        <v>150</v>
      </c>
      <c r="H697" s="24" t="str">
        <f>Tabela46[[#This Row],[Categoria]]&amp;" - "&amp;Tabela46[[#This Row],[Objeto]]</f>
        <v>Verbas Escolares - UMEI Vale Feliz</v>
      </c>
      <c r="I697" s="24" t="e">
        <f ca="1">Tabela46[[#This Row],[Código do PO]]&amp;" - "&amp;Tabela46[[#This Row],[Nome do PO]]</f>
        <v>#REF!</v>
      </c>
      <c r="J697" s="24" t="s">
        <v>1202</v>
      </c>
    </row>
    <row r="698" spans="1:10" ht="30" x14ac:dyDescent="0.25">
      <c r="A698" s="20" t="e">
        <f ca="1">TEXT(Tabela46[[#This Row],[Código da Categoria]],"000")&amp;"."&amp;TEXT(Tabela46[[#This Row],[Código do Objeto]],"00000")</f>
        <v>#REF!</v>
      </c>
      <c r="B698" s="21" t="e">
        <f>VLOOKUP(Tabela46[[#This Row],[Categoria]],[1]!Tabela4[#Data],2,FALSE)</f>
        <v>#REF!</v>
      </c>
      <c r="C698" s="22" t="str">
        <f t="shared" si="6"/>
        <v>B1:B698</v>
      </c>
      <c r="D698" s="23">
        <f ca="1">COUNTIF(INDIRECT(Tabela46[[#This Row],[Aux01]]),Tabela46[[#This Row],[Código da Categoria]])</f>
        <v>425</v>
      </c>
      <c r="E698" s="22" t="s">
        <v>1200</v>
      </c>
      <c r="F698" s="22" t="s">
        <v>1292</v>
      </c>
      <c r="G698" s="22" t="s">
        <v>150</v>
      </c>
      <c r="H698" s="24" t="str">
        <f>Tabela46[[#This Row],[Categoria]]&amp;" - "&amp;Tabela46[[#This Row],[Objeto]]</f>
        <v>Verbas Escolares - UMEI Vasconcelos Torres</v>
      </c>
      <c r="I698" s="24" t="e">
        <f ca="1">Tabela46[[#This Row],[Código do PO]]&amp;" - "&amp;Tabela46[[#This Row],[Nome do PO]]</f>
        <v>#REF!</v>
      </c>
      <c r="J698" s="24" t="s">
        <v>1202</v>
      </c>
    </row>
    <row r="699" spans="1:10" ht="30" x14ac:dyDescent="0.25">
      <c r="A699" s="20" t="e">
        <f ca="1">TEXT(Tabela46[[#This Row],[Código da Categoria]],"000")&amp;"."&amp;TEXT(Tabela46[[#This Row],[Código do Objeto]],"00000")</f>
        <v>#REF!</v>
      </c>
      <c r="B699" s="21" t="e">
        <f>VLOOKUP(Tabela46[[#This Row],[Categoria]],[1]!Tabela4[#Data],2,FALSE)</f>
        <v>#REF!</v>
      </c>
      <c r="C699" s="22" t="str">
        <f t="shared" si="6"/>
        <v>B1:B699</v>
      </c>
      <c r="D699" s="23">
        <f ca="1">COUNTIF(INDIRECT(Tabela46[[#This Row],[Aux01]]),Tabela46[[#This Row],[Código da Categoria]])</f>
        <v>426</v>
      </c>
      <c r="E699" s="22" t="s">
        <v>1200</v>
      </c>
      <c r="F699" s="22" t="s">
        <v>1293</v>
      </c>
      <c r="G699" s="22" t="s">
        <v>150</v>
      </c>
      <c r="H699" s="24" t="str">
        <f>Tabela46[[#This Row],[Categoria]]&amp;" - "&amp;Tabela46[[#This Row],[Objeto]]</f>
        <v>Verbas Escolares - UMEI Vinícius de Moraes</v>
      </c>
      <c r="I699" s="24" t="e">
        <f ca="1">Tabela46[[#This Row],[Código do PO]]&amp;" - "&amp;Tabela46[[#This Row],[Nome do PO]]</f>
        <v>#REF!</v>
      </c>
      <c r="J699" s="24" t="s">
        <v>1202</v>
      </c>
    </row>
    <row r="700" spans="1:10" ht="30" x14ac:dyDescent="0.25">
      <c r="A700" s="20" t="e">
        <f ca="1">TEXT(Tabela46[[#This Row],[Código da Categoria]],"000")&amp;"."&amp;TEXT(Tabela46[[#This Row],[Código do Objeto]],"00000")</f>
        <v>#REF!</v>
      </c>
      <c r="B700" s="21" t="e">
        <f>VLOOKUP(Tabela46[[#This Row],[Categoria]],[1]!Tabela4[#Data],2,FALSE)</f>
        <v>#REF!</v>
      </c>
      <c r="C700" s="22" t="str">
        <f t="shared" si="6"/>
        <v>B1:B700</v>
      </c>
      <c r="D700" s="23">
        <f ca="1">COUNTIF(INDIRECT(Tabela46[[#This Row],[Aux01]]),Tabela46[[#This Row],[Código da Categoria]])</f>
        <v>427</v>
      </c>
      <c r="E700" s="22" t="s">
        <v>1200</v>
      </c>
      <c r="F700" s="22" t="s">
        <v>1294</v>
      </c>
      <c r="G700" s="22" t="s">
        <v>150</v>
      </c>
      <c r="H700" s="24" t="str">
        <f>Tabela46[[#This Row],[Categoria]]&amp;" - "&amp;Tabela46[[#This Row],[Objeto]]</f>
        <v>Verbas Escolares - UMEI Zilda Arns</v>
      </c>
      <c r="I700" s="24" t="e">
        <f ca="1">Tabela46[[#This Row],[Código do PO]]&amp;" - "&amp;Tabela46[[#This Row],[Nome do PO]]</f>
        <v>#REF!</v>
      </c>
      <c r="J700" s="24" t="s">
        <v>1202</v>
      </c>
    </row>
    <row r="701" spans="1:10" ht="30" x14ac:dyDescent="0.25">
      <c r="A701" s="20" t="e">
        <f ca="1">TEXT(Tabela46[[#This Row],[Código da Categoria]],"000")&amp;"."&amp;TEXT(Tabela46[[#This Row],[Código do Objeto]],"00000")</f>
        <v>#REF!</v>
      </c>
      <c r="B701" s="21" t="e">
        <f>VLOOKUP(Tabela46[[#This Row],[Categoria]],[1]!Tabela4[#Data],2,FALSE)</f>
        <v>#REF!</v>
      </c>
      <c r="C701" s="22" t="str">
        <f t="shared" si="6"/>
        <v>B1:B701</v>
      </c>
      <c r="D701" s="23">
        <f ca="1">COUNTIF(INDIRECT(Tabela46[[#This Row],[Aux01]]),Tabela46[[#This Row],[Código da Categoria]])</f>
        <v>428</v>
      </c>
      <c r="E701" s="22" t="s">
        <v>1200</v>
      </c>
      <c r="F701" s="22" t="s">
        <v>1295</v>
      </c>
      <c r="G701" s="22" t="s">
        <v>150</v>
      </c>
      <c r="H701" s="24" t="str">
        <f>Tabela46[[#This Row],[Categoria]]&amp;" - "&amp;Tabela46[[#This Row],[Objeto]]</f>
        <v>Verbas Escolares - UMEI Jorge Nassim Vieira Najjar</v>
      </c>
      <c r="I701" s="24" t="e">
        <f ca="1">Tabela46[[#This Row],[Código do PO]]&amp;" - "&amp;Tabela46[[#This Row],[Nome do PO]]</f>
        <v>#REF!</v>
      </c>
      <c r="J701" s="24" t="s">
        <v>1202</v>
      </c>
    </row>
    <row r="702" spans="1:10" ht="30" x14ac:dyDescent="0.25">
      <c r="A702" s="20" t="e">
        <f ca="1">TEXT(Tabela46[[#This Row],[Código da Categoria]],"000")&amp;"."&amp;TEXT(Tabela46[[#This Row],[Código do Objeto]],"00000")</f>
        <v>#REF!</v>
      </c>
      <c r="B702" s="21" t="e">
        <f>VLOOKUP(Tabela46[[#This Row],[Categoria]],[1]!Tabela4[#Data],2,FALSE)</f>
        <v>#REF!</v>
      </c>
      <c r="C702" s="22" t="str">
        <f t="shared" si="6"/>
        <v>B1:B702</v>
      </c>
      <c r="D702" s="23">
        <f ca="1">COUNTIF(INDIRECT(Tabela46[[#This Row],[Aux01]]),Tabela46[[#This Row],[Código da Categoria]])</f>
        <v>429</v>
      </c>
      <c r="E702" s="22" t="s">
        <v>1296</v>
      </c>
      <c r="F702" s="22" t="s">
        <v>1297</v>
      </c>
      <c r="G702" s="22" t="s">
        <v>150</v>
      </c>
      <c r="H702" s="24" t="str">
        <f>Tabela46[[#This Row],[Categoria]]&amp;" - "&amp;Tabela46[[#This Row],[Objeto]]</f>
        <v>Prestadores DASS - Laboratório Tostes Análises Clinicas e Anatomia Patológica</v>
      </c>
      <c r="I702" s="24" t="e">
        <f ca="1">Tabela46[[#This Row],[Código do PO]]&amp;" - "&amp;Tabela46[[#This Row],[Nome do PO]]</f>
        <v>#REF!</v>
      </c>
      <c r="J702" s="24" t="s">
        <v>1298</v>
      </c>
    </row>
    <row r="703" spans="1:10" x14ac:dyDescent="0.25">
      <c r="A703" s="20" t="e">
        <f ca="1">TEXT(Tabela46[[#This Row],[Código da Categoria]],"000")&amp;"."&amp;TEXT(Tabela46[[#This Row],[Código do Objeto]],"00000")</f>
        <v>#REF!</v>
      </c>
      <c r="B703" s="21" t="e">
        <f>VLOOKUP(Tabela46[[#This Row],[Categoria]],[1]!Tabela4[#Data],2,FALSE)</f>
        <v>#REF!</v>
      </c>
      <c r="C703" s="22" t="str">
        <f t="shared" si="6"/>
        <v>B1:B703</v>
      </c>
      <c r="D703" s="23">
        <f ca="1">COUNTIF(INDIRECT(Tabela46[[#This Row],[Aux01]]),Tabela46[[#This Row],[Código da Categoria]])</f>
        <v>430</v>
      </c>
      <c r="E703" s="22" t="s">
        <v>1296</v>
      </c>
      <c r="F703" s="22" t="s">
        <v>1299</v>
      </c>
      <c r="G703" s="22" t="s">
        <v>150</v>
      </c>
      <c r="H703" s="24" t="str">
        <f>Tabela46[[#This Row],[Categoria]]&amp;" - "&amp;Tabela46[[#This Row],[Objeto]]</f>
        <v>Prestadores DASS - Laboratório Bittar</v>
      </c>
      <c r="I703" s="24" t="e">
        <f ca="1">Tabela46[[#This Row],[Código do PO]]&amp;" - "&amp;Tabela46[[#This Row],[Nome do PO]]</f>
        <v>#REF!</v>
      </c>
      <c r="J703" s="24" t="s">
        <v>1298</v>
      </c>
    </row>
    <row r="704" spans="1:10" x14ac:dyDescent="0.25">
      <c r="A704" s="20" t="e">
        <f ca="1">TEXT(Tabela46[[#This Row],[Código da Categoria]],"000")&amp;"."&amp;TEXT(Tabela46[[#This Row],[Código do Objeto]],"00000")</f>
        <v>#REF!</v>
      </c>
      <c r="B704" s="21" t="e">
        <f>VLOOKUP(Tabela46[[#This Row],[Categoria]],[1]!Tabela4[#Data],2,FALSE)</f>
        <v>#REF!</v>
      </c>
      <c r="C704" s="22" t="str">
        <f t="shared" si="6"/>
        <v>B1:B704</v>
      </c>
      <c r="D704" s="23">
        <f ca="1">COUNTIF(INDIRECT(Tabela46[[#This Row],[Aux01]]),Tabela46[[#This Row],[Código da Categoria]])</f>
        <v>431</v>
      </c>
      <c r="E704" s="22" t="s">
        <v>1296</v>
      </c>
      <c r="F704" s="22" t="s">
        <v>939</v>
      </c>
      <c r="G704" s="22" t="s">
        <v>150</v>
      </c>
      <c r="H704" s="24" t="str">
        <f>Tabela46[[#This Row],[Categoria]]&amp;" - "&amp;Tabela46[[#This Row],[Objeto]]</f>
        <v>Prestadores DASS - Clínica de Radioterapia Ingá</v>
      </c>
      <c r="I704" s="24" t="e">
        <f ca="1">Tabela46[[#This Row],[Código do PO]]&amp;" - "&amp;Tabela46[[#This Row],[Nome do PO]]</f>
        <v>#REF!</v>
      </c>
      <c r="J704" s="24" t="s">
        <v>1298</v>
      </c>
    </row>
    <row r="705" spans="1:10" x14ac:dyDescent="0.25">
      <c r="A705" s="20" t="e">
        <f ca="1">TEXT(Tabela46[[#This Row],[Código da Categoria]],"000")&amp;"."&amp;TEXT(Tabela46[[#This Row],[Código do Objeto]],"00000")</f>
        <v>#REF!</v>
      </c>
      <c r="B705" s="21" t="e">
        <f>VLOOKUP(Tabela46[[#This Row],[Categoria]],[1]!Tabela4[#Data],2,FALSE)</f>
        <v>#REF!</v>
      </c>
      <c r="C705" s="22" t="str">
        <f t="shared" si="6"/>
        <v>B1:B705</v>
      </c>
      <c r="D705" s="23">
        <f ca="1">COUNTIF(INDIRECT(Tabela46[[#This Row],[Aux01]]),Tabela46[[#This Row],[Código da Categoria]])</f>
        <v>432</v>
      </c>
      <c r="E705" s="22" t="s">
        <v>1296</v>
      </c>
      <c r="F705" s="22" t="s">
        <v>1300</v>
      </c>
      <c r="G705" s="22" t="s">
        <v>150</v>
      </c>
      <c r="H705" s="24" t="str">
        <f>Tabela46[[#This Row],[Categoria]]&amp;" - "&amp;Tabela46[[#This Row],[Objeto]]</f>
        <v>Prestadores DASS - Clínica de Hemoterapia</v>
      </c>
      <c r="I705" s="24" t="e">
        <f ca="1">Tabela46[[#This Row],[Código do PO]]&amp;" - "&amp;Tabela46[[#This Row],[Nome do PO]]</f>
        <v>#REF!</v>
      </c>
      <c r="J705" s="24" t="s">
        <v>1298</v>
      </c>
    </row>
    <row r="706" spans="1:10" ht="30" x14ac:dyDescent="0.25">
      <c r="A706" s="20" t="e">
        <f ca="1">TEXT(Tabela46[[#This Row],[Código da Categoria]],"000")&amp;"."&amp;TEXT(Tabela46[[#This Row],[Código do Objeto]],"00000")</f>
        <v>#REF!</v>
      </c>
      <c r="B706" s="21" t="e">
        <f>VLOOKUP(Tabela46[[#This Row],[Categoria]],[1]!Tabela4[#Data],2,FALSE)</f>
        <v>#REF!</v>
      </c>
      <c r="C706" s="22" t="str">
        <f t="shared" si="6"/>
        <v>B1:B706</v>
      </c>
      <c r="D706" s="23">
        <f ca="1">COUNTIF(INDIRECT(Tabela46[[#This Row],[Aux01]]),Tabela46[[#This Row],[Código da Categoria]])</f>
        <v>433</v>
      </c>
      <c r="E706" s="22" t="s">
        <v>1296</v>
      </c>
      <c r="F706" s="22" t="s">
        <v>1301</v>
      </c>
      <c r="G706" s="22" t="s">
        <v>150</v>
      </c>
      <c r="H706" s="24" t="str">
        <f>Tabela46[[#This Row],[Categoria]]&amp;" - "&amp;Tabela46[[#This Row],[Objeto]]</f>
        <v>Prestadores DASS - Centermed Centro Clin Saia Chijner</v>
      </c>
      <c r="I706" s="24" t="e">
        <f ca="1">Tabela46[[#This Row],[Código do PO]]&amp;" - "&amp;Tabela46[[#This Row],[Nome do PO]]</f>
        <v>#REF!</v>
      </c>
      <c r="J706" s="24" t="s">
        <v>1298</v>
      </c>
    </row>
    <row r="707" spans="1:10" x14ac:dyDescent="0.25">
      <c r="A707" s="20" t="e">
        <f ca="1">TEXT(Tabela46[[#This Row],[Código da Categoria]],"000")&amp;"."&amp;TEXT(Tabela46[[#This Row],[Código do Objeto]],"00000")</f>
        <v>#REF!</v>
      </c>
      <c r="B707" s="21" t="e">
        <f>VLOOKUP(Tabela46[[#This Row],[Categoria]],[1]!Tabela4[#Data],2,FALSE)</f>
        <v>#REF!</v>
      </c>
      <c r="C707" s="22" t="str">
        <f t="shared" si="6"/>
        <v>B1:B707</v>
      </c>
      <c r="D707" s="23">
        <f ca="1">COUNTIF(INDIRECT(Tabela46[[#This Row],[Aux01]]),Tabela46[[#This Row],[Código da Categoria]])</f>
        <v>434</v>
      </c>
      <c r="E707" s="22" t="s">
        <v>1296</v>
      </c>
      <c r="F707" s="22" t="s">
        <v>1302</v>
      </c>
      <c r="G707" s="22" t="s">
        <v>150</v>
      </c>
      <c r="H707" s="24" t="str">
        <f>Tabela46[[#This Row],[Categoria]]&amp;" - "&amp;Tabela46[[#This Row],[Objeto]]</f>
        <v>Prestadores DASS - Cancercare Sociedade Simples</v>
      </c>
      <c r="I707" s="24" t="e">
        <f ca="1">Tabela46[[#This Row],[Código do PO]]&amp;" - "&amp;Tabela46[[#This Row],[Nome do PO]]</f>
        <v>#REF!</v>
      </c>
      <c r="J707" s="24" t="s">
        <v>1298</v>
      </c>
    </row>
    <row r="708" spans="1:10" ht="30" x14ac:dyDescent="0.25">
      <c r="A708" s="20" t="e">
        <f ca="1">TEXT(Tabela46[[#This Row],[Código da Categoria]],"000")&amp;"."&amp;TEXT(Tabela46[[#This Row],[Código do Objeto]],"00000")</f>
        <v>#REF!</v>
      </c>
      <c r="B708" s="21" t="e">
        <f>VLOOKUP(Tabela46[[#This Row],[Categoria]],[1]!Tabela4[#Data],2,FALSE)</f>
        <v>#REF!</v>
      </c>
      <c r="C708" s="22" t="str">
        <f t="shared" si="6"/>
        <v>B1:B708</v>
      </c>
      <c r="D708" s="23">
        <f ca="1">COUNTIF(INDIRECT(Tabela46[[#This Row],[Aux01]]),Tabela46[[#This Row],[Código da Categoria]])</f>
        <v>435</v>
      </c>
      <c r="E708" s="22" t="s">
        <v>1296</v>
      </c>
      <c r="F708" s="22" t="s">
        <v>1303</v>
      </c>
      <c r="G708" s="22" t="s">
        <v>150</v>
      </c>
      <c r="H708" s="24" t="str">
        <f>Tabela46[[#This Row],[Categoria]]&amp;" - "&amp;Tabela46[[#This Row],[Objeto]]</f>
        <v>Prestadores DASS - Assistencial Quimed Quinelatto Endoscopia</v>
      </c>
      <c r="I708" s="24" t="e">
        <f ca="1">Tabela46[[#This Row],[Código do PO]]&amp;" - "&amp;Tabela46[[#This Row],[Nome do PO]]</f>
        <v>#REF!</v>
      </c>
      <c r="J708" s="24" t="s">
        <v>1298</v>
      </c>
    </row>
    <row r="709" spans="1:10" ht="30" x14ac:dyDescent="0.25">
      <c r="A709" s="20" t="e">
        <f ca="1">TEXT(Tabela46[[#This Row],[Código da Categoria]],"000")&amp;"."&amp;TEXT(Tabela46[[#This Row],[Código do Objeto]],"00000")</f>
        <v>#REF!</v>
      </c>
      <c r="B709" s="21" t="e">
        <f>VLOOKUP(Tabela46[[#This Row],[Categoria]],[1]!Tabela4[#Data],2,FALSE)</f>
        <v>#REF!</v>
      </c>
      <c r="C709" s="22" t="str">
        <f t="shared" si="6"/>
        <v>B1:B709</v>
      </c>
      <c r="D709" s="23">
        <f ca="1">COUNTIF(INDIRECT(Tabela46[[#This Row],[Aux01]]),Tabela46[[#This Row],[Código da Categoria]])</f>
        <v>436</v>
      </c>
      <c r="E709" s="22" t="s">
        <v>1296</v>
      </c>
      <c r="F709" s="22" t="s">
        <v>929</v>
      </c>
      <c r="G709" s="22" t="s">
        <v>150</v>
      </c>
      <c r="H709" s="24" t="str">
        <f>Tabela46[[#This Row],[Categoria]]&amp;" - "&amp;Tabela46[[#This Row],[Objeto]]</f>
        <v>Prestadores DASS - Gabinete de Radiologia Dr. F. A. Cazes</v>
      </c>
      <c r="I709" s="24" t="e">
        <f ca="1">Tabela46[[#This Row],[Código do PO]]&amp;" - "&amp;Tabela46[[#This Row],[Nome do PO]]</f>
        <v>#REF!</v>
      </c>
      <c r="J709" s="24" t="s">
        <v>1298</v>
      </c>
    </row>
    <row r="710" spans="1:10" x14ac:dyDescent="0.25">
      <c r="A710" s="20" t="e">
        <f ca="1">TEXT(Tabela46[[#This Row],[Código da Categoria]],"000")&amp;"."&amp;TEXT(Tabela46[[#This Row],[Código do Objeto]],"00000")</f>
        <v>#REF!</v>
      </c>
      <c r="B710" s="21" t="e">
        <f>VLOOKUP(Tabela46[[#This Row],[Categoria]],[1]!Tabela4[#Data],2,FALSE)</f>
        <v>#REF!</v>
      </c>
      <c r="C710" s="22" t="str">
        <f t="shared" si="6"/>
        <v>B1:B710</v>
      </c>
      <c r="D710" s="23">
        <f ca="1">COUNTIF(INDIRECT(Tabela46[[#This Row],[Aux01]]),Tabela46[[#This Row],[Código da Categoria]])</f>
        <v>437</v>
      </c>
      <c r="E710" s="22" t="s">
        <v>1304</v>
      </c>
      <c r="F710" s="22" t="s">
        <v>1305</v>
      </c>
      <c r="G710" s="22" t="s">
        <v>143</v>
      </c>
      <c r="H710" s="24" t="str">
        <f>Tabela46[[#This Row],[Categoria]]&amp;" - "&amp;Tabela46[[#This Row],[Objeto]]</f>
        <v>Sentenças Administrativas - Ressarcimento de Danos</v>
      </c>
      <c r="I710" s="24" t="e">
        <f ca="1">Tabela46[[#This Row],[Código do PO]]&amp;" - "&amp;Tabela46[[#This Row],[Nome do PO]]</f>
        <v>#REF!</v>
      </c>
      <c r="J710" s="24" t="s">
        <v>1306</v>
      </c>
    </row>
    <row r="711" spans="1:10" ht="45" x14ac:dyDescent="0.25">
      <c r="A711" s="20" t="e">
        <f ca="1">TEXT(Tabela46[[#This Row],[Código da Categoria]],"000")&amp;"."&amp;TEXT(Tabela46[[#This Row],[Código do Objeto]],"00000")</f>
        <v>#REF!</v>
      </c>
      <c r="B711" s="21" t="e">
        <f>VLOOKUP(Tabela46[[#This Row],[Categoria]],[1]!Tabela4[#Data],2,FALSE)</f>
        <v>#REF!</v>
      </c>
      <c r="C711" s="22" t="str">
        <f t="shared" si="6"/>
        <v>B1:B711</v>
      </c>
      <c r="D711" s="23">
        <f ca="1">COUNTIF(INDIRECT(Tabela46[[#This Row],[Aux01]]),Tabela46[[#This Row],[Código da Categoria]])</f>
        <v>438</v>
      </c>
      <c r="E711" s="22" t="s">
        <v>941</v>
      </c>
      <c r="F711" s="22" t="s">
        <v>2965</v>
      </c>
      <c r="G711" s="22" t="s">
        <v>150</v>
      </c>
      <c r="H711" s="56" t="str">
        <f>Tabela46[[#This Row],[Categoria]]&amp;" - "&amp;Tabela46[[#This Row],[Objeto]]</f>
        <v>Programas e Projetos - Conectividade para Professores da Rede Pública</v>
      </c>
      <c r="I711" s="56" t="e">
        <f ca="1">Tabela46[[#This Row],[Código do PO]]&amp;" - "&amp;Tabela46[[#This Row],[Nome do PO]]</f>
        <v>#REF!</v>
      </c>
      <c r="J711" s="24" t="s">
        <v>2966</v>
      </c>
    </row>
    <row r="712" spans="1:10" ht="30" x14ac:dyDescent="0.25">
      <c r="A712" s="20" t="e">
        <f ca="1">TEXT(Tabela46[[#This Row],[Código da Categoria]],"000")&amp;"."&amp;TEXT(Tabela46[[#This Row],[Código do Objeto]],"00000")</f>
        <v>#REF!</v>
      </c>
      <c r="B712" s="21" t="e">
        <f>VLOOKUP(Tabela46[[#This Row],[Categoria]],[1]!Tabela4[#Data],2,FALSE)</f>
        <v>#REF!</v>
      </c>
      <c r="C712" s="22" t="str">
        <f t="shared" si="6"/>
        <v>B1:B712</v>
      </c>
      <c r="D712" s="23">
        <f ca="1">COUNTIF(INDIRECT(Tabela46[[#This Row],[Aux01]]),Tabela46[[#This Row],[Código da Categoria]])</f>
        <v>439</v>
      </c>
      <c r="E712" s="22" t="s">
        <v>723</v>
      </c>
      <c r="F712" s="22" t="s">
        <v>2967</v>
      </c>
      <c r="G712" s="22" t="s">
        <v>150</v>
      </c>
      <c r="H712" s="56" t="str">
        <f>Tabela46[[#This Row],[Categoria]]&amp;" - "&amp;Tabela46[[#This Row],[Objeto]]</f>
        <v>Obras e Reformas - Centro de Informação ao Turista</v>
      </c>
      <c r="I712" s="56" t="e">
        <f ca="1">Tabela46[[#This Row],[Código do PO]]&amp;" - "&amp;Tabela46[[#This Row],[Nome do PO]]</f>
        <v>#REF!</v>
      </c>
      <c r="J712" s="24" t="s">
        <v>2968</v>
      </c>
    </row>
    <row r="713" spans="1:10" ht="30" x14ac:dyDescent="0.25">
      <c r="A713" s="20" t="e">
        <f ca="1">TEXT(Tabela46[[#This Row],[Código da Categoria]],"000")&amp;"."&amp;TEXT(Tabela46[[#This Row],[Código do Objeto]],"00000")</f>
        <v>#REF!</v>
      </c>
      <c r="B713" s="21" t="e">
        <f>VLOOKUP(Tabela46[[#This Row],[Categoria]],[1]!Tabela4[#Data],2,FALSE)</f>
        <v>#REF!</v>
      </c>
      <c r="C713" s="22" t="str">
        <f t="shared" si="6"/>
        <v>B1:B713</v>
      </c>
      <c r="D713" s="23">
        <f ca="1">COUNTIF(INDIRECT(Tabela46[[#This Row],[Aux01]]),Tabela46[[#This Row],[Código da Categoria]])</f>
        <v>440</v>
      </c>
      <c r="E713" s="22" t="s">
        <v>723</v>
      </c>
      <c r="F713" s="22" t="s">
        <v>2969</v>
      </c>
      <c r="G713" s="22" t="s">
        <v>143</v>
      </c>
      <c r="H713" s="56" t="str">
        <f>Tabela46[[#This Row],[Categoria]]&amp;" - "&amp;Tabela46[[#This Row],[Objeto]]</f>
        <v>Obras e Reformas - Reformas em unidades escolares</v>
      </c>
      <c r="I713" s="56" t="e">
        <f ca="1">Tabela46[[#This Row],[Código do PO]]&amp;" - "&amp;Tabela46[[#This Row],[Nome do PO]]</f>
        <v>#REF!</v>
      </c>
      <c r="J713" s="24" t="s">
        <v>2970</v>
      </c>
    </row>
    <row r="714" spans="1:10" ht="45" x14ac:dyDescent="0.25">
      <c r="A714" s="20" t="e">
        <f ca="1">TEXT(Tabela46[[#This Row],[Código da Categoria]],"000")&amp;"."&amp;TEXT(Tabela46[[#This Row],[Código do Objeto]],"00000")</f>
        <v>#REF!</v>
      </c>
      <c r="B714" s="21" t="e">
        <f>VLOOKUP(Tabela46[[#This Row],[Categoria]],[1]!Tabela4[#Data],2,FALSE)</f>
        <v>#REF!</v>
      </c>
      <c r="C714" s="22" t="str">
        <f t="shared" si="6"/>
        <v>B1:B714</v>
      </c>
      <c r="D714" s="23">
        <f ca="1">COUNTIF(INDIRECT(Tabela46[[#This Row],[Aux01]]),Tabela46[[#This Row],[Código da Categoria]])</f>
        <v>441</v>
      </c>
      <c r="E714" s="22" t="s">
        <v>198</v>
      </c>
      <c r="F714" s="22" t="s">
        <v>2971</v>
      </c>
      <c r="G714" s="22" t="s">
        <v>143</v>
      </c>
      <c r="H714" s="56" t="str">
        <f>Tabela46[[#This Row],[Categoria]]&amp;" - "&amp;Tabela46[[#This Row],[Objeto]]</f>
        <v>Aquisição de Materiais e Equipamentos - Embalagens</v>
      </c>
      <c r="I714" s="56" t="e">
        <f ca="1">Tabela46[[#This Row],[Código do PO]]&amp;" - "&amp;Tabela46[[#This Row],[Nome do PO]]</f>
        <v>#REF!</v>
      </c>
      <c r="J714" s="24" t="s">
        <v>2972</v>
      </c>
    </row>
    <row r="715" spans="1:10" ht="30" x14ac:dyDescent="0.25">
      <c r="A715" s="20" t="e">
        <f ca="1">TEXT(Tabela46[[#This Row],[Código da Categoria]],"000")&amp;"."&amp;TEXT(Tabela46[[#This Row],[Código do Objeto]],"00000")</f>
        <v>#REF!</v>
      </c>
      <c r="B715" s="21" t="e">
        <f>VLOOKUP(Tabela46[[#This Row],[Categoria]],[1]!Tabela4[#Data],2,FALSE)</f>
        <v>#REF!</v>
      </c>
      <c r="C715" s="22" t="str">
        <f t="shared" si="6"/>
        <v>B1:B715</v>
      </c>
      <c r="D715" s="23">
        <f ca="1">COUNTIF(INDIRECT(Tabela46[[#This Row],[Aux01]]),Tabela46[[#This Row],[Código da Categoria]])</f>
        <v>442</v>
      </c>
      <c r="E715" s="22" t="s">
        <v>198</v>
      </c>
      <c r="F715" s="22" t="s">
        <v>2973</v>
      </c>
      <c r="G715" s="22" t="s">
        <v>143</v>
      </c>
      <c r="H715" s="56" t="str">
        <f>Tabela46[[#This Row],[Categoria]]&amp;" - "&amp;Tabela46[[#This Row],[Objeto]]</f>
        <v>Aquisição de Materiais e Equipamentos - Sinalizações de Espaços Públicos</v>
      </c>
      <c r="I715" s="56" t="e">
        <f ca="1">Tabela46[[#This Row],[Código do PO]]&amp;" - "&amp;Tabela46[[#This Row],[Nome do PO]]</f>
        <v>#REF!</v>
      </c>
      <c r="J715" s="24" t="s">
        <v>2974</v>
      </c>
    </row>
    <row r="716" spans="1:10" ht="45" x14ac:dyDescent="0.25">
      <c r="A716" s="20" t="e">
        <f ca="1">TEXT(Tabela46[[#This Row],[Código da Categoria]],"000")&amp;"."&amp;TEXT(Tabela46[[#This Row],[Código do Objeto]],"00000")</f>
        <v>#REF!</v>
      </c>
      <c r="B716" s="21" t="e">
        <f>VLOOKUP(Tabela46[[#This Row],[Categoria]],[1]!Tabela4[#Data],2,FALSE)</f>
        <v>#REF!</v>
      </c>
      <c r="C716" s="22" t="str">
        <f t="shared" si="6"/>
        <v>B1:B716</v>
      </c>
      <c r="D716" s="23">
        <f ca="1">COUNTIF(INDIRECT(Tabela46[[#This Row],[Aux01]]),Tabela46[[#This Row],[Código da Categoria]])</f>
        <v>443</v>
      </c>
      <c r="E716" s="22" t="s">
        <v>879</v>
      </c>
      <c r="F716" s="22" t="s">
        <v>2975</v>
      </c>
      <c r="G716" s="22" t="s">
        <v>143</v>
      </c>
      <c r="H716" s="56" t="str">
        <f>Tabela46[[#This Row],[Categoria]]&amp;" - "&amp;Tabela46[[#This Row],[Objeto]]</f>
        <v>Patrocínios - Equipes esportivas</v>
      </c>
      <c r="I716" s="56" t="e">
        <f ca="1">Tabela46[[#This Row],[Código do PO]]&amp;" - "&amp;Tabela46[[#This Row],[Nome do PO]]</f>
        <v>#REF!</v>
      </c>
      <c r="J716" s="24" t="s">
        <v>2976</v>
      </c>
    </row>
    <row r="717" spans="1:10" ht="60" x14ac:dyDescent="0.25">
      <c r="A717" s="20" t="e">
        <f ca="1">TEXT(Tabela46[[#This Row],[Código da Categoria]],"000")&amp;"."&amp;TEXT(Tabela46[[#This Row],[Código do Objeto]],"00000")</f>
        <v>#REF!</v>
      </c>
      <c r="B717" s="21" t="e">
        <f>VLOOKUP(Tabela46[[#This Row],[Categoria]],[1]!Tabela4[#Data],2,FALSE)</f>
        <v>#REF!</v>
      </c>
      <c r="C717" s="22" t="str">
        <f t="shared" si="6"/>
        <v>B1:B717</v>
      </c>
      <c r="D717" s="23">
        <f ca="1">COUNTIF(INDIRECT(Tabela46[[#This Row],[Aux01]]),Tabela46[[#This Row],[Código da Categoria]])</f>
        <v>444</v>
      </c>
      <c r="E717" s="22" t="s">
        <v>374</v>
      </c>
      <c r="F717" s="22" t="s">
        <v>2977</v>
      </c>
      <c r="G717" s="22" t="s">
        <v>143</v>
      </c>
      <c r="H717" s="56" t="str">
        <f>Tabela46[[#This Row],[Categoria]]&amp;" - "&amp;Tabela46[[#This Row],[Objeto]]</f>
        <v>Contratos e Serviços Continuados - Avaliação de Imóveis</v>
      </c>
      <c r="I717" s="56" t="e">
        <f ca="1">Tabela46[[#This Row],[Código do PO]]&amp;" - "&amp;Tabela46[[#This Row],[Nome do PO]]</f>
        <v>#REF!</v>
      </c>
      <c r="J717" s="24" t="s">
        <v>2978</v>
      </c>
    </row>
    <row r="718" spans="1:10" ht="30" x14ac:dyDescent="0.25">
      <c r="A718" s="20" t="e">
        <f ca="1">TEXT(Tabela46[[#This Row],[Código da Categoria]],"000")&amp;"."&amp;TEXT(Tabela46[[#This Row],[Código do Objeto]],"00000")</f>
        <v>#REF!</v>
      </c>
      <c r="B718" s="21" t="e">
        <f>VLOOKUP(Tabela46[[#This Row],[Categoria]],[1]!Tabela4[#Data],2,FALSE)</f>
        <v>#REF!</v>
      </c>
      <c r="C718" s="22" t="str">
        <f t="shared" si="6"/>
        <v>B1:B718</v>
      </c>
      <c r="D718" s="23">
        <f ca="1">COUNTIF(INDIRECT(Tabela46[[#This Row],[Aux01]]),Tabela46[[#This Row],[Código da Categoria]])</f>
        <v>445</v>
      </c>
      <c r="E718" s="22" t="s">
        <v>574</v>
      </c>
      <c r="F718" s="22" t="s">
        <v>260</v>
      </c>
      <c r="G718" s="22" t="s">
        <v>143</v>
      </c>
      <c r="H718" s="56" t="str">
        <f>Tabela46[[#This Row],[Categoria]]&amp;" - "&amp;Tabela46[[#This Row],[Objeto]]</f>
        <v>Eventos e Estruturas - Mobiliário</v>
      </c>
      <c r="I718" s="56" t="e">
        <f ca="1">Tabela46[[#This Row],[Código do PO]]&amp;" - "&amp;Tabela46[[#This Row],[Nome do PO]]</f>
        <v>#REF!</v>
      </c>
      <c r="J718" s="24" t="s">
        <v>2979</v>
      </c>
    </row>
  </sheetData>
  <sheetProtection algorithmName="SHA-512" hashValue="aHpHMZVVpokvXpjuZIHnNwbOND0H/GKlKmd2kqjnKJLpdLoWsPcsVl1ZRD6a0AuufkIIBnu0DPzuzZeinRVLfA==" saltValue="CYhl7/rViw8wSOKyhAyK0g==" spinCount="100000" sheet="1" objects="1" scenarios="1" autoFilter="0"/>
  <conditionalFormatting sqref="A585:J603 A584:E584 G584:J584 G604:I604 G605:J605 A1:J583 A604:F605 A606:J1048576">
    <cfRule type="expression" dxfId="17" priority="15">
      <formula>#REF!&lt;&gt;""</formula>
    </cfRule>
  </conditionalFormatting>
  <conditionalFormatting sqref="A1:J1">
    <cfRule type="expression" dxfId="16" priority="25">
      <formula>#REF!&lt;&gt;""</formula>
    </cfRule>
  </conditionalFormatting>
  <pageMargins left="0.11811023622047245" right="0.11811023622047245" top="0.19685039370078741" bottom="0.19685039370078741" header="0" footer="0"/>
  <pageSetup paperSize="9" scale="48"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B1:F40"/>
  <sheetViews>
    <sheetView showGridLines="0" workbookViewId="0">
      <selection activeCell="B14" sqref="B14"/>
    </sheetView>
  </sheetViews>
  <sheetFormatPr defaultColWidth="9.140625" defaultRowHeight="15" x14ac:dyDescent="0.25"/>
  <cols>
    <col min="1" max="1" width="2.42578125" style="45" customWidth="1"/>
    <col min="2" max="2" width="101" style="45" customWidth="1"/>
    <col min="3" max="3" width="6.140625" style="45" customWidth="1"/>
    <col min="4" max="4" width="101" style="45" customWidth="1"/>
    <col min="5" max="5" width="5.7109375" style="45" customWidth="1"/>
    <col min="6" max="6" width="69" style="24" customWidth="1"/>
    <col min="7" max="16384" width="9.140625" style="45"/>
  </cols>
  <sheetData>
    <row r="1" spans="2:6" ht="15.75" thickBot="1" x14ac:dyDescent="0.3"/>
    <row r="2" spans="2:6" ht="21.75" customHeight="1" thickBot="1" x14ac:dyDescent="0.3">
      <c r="B2" s="98" t="s">
        <v>2997</v>
      </c>
      <c r="C2" s="99"/>
      <c r="D2" s="99"/>
      <c r="E2" s="99"/>
      <c r="F2" s="100"/>
    </row>
    <row r="4" spans="2:6" ht="17.25" customHeight="1" x14ac:dyDescent="0.25">
      <c r="B4" s="46" t="s">
        <v>2429</v>
      </c>
      <c r="D4" s="57" t="s">
        <v>2438</v>
      </c>
      <c r="F4" s="58" t="s">
        <v>2439</v>
      </c>
    </row>
    <row r="5" spans="2:6" x14ac:dyDescent="0.25">
      <c r="B5" s="47" t="s">
        <v>2431</v>
      </c>
      <c r="D5" s="47" t="s">
        <v>2431</v>
      </c>
      <c r="F5" s="58" t="s">
        <v>2440</v>
      </c>
    </row>
    <row r="6" spans="2:6" ht="60" x14ac:dyDescent="0.25">
      <c r="B6" s="48" t="s">
        <v>2430</v>
      </c>
      <c r="D6" s="48" t="s">
        <v>3006</v>
      </c>
      <c r="F6" s="59" t="s">
        <v>2441</v>
      </c>
    </row>
    <row r="7" spans="2:6" x14ac:dyDescent="0.25">
      <c r="B7" s="47" t="s">
        <v>2432</v>
      </c>
      <c r="D7" s="47" t="s">
        <v>2432</v>
      </c>
      <c r="F7" s="58" t="s">
        <v>2442</v>
      </c>
    </row>
    <row r="8" spans="2:6" ht="60" x14ac:dyDescent="0.25">
      <c r="B8" s="48" t="s">
        <v>2433</v>
      </c>
      <c r="D8" s="48" t="s">
        <v>2443</v>
      </c>
      <c r="F8" s="59" t="s">
        <v>2444</v>
      </c>
    </row>
    <row r="9" spans="2:6" x14ac:dyDescent="0.25">
      <c r="B9" s="47" t="s">
        <v>2434</v>
      </c>
      <c r="D9" s="47" t="s">
        <v>2434</v>
      </c>
      <c r="F9" s="58" t="s">
        <v>2445</v>
      </c>
    </row>
    <row r="10" spans="2:6" ht="105" x14ac:dyDescent="0.25">
      <c r="B10" s="48" t="s">
        <v>2435</v>
      </c>
      <c r="D10" s="48" t="s">
        <v>2446</v>
      </c>
      <c r="F10" s="59" t="s">
        <v>3009</v>
      </c>
    </row>
    <row r="11" spans="2:6" x14ac:dyDescent="0.25">
      <c r="B11" s="47" t="s">
        <v>2436</v>
      </c>
      <c r="D11" s="47" t="s">
        <v>2436</v>
      </c>
      <c r="F11" s="58" t="s">
        <v>2447</v>
      </c>
    </row>
    <row r="12" spans="2:6" ht="30" x14ac:dyDescent="0.25">
      <c r="B12" s="48" t="s">
        <v>2437</v>
      </c>
      <c r="D12" s="48" t="s">
        <v>2448</v>
      </c>
      <c r="F12" s="59" t="s">
        <v>3010</v>
      </c>
    </row>
    <row r="13" spans="2:6" x14ac:dyDescent="0.25">
      <c r="B13" s="47" t="s">
        <v>2449</v>
      </c>
      <c r="D13" s="47" t="s">
        <v>2450</v>
      </c>
      <c r="F13" s="58" t="s">
        <v>2451</v>
      </c>
    </row>
    <row r="14" spans="2:6" ht="60" x14ac:dyDescent="0.25">
      <c r="B14" s="48" t="s">
        <v>2998</v>
      </c>
      <c r="D14" s="48" t="s">
        <v>2452</v>
      </c>
      <c r="F14" s="59" t="s">
        <v>2453</v>
      </c>
    </row>
    <row r="15" spans="2:6" x14ac:dyDescent="0.25">
      <c r="B15" s="47" t="s">
        <v>2454</v>
      </c>
      <c r="D15" s="47" t="s">
        <v>2455</v>
      </c>
    </row>
    <row r="16" spans="2:6" ht="120" x14ac:dyDescent="0.25">
      <c r="B16" s="48" t="s">
        <v>2999</v>
      </c>
      <c r="D16" s="48" t="s">
        <v>3007</v>
      </c>
    </row>
    <row r="17" spans="2:4" x14ac:dyDescent="0.25">
      <c r="B17" s="47" t="s">
        <v>2456</v>
      </c>
      <c r="D17" s="47" t="s">
        <v>2457</v>
      </c>
    </row>
    <row r="18" spans="2:4" ht="60" x14ac:dyDescent="0.25">
      <c r="B18" s="48" t="s">
        <v>3000</v>
      </c>
      <c r="D18" s="50" t="s">
        <v>3008</v>
      </c>
    </row>
    <row r="19" spans="2:4" x14ac:dyDescent="0.25">
      <c r="B19" s="47" t="s">
        <v>2458</v>
      </c>
    </row>
    <row r="20" spans="2:4" ht="45" x14ac:dyDescent="0.25">
      <c r="B20" s="48" t="s">
        <v>3001</v>
      </c>
    </row>
    <row r="21" spans="2:4" x14ac:dyDescent="0.25">
      <c r="B21" s="47" t="s">
        <v>2459</v>
      </c>
    </row>
    <row r="22" spans="2:4" ht="30" x14ac:dyDescent="0.25">
      <c r="B22" s="48" t="s">
        <v>2460</v>
      </c>
    </row>
    <row r="23" spans="2:4" x14ac:dyDescent="0.25">
      <c r="B23" s="47" t="s">
        <v>2461</v>
      </c>
    </row>
    <row r="24" spans="2:4" x14ac:dyDescent="0.25">
      <c r="B24" s="48" t="s">
        <v>2462</v>
      </c>
    </row>
    <row r="25" spans="2:4" x14ac:dyDescent="0.25">
      <c r="B25" s="47" t="s">
        <v>2463</v>
      </c>
    </row>
    <row r="26" spans="2:4" x14ac:dyDescent="0.25">
      <c r="B26" s="48" t="s">
        <v>2464</v>
      </c>
    </row>
    <row r="27" spans="2:4" x14ac:dyDescent="0.25">
      <c r="B27" s="47" t="s">
        <v>2465</v>
      </c>
    </row>
    <row r="28" spans="2:4" x14ac:dyDescent="0.25">
      <c r="B28" s="49" t="s">
        <v>2466</v>
      </c>
    </row>
    <row r="29" spans="2:4" x14ac:dyDescent="0.25">
      <c r="B29" s="47" t="s">
        <v>2467</v>
      </c>
    </row>
    <row r="30" spans="2:4" x14ac:dyDescent="0.25">
      <c r="B30" s="49" t="s">
        <v>3002</v>
      </c>
    </row>
    <row r="31" spans="2:4" x14ac:dyDescent="0.25">
      <c r="B31" s="47" t="s">
        <v>2468</v>
      </c>
    </row>
    <row r="32" spans="2:4" ht="45" x14ac:dyDescent="0.25">
      <c r="B32" s="48" t="s">
        <v>3003</v>
      </c>
    </row>
    <row r="33" spans="2:2" x14ac:dyDescent="0.25">
      <c r="B33" s="47" t="s">
        <v>2469</v>
      </c>
    </row>
    <row r="34" spans="2:2" x14ac:dyDescent="0.25">
      <c r="B34" s="49" t="s">
        <v>3004</v>
      </c>
    </row>
    <row r="35" spans="2:2" x14ac:dyDescent="0.25">
      <c r="B35" s="47" t="s">
        <v>2470</v>
      </c>
    </row>
    <row r="36" spans="2:2" ht="30" x14ac:dyDescent="0.25">
      <c r="B36" s="48" t="s">
        <v>3005</v>
      </c>
    </row>
    <row r="37" spans="2:2" x14ac:dyDescent="0.25">
      <c r="B37" s="47" t="s">
        <v>2471</v>
      </c>
    </row>
    <row r="38" spans="2:2" ht="30" x14ac:dyDescent="0.25">
      <c r="B38" s="48" t="s">
        <v>2472</v>
      </c>
    </row>
    <row r="39" spans="2:2" x14ac:dyDescent="0.25">
      <c r="B39" s="47" t="s">
        <v>2473</v>
      </c>
    </row>
    <row r="40" spans="2:2" x14ac:dyDescent="0.25">
      <c r="B40" s="50" t="s">
        <v>2474</v>
      </c>
    </row>
  </sheetData>
  <sheetProtection algorithmName="SHA-512" hashValue="q6ho8f4JqUeJgqvbBpETavNlofv9Mg1wKisldFh6WwJ52KIpYAwyZNPKcuTURLmQRORAE1gy5U9AepJk/iFoew==" saltValue="xeysO2dJcH/cYhBWHUe2gg==" spinCount="100000" sheet="1" objects="1" scenarios="1"/>
  <mergeCells count="1">
    <mergeCell ref="B2:F2"/>
  </mergeCells>
  <pageMargins left="0.511811024" right="0.511811024" top="0.78740157499999996" bottom="0.78740157499999996" header="0.31496062000000002" footer="0.31496062000000002"/>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vt:i4>
      </vt:variant>
    </vt:vector>
  </HeadingPairs>
  <TitlesOfParts>
    <vt:vector size="6" baseType="lpstr">
      <vt:lpstr>Planilha Pré-LOA 2022</vt:lpstr>
      <vt:lpstr>Planilha Auxiliar</vt:lpstr>
      <vt:lpstr>Planilha Interna</vt:lpstr>
      <vt:lpstr>Resumo Pré-LOA</vt:lpstr>
      <vt:lpstr>Catálogo de POs</vt:lpstr>
      <vt:lpstr>Informações para preenchimento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Caroline Ribeiro de Souza</dc:creator>
  <cp:lastModifiedBy>victor carneiro torrao</cp:lastModifiedBy>
  <cp:lastPrinted>2021-07-27T17:09:30Z</cp:lastPrinted>
  <dcterms:created xsi:type="dcterms:W3CDTF">2021-05-07T18:25:27Z</dcterms:created>
  <dcterms:modified xsi:type="dcterms:W3CDTF">2021-08-05T13:29:44Z</dcterms:modified>
</cp:coreProperties>
</file>