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dia\v\2020\"/>
    </mc:Choice>
  </mc:AlternateContent>
  <bookViews>
    <workbookView xWindow="555" yWindow="5505" windowWidth="19140" windowHeight="952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C7" i="1" l="1"/>
  <c r="C17" i="1" l="1"/>
  <c r="D7" i="1"/>
  <c r="E9" i="1" s="1"/>
  <c r="E7" i="1"/>
  <c r="E10" i="1" l="1"/>
  <c r="E11" i="1"/>
  <c r="E13" i="1"/>
  <c r="D17" i="1"/>
  <c r="E19" i="1" s="1"/>
  <c r="E21" i="1" s="1"/>
  <c r="C27" i="1"/>
  <c r="E17" i="1"/>
  <c r="E23" i="1" l="1"/>
  <c r="E20" i="1"/>
  <c r="C37" i="1"/>
  <c r="E27" i="1"/>
  <c r="D27" i="1"/>
  <c r="E29" i="1" s="1"/>
  <c r="E31" i="1" s="1"/>
  <c r="E33" i="1" l="1"/>
  <c r="E30" i="1"/>
  <c r="C47" i="1"/>
  <c r="E37" i="1"/>
  <c r="D37" i="1"/>
  <c r="E39" i="1" s="1"/>
  <c r="E41" i="1" s="1"/>
  <c r="E43" i="1" l="1"/>
  <c r="E40" i="1"/>
  <c r="C57" i="1"/>
  <c r="E47" i="1"/>
  <c r="D47" i="1"/>
  <c r="E49" i="1" s="1"/>
  <c r="E51" i="1" s="1"/>
  <c r="E53" i="1" l="1"/>
  <c r="E50" i="1"/>
  <c r="C67" i="1"/>
  <c r="E57" i="1"/>
  <c r="D57" i="1"/>
  <c r="E59" i="1" s="1"/>
  <c r="E61" i="1" s="1"/>
  <c r="E63" i="1" l="1"/>
  <c r="E60" i="1"/>
  <c r="C77" i="1"/>
  <c r="C87" i="1" s="1"/>
  <c r="E67" i="1"/>
  <c r="D67" i="1"/>
  <c r="E69" i="1" s="1"/>
  <c r="E71" i="1" s="1"/>
  <c r="D77" i="1" l="1"/>
  <c r="E79" i="1" s="1"/>
  <c r="E81" i="1" s="1"/>
  <c r="E73" i="1"/>
  <c r="E70" i="1"/>
  <c r="E77" i="1"/>
  <c r="D87" i="1"/>
  <c r="E89" i="1" s="1"/>
  <c r="E91" i="1" s="1"/>
  <c r="E87" i="1"/>
  <c r="C97" i="1"/>
  <c r="E93" i="1" l="1"/>
  <c r="E90" i="1"/>
  <c r="E83" i="1"/>
  <c r="E80" i="1"/>
  <c r="D97" i="1"/>
  <c r="E99" i="1" s="1"/>
  <c r="E101" i="1" s="1"/>
  <c r="E97" i="1"/>
  <c r="C107" i="1"/>
  <c r="E103" i="1" l="1"/>
  <c r="E100" i="1"/>
  <c r="D107" i="1"/>
  <c r="E109" i="1" s="1"/>
  <c r="E111" i="1" s="1"/>
  <c r="E107" i="1"/>
  <c r="C117" i="1"/>
  <c r="E113" i="1" l="1"/>
  <c r="E110" i="1"/>
  <c r="D117" i="1"/>
  <c r="E119" i="1" s="1"/>
  <c r="E121" i="1" s="1"/>
  <c r="E117" i="1"/>
  <c r="C127" i="1"/>
  <c r="C137" i="1" s="1"/>
  <c r="E137" i="1" l="1"/>
  <c r="C147" i="1"/>
  <c r="D137" i="1"/>
  <c r="E139" i="1" s="1"/>
  <c r="E141" i="1" s="1"/>
  <c r="E123" i="1"/>
  <c r="E120" i="1"/>
  <c r="D127" i="1"/>
  <c r="E129" i="1" s="1"/>
  <c r="E131" i="1" s="1"/>
  <c r="E127" i="1"/>
  <c r="E140" i="1" l="1"/>
  <c r="E143" i="1"/>
  <c r="C157" i="1"/>
  <c r="E147" i="1"/>
  <c r="D147" i="1"/>
  <c r="E149" i="1" s="1"/>
  <c r="E151" i="1" s="1"/>
  <c r="E133" i="1"/>
  <c r="E130" i="1"/>
  <c r="E153" i="1" l="1"/>
  <c r="E150" i="1"/>
  <c r="E157" i="1"/>
  <c r="C167" i="1"/>
  <c r="D157" i="1"/>
  <c r="E159" i="1" s="1"/>
  <c r="E161" i="1" s="1"/>
  <c r="E163" i="1" l="1"/>
  <c r="E160" i="1"/>
  <c r="E167" i="1"/>
  <c r="C177" i="1"/>
  <c r="D167" i="1"/>
  <c r="E169" i="1" s="1"/>
  <c r="E171" i="1" s="1"/>
  <c r="E177" i="1" l="1"/>
  <c r="C187" i="1"/>
  <c r="D177" i="1"/>
  <c r="E179" i="1" s="1"/>
  <c r="E181" i="1" s="1"/>
  <c r="E173" i="1"/>
  <c r="E170" i="1"/>
  <c r="E183" i="1" l="1"/>
  <c r="E180" i="1"/>
  <c r="D187" i="1"/>
  <c r="E189" i="1" s="1"/>
  <c r="E191" i="1" s="1"/>
  <c r="C197" i="1"/>
  <c r="E187" i="1"/>
  <c r="E197" i="1" l="1"/>
  <c r="D197" i="1"/>
  <c r="E199" i="1" s="1"/>
  <c r="E201" i="1" s="1"/>
  <c r="E193" i="1"/>
  <c r="E190" i="1"/>
  <c r="E203" i="1" l="1"/>
  <c r="K11" i="1"/>
  <c r="E200" i="1"/>
</calcChain>
</file>

<file path=xl/sharedStrings.xml><?xml version="1.0" encoding="utf-8"?>
<sst xmlns="http://schemas.openxmlformats.org/spreadsheetml/2006/main" count="171" uniqueCount="32">
  <si>
    <t xml:space="preserve">Enter frequency here </t>
  </si>
  <si>
    <t>Prescaler</t>
  </si>
  <si>
    <t>Hz</t>
  </si>
  <si>
    <t>Frequency what you get</t>
  </si>
  <si>
    <t>%</t>
  </si>
  <si>
    <t>Hz Deviation</t>
  </si>
  <si>
    <t>From 1Hz to 40,000Hz</t>
  </si>
  <si>
    <t>% Deviation</t>
  </si>
  <si>
    <t>Enter frequency STM32</t>
  </si>
  <si>
    <t>ARR</t>
  </si>
  <si>
    <t>Frequency2 what you get</t>
  </si>
  <si>
    <t>Frequency3 what you get</t>
  </si>
  <si>
    <t>Frequency4 what you get</t>
  </si>
  <si>
    <t>Frequency5 what you get</t>
  </si>
  <si>
    <t>Frequency6 what you get</t>
  </si>
  <si>
    <t>Frequency7 what you get</t>
  </si>
  <si>
    <t>Frequency8 what you get</t>
  </si>
  <si>
    <t>Frequency9 what you get</t>
  </si>
  <si>
    <t>Frequency10 what you get</t>
  </si>
  <si>
    <t>Frequency11 what you get</t>
  </si>
  <si>
    <t>Frequency12 what you get</t>
  </si>
  <si>
    <t>Frequency13 what you get</t>
  </si>
  <si>
    <t>The best Frequency what you get</t>
  </si>
  <si>
    <t>Frequency14 what you get</t>
  </si>
  <si>
    <t>Frequency15 what you get</t>
  </si>
  <si>
    <t>Frequency16 what you get</t>
  </si>
  <si>
    <t>Frequency17 what you get</t>
  </si>
  <si>
    <t>Frequency18 what you get</t>
  </si>
  <si>
    <t>Frequency19 what you get</t>
  </si>
  <si>
    <t>Frequency20 what you get</t>
  </si>
  <si>
    <t>% The best Deviation</t>
  </si>
  <si>
    <t>Hz The best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</si>
</sst>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"/>
    <numFmt numFmtId="165" formatCode="0.000000"/>
  </numFmts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0" xfId="0" applyFont="1" applyFill="1" applyBorder="1"/>
    <xf numFmtId="0" fontId="2" fillId="4" borderId="6" xfId="0" applyFont="1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2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2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4" borderId="0" xfId="0" applyFont="1" applyFill="1" applyBorder="1"/>
    <xf numFmtId="3" fontId="4" fillId="3" borderId="1" xfId="0" applyNumberFormat="1" applyFont="1" applyFill="1" applyBorder="1"/>
    <xf numFmtId="0" fontId="5" fillId="4" borderId="5" xfId="0" applyFont="1" applyFill="1" applyBorder="1"/>
    <xf numFmtId="0" fontId="5" fillId="4" borderId="0" xfId="0" applyFont="1" applyFill="1" applyBorder="1"/>
    <xf numFmtId="0" fontId="5" fillId="4" borderId="6" xfId="0" applyFont="1" applyFill="1" applyBorder="1"/>
    <xf numFmtId="0" fontId="5" fillId="0" borderId="0" xfId="0" applyFont="1"/>
    <xf numFmtId="0" fontId="5" fillId="4" borderId="0" xfId="0" applyFont="1" applyFill="1" applyBorder="1" applyAlignment="1">
      <alignment horizontal="left"/>
    </xf>
    <xf numFmtId="164" fontId="2" fillId="2" borderId="1" xfId="0" applyNumberFormat="1" applyFont="1" applyFill="1" applyBorder="1"/>
    <xf numFmtId="165" fontId="2" fillId="2" borderId="1" xfId="0" applyNumberFormat="1" applyFont="1" applyFill="1" applyBorder="1"/>
    <xf numFmtId="0" fontId="6" fillId="4" borderId="0" xfId="0" applyFont="1" applyFill="1" applyBorder="1"/>
    <xf numFmtId="0" fontId="6" fillId="4" borderId="0" xfId="0" applyNumberFormat="1" applyFont="1" applyFill="1" applyBorder="1"/>
    <xf numFmtId="3" fontId="7" fillId="3" borderId="1" xfId="0" applyNumberFormat="1" applyFont="1" applyFill="1" applyBorder="1"/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4"/>
  <sheetViews>
    <sheetView tabSelected="1" zoomScale="70" zoomScaleNormal="70" workbookViewId="0">
      <selection activeCell="E4" sqref="E4"/>
    </sheetView>
  </sheetViews>
  <sheetFormatPr defaultRowHeight="15" x14ac:dyDescent="0.25"/>
  <cols>
    <col min="2" max="2" width="8.5703125" customWidth="1"/>
    <col min="3" max="4" width="25.7109375" customWidth="1"/>
    <col min="5" max="5" width="30.7109375" customWidth="1"/>
    <col min="9" max="10" width="25.7109375" customWidth="1"/>
    <col min="11" max="11" width="30.7109375" customWidth="1"/>
  </cols>
  <sheetData>
    <row r="1" spans="2:13" ht="15.75" thickBot="1" x14ac:dyDescent="0.3"/>
    <row r="2" spans="2:13" ht="20.100000000000001" customHeight="1" thickBot="1" x14ac:dyDescent="0.5">
      <c r="B2" s="1"/>
      <c r="C2" s="2"/>
      <c r="D2" s="2"/>
      <c r="E2" s="2"/>
      <c r="F2" s="2"/>
      <c r="G2" s="3"/>
    </row>
    <row r="3" spans="2:13" ht="29.25" thickBot="1" x14ac:dyDescent="0.5">
      <c r="B3" s="4"/>
      <c r="C3" s="19" t="s">
        <v>8</v>
      </c>
      <c r="D3" s="5"/>
      <c r="E3" s="20">
        <v>170000000</v>
      </c>
      <c r="F3" s="19" t="s">
        <v>2</v>
      </c>
      <c r="G3" s="6"/>
    </row>
    <row r="4" spans="2:13" ht="29.25" thickBot="1" x14ac:dyDescent="0.5">
      <c r="B4" s="4"/>
      <c r="C4" s="5" t="s">
        <v>0</v>
      </c>
      <c r="D4" s="5"/>
      <c r="E4" s="30">
        <v>1025</v>
      </c>
      <c r="F4" s="5" t="s">
        <v>2</v>
      </c>
      <c r="G4" s="6"/>
    </row>
    <row r="5" spans="2:13" s="18" customFormat="1" ht="20.100000000000001" customHeight="1" x14ac:dyDescent="0.45">
      <c r="B5" s="15"/>
      <c r="C5" s="13"/>
      <c r="D5" s="13"/>
      <c r="E5" s="16" t="s">
        <v>6</v>
      </c>
      <c r="F5" s="13"/>
      <c r="G5" s="17"/>
      <c r="H5" s="1"/>
      <c r="I5" s="2"/>
      <c r="J5" s="2"/>
      <c r="K5" s="2"/>
      <c r="L5" s="2"/>
      <c r="M5" s="3"/>
    </row>
    <row r="6" spans="2:13" s="24" customFormat="1" ht="15.75" x14ac:dyDescent="0.25">
      <c r="B6" s="21"/>
      <c r="C6" s="22" t="s">
        <v>1</v>
      </c>
      <c r="D6" s="22" t="s">
        <v>9</v>
      </c>
      <c r="E6" s="22"/>
      <c r="F6" s="22"/>
      <c r="G6" s="23"/>
      <c r="H6" s="21"/>
      <c r="I6" s="22"/>
      <c r="J6" s="22"/>
      <c r="K6" s="22"/>
      <c r="L6" s="22"/>
      <c r="M6" s="23"/>
    </row>
    <row r="7" spans="2:13" s="24" customFormat="1" ht="15.75" x14ac:dyDescent="0.25">
      <c r="B7" s="21"/>
      <c r="C7" s="25">
        <f>ROUNDUP(E3/E4/65536,0)-1</f>
        <v>2</v>
      </c>
      <c r="D7" s="25">
        <f>ROUND(E$3/E$4/(C7+1),0)-1</f>
        <v>55284</v>
      </c>
      <c r="E7" s="25">
        <f>E$3/E$4/(C7+1)-1</f>
        <v>55283.552845528458</v>
      </c>
      <c r="F7" s="22"/>
      <c r="G7" s="23"/>
      <c r="H7" s="21"/>
      <c r="I7" s="25"/>
      <c r="J7" s="25"/>
      <c r="K7" s="25"/>
      <c r="L7" s="22"/>
      <c r="M7" s="23"/>
    </row>
    <row r="8" spans="2:13" ht="20.100000000000001" customHeight="1" thickBot="1" x14ac:dyDescent="0.5">
      <c r="B8" s="4"/>
      <c r="C8" s="5"/>
      <c r="D8" s="5"/>
      <c r="E8" s="5"/>
      <c r="F8" s="5"/>
      <c r="G8" s="6"/>
      <c r="H8" s="4"/>
      <c r="I8" s="5"/>
      <c r="J8" s="5"/>
      <c r="K8" s="5"/>
      <c r="L8" s="5"/>
      <c r="M8" s="6"/>
    </row>
    <row r="9" spans="2:13" ht="29.25" thickBot="1" x14ac:dyDescent="0.5">
      <c r="B9" s="4"/>
      <c r="C9" s="5" t="s">
        <v>3</v>
      </c>
      <c r="D9" s="5"/>
      <c r="E9" s="26">
        <f>E$3/(C7+1)/(D7+1)</f>
        <v>1024.991709625878</v>
      </c>
      <c r="F9" s="5" t="s">
        <v>2</v>
      </c>
      <c r="G9" s="6"/>
      <c r="H9" s="4"/>
      <c r="I9" s="14" t="s">
        <v>22</v>
      </c>
      <c r="J9" s="5"/>
      <c r="K9" s="26"/>
      <c r="L9" s="5" t="s">
        <v>2</v>
      </c>
      <c r="M9" s="6"/>
    </row>
    <row r="10" spans="2:13" ht="16.149999999999999" customHeight="1" thickBot="1" x14ac:dyDescent="0.5">
      <c r="B10" s="4"/>
      <c r="C10" s="5"/>
      <c r="D10" s="5"/>
      <c r="E10" s="28">
        <f>(1-E9/E$4)*100</f>
        <v>8.088169875075657E-4</v>
      </c>
      <c r="F10" s="5"/>
      <c r="G10" s="6"/>
      <c r="H10" s="4"/>
      <c r="I10" s="5"/>
      <c r="J10" s="5"/>
      <c r="K10" s="29"/>
      <c r="L10" s="5"/>
      <c r="M10" s="6"/>
    </row>
    <row r="11" spans="2:13" ht="29.25" thickBot="1" x14ac:dyDescent="0.5">
      <c r="B11" s="4"/>
      <c r="C11" s="5"/>
      <c r="D11" s="5" t="s">
        <v>7</v>
      </c>
      <c r="E11" s="27">
        <f>ABS((1-E9/E$4)*100)</f>
        <v>8.088169875075657E-4</v>
      </c>
      <c r="F11" s="5" t="s">
        <v>4</v>
      </c>
      <c r="G11" s="6"/>
      <c r="H11" s="4"/>
      <c r="I11" s="5" t="s">
        <v>30</v>
      </c>
      <c r="J11" s="5"/>
      <c r="K11" s="27">
        <f>MIN(E11,E21,E31,E41,E51,E61,E71,E81,E91,E101,E111,E121,E131,E141,E151,E161,E171,E181,E191,E201)</f>
        <v>2.0588192908288505E-4</v>
      </c>
      <c r="L11" s="5" t="s">
        <v>4</v>
      </c>
      <c r="M11" s="6"/>
    </row>
    <row r="12" spans="2:13" ht="15.75" thickBot="1" x14ac:dyDescent="0.3">
      <c r="B12" s="7"/>
      <c r="C12" s="8"/>
      <c r="D12" s="8"/>
      <c r="E12" s="8"/>
      <c r="F12" s="8"/>
      <c r="G12" s="9"/>
      <c r="H12" s="7"/>
      <c r="I12" s="8"/>
      <c r="J12" s="8"/>
      <c r="K12" s="8"/>
      <c r="L12" s="8"/>
      <c r="M12" s="9"/>
    </row>
    <row r="13" spans="2:13" ht="29.25" thickBot="1" x14ac:dyDescent="0.5">
      <c r="B13" s="7"/>
      <c r="C13" s="8"/>
      <c r="D13" s="5" t="s">
        <v>5</v>
      </c>
      <c r="E13" s="27">
        <f>E9-E$4</f>
        <v>-8.2903741219979565E-3</v>
      </c>
      <c r="F13" s="14" t="s">
        <v>2</v>
      </c>
      <c r="G13" s="9"/>
      <c r="H13" s="7"/>
      <c r="I13" s="5" t="s">
        <v>31</v>
      </c>
      <c r="J13" s="5"/>
      <c r="K13" s="27"/>
      <c r="L13" s="14" t="s">
        <v>2</v>
      </c>
      <c r="M13" s="9"/>
    </row>
    <row r="14" spans="2:13" ht="20.100000000000001" customHeight="1" thickBot="1" x14ac:dyDescent="0.3">
      <c r="B14" s="10"/>
      <c r="C14" s="11"/>
      <c r="D14" s="11"/>
      <c r="E14" s="11"/>
      <c r="F14" s="11"/>
      <c r="G14" s="12"/>
      <c r="H14" s="10"/>
      <c r="I14" s="11"/>
      <c r="J14" s="11"/>
      <c r="K14" s="11"/>
      <c r="L14" s="11"/>
      <c r="M14" s="12"/>
    </row>
    <row r="15" spans="2:13" ht="20.100000000000001" customHeight="1" x14ac:dyDescent="0.45">
      <c r="B15" s="1"/>
      <c r="C15" s="2"/>
      <c r="D15" s="2"/>
      <c r="E15" s="2"/>
      <c r="F15" s="2"/>
      <c r="G15" s="3"/>
    </row>
    <row r="16" spans="2:13" s="24" customFormat="1" ht="15.75" x14ac:dyDescent="0.25">
      <c r="B16" s="21"/>
      <c r="C16" s="22" t="s">
        <v>1</v>
      </c>
      <c r="D16" s="22" t="s">
        <v>9</v>
      </c>
      <c r="E16" s="22"/>
      <c r="F16" s="22"/>
      <c r="G16" s="23"/>
    </row>
    <row r="17" spans="2:7" s="24" customFormat="1" ht="15.75" x14ac:dyDescent="0.25">
      <c r="B17" s="21"/>
      <c r="C17" s="25">
        <f>C7+1</f>
        <v>3</v>
      </c>
      <c r="D17" s="25">
        <f>ROUND(E$3/E$4/(C17+1),0)-1</f>
        <v>41462</v>
      </c>
      <c r="E17" s="25">
        <f>E$3/E$4/(C17+1)-1</f>
        <v>41462.414634146342</v>
      </c>
      <c r="F17" s="22"/>
      <c r="G17" s="23"/>
    </row>
    <row r="18" spans="2:7" ht="20.100000000000001" customHeight="1" thickBot="1" x14ac:dyDescent="0.5">
      <c r="B18" s="4"/>
      <c r="C18" s="5"/>
      <c r="D18" s="5"/>
      <c r="E18" s="5"/>
      <c r="F18" s="5"/>
      <c r="G18" s="6"/>
    </row>
    <row r="19" spans="2:7" ht="29.25" thickBot="1" x14ac:dyDescent="0.5">
      <c r="B19" s="4"/>
      <c r="C19" s="5" t="s">
        <v>10</v>
      </c>
      <c r="D19" s="5"/>
      <c r="E19" s="26">
        <f>E$3/(C17+1)/(D17+1)</f>
        <v>1025.010250102501</v>
      </c>
      <c r="F19" s="5" t="s">
        <v>2</v>
      </c>
      <c r="G19" s="6"/>
    </row>
    <row r="20" spans="2:7" ht="16.149999999999999" customHeight="1" thickBot="1" x14ac:dyDescent="0.5">
      <c r="B20" s="4"/>
      <c r="C20" s="5"/>
      <c r="D20" s="5"/>
      <c r="E20" s="28">
        <f>(1-E19/E$4)*100</f>
        <v>-1.0000100000961964E-3</v>
      </c>
      <c r="F20" s="5"/>
      <c r="G20" s="6"/>
    </row>
    <row r="21" spans="2:7" ht="29.25" thickBot="1" x14ac:dyDescent="0.5">
      <c r="B21" s="4"/>
      <c r="C21" s="5"/>
      <c r="D21" s="5" t="s">
        <v>7</v>
      </c>
      <c r="E21" s="27">
        <f>ABS((1-E19/E$4)*100)</f>
        <v>1.0000100000961964E-3</v>
      </c>
      <c r="F21" s="5" t="s">
        <v>4</v>
      </c>
      <c r="G21" s="6"/>
    </row>
    <row r="22" spans="2:7" ht="15.75" thickBot="1" x14ac:dyDescent="0.3">
      <c r="B22" s="7"/>
      <c r="C22" s="8"/>
      <c r="D22" s="8"/>
      <c r="E22" s="8"/>
      <c r="F22" s="8"/>
      <c r="G22" s="9"/>
    </row>
    <row r="23" spans="2:7" ht="29.25" thickBot="1" x14ac:dyDescent="0.5">
      <c r="B23" s="7"/>
      <c r="C23" s="8"/>
      <c r="D23" s="5" t="s">
        <v>5</v>
      </c>
      <c r="E23" s="27">
        <f>E19-E$4</f>
        <v>1.0250102501004221E-2</v>
      </c>
      <c r="F23" s="14" t="s">
        <v>2</v>
      </c>
      <c r="G23" s="9"/>
    </row>
    <row r="24" spans="2:7" ht="20.100000000000001" customHeight="1" thickBot="1" x14ac:dyDescent="0.3">
      <c r="B24" s="10"/>
      <c r="C24" s="11"/>
      <c r="D24" s="11"/>
      <c r="E24" s="11"/>
      <c r="F24" s="11"/>
      <c r="G24" s="12"/>
    </row>
    <row r="25" spans="2:7" ht="20.100000000000001" customHeight="1" x14ac:dyDescent="0.45">
      <c r="B25" s="1"/>
      <c r="C25" s="2"/>
      <c r="D25" s="2"/>
      <c r="E25" s="2"/>
      <c r="F25" s="2"/>
      <c r="G25" s="3"/>
    </row>
    <row r="26" spans="2:7" s="24" customFormat="1" ht="15.75" x14ac:dyDescent="0.25">
      <c r="B26" s="21"/>
      <c r="C26" s="22" t="s">
        <v>1</v>
      </c>
      <c r="D26" s="22" t="s">
        <v>9</v>
      </c>
      <c r="E26" s="22"/>
      <c r="F26" s="22"/>
      <c r="G26" s="23"/>
    </row>
    <row r="27" spans="2:7" s="24" customFormat="1" ht="15.75" x14ac:dyDescent="0.25">
      <c r="B27" s="21"/>
      <c r="C27" s="25">
        <f>C17+1</f>
        <v>4</v>
      </c>
      <c r="D27" s="25">
        <f>ROUND(E$3/E$4/(C27+1),0)-1</f>
        <v>33170</v>
      </c>
      <c r="E27" s="25">
        <f>E$3/E$4/(C27+1)-1</f>
        <v>33169.731707317071</v>
      </c>
      <c r="F27" s="22"/>
      <c r="G27" s="23"/>
    </row>
    <row r="28" spans="2:7" ht="20.100000000000001" customHeight="1" thickBot="1" x14ac:dyDescent="0.5">
      <c r="B28" s="4"/>
      <c r="C28" s="5"/>
      <c r="D28" s="5"/>
      <c r="E28" s="5"/>
      <c r="F28" s="5"/>
      <c r="G28" s="6"/>
    </row>
    <row r="29" spans="2:7" ht="29.25" thickBot="1" x14ac:dyDescent="0.5">
      <c r="B29" s="4"/>
      <c r="C29" s="5" t="s">
        <v>11</v>
      </c>
      <c r="D29" s="5"/>
      <c r="E29" s="26">
        <f>E$3/(C27+1)/(D27+1)</f>
        <v>1024.991709625878</v>
      </c>
      <c r="F29" s="5" t="s">
        <v>2</v>
      </c>
      <c r="G29" s="6"/>
    </row>
    <row r="30" spans="2:7" ht="16.149999999999999" customHeight="1" thickBot="1" x14ac:dyDescent="0.5">
      <c r="B30" s="4"/>
      <c r="C30" s="5"/>
      <c r="D30" s="5"/>
      <c r="E30" s="28">
        <f>(1-E29/E$4)*100</f>
        <v>8.088169875075657E-4</v>
      </c>
      <c r="F30" s="5"/>
      <c r="G30" s="6"/>
    </row>
    <row r="31" spans="2:7" ht="29.25" thickBot="1" x14ac:dyDescent="0.5">
      <c r="B31" s="4"/>
      <c r="C31" s="5"/>
      <c r="D31" s="5" t="s">
        <v>7</v>
      </c>
      <c r="E31" s="27">
        <f>ABS((1-E29/E$4)*100)</f>
        <v>8.088169875075657E-4</v>
      </c>
      <c r="F31" s="5" t="s">
        <v>4</v>
      </c>
      <c r="G31" s="6"/>
    </row>
    <row r="32" spans="2:7" ht="15.75" thickBot="1" x14ac:dyDescent="0.3">
      <c r="B32" s="7"/>
      <c r="C32" s="8"/>
      <c r="D32" s="8"/>
      <c r="E32" s="8"/>
      <c r="F32" s="8"/>
      <c r="G32" s="9"/>
    </row>
    <row r="33" spans="2:7" ht="29.25" thickBot="1" x14ac:dyDescent="0.5">
      <c r="B33" s="7"/>
      <c r="C33" s="8"/>
      <c r="D33" s="5" t="s">
        <v>5</v>
      </c>
      <c r="E33" s="27">
        <f>E29-E$4</f>
        <v>-8.2903741219979565E-3</v>
      </c>
      <c r="F33" s="14" t="s">
        <v>2</v>
      </c>
      <c r="G33" s="9"/>
    </row>
    <row r="34" spans="2:7" ht="20.100000000000001" customHeight="1" thickBot="1" x14ac:dyDescent="0.3">
      <c r="B34" s="10"/>
      <c r="C34" s="11"/>
      <c r="D34" s="11"/>
      <c r="E34" s="11"/>
      <c r="F34" s="11"/>
      <c r="G34" s="12"/>
    </row>
    <row r="35" spans="2:7" ht="20.100000000000001" customHeight="1" x14ac:dyDescent="0.45">
      <c r="B35" s="1"/>
      <c r="C35" s="2"/>
      <c r="D35" s="2"/>
      <c r="E35" s="2"/>
      <c r="F35" s="2"/>
      <c r="G35" s="3"/>
    </row>
    <row r="36" spans="2:7" s="24" customFormat="1" ht="15.75" x14ac:dyDescent="0.25">
      <c r="B36" s="21"/>
      <c r="C36" s="22" t="s">
        <v>1</v>
      </c>
      <c r="D36" s="22" t="s">
        <v>9</v>
      </c>
      <c r="E36" s="22"/>
      <c r="F36" s="22"/>
      <c r="G36" s="23"/>
    </row>
    <row r="37" spans="2:7" s="24" customFormat="1" ht="15.75" x14ac:dyDescent="0.25">
      <c r="B37" s="21"/>
      <c r="C37" s="25">
        <f>C27+1</f>
        <v>5</v>
      </c>
      <c r="D37" s="25">
        <f>ROUND(E$3/E$4/(C37+1),0)-1</f>
        <v>27641</v>
      </c>
      <c r="E37" s="25">
        <f>E$3/E$4/(C37+1)-1</f>
        <v>27641.276422764229</v>
      </c>
      <c r="F37" s="22"/>
      <c r="G37" s="23"/>
    </row>
    <row r="38" spans="2:7" ht="20.100000000000001" customHeight="1" thickBot="1" x14ac:dyDescent="0.5">
      <c r="B38" s="4"/>
      <c r="C38" s="5"/>
      <c r="D38" s="5"/>
      <c r="E38" s="5"/>
      <c r="F38" s="5"/>
      <c r="G38" s="6"/>
    </row>
    <row r="39" spans="2:7" ht="29.25" thickBot="1" x14ac:dyDescent="0.5">
      <c r="B39" s="4"/>
      <c r="C39" s="5" t="s">
        <v>12</v>
      </c>
      <c r="D39" s="5"/>
      <c r="E39" s="26">
        <f>E$3/(C37+1)/(D37+1)</f>
        <v>1025.010250102501</v>
      </c>
      <c r="F39" s="5" t="s">
        <v>2</v>
      </c>
      <c r="G39" s="6"/>
    </row>
    <row r="40" spans="2:7" ht="16.149999999999999" customHeight="1" thickBot="1" x14ac:dyDescent="0.5">
      <c r="B40" s="4"/>
      <c r="C40" s="5"/>
      <c r="D40" s="5"/>
      <c r="E40" s="28">
        <f>(1-E39/E$4)*100</f>
        <v>-1.0000100000961964E-3</v>
      </c>
      <c r="F40" s="5"/>
      <c r="G40" s="6"/>
    </row>
    <row r="41" spans="2:7" ht="29.25" thickBot="1" x14ac:dyDescent="0.5">
      <c r="B41" s="4"/>
      <c r="C41" s="5"/>
      <c r="D41" s="5" t="s">
        <v>7</v>
      </c>
      <c r="E41" s="27">
        <f>ABS((1-E39/E$4)*100)</f>
        <v>1.0000100000961964E-3</v>
      </c>
      <c r="F41" s="5" t="s">
        <v>4</v>
      </c>
      <c r="G41" s="6"/>
    </row>
    <row r="42" spans="2:7" ht="15.75" thickBot="1" x14ac:dyDescent="0.3">
      <c r="B42" s="7"/>
      <c r="C42" s="8"/>
      <c r="D42" s="8"/>
      <c r="E42" s="8"/>
      <c r="F42" s="8"/>
      <c r="G42" s="9"/>
    </row>
    <row r="43" spans="2:7" ht="29.25" thickBot="1" x14ac:dyDescent="0.5">
      <c r="B43" s="7"/>
      <c r="C43" s="8"/>
      <c r="D43" s="5" t="s">
        <v>5</v>
      </c>
      <c r="E43" s="27">
        <f>E39-E$4</f>
        <v>1.0250102501004221E-2</v>
      </c>
      <c r="F43" s="14" t="s">
        <v>2</v>
      </c>
      <c r="G43" s="9"/>
    </row>
    <row r="44" spans="2:7" ht="20.100000000000001" customHeight="1" thickBot="1" x14ac:dyDescent="0.3">
      <c r="B44" s="10"/>
      <c r="C44" s="11"/>
      <c r="D44" s="11"/>
      <c r="E44" s="11"/>
      <c r="F44" s="11"/>
      <c r="G44" s="12"/>
    </row>
    <row r="45" spans="2:7" ht="20.100000000000001" customHeight="1" x14ac:dyDescent="0.45">
      <c r="B45" s="1"/>
      <c r="C45" s="2"/>
      <c r="D45" s="2"/>
      <c r="E45" s="2"/>
      <c r="F45" s="2"/>
      <c r="G45" s="3"/>
    </row>
    <row r="46" spans="2:7" s="24" customFormat="1" ht="15.75" x14ac:dyDescent="0.25">
      <c r="B46" s="21"/>
      <c r="C46" s="22" t="s">
        <v>1</v>
      </c>
      <c r="D46" s="22" t="s">
        <v>9</v>
      </c>
      <c r="E46" s="22"/>
      <c r="F46" s="22"/>
      <c r="G46" s="23"/>
    </row>
    <row r="47" spans="2:7" s="24" customFormat="1" ht="15.75" x14ac:dyDescent="0.25">
      <c r="B47" s="21"/>
      <c r="C47" s="25">
        <f>C37+1</f>
        <v>6</v>
      </c>
      <c r="D47" s="25">
        <f>ROUND(E$3/E$4/(C47+1),0)-1</f>
        <v>23692</v>
      </c>
      <c r="E47" s="25">
        <f>E$3/E$4/(C47+1)-1</f>
        <v>23692.379790940766</v>
      </c>
      <c r="F47" s="22"/>
      <c r="G47" s="23"/>
    </row>
    <row r="48" spans="2:7" ht="20.100000000000001" customHeight="1" thickBot="1" x14ac:dyDescent="0.5">
      <c r="B48" s="4"/>
      <c r="C48" s="5"/>
      <c r="D48" s="5"/>
      <c r="E48" s="5"/>
      <c r="F48" s="5"/>
      <c r="G48" s="6"/>
    </row>
    <row r="49" spans="2:7" ht="29.25" thickBot="1" x14ac:dyDescent="0.5">
      <c r="B49" s="4"/>
      <c r="C49" s="5" t="s">
        <v>13</v>
      </c>
      <c r="D49" s="5"/>
      <c r="E49" s="26">
        <f>E$3/(C47+1)/(D47+1)</f>
        <v>1025.0164304104287</v>
      </c>
      <c r="F49" s="5" t="s">
        <v>2</v>
      </c>
      <c r="G49" s="6"/>
    </row>
    <row r="50" spans="2:7" ht="16.149999999999999" customHeight="1" thickBot="1" x14ac:dyDescent="0.5">
      <c r="B50" s="4"/>
      <c r="C50" s="5"/>
      <c r="D50" s="5"/>
      <c r="E50" s="28">
        <f>(1-E49/E$4)*100</f>
        <v>-1.6029668710837441E-3</v>
      </c>
      <c r="F50" s="5"/>
      <c r="G50" s="6"/>
    </row>
    <row r="51" spans="2:7" ht="29.25" thickBot="1" x14ac:dyDescent="0.5">
      <c r="B51" s="4"/>
      <c r="C51" s="5"/>
      <c r="D51" s="5" t="s">
        <v>7</v>
      </c>
      <c r="E51" s="27">
        <f>ABS((1-E49/E$4)*100)</f>
        <v>1.6029668710837441E-3</v>
      </c>
      <c r="F51" s="5" t="s">
        <v>4</v>
      </c>
      <c r="G51" s="6"/>
    </row>
    <row r="52" spans="2:7" ht="15.75" thickBot="1" x14ac:dyDescent="0.3">
      <c r="B52" s="7"/>
      <c r="C52" s="8"/>
      <c r="D52" s="8"/>
      <c r="E52" s="8"/>
      <c r="F52" s="8"/>
      <c r="G52" s="9"/>
    </row>
    <row r="53" spans="2:7" ht="29.25" thickBot="1" x14ac:dyDescent="0.5">
      <c r="B53" s="7"/>
      <c r="C53" s="8"/>
      <c r="D53" s="5" t="s">
        <v>5</v>
      </c>
      <c r="E53" s="27">
        <f>E49-E$4</f>
        <v>1.6430410428711184E-2</v>
      </c>
      <c r="F53" s="14" t="s">
        <v>2</v>
      </c>
      <c r="G53" s="9"/>
    </row>
    <row r="54" spans="2:7" ht="20.100000000000001" customHeight="1" thickBot="1" x14ac:dyDescent="0.3">
      <c r="B54" s="10"/>
      <c r="C54" s="11"/>
      <c r="D54" s="11"/>
      <c r="E54" s="11"/>
      <c r="F54" s="11"/>
      <c r="G54" s="12"/>
    </row>
    <row r="55" spans="2:7" ht="20.100000000000001" customHeight="1" x14ac:dyDescent="0.45">
      <c r="B55" s="1"/>
      <c r="C55" s="2"/>
      <c r="D55" s="2"/>
      <c r="E55" s="2"/>
      <c r="F55" s="2"/>
      <c r="G55" s="3"/>
    </row>
    <row r="56" spans="2:7" s="24" customFormat="1" ht="15.75" x14ac:dyDescent="0.25">
      <c r="B56" s="21"/>
      <c r="C56" s="22" t="s">
        <v>1</v>
      </c>
      <c r="D56" s="22" t="s">
        <v>9</v>
      </c>
      <c r="E56" s="22"/>
      <c r="F56" s="22"/>
      <c r="G56" s="23"/>
    </row>
    <row r="57" spans="2:7" s="24" customFormat="1" ht="15.75" x14ac:dyDescent="0.25">
      <c r="B57" s="21"/>
      <c r="C57" s="25">
        <f>C47+1</f>
        <v>7</v>
      </c>
      <c r="D57" s="25">
        <f>ROUND(E$3/E$4/(C57+1),0)-1</f>
        <v>20731</v>
      </c>
      <c r="E57" s="25">
        <f>E$3/E$4/(C57+1)-1</f>
        <v>20730.707317073171</v>
      </c>
      <c r="F57" s="22"/>
      <c r="G57" s="23"/>
    </row>
    <row r="58" spans="2:7" ht="20.100000000000001" customHeight="1" thickBot="1" x14ac:dyDescent="0.5">
      <c r="B58" s="4"/>
      <c r="C58" s="5"/>
      <c r="D58" s="5"/>
      <c r="E58" s="5"/>
      <c r="F58" s="5"/>
      <c r="G58" s="6"/>
    </row>
    <row r="59" spans="2:7" ht="29.25" thickBot="1" x14ac:dyDescent="0.5">
      <c r="B59" s="4"/>
      <c r="C59" s="5" t="s">
        <v>14</v>
      </c>
      <c r="D59" s="5"/>
      <c r="E59" s="26">
        <f>E$3/(C57+1)/(D57+1)</f>
        <v>1024.9855296160524</v>
      </c>
      <c r="F59" s="5" t="s">
        <v>2</v>
      </c>
      <c r="G59" s="6"/>
    </row>
    <row r="60" spans="2:7" ht="16.149999999999999" customHeight="1" thickBot="1" x14ac:dyDescent="0.5">
      <c r="B60" s="4"/>
      <c r="C60" s="5"/>
      <c r="D60" s="5"/>
      <c r="E60" s="28">
        <f>(1-E59/E$4)*100</f>
        <v>1.4117447753703161E-3</v>
      </c>
      <c r="F60" s="5"/>
      <c r="G60" s="6"/>
    </row>
    <row r="61" spans="2:7" ht="29.25" thickBot="1" x14ac:dyDescent="0.5">
      <c r="B61" s="4"/>
      <c r="C61" s="5"/>
      <c r="D61" s="5" t="s">
        <v>7</v>
      </c>
      <c r="E61" s="27">
        <f>ABS((1-E59/E$4)*100)</f>
        <v>1.4117447753703161E-3</v>
      </c>
      <c r="F61" s="5" t="s">
        <v>4</v>
      </c>
      <c r="G61" s="6"/>
    </row>
    <row r="62" spans="2:7" ht="15.75" thickBot="1" x14ac:dyDescent="0.3">
      <c r="B62" s="7"/>
      <c r="C62" s="8"/>
      <c r="D62" s="8"/>
      <c r="E62" s="8"/>
      <c r="F62" s="8"/>
      <c r="G62" s="9"/>
    </row>
    <row r="63" spans="2:7" ht="29.25" thickBot="1" x14ac:dyDescent="0.5">
      <c r="B63" s="7"/>
      <c r="C63" s="8"/>
      <c r="D63" s="5" t="s">
        <v>5</v>
      </c>
      <c r="E63" s="27">
        <f>E59-E$4</f>
        <v>-1.4470383947582377E-2</v>
      </c>
      <c r="F63" s="14" t="s">
        <v>2</v>
      </c>
      <c r="G63" s="9"/>
    </row>
    <row r="64" spans="2:7" ht="20.100000000000001" customHeight="1" thickBot="1" x14ac:dyDescent="0.3">
      <c r="B64" s="10"/>
      <c r="C64" s="11"/>
      <c r="D64" s="11"/>
      <c r="E64" s="11"/>
      <c r="F64" s="11"/>
      <c r="G64" s="12"/>
    </row>
    <row r="65" spans="2:7" ht="20.100000000000001" customHeight="1" x14ac:dyDescent="0.45">
      <c r="B65" s="1"/>
      <c r="C65" s="2"/>
      <c r="D65" s="2"/>
      <c r="E65" s="2"/>
      <c r="F65" s="2"/>
      <c r="G65" s="3"/>
    </row>
    <row r="66" spans="2:7" s="24" customFormat="1" ht="15.75" x14ac:dyDescent="0.25">
      <c r="B66" s="21"/>
      <c r="C66" s="22" t="s">
        <v>1</v>
      </c>
      <c r="D66" s="22" t="s">
        <v>9</v>
      </c>
      <c r="E66" s="22"/>
      <c r="F66" s="22"/>
      <c r="G66" s="23"/>
    </row>
    <row r="67" spans="2:7" s="24" customFormat="1" ht="15.75" x14ac:dyDescent="0.25">
      <c r="B67" s="21"/>
      <c r="C67" s="25">
        <f>C57+1</f>
        <v>8</v>
      </c>
      <c r="D67" s="25">
        <f>ROUND(E$3/E$4/(C67+1),0)-1</f>
        <v>18427</v>
      </c>
      <c r="E67" s="25">
        <f>E$3/E$4/(C67+1)-1</f>
        <v>18427.184281842819</v>
      </c>
      <c r="F67" s="22"/>
      <c r="G67" s="23"/>
    </row>
    <row r="68" spans="2:7" ht="20.100000000000001" customHeight="1" thickBot="1" x14ac:dyDescent="0.5">
      <c r="B68" s="4"/>
      <c r="C68" s="5"/>
      <c r="D68" s="5"/>
      <c r="E68" s="5"/>
      <c r="F68" s="5"/>
      <c r="G68" s="6"/>
    </row>
    <row r="69" spans="2:7" ht="29.25" thickBot="1" x14ac:dyDescent="0.5">
      <c r="B69" s="4"/>
      <c r="C69" s="5" t="s">
        <v>15</v>
      </c>
      <c r="D69" s="5"/>
      <c r="E69" s="26">
        <f>E$3/(C67+1)/(D67+1)</f>
        <v>1025.010250102501</v>
      </c>
      <c r="F69" s="5" t="s">
        <v>2</v>
      </c>
      <c r="G69" s="6"/>
    </row>
    <row r="70" spans="2:7" ht="16.149999999999999" customHeight="1" thickBot="1" x14ac:dyDescent="0.5">
      <c r="B70" s="4"/>
      <c r="C70" s="5"/>
      <c r="D70" s="5"/>
      <c r="E70" s="28">
        <f>(1-E69/E$4)*100</f>
        <v>-1.0000100000961964E-3</v>
      </c>
      <c r="F70" s="5"/>
      <c r="G70" s="6"/>
    </row>
    <row r="71" spans="2:7" ht="29.25" thickBot="1" x14ac:dyDescent="0.5">
      <c r="B71" s="4"/>
      <c r="C71" s="5"/>
      <c r="D71" s="5" t="s">
        <v>7</v>
      </c>
      <c r="E71" s="27">
        <f>ABS((1-E69/E$4)*100)</f>
        <v>1.0000100000961964E-3</v>
      </c>
      <c r="F71" s="5" t="s">
        <v>4</v>
      </c>
      <c r="G71" s="6"/>
    </row>
    <row r="72" spans="2:7" ht="15.75" thickBot="1" x14ac:dyDescent="0.3">
      <c r="B72" s="7"/>
      <c r="C72" s="8"/>
      <c r="D72" s="8"/>
      <c r="E72" s="8"/>
      <c r="F72" s="8"/>
      <c r="G72" s="9"/>
    </row>
    <row r="73" spans="2:7" ht="29.25" thickBot="1" x14ac:dyDescent="0.5">
      <c r="B73" s="7"/>
      <c r="C73" s="8"/>
      <c r="D73" s="5" t="s">
        <v>5</v>
      </c>
      <c r="E73" s="27">
        <f>E69-E$4</f>
        <v>1.0250102501004221E-2</v>
      </c>
      <c r="F73" s="14" t="s">
        <v>2</v>
      </c>
      <c r="G73" s="9"/>
    </row>
    <row r="74" spans="2:7" ht="20.100000000000001" customHeight="1" thickBot="1" x14ac:dyDescent="0.3">
      <c r="B74" s="10"/>
      <c r="C74" s="11"/>
      <c r="D74" s="11"/>
      <c r="E74" s="11"/>
      <c r="F74" s="11"/>
      <c r="G74" s="12"/>
    </row>
    <row r="75" spans="2:7" ht="20.100000000000001" customHeight="1" x14ac:dyDescent="0.45">
      <c r="B75" s="1"/>
      <c r="C75" s="2"/>
      <c r="D75" s="2"/>
      <c r="E75" s="2"/>
      <c r="F75" s="2"/>
      <c r="G75" s="3"/>
    </row>
    <row r="76" spans="2:7" s="24" customFormat="1" ht="15.75" x14ac:dyDescent="0.25">
      <c r="B76" s="21"/>
      <c r="C76" s="22" t="s">
        <v>1</v>
      </c>
      <c r="D76" s="22" t="s">
        <v>9</v>
      </c>
      <c r="E76" s="22"/>
      <c r="F76" s="22"/>
      <c r="G76" s="23"/>
    </row>
    <row r="77" spans="2:7" s="24" customFormat="1" ht="15.75" x14ac:dyDescent="0.25">
      <c r="B77" s="21"/>
      <c r="C77" s="25">
        <f>C67+1</f>
        <v>9</v>
      </c>
      <c r="D77" s="25">
        <f>ROUND(E$3/E$4/(C77+1),0)-1</f>
        <v>16584</v>
      </c>
      <c r="E77" s="25">
        <f>E$3/E$4/(C77+1)-1</f>
        <v>16584.365853658535</v>
      </c>
      <c r="F77" s="22"/>
      <c r="G77" s="23"/>
    </row>
    <row r="78" spans="2:7" ht="20.100000000000001" customHeight="1" thickBot="1" x14ac:dyDescent="0.5">
      <c r="B78" s="4"/>
      <c r="C78" s="5"/>
      <c r="D78" s="5"/>
      <c r="E78" s="5"/>
      <c r="F78" s="5"/>
      <c r="G78" s="6"/>
    </row>
    <row r="79" spans="2:7" ht="29.25" thickBot="1" x14ac:dyDescent="0.5">
      <c r="B79" s="4"/>
      <c r="C79" s="5" t="s">
        <v>16</v>
      </c>
      <c r="D79" s="5"/>
      <c r="E79" s="26">
        <f>E$3/(C77+1)/(D77+1)</f>
        <v>1025.0226107928852</v>
      </c>
      <c r="F79" s="5" t="s">
        <v>2</v>
      </c>
      <c r="G79" s="6"/>
    </row>
    <row r="80" spans="2:7" ht="16.149999999999999" customHeight="1" thickBot="1" x14ac:dyDescent="0.5">
      <c r="B80" s="4"/>
      <c r="C80" s="5"/>
      <c r="D80" s="5"/>
      <c r="E80" s="28">
        <f>(1-E79/E$4)*100</f>
        <v>-2.2059310131883336E-3</v>
      </c>
      <c r="F80" s="5"/>
      <c r="G80" s="6"/>
    </row>
    <row r="81" spans="2:7" ht="29.25" thickBot="1" x14ac:dyDescent="0.5">
      <c r="B81" s="4"/>
      <c r="C81" s="5"/>
      <c r="D81" s="5" t="s">
        <v>7</v>
      </c>
      <c r="E81" s="27">
        <f>ABS((1-E79/E$4)*100)</f>
        <v>2.2059310131883336E-3</v>
      </c>
      <c r="F81" s="5" t="s">
        <v>4</v>
      </c>
      <c r="G81" s="6"/>
    </row>
    <row r="82" spans="2:7" ht="15.75" thickBot="1" x14ac:dyDescent="0.3">
      <c r="B82" s="7"/>
      <c r="C82" s="8"/>
      <c r="D82" s="8"/>
      <c r="E82" s="8"/>
      <c r="F82" s="8"/>
      <c r="G82" s="9"/>
    </row>
    <row r="83" spans="2:7" ht="29.25" thickBot="1" x14ac:dyDescent="0.5">
      <c r="B83" s="7"/>
      <c r="C83" s="8"/>
      <c r="D83" s="5" t="s">
        <v>5</v>
      </c>
      <c r="E83" s="27">
        <f>E79-E$4</f>
        <v>2.2610792885188857E-2</v>
      </c>
      <c r="F83" s="14" t="s">
        <v>2</v>
      </c>
      <c r="G83" s="9"/>
    </row>
    <row r="84" spans="2:7" ht="20.100000000000001" customHeight="1" thickBot="1" x14ac:dyDescent="0.3">
      <c r="B84" s="10"/>
      <c r="C84" s="11"/>
      <c r="D84" s="11"/>
      <c r="E84" s="11"/>
      <c r="F84" s="11"/>
      <c r="G84" s="12"/>
    </row>
    <row r="85" spans="2:7" ht="20.100000000000001" customHeight="1" x14ac:dyDescent="0.45">
      <c r="B85" s="1"/>
      <c r="C85" s="2"/>
      <c r="D85" s="2"/>
      <c r="E85" s="2"/>
      <c r="F85" s="2"/>
      <c r="G85" s="3"/>
    </row>
    <row r="86" spans="2:7" s="24" customFormat="1" ht="15.75" x14ac:dyDescent="0.25">
      <c r="B86" s="21"/>
      <c r="C86" s="22" t="s">
        <v>1</v>
      </c>
      <c r="D86" s="22" t="s">
        <v>9</v>
      </c>
      <c r="E86" s="22"/>
      <c r="F86" s="22"/>
      <c r="G86" s="23"/>
    </row>
    <row r="87" spans="2:7" s="24" customFormat="1" ht="15.75" x14ac:dyDescent="0.25">
      <c r="B87" s="21"/>
      <c r="C87" s="25">
        <f>C77+1</f>
        <v>10</v>
      </c>
      <c r="D87" s="25">
        <f>ROUND(E$3/E$4/(C87+1),0)-1</f>
        <v>15077</v>
      </c>
      <c r="E87" s="25">
        <f>E$3/E$4/(C87+1)-1</f>
        <v>15076.605321507761</v>
      </c>
      <c r="F87" s="22"/>
      <c r="G87" s="23"/>
    </row>
    <row r="88" spans="2:7" ht="20.100000000000001" customHeight="1" thickBot="1" x14ac:dyDescent="0.5">
      <c r="B88" s="4"/>
      <c r="C88" s="5"/>
      <c r="D88" s="5"/>
      <c r="E88" s="5"/>
      <c r="F88" s="5"/>
      <c r="G88" s="6"/>
    </row>
    <row r="89" spans="2:7" ht="29.25" thickBot="1" x14ac:dyDescent="0.5">
      <c r="B89" s="4"/>
      <c r="C89" s="5" t="s">
        <v>17</v>
      </c>
      <c r="D89" s="5"/>
      <c r="E89" s="26">
        <f>E$3/(C87+1)/(D87+1)</f>
        <v>1024.9731698199664</v>
      </c>
      <c r="F89" s="5" t="s">
        <v>2</v>
      </c>
      <c r="G89" s="6"/>
    </row>
    <row r="90" spans="2:7" ht="16.149999999999999" customHeight="1" thickBot="1" x14ac:dyDescent="0.5">
      <c r="B90" s="4"/>
      <c r="C90" s="5"/>
      <c r="D90" s="5"/>
      <c r="E90" s="28">
        <f>(1-E89/E$4)*100</f>
        <v>2.6175785398652174E-3</v>
      </c>
      <c r="F90" s="5"/>
      <c r="G90" s="6"/>
    </row>
    <row r="91" spans="2:7" ht="29.25" thickBot="1" x14ac:dyDescent="0.5">
      <c r="B91" s="4"/>
      <c r="C91" s="5"/>
      <c r="D91" s="5" t="s">
        <v>7</v>
      </c>
      <c r="E91" s="27">
        <f>ABS((1-E89/E$4)*100)</f>
        <v>2.6175785398652174E-3</v>
      </c>
      <c r="F91" s="5" t="s">
        <v>4</v>
      </c>
      <c r="G91" s="6"/>
    </row>
    <row r="92" spans="2:7" ht="15.75" thickBot="1" x14ac:dyDescent="0.3">
      <c r="B92" s="7"/>
      <c r="C92" s="8"/>
      <c r="D92" s="8"/>
      <c r="E92" s="8"/>
      <c r="F92" s="8"/>
      <c r="G92" s="9"/>
    </row>
    <row r="93" spans="2:7" ht="29.25" thickBot="1" x14ac:dyDescent="0.5">
      <c r="B93" s="7"/>
      <c r="C93" s="8"/>
      <c r="D93" s="5" t="s">
        <v>5</v>
      </c>
      <c r="E93" s="27">
        <f>E89-E$4</f>
        <v>-2.6830180033584838E-2</v>
      </c>
      <c r="F93" s="14" t="s">
        <v>2</v>
      </c>
      <c r="G93" s="9"/>
    </row>
    <row r="94" spans="2:7" ht="20.100000000000001" customHeight="1" thickBot="1" x14ac:dyDescent="0.3">
      <c r="B94" s="10"/>
      <c r="C94" s="11"/>
      <c r="D94" s="11"/>
      <c r="E94" s="11"/>
      <c r="F94" s="11"/>
      <c r="G94" s="12"/>
    </row>
    <row r="95" spans="2:7" ht="20.100000000000001" customHeight="1" x14ac:dyDescent="0.45">
      <c r="B95" s="1"/>
      <c r="C95" s="2"/>
      <c r="D95" s="2"/>
      <c r="E95" s="2"/>
      <c r="F95" s="2"/>
      <c r="G95" s="3"/>
    </row>
    <row r="96" spans="2:7" s="24" customFormat="1" ht="15.75" x14ac:dyDescent="0.25">
      <c r="B96" s="21"/>
      <c r="C96" s="22" t="s">
        <v>1</v>
      </c>
      <c r="D96" s="22" t="s">
        <v>9</v>
      </c>
      <c r="E96" s="22"/>
      <c r="F96" s="22"/>
      <c r="G96" s="23"/>
    </row>
    <row r="97" spans="2:7" s="24" customFormat="1" ht="15.75" x14ac:dyDescent="0.25">
      <c r="B97" s="21"/>
      <c r="C97" s="25">
        <f>C87+1</f>
        <v>11</v>
      </c>
      <c r="D97" s="25">
        <f>ROUND(E$3/E$4/(C97+1),0)-1</f>
        <v>13820</v>
      </c>
      <c r="E97" s="25">
        <f>E$3/E$4/(C97+1)-1</f>
        <v>13820.138211382115</v>
      </c>
      <c r="F97" s="22"/>
      <c r="G97" s="23"/>
    </row>
    <row r="98" spans="2:7" ht="20.100000000000001" customHeight="1" thickBot="1" x14ac:dyDescent="0.5">
      <c r="B98" s="4"/>
      <c r="C98" s="5"/>
      <c r="D98" s="5"/>
      <c r="E98" s="5"/>
      <c r="F98" s="5"/>
      <c r="G98" s="6"/>
    </row>
    <row r="99" spans="2:7" ht="29.25" thickBot="1" x14ac:dyDescent="0.5">
      <c r="B99" s="4"/>
      <c r="C99" s="5" t="s">
        <v>18</v>
      </c>
      <c r="D99" s="5"/>
      <c r="E99" s="26">
        <f>E$3/(C97+1)/(D97+1)</f>
        <v>1025.010250102501</v>
      </c>
      <c r="F99" s="5" t="s">
        <v>2</v>
      </c>
      <c r="G99" s="6"/>
    </row>
    <row r="100" spans="2:7" ht="16.149999999999999" customHeight="1" thickBot="1" x14ac:dyDescent="0.5">
      <c r="B100" s="4"/>
      <c r="C100" s="5"/>
      <c r="D100" s="5"/>
      <c r="E100" s="28">
        <f>(1-E99/E$4)*100</f>
        <v>-1.0000100000961964E-3</v>
      </c>
      <c r="F100" s="5"/>
      <c r="G100" s="6"/>
    </row>
    <row r="101" spans="2:7" ht="29.25" thickBot="1" x14ac:dyDescent="0.5">
      <c r="B101" s="4"/>
      <c r="C101" s="5"/>
      <c r="D101" s="5" t="s">
        <v>7</v>
      </c>
      <c r="E101" s="27">
        <f>ABS((1-E99/E$4)*100)</f>
        <v>1.0000100000961964E-3</v>
      </c>
      <c r="F101" s="5" t="s">
        <v>4</v>
      </c>
      <c r="G101" s="6"/>
    </row>
    <row r="102" spans="2:7" ht="15.75" thickBot="1" x14ac:dyDescent="0.3">
      <c r="B102" s="7"/>
      <c r="C102" s="8"/>
      <c r="D102" s="8"/>
      <c r="E102" s="8"/>
      <c r="F102" s="8"/>
      <c r="G102" s="9"/>
    </row>
    <row r="103" spans="2:7" ht="29.25" thickBot="1" x14ac:dyDescent="0.5">
      <c r="B103" s="7"/>
      <c r="C103" s="8"/>
      <c r="D103" s="5" t="s">
        <v>5</v>
      </c>
      <c r="E103" s="27">
        <f>E99-E$4</f>
        <v>1.0250102501004221E-2</v>
      </c>
      <c r="F103" s="14" t="s">
        <v>2</v>
      </c>
      <c r="G103" s="9"/>
    </row>
    <row r="104" spans="2:7" ht="20.100000000000001" customHeight="1" thickBot="1" x14ac:dyDescent="0.3">
      <c r="B104" s="10"/>
      <c r="C104" s="11"/>
      <c r="D104" s="11"/>
      <c r="E104" s="11"/>
      <c r="F104" s="11"/>
      <c r="G104" s="12"/>
    </row>
    <row r="105" spans="2:7" ht="20.100000000000001" customHeight="1" x14ac:dyDescent="0.45">
      <c r="B105" s="1"/>
      <c r="C105" s="2"/>
      <c r="D105" s="2"/>
      <c r="E105" s="2"/>
      <c r="F105" s="2"/>
      <c r="G105" s="3"/>
    </row>
    <row r="106" spans="2:7" s="24" customFormat="1" ht="15.75" x14ac:dyDescent="0.25">
      <c r="B106" s="21"/>
      <c r="C106" s="22" t="s">
        <v>1</v>
      </c>
      <c r="D106" s="22" t="s">
        <v>9</v>
      </c>
      <c r="E106" s="22"/>
      <c r="F106" s="22"/>
      <c r="G106" s="23"/>
    </row>
    <row r="107" spans="2:7" s="24" customFormat="1" ht="15.75" x14ac:dyDescent="0.25">
      <c r="B107" s="21"/>
      <c r="C107" s="25">
        <f>C97+1</f>
        <v>12</v>
      </c>
      <c r="D107" s="25">
        <f>ROUND(E$3/E$4/(C107+1),0)-1</f>
        <v>12757</v>
      </c>
      <c r="E107" s="25">
        <f>E$3/E$4/(C107+1)-1</f>
        <v>12756.973733583491</v>
      </c>
      <c r="F107" s="22"/>
      <c r="G107" s="23"/>
    </row>
    <row r="108" spans="2:7" ht="20.100000000000001" customHeight="1" thickBot="1" x14ac:dyDescent="0.5">
      <c r="B108" s="4"/>
      <c r="C108" s="5"/>
      <c r="D108" s="5"/>
      <c r="E108" s="5"/>
      <c r="F108" s="5"/>
      <c r="G108" s="6"/>
    </row>
    <row r="109" spans="2:7" ht="29.25" thickBot="1" x14ac:dyDescent="0.5">
      <c r="B109" s="4"/>
      <c r="C109" s="5" t="s">
        <v>19</v>
      </c>
      <c r="D109" s="5"/>
      <c r="E109" s="26">
        <f>E$3/(C107+1)/(D107+1)</f>
        <v>1024.9978897102269</v>
      </c>
      <c r="F109" s="5" t="s">
        <v>2</v>
      </c>
      <c r="G109" s="6"/>
    </row>
    <row r="110" spans="2:7" ht="16.149999999999999" customHeight="1" thickBot="1" x14ac:dyDescent="0.5">
      <c r="B110" s="4"/>
      <c r="C110" s="5"/>
      <c r="D110" s="5"/>
      <c r="E110" s="28">
        <f>(1-E109/E$4)*100</f>
        <v>2.0588192908288505E-4</v>
      </c>
      <c r="F110" s="5"/>
      <c r="G110" s="6"/>
    </row>
    <row r="111" spans="2:7" ht="29.25" thickBot="1" x14ac:dyDescent="0.5">
      <c r="B111" s="4"/>
      <c r="C111" s="5"/>
      <c r="D111" s="5" t="s">
        <v>7</v>
      </c>
      <c r="E111" s="27">
        <f>ABS((1-E109/E$4)*100)</f>
        <v>2.0588192908288505E-4</v>
      </c>
      <c r="F111" s="5" t="s">
        <v>4</v>
      </c>
      <c r="G111" s="6"/>
    </row>
    <row r="112" spans="2:7" ht="15.75" thickBot="1" x14ac:dyDescent="0.3">
      <c r="B112" s="7"/>
      <c r="C112" s="8"/>
      <c r="D112" s="8"/>
      <c r="E112" s="8"/>
      <c r="F112" s="8"/>
      <c r="G112" s="9"/>
    </row>
    <row r="113" spans="2:7" ht="29.25" thickBot="1" x14ac:dyDescent="0.5">
      <c r="B113" s="7"/>
      <c r="C113" s="8"/>
      <c r="D113" s="5" t="s">
        <v>5</v>
      </c>
      <c r="E113" s="27">
        <f>E109-E$4</f>
        <v>-2.1102897730997938E-3</v>
      </c>
      <c r="F113" s="14" t="s">
        <v>2</v>
      </c>
      <c r="G113" s="9"/>
    </row>
    <row r="114" spans="2:7" ht="20.100000000000001" customHeight="1" thickBot="1" x14ac:dyDescent="0.3">
      <c r="B114" s="10"/>
      <c r="C114" s="11"/>
      <c r="D114" s="11"/>
      <c r="E114" s="11"/>
      <c r="F114" s="11"/>
      <c r="G114" s="12"/>
    </row>
    <row r="115" spans="2:7" ht="20.100000000000001" customHeight="1" x14ac:dyDescent="0.45">
      <c r="B115" s="1"/>
      <c r="C115" s="2"/>
      <c r="D115" s="2"/>
      <c r="E115" s="2"/>
      <c r="F115" s="2"/>
      <c r="G115" s="3"/>
    </row>
    <row r="116" spans="2:7" s="24" customFormat="1" ht="15.75" x14ac:dyDescent="0.25">
      <c r="B116" s="21"/>
      <c r="C116" s="22" t="s">
        <v>1</v>
      </c>
      <c r="D116" s="22" t="s">
        <v>9</v>
      </c>
      <c r="E116" s="22"/>
      <c r="F116" s="22"/>
      <c r="G116" s="23"/>
    </row>
    <row r="117" spans="2:7" s="24" customFormat="1" ht="15.75" x14ac:dyDescent="0.25">
      <c r="B117" s="21"/>
      <c r="C117" s="25">
        <f>C107+1</f>
        <v>13</v>
      </c>
      <c r="D117" s="25">
        <f>ROUND(E$3/E$4/(C117+1),0)-1</f>
        <v>11846</v>
      </c>
      <c r="E117" s="25">
        <f>E$3/E$4/(C117+1)-1</f>
        <v>11845.689895470383</v>
      </c>
      <c r="F117" s="22"/>
      <c r="G117" s="23"/>
    </row>
    <row r="118" spans="2:7" ht="20.100000000000001" customHeight="1" thickBot="1" x14ac:dyDescent="0.5">
      <c r="B118" s="4"/>
      <c r="C118" s="5"/>
      <c r="D118" s="5"/>
      <c r="E118" s="5"/>
      <c r="F118" s="5"/>
      <c r="G118" s="6"/>
    </row>
    <row r="119" spans="2:7" ht="29.25" thickBot="1" x14ac:dyDescent="0.5">
      <c r="B119" s="4"/>
      <c r="C119" s="5" t="s">
        <v>20</v>
      </c>
      <c r="D119" s="5"/>
      <c r="E119" s="26">
        <f>E$3/(C117+1)/(D117+1)</f>
        <v>1024.9731698199666</v>
      </c>
      <c r="F119" s="5" t="s">
        <v>2</v>
      </c>
      <c r="G119" s="6"/>
    </row>
    <row r="120" spans="2:7" ht="16.149999999999999" customHeight="1" thickBot="1" x14ac:dyDescent="0.5">
      <c r="B120" s="4"/>
      <c r="C120" s="5"/>
      <c r="D120" s="5"/>
      <c r="E120" s="28">
        <f>(1-E119/E$4)*100</f>
        <v>2.6175785398430129E-3</v>
      </c>
      <c r="F120" s="5"/>
      <c r="G120" s="6"/>
    </row>
    <row r="121" spans="2:7" ht="29.25" thickBot="1" x14ac:dyDescent="0.5">
      <c r="B121" s="4"/>
      <c r="C121" s="5"/>
      <c r="D121" s="5" t="s">
        <v>7</v>
      </c>
      <c r="E121" s="27">
        <f>ABS((1-E119/E$4)*100)</f>
        <v>2.6175785398430129E-3</v>
      </c>
      <c r="F121" s="5" t="s">
        <v>4</v>
      </c>
      <c r="G121" s="6"/>
    </row>
    <row r="122" spans="2:7" ht="15.75" thickBot="1" x14ac:dyDescent="0.3">
      <c r="B122" s="7"/>
      <c r="C122" s="8"/>
      <c r="D122" s="8"/>
      <c r="E122" s="8"/>
      <c r="F122" s="8"/>
      <c r="G122" s="9"/>
    </row>
    <row r="123" spans="2:7" ht="29.25" thickBot="1" x14ac:dyDescent="0.5">
      <c r="B123" s="7"/>
      <c r="C123" s="8"/>
      <c r="D123" s="5" t="s">
        <v>5</v>
      </c>
      <c r="E123" s="27">
        <f>E119-E$4</f>
        <v>-2.6830180033357465E-2</v>
      </c>
      <c r="F123" s="14" t="s">
        <v>2</v>
      </c>
      <c r="G123" s="9"/>
    </row>
    <row r="124" spans="2:7" ht="20.100000000000001" customHeight="1" thickBot="1" x14ac:dyDescent="0.3">
      <c r="B124" s="10"/>
      <c r="C124" s="11"/>
      <c r="D124" s="11"/>
      <c r="E124" s="11"/>
      <c r="F124" s="11"/>
      <c r="G124" s="12"/>
    </row>
    <row r="125" spans="2:7" ht="20.100000000000001" customHeight="1" x14ac:dyDescent="0.45">
      <c r="B125" s="1"/>
      <c r="C125" s="2"/>
      <c r="D125" s="2"/>
      <c r="E125" s="2"/>
      <c r="F125" s="2"/>
      <c r="G125" s="3"/>
    </row>
    <row r="126" spans="2:7" s="24" customFormat="1" ht="15.75" x14ac:dyDescent="0.25">
      <c r="B126" s="21"/>
      <c r="C126" s="22" t="s">
        <v>1</v>
      </c>
      <c r="D126" s="22" t="s">
        <v>9</v>
      </c>
      <c r="E126" s="22"/>
      <c r="F126" s="22"/>
      <c r="G126" s="23"/>
    </row>
    <row r="127" spans="2:7" s="24" customFormat="1" ht="15.75" x14ac:dyDescent="0.25">
      <c r="B127" s="21"/>
      <c r="C127" s="25">
        <f>C117+1</f>
        <v>14</v>
      </c>
      <c r="D127" s="25">
        <f>ROUND(E$3/E$4/(C127+1),0)-1</f>
        <v>11056</v>
      </c>
      <c r="E127" s="25">
        <f>E$3/E$4/(C127+1)-1</f>
        <v>11055.910569105692</v>
      </c>
      <c r="F127" s="22"/>
      <c r="G127" s="23"/>
    </row>
    <row r="128" spans="2:7" ht="20.100000000000001" customHeight="1" thickBot="1" x14ac:dyDescent="0.5">
      <c r="B128" s="4"/>
      <c r="C128" s="5"/>
      <c r="D128" s="5"/>
      <c r="E128" s="5"/>
      <c r="F128" s="5"/>
      <c r="G128" s="6"/>
    </row>
    <row r="129" spans="2:7" ht="29.25" thickBot="1" x14ac:dyDescent="0.5">
      <c r="B129" s="4"/>
      <c r="C129" s="5" t="s">
        <v>21</v>
      </c>
      <c r="D129" s="5"/>
      <c r="E129" s="26">
        <f>E$3/(C127+1)/(D127+1)</f>
        <v>1024.991709625878</v>
      </c>
      <c r="F129" s="5" t="s">
        <v>2</v>
      </c>
      <c r="G129" s="6"/>
    </row>
    <row r="130" spans="2:7" ht="16.149999999999999" customHeight="1" thickBot="1" x14ac:dyDescent="0.5">
      <c r="B130" s="4"/>
      <c r="C130" s="5"/>
      <c r="D130" s="5"/>
      <c r="E130" s="28">
        <f>(1-E129/E$4)*100</f>
        <v>8.088169875075657E-4</v>
      </c>
      <c r="F130" s="5"/>
      <c r="G130" s="6"/>
    </row>
    <row r="131" spans="2:7" ht="29.25" thickBot="1" x14ac:dyDescent="0.5">
      <c r="B131" s="4"/>
      <c r="C131" s="5"/>
      <c r="D131" s="5" t="s">
        <v>7</v>
      </c>
      <c r="E131" s="27">
        <f>ABS((1-E129/E$4)*100)</f>
        <v>8.088169875075657E-4</v>
      </c>
      <c r="F131" s="5" t="s">
        <v>4</v>
      </c>
      <c r="G131" s="6"/>
    </row>
    <row r="132" spans="2:7" ht="15.75" thickBot="1" x14ac:dyDescent="0.3">
      <c r="B132" s="7"/>
      <c r="C132" s="8"/>
      <c r="D132" s="8"/>
      <c r="E132" s="8"/>
      <c r="F132" s="8"/>
      <c r="G132" s="9"/>
    </row>
    <row r="133" spans="2:7" ht="29.25" thickBot="1" x14ac:dyDescent="0.5">
      <c r="B133" s="7"/>
      <c r="C133" s="8"/>
      <c r="D133" s="5" t="s">
        <v>5</v>
      </c>
      <c r="E133" s="27">
        <f>E129-E$4</f>
        <v>-8.2903741219979565E-3</v>
      </c>
      <c r="F133" s="14" t="s">
        <v>2</v>
      </c>
      <c r="G133" s="9"/>
    </row>
    <row r="134" spans="2:7" ht="20.100000000000001" customHeight="1" thickBot="1" x14ac:dyDescent="0.3">
      <c r="B134" s="10"/>
      <c r="C134" s="11"/>
      <c r="D134" s="11"/>
      <c r="E134" s="11"/>
      <c r="F134" s="11"/>
      <c r="G134" s="12"/>
    </row>
    <row r="135" spans="2:7" ht="20.100000000000001" customHeight="1" x14ac:dyDescent="0.45">
      <c r="B135" s="1"/>
      <c r="C135" s="2"/>
      <c r="D135" s="2"/>
      <c r="E135" s="2"/>
      <c r="F135" s="2"/>
      <c r="G135" s="3"/>
    </row>
    <row r="136" spans="2:7" s="24" customFormat="1" ht="15.75" x14ac:dyDescent="0.25">
      <c r="B136" s="21"/>
      <c r="C136" s="22" t="s">
        <v>1</v>
      </c>
      <c r="D136" s="22" t="s">
        <v>9</v>
      </c>
      <c r="E136" s="22"/>
      <c r="F136" s="22"/>
      <c r="G136" s="23"/>
    </row>
    <row r="137" spans="2:7" s="24" customFormat="1" ht="15.75" x14ac:dyDescent="0.25">
      <c r="B137" s="21"/>
      <c r="C137" s="25">
        <f>C127+1</f>
        <v>15</v>
      </c>
      <c r="D137" s="25">
        <f>ROUND(E$3/E$4/(C137+1),0)-1</f>
        <v>10365</v>
      </c>
      <c r="E137" s="25">
        <f>E$3/E$4/(C137+1)-1</f>
        <v>10364.853658536585</v>
      </c>
      <c r="F137" s="22"/>
      <c r="G137" s="23"/>
    </row>
    <row r="138" spans="2:7" ht="20.100000000000001" customHeight="1" thickBot="1" x14ac:dyDescent="0.5">
      <c r="B138" s="4"/>
      <c r="C138" s="5"/>
      <c r="D138" s="5"/>
      <c r="E138" s="5"/>
      <c r="F138" s="5"/>
      <c r="G138" s="6"/>
    </row>
    <row r="139" spans="2:7" ht="29.25" thickBot="1" x14ac:dyDescent="0.5">
      <c r="B139" s="4"/>
      <c r="C139" s="5" t="s">
        <v>23</v>
      </c>
      <c r="D139" s="5"/>
      <c r="E139" s="26">
        <f>E$3/(C137+1)/(D137+1)</f>
        <v>1024.9855296160524</v>
      </c>
      <c r="F139" s="5" t="s">
        <v>2</v>
      </c>
      <c r="G139" s="6"/>
    </row>
    <row r="140" spans="2:7" ht="16.149999999999999" customHeight="1" thickBot="1" x14ac:dyDescent="0.5">
      <c r="B140" s="4"/>
      <c r="C140" s="5"/>
      <c r="D140" s="5"/>
      <c r="E140" s="28">
        <f>(1-E139/E$4)*100</f>
        <v>1.4117447753703161E-3</v>
      </c>
      <c r="F140" s="5"/>
      <c r="G140" s="6"/>
    </row>
    <row r="141" spans="2:7" ht="29.25" thickBot="1" x14ac:dyDescent="0.5">
      <c r="B141" s="4"/>
      <c r="C141" s="5"/>
      <c r="D141" s="5" t="s">
        <v>7</v>
      </c>
      <c r="E141" s="27">
        <f>ABS((1-E139/E$4)*100)</f>
        <v>1.4117447753703161E-3</v>
      </c>
      <c r="F141" s="5" t="s">
        <v>4</v>
      </c>
      <c r="G141" s="6"/>
    </row>
    <row r="142" spans="2:7" ht="15.75" thickBot="1" x14ac:dyDescent="0.3">
      <c r="B142" s="7"/>
      <c r="C142" s="8"/>
      <c r="D142" s="8"/>
      <c r="E142" s="8"/>
      <c r="F142" s="8"/>
      <c r="G142" s="9"/>
    </row>
    <row r="143" spans="2:7" ht="29.25" thickBot="1" x14ac:dyDescent="0.5">
      <c r="B143" s="7"/>
      <c r="C143" s="8"/>
      <c r="D143" s="5" t="s">
        <v>5</v>
      </c>
      <c r="E143" s="27">
        <f>E139-E$4</f>
        <v>-1.4470383947582377E-2</v>
      </c>
      <c r="F143" s="14" t="s">
        <v>2</v>
      </c>
      <c r="G143" s="9"/>
    </row>
    <row r="144" spans="2:7" ht="20.100000000000001" customHeight="1" thickBot="1" x14ac:dyDescent="0.3">
      <c r="B144" s="10"/>
      <c r="C144" s="11"/>
      <c r="D144" s="11"/>
      <c r="E144" s="11"/>
      <c r="F144" s="11"/>
      <c r="G144" s="12"/>
    </row>
    <row r="145" spans="2:7" ht="20.100000000000001" customHeight="1" x14ac:dyDescent="0.45">
      <c r="B145" s="1"/>
      <c r="C145" s="2"/>
      <c r="D145" s="2"/>
      <c r="E145" s="2"/>
      <c r="F145" s="2"/>
      <c r="G145" s="3"/>
    </row>
    <row r="146" spans="2:7" s="24" customFormat="1" ht="15.75" x14ac:dyDescent="0.25">
      <c r="B146" s="21"/>
      <c r="C146" s="22" t="s">
        <v>1</v>
      </c>
      <c r="D146" s="22" t="s">
        <v>9</v>
      </c>
      <c r="E146" s="22"/>
      <c r="F146" s="22"/>
      <c r="G146" s="23"/>
    </row>
    <row r="147" spans="2:7" s="24" customFormat="1" ht="15.75" x14ac:dyDescent="0.25">
      <c r="B147" s="21"/>
      <c r="C147" s="25">
        <f>C137+1</f>
        <v>16</v>
      </c>
      <c r="D147" s="25">
        <f>ROUND(E$3/E$4/(C147+1),0)-1</f>
        <v>9755</v>
      </c>
      <c r="E147" s="25">
        <f>E$3/E$4/(C147+1)-1</f>
        <v>9755.0975609756097</v>
      </c>
      <c r="F147" s="22"/>
      <c r="G147" s="23"/>
    </row>
    <row r="148" spans="2:7" ht="20.100000000000001" customHeight="1" thickBot="1" x14ac:dyDescent="0.5">
      <c r="B148" s="4"/>
      <c r="C148" s="5"/>
      <c r="D148" s="5"/>
      <c r="E148" s="5"/>
      <c r="F148" s="5"/>
      <c r="G148" s="6"/>
    </row>
    <row r="149" spans="2:7" ht="29.25" thickBot="1" x14ac:dyDescent="0.5">
      <c r="B149" s="4"/>
      <c r="C149" s="5" t="s">
        <v>24</v>
      </c>
      <c r="D149" s="5"/>
      <c r="E149" s="26">
        <f>E$3/(C147+1)/(D147+1)</f>
        <v>1025.010250102501</v>
      </c>
      <c r="F149" s="5" t="s">
        <v>2</v>
      </c>
      <c r="G149" s="6"/>
    </row>
    <row r="150" spans="2:7" ht="16.149999999999999" customHeight="1" thickBot="1" x14ac:dyDescent="0.5">
      <c r="B150" s="4"/>
      <c r="C150" s="5"/>
      <c r="D150" s="5"/>
      <c r="E150" s="28">
        <f>(1-E149/E$4)*100</f>
        <v>-1.0000100000961964E-3</v>
      </c>
      <c r="F150" s="5"/>
      <c r="G150" s="6"/>
    </row>
    <row r="151" spans="2:7" ht="29.25" thickBot="1" x14ac:dyDescent="0.5">
      <c r="B151" s="4"/>
      <c r="C151" s="5"/>
      <c r="D151" s="5" t="s">
        <v>7</v>
      </c>
      <c r="E151" s="27">
        <f>ABS((1-E149/E$4)*100)</f>
        <v>1.0000100000961964E-3</v>
      </c>
      <c r="F151" s="5" t="s">
        <v>4</v>
      </c>
      <c r="G151" s="6"/>
    </row>
    <row r="152" spans="2:7" ht="15.75" thickBot="1" x14ac:dyDescent="0.3">
      <c r="B152" s="7"/>
      <c r="C152" s="8"/>
      <c r="D152" s="8"/>
      <c r="E152" s="8"/>
      <c r="F152" s="8"/>
      <c r="G152" s="9"/>
    </row>
    <row r="153" spans="2:7" ht="29.25" thickBot="1" x14ac:dyDescent="0.5">
      <c r="B153" s="7"/>
      <c r="C153" s="8"/>
      <c r="D153" s="5" t="s">
        <v>5</v>
      </c>
      <c r="E153" s="27">
        <f>E149-E$4</f>
        <v>1.0250102501004221E-2</v>
      </c>
      <c r="F153" s="14" t="s">
        <v>2</v>
      </c>
      <c r="G153" s="9"/>
    </row>
    <row r="154" spans="2:7" ht="20.100000000000001" customHeight="1" thickBot="1" x14ac:dyDescent="0.3">
      <c r="B154" s="10"/>
      <c r="C154" s="11"/>
      <c r="D154" s="11"/>
      <c r="E154" s="11"/>
      <c r="F154" s="11"/>
      <c r="G154" s="12"/>
    </row>
    <row r="155" spans="2:7" ht="20.100000000000001" customHeight="1" x14ac:dyDescent="0.45">
      <c r="B155" s="1"/>
      <c r="C155" s="2"/>
      <c r="D155" s="2"/>
      <c r="E155" s="2"/>
      <c r="F155" s="2"/>
      <c r="G155" s="3"/>
    </row>
    <row r="156" spans="2:7" s="24" customFormat="1" ht="15.75" x14ac:dyDescent="0.25">
      <c r="B156" s="21"/>
      <c r="C156" s="22" t="s">
        <v>1</v>
      </c>
      <c r="D156" s="22" t="s">
        <v>9</v>
      </c>
      <c r="E156" s="22"/>
      <c r="F156" s="22"/>
      <c r="G156" s="23"/>
    </row>
    <row r="157" spans="2:7" s="24" customFormat="1" ht="15.75" x14ac:dyDescent="0.25">
      <c r="B157" s="21"/>
      <c r="C157" s="25">
        <f>C147+1</f>
        <v>17</v>
      </c>
      <c r="D157" s="25">
        <f>ROUND(E$3/E$4/(C157+1),0)-1</f>
        <v>9213</v>
      </c>
      <c r="E157" s="25">
        <f>E$3/E$4/(C157+1)-1</f>
        <v>9213.0921409214097</v>
      </c>
      <c r="F157" s="22"/>
      <c r="G157" s="23"/>
    </row>
    <row r="158" spans="2:7" ht="20.100000000000001" customHeight="1" thickBot="1" x14ac:dyDescent="0.5">
      <c r="B158" s="4"/>
      <c r="C158" s="5"/>
      <c r="D158" s="5"/>
      <c r="E158" s="5"/>
      <c r="F158" s="5"/>
      <c r="G158" s="6"/>
    </row>
    <row r="159" spans="2:7" ht="29.25" thickBot="1" x14ac:dyDescent="0.5">
      <c r="B159" s="4"/>
      <c r="C159" s="5" t="s">
        <v>25</v>
      </c>
      <c r="D159" s="5"/>
      <c r="E159" s="26">
        <f>E$3/(C157+1)/(D157+1)</f>
        <v>1025.010250102501</v>
      </c>
      <c r="F159" s="5" t="s">
        <v>2</v>
      </c>
      <c r="G159" s="6"/>
    </row>
    <row r="160" spans="2:7" ht="16.149999999999999" customHeight="1" thickBot="1" x14ac:dyDescent="0.5">
      <c r="B160" s="4"/>
      <c r="C160" s="5"/>
      <c r="D160" s="5"/>
      <c r="E160" s="28">
        <f>(1-E159/E$4)*100</f>
        <v>-1.0000100000961964E-3</v>
      </c>
      <c r="F160" s="5"/>
      <c r="G160" s="6"/>
    </row>
    <row r="161" spans="2:7" ht="29.25" thickBot="1" x14ac:dyDescent="0.5">
      <c r="B161" s="4"/>
      <c r="C161" s="5"/>
      <c r="D161" s="5" t="s">
        <v>7</v>
      </c>
      <c r="E161" s="27">
        <f>ABS((1-E159/E$4)*100)</f>
        <v>1.0000100000961964E-3</v>
      </c>
      <c r="F161" s="5" t="s">
        <v>4</v>
      </c>
      <c r="G161" s="6"/>
    </row>
    <row r="162" spans="2:7" ht="15.75" thickBot="1" x14ac:dyDescent="0.3">
      <c r="B162" s="7"/>
      <c r="C162" s="8"/>
      <c r="D162" s="8"/>
      <c r="E162" s="8"/>
      <c r="F162" s="8"/>
      <c r="G162" s="9"/>
    </row>
    <row r="163" spans="2:7" ht="29.25" thickBot="1" x14ac:dyDescent="0.5">
      <c r="B163" s="7"/>
      <c r="C163" s="8"/>
      <c r="D163" s="5" t="s">
        <v>5</v>
      </c>
      <c r="E163" s="27">
        <f>E159-E$4</f>
        <v>1.0250102501004221E-2</v>
      </c>
      <c r="F163" s="14" t="s">
        <v>2</v>
      </c>
      <c r="G163" s="9"/>
    </row>
    <row r="164" spans="2:7" ht="20.100000000000001" customHeight="1" thickBot="1" x14ac:dyDescent="0.3">
      <c r="B164" s="10"/>
      <c r="C164" s="11"/>
      <c r="D164" s="11"/>
      <c r="E164" s="11"/>
      <c r="F164" s="11"/>
      <c r="G164" s="12"/>
    </row>
    <row r="165" spans="2:7" ht="20.100000000000001" customHeight="1" x14ac:dyDescent="0.45">
      <c r="B165" s="1"/>
      <c r="C165" s="2"/>
      <c r="D165" s="2"/>
      <c r="E165" s="2"/>
      <c r="F165" s="2"/>
      <c r="G165" s="3"/>
    </row>
    <row r="166" spans="2:7" s="24" customFormat="1" ht="15.75" x14ac:dyDescent="0.25">
      <c r="B166" s="21"/>
      <c r="C166" s="22" t="s">
        <v>1</v>
      </c>
      <c r="D166" s="22" t="s">
        <v>9</v>
      </c>
      <c r="E166" s="22"/>
      <c r="F166" s="22"/>
      <c r="G166" s="23"/>
    </row>
    <row r="167" spans="2:7" s="24" customFormat="1" ht="15.75" x14ac:dyDescent="0.25">
      <c r="B167" s="21"/>
      <c r="C167" s="25">
        <f>C157+1</f>
        <v>18</v>
      </c>
      <c r="D167" s="25">
        <f>ROUND(E$3/E$4/(C167+1),0)-1</f>
        <v>8728</v>
      </c>
      <c r="E167" s="25">
        <f>E$3/E$4/(C167+1)-1</f>
        <v>8728.1399229781764</v>
      </c>
      <c r="F167" s="22"/>
      <c r="G167" s="23"/>
    </row>
    <row r="168" spans="2:7" ht="20.100000000000001" customHeight="1" thickBot="1" x14ac:dyDescent="0.5">
      <c r="B168" s="4"/>
      <c r="C168" s="5"/>
      <c r="D168" s="5"/>
      <c r="E168" s="5"/>
      <c r="F168" s="5"/>
      <c r="G168" s="6"/>
    </row>
    <row r="169" spans="2:7" ht="29.25" thickBot="1" x14ac:dyDescent="0.5">
      <c r="B169" s="4"/>
      <c r="C169" s="5" t="s">
        <v>26</v>
      </c>
      <c r="D169" s="5"/>
      <c r="E169" s="26">
        <f>E$3/(C167+1)/(D167+1)</f>
        <v>1025.0164304104285</v>
      </c>
      <c r="F169" s="5" t="s">
        <v>2</v>
      </c>
      <c r="G169" s="6"/>
    </row>
    <row r="170" spans="2:7" ht="16.149999999999999" customHeight="1" thickBot="1" x14ac:dyDescent="0.5">
      <c r="B170" s="4"/>
      <c r="C170" s="5"/>
      <c r="D170" s="5"/>
      <c r="E170" s="28">
        <f>(1-E169/E$4)*100</f>
        <v>-1.6029668710615397E-3</v>
      </c>
      <c r="F170" s="5"/>
      <c r="G170" s="6"/>
    </row>
    <row r="171" spans="2:7" ht="29.25" thickBot="1" x14ac:dyDescent="0.5">
      <c r="B171" s="4"/>
      <c r="C171" s="5"/>
      <c r="D171" s="5" t="s">
        <v>7</v>
      </c>
      <c r="E171" s="27">
        <f>ABS((1-E169/E$4)*100)</f>
        <v>1.6029668710615397E-3</v>
      </c>
      <c r="F171" s="5" t="s">
        <v>4</v>
      </c>
      <c r="G171" s="6"/>
    </row>
    <row r="172" spans="2:7" ht="15.75" thickBot="1" x14ac:dyDescent="0.3">
      <c r="B172" s="7"/>
      <c r="C172" s="8"/>
      <c r="D172" s="8"/>
      <c r="E172" s="8"/>
      <c r="F172" s="8"/>
      <c r="G172" s="9"/>
    </row>
    <row r="173" spans="2:7" ht="29.25" thickBot="1" x14ac:dyDescent="0.5">
      <c r="B173" s="7"/>
      <c r="C173" s="8"/>
      <c r="D173" s="5" t="s">
        <v>5</v>
      </c>
      <c r="E173" s="27">
        <f>E169-E$4</f>
        <v>1.643041042848381E-2</v>
      </c>
      <c r="F173" s="14" t="s">
        <v>2</v>
      </c>
      <c r="G173" s="9"/>
    </row>
    <row r="174" spans="2:7" ht="20.100000000000001" customHeight="1" thickBot="1" x14ac:dyDescent="0.3">
      <c r="B174" s="10"/>
      <c r="C174" s="11"/>
      <c r="D174" s="11"/>
      <c r="E174" s="11"/>
      <c r="F174" s="11"/>
      <c r="G174" s="12"/>
    </row>
    <row r="175" spans="2:7" ht="20.100000000000001" customHeight="1" x14ac:dyDescent="0.45">
      <c r="B175" s="1"/>
      <c r="C175" s="2"/>
      <c r="D175" s="2"/>
      <c r="E175" s="2"/>
      <c r="F175" s="2"/>
      <c r="G175" s="3"/>
    </row>
    <row r="176" spans="2:7" s="24" customFormat="1" ht="15.75" x14ac:dyDescent="0.25">
      <c r="B176" s="21"/>
      <c r="C176" s="22" t="s">
        <v>1</v>
      </c>
      <c r="D176" s="22" t="s">
        <v>9</v>
      </c>
      <c r="E176" s="22"/>
      <c r="F176" s="22"/>
      <c r="G176" s="23"/>
    </row>
    <row r="177" spans="2:7" s="24" customFormat="1" ht="15.75" x14ac:dyDescent="0.25">
      <c r="B177" s="21"/>
      <c r="C177" s="25">
        <f>C167+1</f>
        <v>19</v>
      </c>
      <c r="D177" s="25">
        <f>ROUND(E$3/E$4/(C177+1),0)-1</f>
        <v>8292</v>
      </c>
      <c r="E177" s="25">
        <f>E$3/E$4/(C177+1)-1</f>
        <v>8291.6829268292677</v>
      </c>
      <c r="F177" s="22"/>
      <c r="G177" s="23"/>
    </row>
    <row r="178" spans="2:7" ht="20.100000000000001" customHeight="1" thickBot="1" x14ac:dyDescent="0.5">
      <c r="B178" s="4"/>
      <c r="C178" s="5"/>
      <c r="D178" s="5"/>
      <c r="E178" s="5"/>
      <c r="F178" s="5"/>
      <c r="G178" s="6"/>
    </row>
    <row r="179" spans="2:7" ht="29.25" thickBot="1" x14ac:dyDescent="0.5">
      <c r="B179" s="4"/>
      <c r="C179" s="5" t="s">
        <v>27</v>
      </c>
      <c r="D179" s="5"/>
      <c r="E179" s="26">
        <f>E$3/(C177+1)/(D177+1)</f>
        <v>1024.9608103219582</v>
      </c>
      <c r="F179" s="5" t="s">
        <v>2</v>
      </c>
      <c r="G179" s="6"/>
    </row>
    <row r="180" spans="2:7" ht="16.149999999999999" customHeight="1" thickBot="1" x14ac:dyDescent="0.5">
      <c r="B180" s="4"/>
      <c r="C180" s="5"/>
      <c r="D180" s="5"/>
      <c r="E180" s="28">
        <f>(1-E179/E$4)*100</f>
        <v>3.8233832235889942E-3</v>
      </c>
      <c r="F180" s="5"/>
      <c r="G180" s="6"/>
    </row>
    <row r="181" spans="2:7" ht="29.25" thickBot="1" x14ac:dyDescent="0.5">
      <c r="B181" s="4"/>
      <c r="C181" s="5"/>
      <c r="D181" s="5" t="s">
        <v>7</v>
      </c>
      <c r="E181" s="27">
        <f>ABS((1-E179/E$4)*100)</f>
        <v>3.8233832235889942E-3</v>
      </c>
      <c r="F181" s="5" t="s">
        <v>4</v>
      </c>
      <c r="G181" s="6"/>
    </row>
    <row r="182" spans="2:7" ht="15.75" thickBot="1" x14ac:dyDescent="0.3">
      <c r="B182" s="7"/>
      <c r="C182" s="8"/>
      <c r="D182" s="8"/>
      <c r="E182" s="8"/>
      <c r="F182" s="8"/>
      <c r="G182" s="9"/>
    </row>
    <row r="183" spans="2:7" ht="29.25" thickBot="1" x14ac:dyDescent="0.5">
      <c r="B183" s="7"/>
      <c r="C183" s="8"/>
      <c r="D183" s="5" t="s">
        <v>5</v>
      </c>
      <c r="E183" s="27">
        <f>E179-E$4</f>
        <v>-3.9189678041793741E-2</v>
      </c>
      <c r="F183" s="14" t="s">
        <v>2</v>
      </c>
      <c r="G183" s="9"/>
    </row>
    <row r="184" spans="2:7" ht="20.100000000000001" customHeight="1" thickBot="1" x14ac:dyDescent="0.3">
      <c r="B184" s="10"/>
      <c r="C184" s="11"/>
      <c r="D184" s="11"/>
      <c r="E184" s="11"/>
      <c r="F184" s="11"/>
      <c r="G184" s="12"/>
    </row>
    <row r="185" spans="2:7" ht="20.100000000000001" customHeight="1" x14ac:dyDescent="0.45">
      <c r="B185" s="1"/>
      <c r="C185" s="2"/>
      <c r="D185" s="2"/>
      <c r="E185" s="2"/>
      <c r="F185" s="2"/>
      <c r="G185" s="3"/>
    </row>
    <row r="186" spans="2:7" s="24" customFormat="1" ht="15.75" x14ac:dyDescent="0.25">
      <c r="B186" s="21"/>
      <c r="C186" s="22" t="s">
        <v>1</v>
      </c>
      <c r="D186" s="22" t="s">
        <v>9</v>
      </c>
      <c r="E186" s="22"/>
      <c r="F186" s="22"/>
      <c r="G186" s="23"/>
    </row>
    <row r="187" spans="2:7" s="24" customFormat="1" ht="15.75" x14ac:dyDescent="0.25">
      <c r="B187" s="21"/>
      <c r="C187" s="25">
        <f>C177+1</f>
        <v>20</v>
      </c>
      <c r="D187" s="25">
        <f>ROUND(E$3/E$4/(C187+1),0)-1</f>
        <v>7897</v>
      </c>
      <c r="E187" s="25">
        <f>E$3/E$4/(C187+1)-1</f>
        <v>7896.7932636469222</v>
      </c>
      <c r="F187" s="22"/>
      <c r="G187" s="23"/>
    </row>
    <row r="188" spans="2:7" ht="20.100000000000001" customHeight="1" thickBot="1" x14ac:dyDescent="0.5">
      <c r="B188" s="4"/>
      <c r="C188" s="5"/>
      <c r="D188" s="5"/>
      <c r="E188" s="5"/>
      <c r="F188" s="5"/>
      <c r="G188" s="6"/>
    </row>
    <row r="189" spans="2:7" ht="29.25" thickBot="1" x14ac:dyDescent="0.5">
      <c r="B189" s="4"/>
      <c r="C189" s="5" t="s">
        <v>28</v>
      </c>
      <c r="D189" s="5"/>
      <c r="E189" s="26">
        <f>E$3/(C187+1)/(D187+1)</f>
        <v>1024.9731698199664</v>
      </c>
      <c r="F189" s="5" t="s">
        <v>2</v>
      </c>
      <c r="G189" s="6"/>
    </row>
    <row r="190" spans="2:7" ht="16.149999999999999" customHeight="1" thickBot="1" x14ac:dyDescent="0.5">
      <c r="B190" s="4"/>
      <c r="C190" s="5"/>
      <c r="D190" s="5"/>
      <c r="E190" s="28">
        <f>(1-E189/E$4)*100</f>
        <v>2.6175785398652174E-3</v>
      </c>
      <c r="F190" s="5"/>
      <c r="G190" s="6"/>
    </row>
    <row r="191" spans="2:7" ht="29.25" thickBot="1" x14ac:dyDescent="0.5">
      <c r="B191" s="4"/>
      <c r="C191" s="5"/>
      <c r="D191" s="5" t="s">
        <v>7</v>
      </c>
      <c r="E191" s="27">
        <f>ABS((1-E189/E$4)*100)</f>
        <v>2.6175785398652174E-3</v>
      </c>
      <c r="F191" s="5" t="s">
        <v>4</v>
      </c>
      <c r="G191" s="6"/>
    </row>
    <row r="192" spans="2:7" ht="15.75" thickBot="1" x14ac:dyDescent="0.3">
      <c r="B192" s="7"/>
      <c r="C192" s="8"/>
      <c r="D192" s="8"/>
      <c r="E192" s="8"/>
      <c r="F192" s="8"/>
      <c r="G192" s="9"/>
    </row>
    <row r="193" spans="2:7" ht="29.25" thickBot="1" x14ac:dyDescent="0.5">
      <c r="B193" s="7"/>
      <c r="C193" s="8"/>
      <c r="D193" s="5" t="s">
        <v>5</v>
      </c>
      <c r="E193" s="27">
        <f>E189-E$4</f>
        <v>-2.6830180033584838E-2</v>
      </c>
      <c r="F193" s="14" t="s">
        <v>2</v>
      </c>
      <c r="G193" s="9"/>
    </row>
    <row r="194" spans="2:7" ht="20.100000000000001" customHeight="1" thickBot="1" x14ac:dyDescent="0.3">
      <c r="B194" s="10"/>
      <c r="C194" s="11"/>
      <c r="D194" s="11"/>
      <c r="E194" s="11"/>
      <c r="F194" s="11"/>
      <c r="G194" s="12"/>
    </row>
    <row r="195" spans="2:7" ht="20.100000000000001" customHeight="1" x14ac:dyDescent="0.45">
      <c r="B195" s="1"/>
      <c r="C195" s="2"/>
      <c r="D195" s="2"/>
      <c r="E195" s="2"/>
      <c r="F195" s="2"/>
      <c r="G195" s="3"/>
    </row>
    <row r="196" spans="2:7" s="24" customFormat="1" ht="15.75" x14ac:dyDescent="0.25">
      <c r="B196" s="21"/>
      <c r="C196" s="22" t="s">
        <v>1</v>
      </c>
      <c r="D196" s="22" t="s">
        <v>9</v>
      </c>
      <c r="E196" s="22"/>
      <c r="F196" s="22"/>
      <c r="G196" s="23"/>
    </row>
    <row r="197" spans="2:7" s="24" customFormat="1" ht="15.75" x14ac:dyDescent="0.25">
      <c r="B197" s="21"/>
      <c r="C197" s="25">
        <f>C187+1</f>
        <v>21</v>
      </c>
      <c r="D197" s="25">
        <f>ROUND(E$3/E$4/(C197+1),0)-1</f>
        <v>7538</v>
      </c>
      <c r="E197" s="25">
        <f>E$3/E$4/(C197+1)-1</f>
        <v>7537.8026607538804</v>
      </c>
      <c r="F197" s="22"/>
      <c r="G197" s="23"/>
    </row>
    <row r="198" spans="2:7" ht="20.100000000000001" customHeight="1" thickBot="1" x14ac:dyDescent="0.5">
      <c r="B198" s="4"/>
      <c r="C198" s="5"/>
      <c r="D198" s="5"/>
      <c r="E198" s="5"/>
      <c r="F198" s="5"/>
      <c r="G198" s="6"/>
    </row>
    <row r="199" spans="2:7" ht="29.25" thickBot="1" x14ac:dyDescent="0.5">
      <c r="B199" s="4"/>
      <c r="C199" s="5" t="s">
        <v>29</v>
      </c>
      <c r="D199" s="5"/>
      <c r="E199" s="26">
        <f>E$3/(C197+1)/(D197+1)</f>
        <v>1024.9731698199664</v>
      </c>
      <c r="F199" s="5" t="s">
        <v>2</v>
      </c>
      <c r="G199" s="6"/>
    </row>
    <row r="200" spans="2:7" ht="16.149999999999999" customHeight="1" thickBot="1" x14ac:dyDescent="0.5">
      <c r="B200" s="4"/>
      <c r="C200" s="5"/>
      <c r="D200" s="5"/>
      <c r="E200" s="28">
        <f>(1-E199/E$4)*100</f>
        <v>2.6175785398652174E-3</v>
      </c>
      <c r="F200" s="5"/>
      <c r="G200" s="6"/>
    </row>
    <row r="201" spans="2:7" ht="29.25" thickBot="1" x14ac:dyDescent="0.5">
      <c r="B201" s="4"/>
      <c r="C201" s="5"/>
      <c r="D201" s="5" t="s">
        <v>7</v>
      </c>
      <c r="E201" s="27">
        <f>ABS((1-E199/E$4)*100)</f>
        <v>2.6175785398652174E-3</v>
      </c>
      <c r="F201" s="5" t="s">
        <v>4</v>
      </c>
      <c r="G201" s="6"/>
    </row>
    <row r="202" spans="2:7" ht="15.75" thickBot="1" x14ac:dyDescent="0.3">
      <c r="B202" s="7"/>
      <c r="C202" s="8"/>
      <c r="D202" s="8"/>
      <c r="E202" s="8"/>
      <c r="F202" s="8"/>
      <c r="G202" s="9"/>
    </row>
    <row r="203" spans="2:7" ht="29.25" thickBot="1" x14ac:dyDescent="0.5">
      <c r="B203" s="7"/>
      <c r="C203" s="8"/>
      <c r="D203" s="5" t="s">
        <v>5</v>
      </c>
      <c r="E203" s="27">
        <f>E199-E$4</f>
        <v>-2.6830180033584838E-2</v>
      </c>
      <c r="F203" s="14" t="s">
        <v>2</v>
      </c>
      <c r="G203" s="9"/>
    </row>
    <row r="204" spans="2:7" ht="20.100000000000001" customHeight="1" thickBot="1" x14ac:dyDescent="0.3">
      <c r="B204" s="10"/>
      <c r="C204" s="11"/>
      <c r="D204" s="11"/>
      <c r="E204" s="11"/>
      <c r="F204" s="11"/>
      <c r="G204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pc</cp:lastModifiedBy>
  <dcterms:created xsi:type="dcterms:W3CDTF">2020-04-02T11:02:02Z</dcterms:created>
  <dcterms:modified xsi:type="dcterms:W3CDTF">2020-04-10T15:26:20Z</dcterms:modified>
</cp:coreProperties>
</file>