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tor\gitmio\CleverHelpDesk\doc\"/>
    </mc:Choice>
  </mc:AlternateContent>
  <xr:revisionPtr revIDLastSave="0" documentId="13_ncr:1_{728AC46B-C0FE-41E1-89BB-BFC05D72FC82}" xr6:coauthVersionLast="47" xr6:coauthVersionMax="47" xr10:uidLastSave="{00000000-0000-0000-0000-000000000000}"/>
  <bookViews>
    <workbookView xWindow="-23148" yWindow="-108" windowWidth="23256" windowHeight="12456" xr2:uid="{D7FD454D-755B-4C21-A85B-140666A9663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K18" i="1"/>
  <c r="F18" i="1" s="1"/>
  <c r="L18" i="1"/>
  <c r="J19" i="1"/>
  <c r="K19" i="1"/>
  <c r="L19" i="1"/>
  <c r="F19" i="1" s="1"/>
  <c r="J20" i="1"/>
  <c r="K20" i="1"/>
  <c r="F20" i="1" s="1"/>
  <c r="L20" i="1"/>
  <c r="J21" i="1"/>
  <c r="K21" i="1"/>
  <c r="L21" i="1"/>
  <c r="J22" i="1"/>
  <c r="K22" i="1"/>
  <c r="F22" i="1" s="1"/>
  <c r="L22" i="1"/>
  <c r="J23" i="1"/>
  <c r="K23" i="1"/>
  <c r="L23" i="1"/>
  <c r="J24" i="1"/>
  <c r="K24" i="1"/>
  <c r="L24" i="1"/>
  <c r="J25" i="1"/>
  <c r="F25" i="1" s="1"/>
  <c r="K25" i="1"/>
  <c r="L25" i="1"/>
  <c r="J26" i="1"/>
  <c r="K26" i="1"/>
  <c r="L26" i="1"/>
  <c r="J27" i="1"/>
  <c r="K27" i="1"/>
  <c r="L27" i="1"/>
  <c r="F27" i="1" s="1"/>
  <c r="J28" i="1"/>
  <c r="K28" i="1"/>
  <c r="F28" i="1" s="1"/>
  <c r="L28" i="1"/>
  <c r="J29" i="1"/>
  <c r="K29" i="1"/>
  <c r="L29" i="1"/>
  <c r="J30" i="1"/>
  <c r="K30" i="1"/>
  <c r="L30" i="1"/>
  <c r="J31" i="1"/>
  <c r="K31" i="1"/>
  <c r="L31" i="1"/>
  <c r="F21" i="1"/>
  <c r="F23" i="1"/>
  <c r="F24" i="1"/>
  <c r="F26" i="1"/>
  <c r="F29" i="1"/>
  <c r="F30" i="1"/>
  <c r="F31" i="1"/>
  <c r="J9" i="1"/>
  <c r="F9" i="1" s="1"/>
  <c r="K9" i="1"/>
  <c r="L9" i="1"/>
  <c r="J10" i="1"/>
  <c r="K10" i="1"/>
  <c r="L10" i="1"/>
  <c r="F10" i="1" s="1"/>
  <c r="F8" i="1"/>
  <c r="L13" i="1"/>
  <c r="L14" i="1"/>
  <c r="L15" i="1"/>
  <c r="L16" i="1"/>
  <c r="L17" i="1"/>
  <c r="K13" i="1"/>
  <c r="K14" i="1"/>
  <c r="K15" i="1"/>
  <c r="K16" i="1"/>
  <c r="K17" i="1"/>
  <c r="J13" i="1"/>
  <c r="J14" i="1"/>
  <c r="J15" i="1"/>
  <c r="J16" i="1"/>
  <c r="J17" i="1"/>
  <c r="L8" i="1"/>
  <c r="K8" i="1"/>
  <c r="J8" i="1"/>
  <c r="L12" i="1"/>
  <c r="K12" i="1"/>
  <c r="J12" i="1"/>
  <c r="F13" i="1" l="1"/>
  <c r="F15" i="1"/>
  <c r="F14" i="1"/>
  <c r="F16" i="1"/>
  <c r="F17" i="1"/>
  <c r="F12" i="1"/>
  <c r="C36" i="1" l="1"/>
</calcChain>
</file>

<file path=xl/sharedStrings.xml><?xml version="1.0" encoding="utf-8"?>
<sst xmlns="http://schemas.openxmlformats.org/spreadsheetml/2006/main" count="54" uniqueCount="45">
  <si>
    <t>Fase</t>
  </si>
  <si>
    <t>Actividad</t>
  </si>
  <si>
    <t>Tiempo</t>
  </si>
  <si>
    <t>JP</t>
  </si>
  <si>
    <t>DE</t>
  </si>
  <si>
    <t>Finalización Proyecto</t>
  </si>
  <si>
    <t>ID</t>
  </si>
  <si>
    <t>TOTAL</t>
  </si>
  <si>
    <t>Tipos Dificultad</t>
  </si>
  <si>
    <t>fácil</t>
  </si>
  <si>
    <t>normal</t>
  </si>
  <si>
    <t>difícul</t>
  </si>
  <si>
    <t>Factor</t>
  </si>
  <si>
    <t>Nivel Definición</t>
  </si>
  <si>
    <t>Nula</t>
  </si>
  <si>
    <t>Baja</t>
  </si>
  <si>
    <t>Alta</t>
  </si>
  <si>
    <t>Muy Alta</t>
  </si>
  <si>
    <t>Sprint</t>
  </si>
  <si>
    <t>NIVEL DEFINICIÓN (0 a 5)</t>
  </si>
  <si>
    <t>ANDI=DE/5</t>
  </si>
  <si>
    <t>Producción (1,5%)</t>
  </si>
  <si>
    <t>Contingencia/resolver errores (15%-2*N%)</t>
  </si>
  <si>
    <t>Tiempos Calculados Métrica</t>
  </si>
  <si>
    <t>01</t>
  </si>
  <si>
    <t>TOTAL HORAS:</t>
  </si>
  <si>
    <t>AN/DI (DE/5)</t>
  </si>
  <si>
    <t>Análisis</t>
  </si>
  <si>
    <t>Módelado diagramas y detallado (modelo ER, diagrama clases, casos uso)</t>
  </si>
  <si>
    <t>Memoria (primera entrega 28 marzo) y revisión planificación</t>
  </si>
  <si>
    <t>Diseño</t>
  </si>
  <si>
    <t>Prototipos interfaces gráficas</t>
  </si>
  <si>
    <t>Codificación</t>
  </si>
  <si>
    <t>BackEnd</t>
  </si>
  <si>
    <t>Especificación de funcionalidades, detalle de clases, revisión módelo BD, etc</t>
  </si>
  <si>
    <t>BackEnd. Creación del core de la aplicación spring boot</t>
  </si>
  <si>
    <t>BackEnd. Clases para el modelo de datos</t>
  </si>
  <si>
    <t>BackEnd. Bean Envío emails</t>
  </si>
  <si>
    <t>BackEnd. Bean Recepción emails y procesado</t>
  </si>
  <si>
    <t>Cliente. Core a la aplicación multiplataforma (windows / android)</t>
  </si>
  <si>
    <t>Cliente. Login</t>
  </si>
  <si>
    <t>Cliente. Formulario consulta "tickects"</t>
  </si>
  <si>
    <t>Cliente. Formulario detalle/creación/modificación ticket. Funcionalidad eliminar.</t>
  </si>
  <si>
    <t>Pruebas unitarias (10%)</t>
  </si>
  <si>
    <t>Definición Requisitos y Estimación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</si>
</sst>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7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6" borderId="1" applyNumberFormat="0" applyAlignment="0" applyProtection="0"/>
    <xf numFmtId="0" fontId="3" fillId="7" borderId="0" applyNumberFormat="0" applyBorder="0" applyAlignment="0" applyProtection="0"/>
  </cellStyleXfs>
  <cellXfs count="23">
    <xf numFmtId="0" fontId="0" fillId="0" borderId="0" xfId="0"/>
    <xf numFmtId="0" fontId="2" fillId="6" borderId="1" xfId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top" wrapText="1"/>
    </xf>
    <xf numFmtId="0" fontId="0" fillId="5" borderId="0" xfId="0" applyFill="1" applyAlignment="1">
      <alignment vertical="top" wrapText="1"/>
    </xf>
    <xf numFmtId="0" fontId="1" fillId="8" borderId="0" xfId="0" applyFont="1" applyFill="1" applyAlignment="1">
      <alignment horizontal="center" vertical="center" wrapText="1"/>
    </xf>
    <xf numFmtId="49" fontId="0" fillId="0" borderId="0" xfId="0" applyNumberFormat="1"/>
    <xf numFmtId="49" fontId="1" fillId="4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top" wrapText="1"/>
    </xf>
    <xf numFmtId="49" fontId="0" fillId="5" borderId="0" xfId="0" applyNumberFormat="1" applyFill="1" applyAlignment="1">
      <alignment vertical="top" wrapText="1"/>
    </xf>
    <xf numFmtId="49" fontId="0" fillId="0" borderId="0" xfId="0" applyNumberFormat="1" applyAlignment="1">
      <alignment wrapText="1"/>
    </xf>
    <xf numFmtId="0" fontId="4" fillId="0" borderId="0" xfId="0" applyFont="1" applyAlignment="1">
      <alignment vertical="top" wrapText="1"/>
    </xf>
    <xf numFmtId="49" fontId="4" fillId="5" borderId="0" xfId="0" applyNumberFormat="1" applyFont="1" applyFill="1" applyAlignment="1">
      <alignment vertical="top" wrapText="1"/>
    </xf>
    <xf numFmtId="0" fontId="4" fillId="5" borderId="0" xfId="0" applyFont="1" applyFill="1" applyAlignment="1">
      <alignment vertical="top"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4" borderId="0" xfId="0" applyFont="1" applyFill="1" applyAlignment="1">
      <alignment vertical="top" wrapText="1"/>
    </xf>
    <xf numFmtId="0" fontId="5" fillId="4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center"/>
    </xf>
    <xf numFmtId="0" fontId="1" fillId="7" borderId="0" xfId="2" applyFont="1" applyAlignment="1">
      <alignment horizontal="center"/>
    </xf>
  </cellXfs>
  <cellStyles count="3">
    <cellStyle name="Énfasis4" xfId="2" builtinId="41"/>
    <cellStyle name="Entrada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32B49-A0E7-4DA8-87F7-460749DA38B6}">
  <dimension ref="A6:O46"/>
  <sheetViews>
    <sheetView tabSelected="1" topLeftCell="A7" workbookViewId="0">
      <selection activeCell="C8" sqref="C8"/>
    </sheetView>
  </sheetViews>
  <sheetFormatPr baseColWidth="10" defaultRowHeight="15" x14ac:dyDescent="0.25"/>
  <cols>
    <col min="1" max="1" width="16.7109375" customWidth="1"/>
    <col min="2" max="2" width="10.7109375" customWidth="1"/>
    <col min="3" max="3" width="83.42578125" customWidth="1"/>
    <col min="4" max="4" width="10.140625" customWidth="1"/>
    <col min="5" max="5" width="6.42578125" style="9" customWidth="1"/>
    <col min="6" max="6" width="10.28515625" style="18" customWidth="1"/>
    <col min="7" max="7" width="8" customWidth="1"/>
    <col min="8" max="8" width="9.7109375" customWidth="1"/>
    <col min="9" max="9" width="9.5703125" customWidth="1"/>
    <col min="11" max="11" width="15.28515625" customWidth="1"/>
    <col min="15" max="15" width="15.28515625" customWidth="1"/>
  </cols>
  <sheetData>
    <row r="6" spans="1:15" x14ac:dyDescent="0.25">
      <c r="F6" s="21" t="s">
        <v>2</v>
      </c>
      <c r="G6" s="21"/>
      <c r="H6" s="21"/>
      <c r="I6" s="21"/>
      <c r="J6" s="22" t="s">
        <v>23</v>
      </c>
      <c r="K6" s="22"/>
      <c r="L6" s="22"/>
    </row>
    <row r="7" spans="1:15" s="5" customFormat="1" ht="45" x14ac:dyDescent="0.25">
      <c r="A7" s="3" t="s">
        <v>0</v>
      </c>
      <c r="B7" s="4" t="s">
        <v>6</v>
      </c>
      <c r="C7" s="4" t="s">
        <v>1</v>
      </c>
      <c r="D7" s="4" t="s">
        <v>19</v>
      </c>
      <c r="E7" s="10" t="s">
        <v>18</v>
      </c>
      <c r="F7" s="4" t="s">
        <v>7</v>
      </c>
      <c r="G7" s="3" t="s">
        <v>3</v>
      </c>
      <c r="H7" s="3" t="s">
        <v>26</v>
      </c>
      <c r="I7" s="3" t="s">
        <v>4</v>
      </c>
      <c r="J7" s="8" t="s">
        <v>43</v>
      </c>
      <c r="K7" s="8" t="s">
        <v>22</v>
      </c>
      <c r="L7" s="8" t="s">
        <v>21</v>
      </c>
      <c r="O7" s="5" t="s">
        <v>20</v>
      </c>
    </row>
    <row r="8" spans="1:15" s="2" customFormat="1" x14ac:dyDescent="0.25">
      <c r="A8" s="6" t="s">
        <v>27</v>
      </c>
      <c r="B8" s="6"/>
      <c r="C8" s="6" t="s">
        <v>44</v>
      </c>
      <c r="D8" s="6"/>
      <c r="E8" s="11"/>
      <c r="F8" s="14">
        <f>G8+H8+I8+J8+K8+L8</f>
        <v>4</v>
      </c>
      <c r="G8" s="6">
        <v>4</v>
      </c>
      <c r="H8" s="6"/>
      <c r="I8" s="6"/>
      <c r="J8" s="6">
        <f t="shared" ref="J8" si="0">(H8+I8)*0.1</f>
        <v>0</v>
      </c>
      <c r="K8" s="6">
        <f t="shared" ref="K8" si="1">(H8+I8)*((20-(3*D8))/100)</f>
        <v>0</v>
      </c>
      <c r="L8" s="6">
        <f t="shared" ref="L8" si="2">(H8+I8)*0.015</f>
        <v>0</v>
      </c>
      <c r="M8" s="6"/>
    </row>
    <row r="9" spans="1:15" s="2" customFormat="1" x14ac:dyDescent="0.25">
      <c r="A9" s="6" t="s">
        <v>27</v>
      </c>
      <c r="B9" s="6"/>
      <c r="C9" s="6" t="s">
        <v>28</v>
      </c>
      <c r="D9" s="6"/>
      <c r="E9" s="11"/>
      <c r="F9" s="14">
        <f t="shared" ref="F9:F10" si="3">G9+H9+I9+J9+K9+L9</f>
        <v>10</v>
      </c>
      <c r="G9" s="6">
        <v>10</v>
      </c>
      <c r="H9" s="6"/>
      <c r="I9" s="6"/>
      <c r="J9" s="6">
        <f t="shared" ref="J9:J10" si="4">(H9+I9)*0.1</f>
        <v>0</v>
      </c>
      <c r="K9" s="6">
        <f t="shared" ref="K9:K10" si="5">(H9+I9)*((20-(3*D9))/100)</f>
        <v>0</v>
      </c>
      <c r="L9" s="6">
        <f t="shared" ref="L9:L10" si="6">(H9+I9)*0.015</f>
        <v>0</v>
      </c>
      <c r="M9" s="6"/>
    </row>
    <row r="10" spans="1:15" s="2" customFormat="1" x14ac:dyDescent="0.25">
      <c r="A10" s="6" t="s">
        <v>27</v>
      </c>
      <c r="B10" s="6"/>
      <c r="C10" s="6" t="s">
        <v>29</v>
      </c>
      <c r="D10" s="6"/>
      <c r="E10" s="11"/>
      <c r="F10" s="14">
        <f t="shared" si="3"/>
        <v>10</v>
      </c>
      <c r="G10" s="6">
        <v>10</v>
      </c>
      <c r="H10" s="6"/>
      <c r="I10" s="6"/>
      <c r="J10" s="6">
        <f t="shared" si="4"/>
        <v>0</v>
      </c>
      <c r="K10" s="6">
        <f t="shared" si="5"/>
        <v>0</v>
      </c>
      <c r="L10" s="6">
        <f t="shared" si="6"/>
        <v>0</v>
      </c>
      <c r="M10" s="6"/>
    </row>
    <row r="11" spans="1:15" s="2" customFormat="1" x14ac:dyDescent="0.25">
      <c r="A11" s="7"/>
      <c r="B11" s="7"/>
      <c r="C11" s="7"/>
      <c r="D11" s="7"/>
      <c r="E11" s="12"/>
      <c r="F11" s="15"/>
      <c r="G11" s="7"/>
      <c r="H11" s="7"/>
      <c r="I11" s="7"/>
      <c r="J11" s="7"/>
      <c r="K11" s="7"/>
      <c r="L11" s="7"/>
      <c r="M11" s="6"/>
    </row>
    <row r="12" spans="1:15" s="2" customFormat="1" x14ac:dyDescent="0.25">
      <c r="A12" s="6" t="s">
        <v>30</v>
      </c>
      <c r="B12" s="6"/>
      <c r="C12" s="6" t="s">
        <v>34</v>
      </c>
      <c r="D12" s="6">
        <v>5</v>
      </c>
      <c r="E12" s="11" t="s">
        <v>24</v>
      </c>
      <c r="F12" s="14">
        <f>G12+H12+I12+J12+K12+L12</f>
        <v>9.32</v>
      </c>
      <c r="G12" s="6"/>
      <c r="H12" s="6">
        <v>8</v>
      </c>
      <c r="I12" s="6"/>
      <c r="J12" s="6">
        <f>(H12+I12)*0.1</f>
        <v>0.8</v>
      </c>
      <c r="K12" s="6">
        <f>(H12+I12)*((20-(3*D12))/100)</f>
        <v>0.4</v>
      </c>
      <c r="L12" s="6">
        <f>(H12+I12)*0.015</f>
        <v>0.12</v>
      </c>
      <c r="M12" s="6"/>
    </row>
    <row r="13" spans="1:15" s="2" customFormat="1" x14ac:dyDescent="0.25">
      <c r="A13" s="6" t="s">
        <v>30</v>
      </c>
      <c r="C13" s="2" t="s">
        <v>31</v>
      </c>
      <c r="D13" s="6">
        <v>5</v>
      </c>
      <c r="E13" s="11" t="s">
        <v>24</v>
      </c>
      <c r="F13" s="14">
        <f t="shared" ref="F13:F31" si="7">G13+H13+I13+J13+K13+L13</f>
        <v>6.9899999999999993</v>
      </c>
      <c r="G13" s="6"/>
      <c r="H13" s="6">
        <v>6</v>
      </c>
      <c r="I13" s="6"/>
      <c r="J13" s="6">
        <f t="shared" ref="J13:J17" si="8">(H13+I13)*0.1</f>
        <v>0.60000000000000009</v>
      </c>
      <c r="K13" s="6">
        <f t="shared" ref="K13:K17" si="9">(H13+I13)*((20-(3*D13))/100)</f>
        <v>0.30000000000000004</v>
      </c>
      <c r="L13" s="6">
        <f t="shared" ref="L13:L17" si="10">(H13+I13)*0.015</f>
        <v>0.09</v>
      </c>
      <c r="M13" s="6"/>
    </row>
    <row r="14" spans="1:15" s="2" customFormat="1" x14ac:dyDescent="0.25">
      <c r="A14" s="6"/>
      <c r="B14" s="6"/>
      <c r="C14" s="6"/>
      <c r="D14" s="6">
        <v>5</v>
      </c>
      <c r="E14" s="11" t="s">
        <v>24</v>
      </c>
      <c r="F14" s="14">
        <f t="shared" si="7"/>
        <v>0</v>
      </c>
      <c r="G14" s="6"/>
      <c r="H14" s="6"/>
      <c r="I14" s="6"/>
      <c r="J14" s="6">
        <f t="shared" si="8"/>
        <v>0</v>
      </c>
      <c r="K14" s="6">
        <f t="shared" si="9"/>
        <v>0</v>
      </c>
      <c r="L14" s="6">
        <f t="shared" si="10"/>
        <v>0</v>
      </c>
      <c r="M14" s="6"/>
    </row>
    <row r="15" spans="1:15" s="2" customFormat="1" x14ac:dyDescent="0.25">
      <c r="A15" s="6" t="s">
        <v>32</v>
      </c>
      <c r="B15" s="6"/>
      <c r="C15" s="6" t="s">
        <v>35</v>
      </c>
      <c r="D15" s="6">
        <v>5</v>
      </c>
      <c r="E15" s="11" t="s">
        <v>24</v>
      </c>
      <c r="F15" s="14">
        <f t="shared" si="7"/>
        <v>11.65</v>
      </c>
      <c r="G15" s="6"/>
      <c r="H15" s="6">
        <v>4</v>
      </c>
      <c r="I15" s="6">
        <v>6</v>
      </c>
      <c r="J15" s="6">
        <f t="shared" si="8"/>
        <v>1</v>
      </c>
      <c r="K15" s="6">
        <f t="shared" si="9"/>
        <v>0.5</v>
      </c>
      <c r="L15" s="6">
        <f t="shared" si="10"/>
        <v>0.15</v>
      </c>
      <c r="M15" s="6"/>
    </row>
    <row r="16" spans="1:15" s="2" customFormat="1" x14ac:dyDescent="0.25">
      <c r="A16" s="6"/>
      <c r="B16" s="6"/>
      <c r="C16" s="6" t="s">
        <v>36</v>
      </c>
      <c r="D16" s="6">
        <v>4</v>
      </c>
      <c r="E16" s="11" t="s">
        <v>24</v>
      </c>
      <c r="F16" s="14">
        <f t="shared" si="7"/>
        <v>23.900000000000002</v>
      </c>
      <c r="G16" s="6"/>
      <c r="H16" s="6">
        <v>14</v>
      </c>
      <c r="I16" s="6">
        <v>6</v>
      </c>
      <c r="J16" s="6">
        <f t="shared" si="8"/>
        <v>2</v>
      </c>
      <c r="K16" s="6">
        <f t="shared" si="9"/>
        <v>1.6</v>
      </c>
      <c r="L16" s="6">
        <f t="shared" si="10"/>
        <v>0.3</v>
      </c>
      <c r="M16" s="6"/>
    </row>
    <row r="17" spans="1:13" s="2" customFormat="1" x14ac:dyDescent="0.25">
      <c r="A17" s="6"/>
      <c r="B17" s="6"/>
      <c r="C17" s="6" t="s">
        <v>33</v>
      </c>
      <c r="D17" s="6">
        <v>4</v>
      </c>
      <c r="E17" s="11"/>
      <c r="F17" s="14">
        <f t="shared" si="7"/>
        <v>19.12</v>
      </c>
      <c r="G17" s="6"/>
      <c r="H17" s="6">
        <v>16</v>
      </c>
      <c r="I17" s="6"/>
      <c r="J17" s="6">
        <f t="shared" si="8"/>
        <v>1.6</v>
      </c>
      <c r="K17" s="6">
        <f t="shared" si="9"/>
        <v>1.28</v>
      </c>
      <c r="L17" s="6">
        <f t="shared" si="10"/>
        <v>0.24</v>
      </c>
      <c r="M17" s="6"/>
    </row>
    <row r="18" spans="1:13" s="2" customFormat="1" x14ac:dyDescent="0.25">
      <c r="A18" s="6"/>
      <c r="B18" s="6"/>
      <c r="C18" s="6" t="s">
        <v>33</v>
      </c>
      <c r="D18" s="6"/>
      <c r="E18" s="11"/>
      <c r="F18" s="14">
        <f t="shared" si="7"/>
        <v>0</v>
      </c>
      <c r="G18" s="6"/>
      <c r="H18" s="6"/>
      <c r="I18" s="6"/>
      <c r="J18" s="6">
        <f t="shared" ref="J18:J31" si="11">(H18+I18)*0.1</f>
        <v>0</v>
      </c>
      <c r="K18" s="6">
        <f t="shared" ref="K18:K31" si="12">(H18+I18)*((20-(3*D18))/100)</f>
        <v>0</v>
      </c>
      <c r="L18" s="6">
        <f t="shared" ref="L18:L31" si="13">(H18+I18)*0.015</f>
        <v>0</v>
      </c>
      <c r="M18" s="6"/>
    </row>
    <row r="19" spans="1:13" s="2" customFormat="1" x14ac:dyDescent="0.25">
      <c r="A19" s="6"/>
      <c r="B19" s="6"/>
      <c r="C19" s="6" t="s">
        <v>33</v>
      </c>
      <c r="D19" s="6"/>
      <c r="E19" s="11"/>
      <c r="F19" s="14">
        <f t="shared" si="7"/>
        <v>0</v>
      </c>
      <c r="G19" s="6"/>
      <c r="H19" s="6"/>
      <c r="I19" s="6"/>
      <c r="J19" s="6">
        <f t="shared" si="11"/>
        <v>0</v>
      </c>
      <c r="K19" s="6">
        <f t="shared" si="12"/>
        <v>0</v>
      </c>
      <c r="L19" s="6">
        <f t="shared" si="13"/>
        <v>0</v>
      </c>
      <c r="M19" s="6"/>
    </row>
    <row r="20" spans="1:13" s="2" customFormat="1" x14ac:dyDescent="0.25">
      <c r="A20" s="6"/>
      <c r="B20" s="6"/>
      <c r="C20" s="6" t="s">
        <v>37</v>
      </c>
      <c r="D20" s="6"/>
      <c r="E20" s="11"/>
      <c r="F20" s="14">
        <f t="shared" si="7"/>
        <v>5.26</v>
      </c>
      <c r="G20" s="6"/>
      <c r="H20" s="6"/>
      <c r="I20" s="6">
        <v>4</v>
      </c>
      <c r="J20" s="6">
        <f t="shared" si="11"/>
        <v>0.4</v>
      </c>
      <c r="K20" s="6">
        <f t="shared" si="12"/>
        <v>0.8</v>
      </c>
      <c r="L20" s="6">
        <f t="shared" si="13"/>
        <v>0.06</v>
      </c>
      <c r="M20" s="6"/>
    </row>
    <row r="21" spans="1:13" s="2" customFormat="1" x14ac:dyDescent="0.25">
      <c r="A21" s="6"/>
      <c r="B21" s="6"/>
      <c r="C21" s="6" t="s">
        <v>38</v>
      </c>
      <c r="D21" s="6"/>
      <c r="E21" s="11"/>
      <c r="F21" s="14">
        <f t="shared" si="7"/>
        <v>10.52</v>
      </c>
      <c r="G21" s="6"/>
      <c r="H21" s="6"/>
      <c r="I21" s="6">
        <v>8</v>
      </c>
      <c r="J21" s="6">
        <f t="shared" si="11"/>
        <v>0.8</v>
      </c>
      <c r="K21" s="6">
        <f t="shared" si="12"/>
        <v>1.6</v>
      </c>
      <c r="L21" s="6">
        <f t="shared" si="13"/>
        <v>0.12</v>
      </c>
      <c r="M21" s="6"/>
    </row>
    <row r="22" spans="1:13" s="2" customFormat="1" x14ac:dyDescent="0.25">
      <c r="A22" s="6"/>
      <c r="B22" s="6"/>
      <c r="C22" s="6"/>
      <c r="D22" s="6"/>
      <c r="E22" s="11"/>
      <c r="F22" s="14">
        <f t="shared" si="7"/>
        <v>0</v>
      </c>
      <c r="G22" s="6"/>
      <c r="H22" s="6"/>
      <c r="I22" s="6"/>
      <c r="J22" s="6">
        <f t="shared" si="11"/>
        <v>0</v>
      </c>
      <c r="K22" s="6">
        <f t="shared" si="12"/>
        <v>0</v>
      </c>
      <c r="L22" s="6">
        <f t="shared" si="13"/>
        <v>0</v>
      </c>
      <c r="M22" s="6"/>
    </row>
    <row r="23" spans="1:13" s="2" customFormat="1" x14ac:dyDescent="0.25">
      <c r="A23" s="6"/>
      <c r="B23" s="6"/>
      <c r="C23" s="6" t="s">
        <v>39</v>
      </c>
      <c r="D23" s="6"/>
      <c r="E23" s="11"/>
      <c r="F23" s="14">
        <f t="shared" si="7"/>
        <v>13.15</v>
      </c>
      <c r="G23" s="6"/>
      <c r="H23" s="6"/>
      <c r="I23" s="6">
        <v>10</v>
      </c>
      <c r="J23" s="6">
        <f t="shared" si="11"/>
        <v>1</v>
      </c>
      <c r="K23" s="6">
        <f t="shared" si="12"/>
        <v>2</v>
      </c>
      <c r="L23" s="6">
        <f t="shared" si="13"/>
        <v>0.15</v>
      </c>
      <c r="M23" s="6"/>
    </row>
    <row r="24" spans="1:13" s="2" customFormat="1" x14ac:dyDescent="0.25">
      <c r="A24" s="6"/>
      <c r="B24" s="6"/>
      <c r="C24" s="6" t="s">
        <v>40</v>
      </c>
      <c r="D24" s="6"/>
      <c r="E24" s="11"/>
      <c r="F24" s="14">
        <f t="shared" si="7"/>
        <v>5.26</v>
      </c>
      <c r="G24" s="6"/>
      <c r="H24" s="6"/>
      <c r="I24" s="6">
        <v>4</v>
      </c>
      <c r="J24" s="6">
        <f t="shared" si="11"/>
        <v>0.4</v>
      </c>
      <c r="K24" s="6">
        <f t="shared" si="12"/>
        <v>0.8</v>
      </c>
      <c r="L24" s="6">
        <f t="shared" si="13"/>
        <v>0.06</v>
      </c>
      <c r="M24" s="6"/>
    </row>
    <row r="25" spans="1:13" s="2" customFormat="1" x14ac:dyDescent="0.25">
      <c r="A25" s="6"/>
      <c r="B25" s="6"/>
      <c r="C25" s="6" t="s">
        <v>41</v>
      </c>
      <c r="D25" s="6"/>
      <c r="E25" s="11"/>
      <c r="F25" s="14">
        <f t="shared" si="7"/>
        <v>15.78</v>
      </c>
      <c r="G25" s="6"/>
      <c r="H25" s="6"/>
      <c r="I25" s="6">
        <v>12</v>
      </c>
      <c r="J25" s="6">
        <f t="shared" si="11"/>
        <v>1.2000000000000002</v>
      </c>
      <c r="K25" s="6">
        <f t="shared" si="12"/>
        <v>2.4000000000000004</v>
      </c>
      <c r="L25" s="6">
        <f t="shared" si="13"/>
        <v>0.18</v>
      </c>
      <c r="M25" s="6"/>
    </row>
    <row r="26" spans="1:13" s="2" customFormat="1" x14ac:dyDescent="0.25">
      <c r="A26" s="6"/>
      <c r="B26" s="6"/>
      <c r="C26" s="6" t="s">
        <v>42</v>
      </c>
      <c r="D26" s="6"/>
      <c r="E26" s="11"/>
      <c r="F26" s="14">
        <f t="shared" si="7"/>
        <v>31.56</v>
      </c>
      <c r="G26" s="6"/>
      <c r="H26" s="6"/>
      <c r="I26" s="6">
        <v>24</v>
      </c>
      <c r="J26" s="6">
        <f t="shared" si="11"/>
        <v>2.4000000000000004</v>
      </c>
      <c r="K26" s="6">
        <f t="shared" si="12"/>
        <v>4.8000000000000007</v>
      </c>
      <c r="L26" s="6">
        <f t="shared" si="13"/>
        <v>0.36</v>
      </c>
      <c r="M26" s="6"/>
    </row>
    <row r="27" spans="1:13" s="2" customFormat="1" x14ac:dyDescent="0.25">
      <c r="A27" s="6"/>
      <c r="B27" s="6"/>
      <c r="C27" s="6"/>
      <c r="D27" s="6"/>
      <c r="E27" s="11"/>
      <c r="F27" s="14">
        <f t="shared" si="7"/>
        <v>0</v>
      </c>
      <c r="G27" s="6"/>
      <c r="H27" s="6"/>
      <c r="I27" s="6"/>
      <c r="J27" s="6">
        <f t="shared" si="11"/>
        <v>0</v>
      </c>
      <c r="K27" s="6">
        <f t="shared" si="12"/>
        <v>0</v>
      </c>
      <c r="L27" s="6">
        <f t="shared" si="13"/>
        <v>0</v>
      </c>
      <c r="M27" s="6"/>
    </row>
    <row r="28" spans="1:13" s="2" customFormat="1" x14ac:dyDescent="0.25">
      <c r="A28" s="6"/>
      <c r="B28" s="6"/>
      <c r="C28" s="6"/>
      <c r="D28" s="6"/>
      <c r="E28" s="11"/>
      <c r="F28" s="14">
        <f t="shared" si="7"/>
        <v>0</v>
      </c>
      <c r="G28" s="6"/>
      <c r="H28" s="6"/>
      <c r="I28" s="6"/>
      <c r="J28" s="6">
        <f t="shared" si="11"/>
        <v>0</v>
      </c>
      <c r="K28" s="6">
        <f t="shared" si="12"/>
        <v>0</v>
      </c>
      <c r="L28" s="6">
        <f t="shared" si="13"/>
        <v>0</v>
      </c>
      <c r="M28" s="6"/>
    </row>
    <row r="29" spans="1:13" s="2" customFormat="1" x14ac:dyDescent="0.25">
      <c r="A29" s="6"/>
      <c r="B29" s="6"/>
      <c r="C29" s="6"/>
      <c r="D29" s="6"/>
      <c r="E29" s="11"/>
      <c r="F29" s="14">
        <f t="shared" si="7"/>
        <v>0</v>
      </c>
      <c r="G29" s="6"/>
      <c r="H29" s="6"/>
      <c r="I29" s="6"/>
      <c r="J29" s="6">
        <f t="shared" si="11"/>
        <v>0</v>
      </c>
      <c r="K29" s="6">
        <f t="shared" si="12"/>
        <v>0</v>
      </c>
      <c r="L29" s="6">
        <f t="shared" si="13"/>
        <v>0</v>
      </c>
      <c r="M29" s="6"/>
    </row>
    <row r="30" spans="1:13" s="2" customFormat="1" x14ac:dyDescent="0.25">
      <c r="A30" s="6"/>
      <c r="B30" s="6"/>
      <c r="C30" s="6"/>
      <c r="D30" s="6"/>
      <c r="E30" s="11"/>
      <c r="F30" s="14">
        <f t="shared" si="7"/>
        <v>0</v>
      </c>
      <c r="G30" s="6"/>
      <c r="H30" s="6"/>
      <c r="I30" s="6"/>
      <c r="J30" s="6">
        <f t="shared" si="11"/>
        <v>0</v>
      </c>
      <c r="K30" s="6">
        <f t="shared" si="12"/>
        <v>0</v>
      </c>
      <c r="L30" s="6">
        <f t="shared" si="13"/>
        <v>0</v>
      </c>
      <c r="M30" s="6"/>
    </row>
    <row r="31" spans="1:13" s="2" customFormat="1" x14ac:dyDescent="0.25">
      <c r="A31" s="6"/>
      <c r="B31" s="6"/>
      <c r="C31" s="6"/>
      <c r="D31" s="6"/>
      <c r="E31" s="11"/>
      <c r="F31" s="14">
        <f t="shared" si="7"/>
        <v>0</v>
      </c>
      <c r="G31" s="6"/>
      <c r="H31" s="6"/>
      <c r="I31" s="6"/>
      <c r="J31" s="6">
        <f t="shared" si="11"/>
        <v>0</v>
      </c>
      <c r="K31" s="6">
        <f t="shared" si="12"/>
        <v>0</v>
      </c>
      <c r="L31" s="6">
        <f t="shared" si="13"/>
        <v>0</v>
      </c>
      <c r="M31" s="6"/>
    </row>
    <row r="32" spans="1:13" s="2" customFormat="1" x14ac:dyDescent="0.25">
      <c r="A32" s="7"/>
      <c r="B32" s="7"/>
      <c r="C32" s="7"/>
      <c r="D32" s="7"/>
      <c r="E32" s="12"/>
      <c r="F32" s="16"/>
      <c r="G32" s="7"/>
      <c r="H32" s="7"/>
      <c r="I32" s="7"/>
      <c r="J32" s="6"/>
      <c r="K32" s="6"/>
      <c r="L32" s="6"/>
      <c r="M32" s="6"/>
    </row>
    <row r="33" spans="1:13" s="2" customFormat="1" ht="30" x14ac:dyDescent="0.25">
      <c r="A33" s="6" t="s">
        <v>5</v>
      </c>
      <c r="B33" s="6"/>
      <c r="C33" s="6"/>
      <c r="D33" s="6"/>
      <c r="E33" s="11"/>
      <c r="F33" s="14"/>
      <c r="G33" s="6"/>
      <c r="H33" s="6"/>
      <c r="I33" s="6"/>
      <c r="J33" s="6"/>
      <c r="K33" s="6"/>
      <c r="L33" s="6"/>
      <c r="M33" s="6"/>
    </row>
    <row r="34" spans="1:13" s="2" customFormat="1" x14ac:dyDescent="0.25">
      <c r="A34" s="7"/>
      <c r="B34" s="7"/>
      <c r="C34" s="7"/>
      <c r="D34" s="7"/>
      <c r="E34" s="12"/>
      <c r="F34" s="16"/>
      <c r="G34" s="7"/>
      <c r="H34" s="7"/>
      <c r="I34" s="7"/>
      <c r="J34" s="6"/>
      <c r="K34" s="6"/>
      <c r="L34" s="6"/>
      <c r="M34" s="6"/>
    </row>
    <row r="35" spans="1:13" s="2" customFormat="1" x14ac:dyDescent="0.25">
      <c r="A35" s="6"/>
      <c r="B35" s="6"/>
      <c r="C35" s="6"/>
      <c r="D35" s="6"/>
      <c r="E35" s="11"/>
      <c r="F35" s="14"/>
      <c r="G35" s="6"/>
      <c r="H35" s="6"/>
      <c r="I35" s="6"/>
      <c r="J35" s="6"/>
      <c r="K35" s="6"/>
      <c r="L35" s="6"/>
      <c r="M35" s="6"/>
    </row>
    <row r="36" spans="1:13" s="2" customFormat="1" ht="105" x14ac:dyDescent="0.25">
      <c r="A36" s="6"/>
      <c r="B36" s="19" t="s">
        <v>25</v>
      </c>
      <c r="C36" s="20">
        <f>SUM(F8:F17)</f>
        <v>94.98</v>
      </c>
      <c r="D36" s="6"/>
      <c r="E36" s="11"/>
      <c r="F36" s="14"/>
      <c r="G36" s="6"/>
      <c r="H36" s="6"/>
      <c r="I36" s="6"/>
      <c r="J36" s="6"/>
      <c r="K36" s="6"/>
      <c r="L36" s="6"/>
      <c r="M36" s="6"/>
    </row>
    <row r="37" spans="1:13" s="2" customFormat="1" x14ac:dyDescent="0.25">
      <c r="A37" s="6"/>
      <c r="B37" s="6"/>
      <c r="C37" s="6"/>
      <c r="D37" s="6"/>
      <c r="E37" s="11"/>
      <c r="F37" s="14"/>
      <c r="G37" s="6"/>
      <c r="H37" s="6"/>
      <c r="I37" s="6"/>
      <c r="J37" s="6"/>
      <c r="K37" s="6"/>
      <c r="L37" s="6"/>
      <c r="M37" s="6"/>
    </row>
    <row r="38" spans="1:13" s="2" customFormat="1" x14ac:dyDescent="0.25">
      <c r="A38" s="6"/>
      <c r="B38" s="6"/>
      <c r="C38" s="6"/>
      <c r="D38" s="6"/>
      <c r="E38" s="11"/>
      <c r="F38" s="14"/>
      <c r="G38" s="6"/>
      <c r="H38" s="6"/>
      <c r="I38" s="6"/>
      <c r="J38" s="6"/>
      <c r="K38" s="6"/>
      <c r="L38" s="6"/>
      <c r="M38" s="6"/>
    </row>
    <row r="39" spans="1:13" s="2" customFormat="1" x14ac:dyDescent="0.25">
      <c r="A39" s="6"/>
      <c r="B39" s="6"/>
      <c r="C39" s="6"/>
      <c r="D39" s="6"/>
      <c r="E39" s="11"/>
      <c r="F39" s="14"/>
      <c r="G39" s="6"/>
      <c r="H39" s="6"/>
      <c r="I39" s="6"/>
      <c r="J39" s="6"/>
      <c r="K39" s="6"/>
      <c r="L39" s="6"/>
      <c r="M39" s="6"/>
    </row>
    <row r="40" spans="1:13" s="2" customFormat="1" x14ac:dyDescent="0.25">
      <c r="A40" s="6"/>
      <c r="B40" s="6"/>
      <c r="C40" s="6"/>
      <c r="D40" s="6"/>
      <c r="E40" s="11"/>
      <c r="F40" s="14"/>
      <c r="G40" s="6"/>
      <c r="H40" s="6"/>
      <c r="I40" s="6"/>
      <c r="J40" s="6"/>
      <c r="K40" s="6"/>
      <c r="L40" s="6"/>
      <c r="M40" s="6"/>
    </row>
    <row r="41" spans="1:13" s="2" customFormat="1" x14ac:dyDescent="0.25">
      <c r="A41" s="6"/>
      <c r="B41" s="6"/>
      <c r="C41" s="6"/>
      <c r="D41" s="6"/>
      <c r="E41" s="11"/>
      <c r="F41" s="14"/>
      <c r="G41" s="6"/>
      <c r="H41" s="6"/>
      <c r="I41" s="6"/>
      <c r="J41" s="6"/>
      <c r="K41" s="6"/>
      <c r="L41" s="6"/>
      <c r="M41" s="6"/>
    </row>
    <row r="42" spans="1:13" s="2" customFormat="1" x14ac:dyDescent="0.25">
      <c r="A42" s="6"/>
      <c r="B42" s="6"/>
      <c r="C42" s="6"/>
      <c r="D42" s="6"/>
      <c r="E42" s="11"/>
      <c r="F42" s="14"/>
      <c r="G42" s="6"/>
      <c r="H42" s="6"/>
      <c r="I42" s="6"/>
      <c r="J42" s="6"/>
      <c r="K42" s="6"/>
      <c r="L42" s="6"/>
      <c r="M42" s="6"/>
    </row>
    <row r="43" spans="1:13" s="2" customFormat="1" x14ac:dyDescent="0.25">
      <c r="A43" s="6"/>
      <c r="B43" s="6"/>
      <c r="C43" s="6"/>
      <c r="D43" s="6"/>
      <c r="E43" s="11"/>
      <c r="F43" s="14"/>
      <c r="G43" s="6"/>
      <c r="H43" s="6"/>
      <c r="I43" s="6"/>
      <c r="J43" s="6"/>
      <c r="K43" s="6"/>
      <c r="L43" s="6"/>
      <c r="M43" s="6"/>
    </row>
    <row r="44" spans="1:13" s="2" customFormat="1" x14ac:dyDescent="0.25">
      <c r="A44" s="6"/>
      <c r="B44" s="6"/>
      <c r="C44" s="6"/>
      <c r="D44" s="6"/>
      <c r="E44" s="11"/>
      <c r="F44" s="14"/>
      <c r="G44" s="6"/>
      <c r="H44" s="6"/>
      <c r="I44" s="6"/>
      <c r="J44" s="6"/>
      <c r="K44" s="6"/>
      <c r="L44" s="6"/>
      <c r="M44" s="6"/>
    </row>
    <row r="45" spans="1:13" s="2" customFormat="1" x14ac:dyDescent="0.25">
      <c r="A45" s="6"/>
      <c r="B45" s="6"/>
      <c r="C45" s="6"/>
      <c r="D45" s="6"/>
      <c r="E45" s="11"/>
      <c r="F45" s="14"/>
      <c r="G45" s="6"/>
      <c r="H45" s="6"/>
      <c r="I45" s="6"/>
      <c r="J45" s="6"/>
      <c r="K45" s="6"/>
      <c r="L45" s="6"/>
      <c r="M45" s="6"/>
    </row>
    <row r="46" spans="1:13" s="2" customFormat="1" x14ac:dyDescent="0.25">
      <c r="E46" s="13"/>
      <c r="F46" s="17"/>
    </row>
  </sheetData>
  <mergeCells count="2">
    <mergeCell ref="F6:I6"/>
    <mergeCell ref="J6:L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1D56-050E-4021-B876-63863313E2D9}">
  <dimension ref="A1:E5"/>
  <sheetViews>
    <sheetView workbookViewId="0">
      <selection activeCell="D5" sqref="D5"/>
    </sheetView>
  </sheetViews>
  <sheetFormatPr baseColWidth="10" defaultRowHeight="15" x14ac:dyDescent="0.25"/>
  <cols>
    <col min="1" max="1" width="18.42578125" customWidth="1"/>
    <col min="4" max="4" width="15.85546875" bestFit="1" customWidth="1"/>
  </cols>
  <sheetData>
    <row r="1" spans="1:5" x14ac:dyDescent="0.25">
      <c r="A1" s="1" t="s">
        <v>8</v>
      </c>
      <c r="B1" s="1" t="s">
        <v>12</v>
      </c>
      <c r="D1" s="1" t="s">
        <v>13</v>
      </c>
      <c r="E1" s="1"/>
    </row>
    <row r="2" spans="1:5" x14ac:dyDescent="0.25">
      <c r="A2" t="s">
        <v>9</v>
      </c>
      <c r="D2" t="s">
        <v>14</v>
      </c>
    </row>
    <row r="3" spans="1:5" x14ac:dyDescent="0.25">
      <c r="A3" t="s">
        <v>10</v>
      </c>
      <c r="B3">
        <v>1</v>
      </c>
      <c r="D3" t="s">
        <v>15</v>
      </c>
    </row>
    <row r="4" spans="1:5" x14ac:dyDescent="0.25">
      <c r="A4" t="s">
        <v>11</v>
      </c>
      <c r="D4" t="s">
        <v>16</v>
      </c>
    </row>
    <row r="5" spans="1:5" x14ac:dyDescent="0.25">
      <c r="D5" t="s">
        <v>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B10983200D81C459FEA092706B088D6" ma:contentTypeVersion="6" ma:contentTypeDescription="Crear nuevo documento." ma:contentTypeScope="" ma:versionID="d8cc28cfeb9ab0ef0eb25395b97e21a7">
  <xsd:schema xmlns:xsd="http://www.w3.org/2001/XMLSchema" xmlns:xs="http://www.w3.org/2001/XMLSchema" xmlns:p="http://schemas.microsoft.com/office/2006/metadata/properties" xmlns:ns2="344005f0-8c48-425a-b4c2-a05af3399037" targetNamespace="http://schemas.microsoft.com/office/2006/metadata/properties" ma:root="true" ma:fieldsID="fe9afcc106c6e9baebde8d4978ed2941" ns2:_="">
    <xsd:import namespace="344005f0-8c48-425a-b4c2-a05af33990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05f0-8c48-425a-b4c2-a05af33990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344005f0-8c48-425a-b4c2-a05af3399037" xsi:nil="true"/>
  </documentManagement>
</p:properties>
</file>

<file path=customXml/itemProps1.xml><?xml version="1.0" encoding="utf-8"?>
<ds:datastoreItem xmlns:ds="http://schemas.openxmlformats.org/officeDocument/2006/customXml" ds:itemID="{7D898432-F86E-490A-8D97-9AA535407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005f0-8c48-425a-b4c2-a05af33990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D985E29-B6CE-4EE8-950E-6CFA8B21E6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B68B77-2DC6-42F7-B45F-F6E8F34D7F04}">
  <ds:schemaRefs>
    <ds:schemaRef ds:uri="http://schemas.microsoft.com/office/2006/metadata/properties"/>
    <ds:schemaRef ds:uri="http://schemas.microsoft.com/office/infopath/2007/PartnerControls"/>
    <ds:schemaRef ds:uri="344005f0-8c48-425a-b4c2-a05af339903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Garcia Velasco</dc:creator>
  <cp:lastModifiedBy>Victor Garcia Velasco</cp:lastModifiedBy>
  <dcterms:created xsi:type="dcterms:W3CDTF">2018-09-19T08:01:57Z</dcterms:created>
  <dcterms:modified xsi:type="dcterms:W3CDTF">2022-03-22T19:10:04Z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0x0101004B10983200D81C459FEA092706B088D6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