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line\Google Drive\Excel\"/>
    </mc:Choice>
  </mc:AlternateContent>
  <bookViews>
    <workbookView xWindow="240" yWindow="108" windowWidth="20112" windowHeight="8508"/>
  </bookViews>
  <sheets>
    <sheet name="ahp_tugasakhir.id" sheetId="1" r:id="rId1"/>
  </sheets>
  <calcPr calcId="162913"/>
</workbook>
</file>

<file path=xl/calcChain.xml><?xml version="1.0" encoding="utf-8"?>
<calcChain xmlns="http://schemas.openxmlformats.org/spreadsheetml/2006/main">
  <c r="AH8" i="1" l="1"/>
  <c r="G31" i="1" l="1"/>
  <c r="I30" i="1"/>
  <c r="F30" i="1"/>
  <c r="E30" i="1"/>
  <c r="I29" i="1"/>
  <c r="E29" i="1"/>
  <c r="I28" i="1"/>
  <c r="L27" i="1"/>
  <c r="K27" i="1"/>
  <c r="J27" i="1"/>
  <c r="G24" i="1"/>
  <c r="I23" i="1"/>
  <c r="F23" i="1"/>
  <c r="E23" i="1"/>
  <c r="I22" i="1"/>
  <c r="E22" i="1"/>
  <c r="I21" i="1"/>
  <c r="L20" i="1"/>
  <c r="K20" i="1"/>
  <c r="J20" i="1"/>
  <c r="I16" i="1"/>
  <c r="I15" i="1"/>
  <c r="I14" i="1"/>
  <c r="L13" i="1"/>
  <c r="K13" i="1"/>
  <c r="J13" i="1"/>
  <c r="I8" i="1"/>
  <c r="O8" i="1" s="1"/>
  <c r="I9" i="1"/>
  <c r="O9" i="1" s="1"/>
  <c r="I7" i="1"/>
  <c r="O7" i="1" s="1"/>
  <c r="K6" i="1"/>
  <c r="Q6" i="1" s="1"/>
  <c r="L6" i="1"/>
  <c r="R6" i="1" s="1"/>
  <c r="J6" i="1"/>
  <c r="P6" i="1" s="1"/>
  <c r="G17" i="1"/>
  <c r="F16" i="1"/>
  <c r="E16" i="1"/>
  <c r="E15" i="1"/>
  <c r="AH7" i="1"/>
  <c r="G10" i="1"/>
  <c r="F9" i="1"/>
  <c r="E9" i="1"/>
  <c r="E8" i="1"/>
  <c r="E10" i="1" s="1"/>
  <c r="F17" i="1" l="1"/>
  <c r="K16" i="1"/>
  <c r="L22" i="1"/>
  <c r="L21" i="1"/>
  <c r="L23" i="1"/>
  <c r="F31" i="1"/>
  <c r="K30" i="1" s="1"/>
  <c r="L16" i="1"/>
  <c r="L15" i="1"/>
  <c r="L14" i="1"/>
  <c r="F24" i="1"/>
  <c r="K23" i="1"/>
  <c r="L28" i="1"/>
  <c r="L30" i="1"/>
  <c r="L29" i="1"/>
  <c r="J9" i="1"/>
  <c r="J7" i="1"/>
  <c r="J8" i="1"/>
  <c r="E31" i="1"/>
  <c r="J28" i="1" s="1"/>
  <c r="F10" i="1"/>
  <c r="L9" i="1"/>
  <c r="R9" i="1" s="1"/>
  <c r="L7" i="1"/>
  <c r="R7" i="1" s="1"/>
  <c r="L8" i="1"/>
  <c r="R8" i="1" s="1"/>
  <c r="E24" i="1"/>
  <c r="J21" i="1" s="1"/>
  <c r="E17" i="1"/>
  <c r="J14" i="1" s="1"/>
  <c r="P8" i="1" l="1"/>
  <c r="M8" i="1"/>
  <c r="J23" i="1"/>
  <c r="M23" i="1" s="1"/>
  <c r="J22" i="1"/>
  <c r="M14" i="1"/>
  <c r="P7" i="1"/>
  <c r="J15" i="1"/>
  <c r="P9" i="1"/>
  <c r="M9" i="1"/>
  <c r="K28" i="1"/>
  <c r="K29" i="1"/>
  <c r="J16" i="1"/>
  <c r="M16" i="1" s="1"/>
  <c r="M28" i="1"/>
  <c r="K22" i="1"/>
  <c r="K21" i="1"/>
  <c r="M21" i="1" s="1"/>
  <c r="J29" i="1"/>
  <c r="M29" i="1" s="1"/>
  <c r="J30" i="1"/>
  <c r="M30" i="1" s="1"/>
  <c r="K15" i="1"/>
  <c r="M15" i="1" s="1"/>
  <c r="K14" i="1"/>
  <c r="K9" i="1"/>
  <c r="Q9" i="1" s="1"/>
  <c r="K7" i="1"/>
  <c r="M7" i="1" s="1"/>
  <c r="K8" i="1"/>
  <c r="F38" i="1"/>
  <c r="M10" i="1" l="1"/>
  <c r="S7" i="1"/>
  <c r="M31" i="1"/>
  <c r="M22" i="1"/>
  <c r="F37" i="1" s="1"/>
  <c r="M17" i="1"/>
  <c r="E36" i="1"/>
  <c r="G35" i="1"/>
  <c r="E38" i="1"/>
  <c r="G37" i="1"/>
  <c r="Q8" i="1"/>
  <c r="F35" i="1"/>
  <c r="E35" i="1"/>
  <c r="Q7" i="1"/>
  <c r="E37" i="1"/>
  <c r="M24" i="1" l="1"/>
  <c r="E41" i="1"/>
  <c r="F36" i="1"/>
  <c r="G36" i="1"/>
  <c r="G38" i="1"/>
  <c r="E42" i="1" s="1"/>
  <c r="S8" i="1"/>
  <c r="S9" i="1"/>
  <c r="E40" i="1" l="1"/>
  <c r="F42" i="1" s="1"/>
  <c r="AH6" i="1"/>
  <c r="AI8" i="1" s="1"/>
  <c r="F40" i="1" l="1"/>
  <c r="F41" i="1"/>
</calcChain>
</file>

<file path=xl/sharedStrings.xml><?xml version="1.0" encoding="utf-8"?>
<sst xmlns="http://schemas.openxmlformats.org/spreadsheetml/2006/main" count="93" uniqueCount="39">
  <si>
    <t>Kode</t>
  </si>
  <si>
    <t>Nama</t>
  </si>
  <si>
    <t>A1</t>
  </si>
  <si>
    <t>A2</t>
  </si>
  <si>
    <t>A3</t>
  </si>
  <si>
    <t>Alternatif 1</t>
  </si>
  <si>
    <t>Alternatif 2</t>
  </si>
  <si>
    <t>Alternatif 3</t>
  </si>
  <si>
    <t>C1</t>
  </si>
  <si>
    <t>C2</t>
  </si>
  <si>
    <t>C3</t>
  </si>
  <si>
    <t>Kriteria 2</t>
  </si>
  <si>
    <t>Kriteria 1</t>
  </si>
  <si>
    <t>Kriteria 3</t>
  </si>
  <si>
    <t>#</t>
  </si>
  <si>
    <t>Total</t>
  </si>
  <si>
    <t>Ordo matriks</t>
  </si>
  <si>
    <t>Ratio index</t>
  </si>
  <si>
    <t>0.58</t>
  </si>
  <si>
    <t>0.9</t>
  </si>
  <si>
    <t>1.12</t>
  </si>
  <si>
    <t>1.24</t>
  </si>
  <si>
    <t>1.32</t>
  </si>
  <si>
    <t>1.41</t>
  </si>
  <si>
    <t>1.46</t>
  </si>
  <si>
    <t>1.49</t>
  </si>
  <si>
    <t>Consistency Index</t>
  </si>
  <si>
    <t>Consistency Ratio</t>
  </si>
  <si>
    <t>Ratio Index</t>
  </si>
  <si>
    <t>Langkah 1</t>
  </si>
  <si>
    <t>Langkah 1b</t>
  </si>
  <si>
    <t>Langkah1c</t>
  </si>
  <si>
    <t>Langkah 1d</t>
  </si>
  <si>
    <t>Langkah 2a</t>
  </si>
  <si>
    <t>Langkah 2b</t>
  </si>
  <si>
    <t>Langkah2c</t>
  </si>
  <si>
    <t>Langkah 3</t>
  </si>
  <si>
    <t>Hasil Akhir</t>
  </si>
  <si>
    <t>Prioritas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</si>
</sst>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_);_(@_)"/>
    <numFmt numFmtId="165" formatCode="_(* #,##0.000_);_(* \(#,##0.000\);_(* &quot;-&quot;???_);_(@_)"/>
    <numFmt numFmtId="166" formatCode="0.000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3" applyNumberFormat="0" applyAlignment="0" applyProtection="0"/>
    <xf numFmtId="0" fontId="6" fillId="6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1" xfId="0" applyFill="1" applyBorder="1"/>
    <xf numFmtId="164" fontId="0" fillId="0" borderId="1" xfId="0" applyNumberFormat="1" applyBorder="1"/>
    <xf numFmtId="0" fontId="0" fillId="0" borderId="2" xfId="0" applyFill="1" applyBorder="1"/>
    <xf numFmtId="164" fontId="0" fillId="0" borderId="2" xfId="0" applyNumberFormat="1" applyBorder="1"/>
    <xf numFmtId="165" fontId="0" fillId="0" borderId="1" xfId="0" applyNumberFormat="1" applyBorder="1"/>
    <xf numFmtId="0" fontId="2" fillId="0" borderId="0" xfId="0" applyFont="1"/>
    <xf numFmtId="164" fontId="2" fillId="0" borderId="0" xfId="0" applyNumberFormat="1" applyFont="1" applyFill="1" applyBorder="1"/>
    <xf numFmtId="0" fontId="0" fillId="2" borderId="1" xfId="0" applyFill="1" applyBorder="1"/>
    <xf numFmtId="164" fontId="0" fillId="0" borderId="0" xfId="0" applyNumberFormat="1"/>
    <xf numFmtId="164" fontId="3" fillId="3" borderId="1" xfId="2" applyNumberFormat="1" applyBorder="1"/>
    <xf numFmtId="164" fontId="4" fillId="4" borderId="1" xfId="3" applyNumberFormat="1" applyBorder="1"/>
    <xf numFmtId="166" fontId="5" fillId="5" borderId="3" xfId="4" applyNumberFormat="1"/>
    <xf numFmtId="164" fontId="6" fillId="6" borderId="1" xfId="5" applyNumberFormat="1" applyBorder="1"/>
    <xf numFmtId="43" fontId="0" fillId="0" borderId="1" xfId="0" applyNumberFormat="1" applyBorder="1"/>
  </cellXfs>
  <cellStyles count="6">
    <cellStyle name="Accent4" xfId="5" builtinId="41"/>
    <cellStyle name="Calculation" xfId="4" builtinId="22"/>
    <cellStyle name="Comma [0]" xfId="1" builtinId="6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abSelected="1" topLeftCell="A19" workbookViewId="0">
      <selection activeCell="S14" sqref="S14"/>
    </sheetView>
  </sheetViews>
  <sheetFormatPr defaultRowHeight="14.4" x14ac:dyDescent="0.3"/>
  <cols>
    <col min="1" max="1" width="5.109375" bestFit="1" customWidth="1"/>
    <col min="2" max="2" width="10.109375" bestFit="1" customWidth="1"/>
    <col min="4" max="4" width="9.109375" bestFit="1" customWidth="1"/>
    <col min="5" max="6" width="6.6640625" bestFit="1" customWidth="1"/>
    <col min="7" max="7" width="7.6640625" bestFit="1" customWidth="1"/>
    <col min="9" max="9" width="10.109375" bestFit="1" customWidth="1"/>
    <col min="10" max="12" width="6.6640625" bestFit="1" customWidth="1"/>
    <col min="13" max="13" width="7.77734375" bestFit="1" customWidth="1"/>
    <col min="15" max="15" width="9.5546875" bestFit="1" customWidth="1"/>
    <col min="16" max="19" width="6.6640625" bestFit="1" customWidth="1"/>
    <col min="21" max="21" width="11.5546875" bestFit="1" customWidth="1"/>
    <col min="22" max="23" width="2" bestFit="1" customWidth="1"/>
    <col min="24" max="24" width="4.5546875" bestFit="1" customWidth="1"/>
    <col min="25" max="25" width="3.5546875" bestFit="1" customWidth="1"/>
    <col min="26" max="31" width="4.5546875" bestFit="1" customWidth="1"/>
    <col min="33" max="33" width="15.6640625" bestFit="1" customWidth="1"/>
    <col min="34" max="34" width="6.6640625" bestFit="1" customWidth="1"/>
    <col min="35" max="35" width="8.77734375" bestFit="1" customWidth="1"/>
  </cols>
  <sheetData>
    <row r="1" spans="1:35" x14ac:dyDescent="0.3">
      <c r="A1" s="1" t="s">
        <v>0</v>
      </c>
      <c r="B1" s="1" t="s">
        <v>1</v>
      </c>
    </row>
    <row r="2" spans="1:35" x14ac:dyDescent="0.3">
      <c r="A2" s="1" t="s">
        <v>2</v>
      </c>
      <c r="B2" s="1" t="s">
        <v>5</v>
      </c>
    </row>
    <row r="3" spans="1:35" x14ac:dyDescent="0.3">
      <c r="A3" s="1" t="s">
        <v>3</v>
      </c>
      <c r="B3" s="1" t="s">
        <v>6</v>
      </c>
    </row>
    <row r="4" spans="1:35" x14ac:dyDescent="0.3">
      <c r="A4" s="1" t="s">
        <v>4</v>
      </c>
      <c r="B4" s="1" t="s">
        <v>7</v>
      </c>
    </row>
    <row r="5" spans="1:35" x14ac:dyDescent="0.3">
      <c r="D5" t="s">
        <v>29</v>
      </c>
      <c r="I5" t="s">
        <v>30</v>
      </c>
      <c r="O5" t="s">
        <v>31</v>
      </c>
      <c r="AG5" t="s">
        <v>32</v>
      </c>
    </row>
    <row r="6" spans="1:35" x14ac:dyDescent="0.3">
      <c r="A6" s="1" t="s">
        <v>0</v>
      </c>
      <c r="B6" s="1" t="s">
        <v>1</v>
      </c>
      <c r="D6" s="1" t="s">
        <v>14</v>
      </c>
      <c r="E6" s="1" t="s">
        <v>8</v>
      </c>
      <c r="F6" s="1" t="s">
        <v>9</v>
      </c>
      <c r="G6" s="1" t="s">
        <v>10</v>
      </c>
      <c r="I6" s="1" t="s">
        <v>14</v>
      </c>
      <c r="J6" s="1" t="str">
        <f>E6</f>
        <v>C1</v>
      </c>
      <c r="K6" s="1" t="str">
        <f t="shared" ref="K6:L6" si="0">F6</f>
        <v>C2</v>
      </c>
      <c r="L6" s="1" t="str">
        <f t="shared" si="0"/>
        <v>C3</v>
      </c>
      <c r="M6" s="1" t="s">
        <v>38</v>
      </c>
      <c r="O6" s="1" t="s">
        <v>14</v>
      </c>
      <c r="P6" s="1" t="str">
        <f>J6</f>
        <v>C1</v>
      </c>
      <c r="Q6" s="1" t="str">
        <f t="shared" ref="Q6:R6" si="1">K6</f>
        <v>C2</v>
      </c>
      <c r="R6" s="1" t="str">
        <f t="shared" si="1"/>
        <v>C3</v>
      </c>
      <c r="S6" s="1" t="s">
        <v>15</v>
      </c>
      <c r="U6" s="1" t="s">
        <v>16</v>
      </c>
      <c r="V6" s="1">
        <v>1</v>
      </c>
      <c r="W6" s="1">
        <v>2</v>
      </c>
      <c r="X6" s="1">
        <v>3</v>
      </c>
      <c r="Y6" s="1">
        <v>4</v>
      </c>
      <c r="Z6" s="1">
        <v>5</v>
      </c>
      <c r="AA6" s="1">
        <v>6</v>
      </c>
      <c r="AB6" s="1">
        <v>7</v>
      </c>
      <c r="AC6" s="1">
        <v>8</v>
      </c>
      <c r="AD6" s="1">
        <v>9</v>
      </c>
      <c r="AE6" s="1">
        <v>10</v>
      </c>
      <c r="AG6" s="1" t="s">
        <v>26</v>
      </c>
      <c r="AH6" s="7">
        <f>((SUM(S7:S9)/COUNT(S7:S9))-COUNT(S7:S9))/(COUNT(S7:S9)-1)</f>
        <v>1.9357340479733365E-2</v>
      </c>
    </row>
    <row r="7" spans="1:35" x14ac:dyDescent="0.3">
      <c r="A7" s="1" t="s">
        <v>8</v>
      </c>
      <c r="B7" s="1" t="s">
        <v>12</v>
      </c>
      <c r="D7" s="1" t="s">
        <v>8</v>
      </c>
      <c r="E7" s="2">
        <v>1</v>
      </c>
      <c r="F7" s="2">
        <v>3</v>
      </c>
      <c r="G7" s="2">
        <v>5</v>
      </c>
      <c r="I7" s="1" t="str">
        <f>D7</f>
        <v>C1</v>
      </c>
      <c r="J7" s="2">
        <f>E7/E$10</f>
        <v>0.65217391304347827</v>
      </c>
      <c r="K7" s="2">
        <f t="shared" ref="K7:L9" si="2">F7/F$10</f>
        <v>0.6923076923076924</v>
      </c>
      <c r="L7" s="2">
        <f t="shared" si="2"/>
        <v>0.55555555555555558</v>
      </c>
      <c r="M7" s="13">
        <f>AVERAGE(J7:L7)</f>
        <v>0.63334572030224201</v>
      </c>
      <c r="O7" s="1" t="str">
        <f>I7</f>
        <v>C1</v>
      </c>
      <c r="P7" s="2">
        <f>J7</f>
        <v>0.65217391304347827</v>
      </c>
      <c r="Q7" s="2">
        <f t="shared" ref="Q7:R7" si="3">K7</f>
        <v>0.6923076923076924</v>
      </c>
      <c r="R7" s="2">
        <f t="shared" si="3"/>
        <v>0.55555555555555558</v>
      </c>
      <c r="S7" s="15">
        <f>MMULT(E7:G7,$M$7:$M$9)/M7</f>
        <v>3.0719734011343633</v>
      </c>
      <c r="U7" s="1" t="s">
        <v>17</v>
      </c>
      <c r="V7" s="1">
        <v>0</v>
      </c>
      <c r="W7" s="1">
        <v>0</v>
      </c>
      <c r="X7" s="1" t="s">
        <v>18</v>
      </c>
      <c r="Y7" s="1" t="s">
        <v>19</v>
      </c>
      <c r="Z7" s="1" t="s">
        <v>20</v>
      </c>
      <c r="AA7" s="1" t="s">
        <v>21</v>
      </c>
      <c r="AB7" s="1" t="s">
        <v>22</v>
      </c>
      <c r="AC7" s="1" t="s">
        <v>23</v>
      </c>
      <c r="AD7" s="1" t="s">
        <v>24</v>
      </c>
      <c r="AE7" s="1" t="s">
        <v>25</v>
      </c>
      <c r="AG7" s="1" t="s">
        <v>28</v>
      </c>
      <c r="AH7" s="1">
        <f>0.58</f>
        <v>0.57999999999999996</v>
      </c>
    </row>
    <row r="8" spans="1:35" x14ac:dyDescent="0.3">
      <c r="A8" s="1" t="s">
        <v>9</v>
      </c>
      <c r="B8" s="1" t="s">
        <v>11</v>
      </c>
      <c r="D8" s="1" t="s">
        <v>9</v>
      </c>
      <c r="E8" s="2">
        <f>1/F7</f>
        <v>0.33333333333333331</v>
      </c>
      <c r="F8" s="2">
        <v>1</v>
      </c>
      <c r="G8" s="2">
        <v>3</v>
      </c>
      <c r="I8" s="1" t="str">
        <f t="shared" ref="I8:I9" si="4">D8</f>
        <v>C2</v>
      </c>
      <c r="J8" s="2">
        <f t="shared" ref="J8:J9" si="5">E8/E$10</f>
        <v>0.21739130434782608</v>
      </c>
      <c r="K8" s="2">
        <f t="shared" si="2"/>
        <v>0.23076923076923078</v>
      </c>
      <c r="L8" s="2">
        <f t="shared" si="2"/>
        <v>0.33333333333333331</v>
      </c>
      <c r="M8" s="13">
        <f t="shared" ref="M8:M9" si="6">AVERAGE(J8:L8)</f>
        <v>0.26049795615013011</v>
      </c>
      <c r="O8" s="1" t="str">
        <f t="shared" ref="O8:O9" si="7">I8</f>
        <v>C2</v>
      </c>
      <c r="P8" s="2">
        <f t="shared" ref="P8:P9" si="8">J8</f>
        <v>0.21739130434782608</v>
      </c>
      <c r="Q8" s="2">
        <f t="shared" ref="Q8:Q9" si="9">K8</f>
        <v>0.23076923076923078</v>
      </c>
      <c r="R8" s="2">
        <f t="shared" ref="R8:R9" si="10">L8</f>
        <v>0.33333333333333331</v>
      </c>
      <c r="S8" s="15">
        <f t="shared" ref="S8:S9" si="11">MMULT(E8:G8,$M$7:$M$9)/M8</f>
        <v>3.0329687747662071</v>
      </c>
      <c r="AG8" s="1" t="s">
        <v>27</v>
      </c>
      <c r="AH8" s="16">
        <f>AH6/AH7</f>
        <v>3.3374724965057528E-2</v>
      </c>
      <c r="AI8" t="str">
        <f>IF(AH8&gt;0.1,"Tidak Konsisten","Konsisten")</f>
        <v>Konsisten</v>
      </c>
    </row>
    <row r="9" spans="1:35" x14ac:dyDescent="0.3">
      <c r="A9" s="1" t="s">
        <v>10</v>
      </c>
      <c r="B9" s="1" t="s">
        <v>13</v>
      </c>
      <c r="D9" s="1" t="s">
        <v>10</v>
      </c>
      <c r="E9" s="2">
        <f>1/G7</f>
        <v>0.2</v>
      </c>
      <c r="F9" s="2">
        <f>1/G8</f>
        <v>0.33333333333333331</v>
      </c>
      <c r="G9" s="2">
        <v>1</v>
      </c>
      <c r="I9" s="1" t="str">
        <f t="shared" si="4"/>
        <v>C3</v>
      </c>
      <c r="J9" s="2">
        <f t="shared" si="5"/>
        <v>0.13043478260869568</v>
      </c>
      <c r="K9" s="2">
        <f t="shared" si="2"/>
        <v>7.6923076923076927E-2</v>
      </c>
      <c r="L9" s="2">
        <f t="shared" si="2"/>
        <v>0.1111111111111111</v>
      </c>
      <c r="M9" s="13">
        <f t="shared" si="6"/>
        <v>0.1061563235476279</v>
      </c>
      <c r="O9" s="1" t="str">
        <f t="shared" si="7"/>
        <v>C3</v>
      </c>
      <c r="P9" s="2">
        <f t="shared" si="8"/>
        <v>0.13043478260869568</v>
      </c>
      <c r="Q9" s="2">
        <f t="shared" si="9"/>
        <v>7.6923076923076927E-2</v>
      </c>
      <c r="R9" s="2">
        <f t="shared" si="10"/>
        <v>0.1111111111111111</v>
      </c>
      <c r="S9" s="15">
        <f t="shared" si="11"/>
        <v>3.0112018669778298</v>
      </c>
    </row>
    <row r="10" spans="1:35" x14ac:dyDescent="0.3">
      <c r="D10" s="3" t="s">
        <v>15</v>
      </c>
      <c r="E10" s="4">
        <f>SUM(E7:E9)</f>
        <v>1.5333333333333332</v>
      </c>
      <c r="F10" s="4">
        <f t="shared" ref="F10:G10" si="12">SUM(F7:F9)</f>
        <v>4.333333333333333</v>
      </c>
      <c r="G10" s="4">
        <f t="shared" si="12"/>
        <v>9</v>
      </c>
      <c r="I10" s="5"/>
      <c r="J10" s="6"/>
      <c r="K10" s="6"/>
      <c r="L10" s="6"/>
      <c r="M10" s="11">
        <f>SUM(M7:M9)</f>
        <v>1</v>
      </c>
    </row>
    <row r="12" spans="1:35" x14ac:dyDescent="0.3">
      <c r="B12" t="s">
        <v>33</v>
      </c>
      <c r="D12" t="s">
        <v>12</v>
      </c>
    </row>
    <row r="13" spans="1:35" x14ac:dyDescent="0.3">
      <c r="D13" s="1" t="s">
        <v>14</v>
      </c>
      <c r="E13" s="1" t="s">
        <v>2</v>
      </c>
      <c r="F13" s="1" t="s">
        <v>3</v>
      </c>
      <c r="G13" s="1" t="s">
        <v>4</v>
      </c>
      <c r="I13" s="1" t="s">
        <v>14</v>
      </c>
      <c r="J13" s="1" t="str">
        <f>E13</f>
        <v>A1</v>
      </c>
      <c r="K13" s="1" t="str">
        <f t="shared" ref="K13" si="13">F13</f>
        <v>A2</v>
      </c>
      <c r="L13" s="1" t="str">
        <f t="shared" ref="L13" si="14">G13</f>
        <v>A3</v>
      </c>
      <c r="M13" s="1" t="s">
        <v>38</v>
      </c>
    </row>
    <row r="14" spans="1:35" x14ac:dyDescent="0.3">
      <c r="D14" s="1" t="s">
        <v>2</v>
      </c>
      <c r="E14" s="2">
        <v>1</v>
      </c>
      <c r="F14" s="2">
        <v>2</v>
      </c>
      <c r="G14" s="2">
        <v>3</v>
      </c>
      <c r="I14" s="1" t="str">
        <f>D14</f>
        <v>A1</v>
      </c>
      <c r="J14" s="2">
        <f>E14/E$17</f>
        <v>0.54545454545454553</v>
      </c>
      <c r="K14" s="2">
        <f t="shared" ref="K14:L14" si="15">F14/F$17</f>
        <v>0.5714285714285714</v>
      </c>
      <c r="L14" s="2">
        <f t="shared" si="15"/>
        <v>0.5</v>
      </c>
      <c r="M14" s="12">
        <f>AVERAGE(J14:L14)</f>
        <v>0.53896103896103897</v>
      </c>
    </row>
    <row r="15" spans="1:35" x14ac:dyDescent="0.3">
      <c r="D15" s="1" t="s">
        <v>3</v>
      </c>
      <c r="E15" s="2">
        <f>1/F14</f>
        <v>0.5</v>
      </c>
      <c r="F15" s="2">
        <v>1</v>
      </c>
      <c r="G15" s="2">
        <v>2</v>
      </c>
      <c r="I15" s="1" t="str">
        <f t="shared" ref="I15:I16" si="16">D15</f>
        <v>A2</v>
      </c>
      <c r="J15" s="2">
        <f t="shared" ref="J15:J16" si="17">E15/E$17</f>
        <v>0.27272727272727276</v>
      </c>
      <c r="K15" s="2">
        <f t="shared" ref="K15:K16" si="18">F15/F$17</f>
        <v>0.2857142857142857</v>
      </c>
      <c r="L15" s="2">
        <f t="shared" ref="L15:L16" si="19">G15/G$17</f>
        <v>0.33333333333333331</v>
      </c>
      <c r="M15" s="12">
        <f t="shared" ref="M15:M16" si="20">AVERAGE(J15:L15)</f>
        <v>0.29725829725829728</v>
      </c>
    </row>
    <row r="16" spans="1:35" x14ac:dyDescent="0.3">
      <c r="D16" s="1" t="s">
        <v>4</v>
      </c>
      <c r="E16" s="2">
        <f>1/G14</f>
        <v>0.33333333333333331</v>
      </c>
      <c r="F16" s="2">
        <f>1/G15</f>
        <v>0.5</v>
      </c>
      <c r="G16" s="2">
        <v>1</v>
      </c>
      <c r="I16" s="1" t="str">
        <f t="shared" si="16"/>
        <v>A3</v>
      </c>
      <c r="J16" s="2">
        <f t="shared" si="17"/>
        <v>0.18181818181818182</v>
      </c>
      <c r="K16" s="2">
        <f t="shared" si="18"/>
        <v>0.14285714285714285</v>
      </c>
      <c r="L16" s="2">
        <f t="shared" si="19"/>
        <v>0.16666666666666666</v>
      </c>
      <c r="M16" s="12">
        <f t="shared" si="20"/>
        <v>0.16378066378066378</v>
      </c>
    </row>
    <row r="17" spans="2:13" x14ac:dyDescent="0.3">
      <c r="D17" s="3" t="s">
        <v>15</v>
      </c>
      <c r="E17" s="4">
        <f>SUM(E14:E16)</f>
        <v>1.8333333333333333</v>
      </c>
      <c r="F17" s="4">
        <f t="shared" ref="F17" si="21">SUM(F14:F16)</f>
        <v>3.5</v>
      </c>
      <c r="G17" s="4">
        <f t="shared" ref="G17" si="22">SUM(G14:G16)</f>
        <v>6</v>
      </c>
      <c r="M17" s="11">
        <f>SUM(M14:M16)</f>
        <v>1</v>
      </c>
    </row>
    <row r="19" spans="2:13" x14ac:dyDescent="0.3">
      <c r="B19" t="s">
        <v>34</v>
      </c>
      <c r="D19" t="s">
        <v>11</v>
      </c>
    </row>
    <row r="20" spans="2:13" x14ac:dyDescent="0.3">
      <c r="D20" s="1" t="s">
        <v>14</v>
      </c>
      <c r="E20" s="1" t="s">
        <v>2</v>
      </c>
      <c r="F20" s="1" t="s">
        <v>3</v>
      </c>
      <c r="G20" s="1" t="s">
        <v>4</v>
      </c>
      <c r="I20" s="1" t="s">
        <v>14</v>
      </c>
      <c r="J20" s="1" t="str">
        <f>E20</f>
        <v>A1</v>
      </c>
      <c r="K20" s="1" t="str">
        <f t="shared" ref="K20" si="23">F20</f>
        <v>A2</v>
      </c>
      <c r="L20" s="1" t="str">
        <f t="shared" ref="L20" si="24">G20</f>
        <v>A3</v>
      </c>
      <c r="M20" s="1" t="s">
        <v>38</v>
      </c>
    </row>
    <row r="21" spans="2:13" x14ac:dyDescent="0.3">
      <c r="D21" s="1" t="s">
        <v>2</v>
      </c>
      <c r="E21" s="2">
        <v>1</v>
      </c>
      <c r="F21" s="2">
        <v>4</v>
      </c>
      <c r="G21" s="2">
        <v>7</v>
      </c>
      <c r="I21" s="1" t="str">
        <f>D21</f>
        <v>A1</v>
      </c>
      <c r="J21" s="2">
        <f>E21/E$24</f>
        <v>0.71794871794871795</v>
      </c>
      <c r="K21" s="2">
        <f t="shared" ref="K21:L23" si="25">F21/F$24</f>
        <v>0.76190476190476186</v>
      </c>
      <c r="L21" s="2">
        <f t="shared" si="25"/>
        <v>0.58333333333333337</v>
      </c>
      <c r="M21" s="12">
        <f>AVERAGE(J21:L21)</f>
        <v>0.68772893772893784</v>
      </c>
    </row>
    <row r="22" spans="2:13" x14ac:dyDescent="0.3">
      <c r="D22" s="1" t="s">
        <v>3</v>
      </c>
      <c r="E22" s="2">
        <f>1/F21</f>
        <v>0.25</v>
      </c>
      <c r="F22" s="2">
        <v>1</v>
      </c>
      <c r="G22" s="2">
        <v>4</v>
      </c>
      <c r="I22" s="1" t="str">
        <f t="shared" ref="I22:I23" si="26">D22</f>
        <v>A2</v>
      </c>
      <c r="J22" s="2">
        <f t="shared" ref="J22:J23" si="27">E22/E$24</f>
        <v>0.17948717948717949</v>
      </c>
      <c r="K22" s="2">
        <f t="shared" si="25"/>
        <v>0.19047619047619047</v>
      </c>
      <c r="L22" s="2">
        <f t="shared" si="25"/>
        <v>0.33333333333333331</v>
      </c>
      <c r="M22" s="12">
        <f t="shared" ref="M22:M23" si="28">AVERAGE(J22:L22)</f>
        <v>0.2344322344322344</v>
      </c>
    </row>
    <row r="23" spans="2:13" x14ac:dyDescent="0.3">
      <c r="D23" s="1" t="s">
        <v>4</v>
      </c>
      <c r="E23" s="2">
        <f>1/G21</f>
        <v>0.14285714285714285</v>
      </c>
      <c r="F23" s="2">
        <f>1/G22</f>
        <v>0.25</v>
      </c>
      <c r="G23" s="2">
        <v>1</v>
      </c>
      <c r="I23" s="1" t="str">
        <f t="shared" si="26"/>
        <v>A3</v>
      </c>
      <c r="J23" s="2">
        <f t="shared" si="27"/>
        <v>0.10256410256410256</v>
      </c>
      <c r="K23" s="2">
        <f t="shared" si="25"/>
        <v>4.7619047619047616E-2</v>
      </c>
      <c r="L23" s="2">
        <f t="shared" si="25"/>
        <v>8.3333333333333329E-2</v>
      </c>
      <c r="M23" s="12">
        <f t="shared" si="28"/>
        <v>7.783882783882784E-2</v>
      </c>
    </row>
    <row r="24" spans="2:13" x14ac:dyDescent="0.3">
      <c r="D24" s="3" t="s">
        <v>15</v>
      </c>
      <c r="E24" s="4">
        <f>SUM(E21:E23)</f>
        <v>1.3928571428571428</v>
      </c>
      <c r="F24" s="4">
        <f t="shared" ref="F24" si="29">SUM(F21:F23)</f>
        <v>5.25</v>
      </c>
      <c r="G24" s="4">
        <f t="shared" ref="G24" si="30">SUM(G21:G23)</f>
        <v>12</v>
      </c>
      <c r="M24" s="11">
        <f>SUM(M21:M23)</f>
        <v>1</v>
      </c>
    </row>
    <row r="26" spans="2:13" x14ac:dyDescent="0.3">
      <c r="B26" t="s">
        <v>35</v>
      </c>
      <c r="D26" t="s">
        <v>13</v>
      </c>
    </row>
    <row r="27" spans="2:13" x14ac:dyDescent="0.3">
      <c r="D27" s="1" t="s">
        <v>14</v>
      </c>
      <c r="E27" s="1" t="s">
        <v>2</v>
      </c>
      <c r="F27" s="1" t="s">
        <v>3</v>
      </c>
      <c r="G27" s="1" t="s">
        <v>4</v>
      </c>
      <c r="I27" s="1" t="s">
        <v>14</v>
      </c>
      <c r="J27" s="1" t="str">
        <f>E27</f>
        <v>A1</v>
      </c>
      <c r="K27" s="1" t="str">
        <f t="shared" ref="K27" si="31">F27</f>
        <v>A2</v>
      </c>
      <c r="L27" s="1" t="str">
        <f t="shared" ref="L27" si="32">G27</f>
        <v>A3</v>
      </c>
      <c r="M27" s="1" t="s">
        <v>38</v>
      </c>
    </row>
    <row r="28" spans="2:13" x14ac:dyDescent="0.3">
      <c r="D28" s="1" t="s">
        <v>2</v>
      </c>
      <c r="E28" s="2">
        <v>1</v>
      </c>
      <c r="F28" s="2">
        <v>0.33333333333333331</v>
      </c>
      <c r="G28" s="2">
        <v>0.2</v>
      </c>
      <c r="I28" s="1" t="str">
        <f>D28</f>
        <v>A1</v>
      </c>
      <c r="J28" s="2">
        <f>E28/E$31</f>
        <v>0.1111111111111111</v>
      </c>
      <c r="K28" s="2">
        <f t="shared" ref="K28:L30" si="33">F28/F$31</f>
        <v>7.6923076923076927E-2</v>
      </c>
      <c r="L28" s="2">
        <f t="shared" si="33"/>
        <v>0.13043478260869568</v>
      </c>
      <c r="M28" s="12">
        <f>AVERAGE(J28:L28)</f>
        <v>0.1061563235476279</v>
      </c>
    </row>
    <row r="29" spans="2:13" x14ac:dyDescent="0.3">
      <c r="D29" s="1" t="s">
        <v>3</v>
      </c>
      <c r="E29" s="2">
        <f>1/F28</f>
        <v>3</v>
      </c>
      <c r="F29" s="2">
        <v>1</v>
      </c>
      <c r="G29" s="2">
        <v>0.33333333333333331</v>
      </c>
      <c r="I29" s="1" t="str">
        <f t="shared" ref="I29:I30" si="34">D29</f>
        <v>A2</v>
      </c>
      <c r="J29" s="2">
        <f t="shared" ref="J29:J30" si="35">E29/E$31</f>
        <v>0.33333333333333331</v>
      </c>
      <c r="K29" s="2">
        <f t="shared" si="33"/>
        <v>0.23076923076923078</v>
      </c>
      <c r="L29" s="2">
        <f t="shared" si="33"/>
        <v>0.21739130434782608</v>
      </c>
      <c r="M29" s="12">
        <f t="shared" ref="M29:M30" si="36">AVERAGE(J29:L29)</f>
        <v>0.26049795615013005</v>
      </c>
    </row>
    <row r="30" spans="2:13" x14ac:dyDescent="0.3">
      <c r="D30" s="1" t="s">
        <v>4</v>
      </c>
      <c r="E30" s="2">
        <f>1/G28</f>
        <v>5</v>
      </c>
      <c r="F30" s="2">
        <f>1/G29</f>
        <v>3</v>
      </c>
      <c r="G30" s="2">
        <v>1</v>
      </c>
      <c r="I30" s="1" t="str">
        <f t="shared" si="34"/>
        <v>A3</v>
      </c>
      <c r="J30" s="2">
        <f t="shared" si="35"/>
        <v>0.55555555555555558</v>
      </c>
      <c r="K30" s="2">
        <f t="shared" si="33"/>
        <v>0.6923076923076924</v>
      </c>
      <c r="L30" s="2">
        <f t="shared" si="33"/>
        <v>0.65217391304347827</v>
      </c>
      <c r="M30" s="12">
        <f t="shared" si="36"/>
        <v>0.63334572030224201</v>
      </c>
    </row>
    <row r="31" spans="2:13" x14ac:dyDescent="0.3">
      <c r="D31" s="3" t="s">
        <v>15</v>
      </c>
      <c r="E31" s="4">
        <f>SUM(E28:E30)</f>
        <v>9</v>
      </c>
      <c r="F31" s="4">
        <f t="shared" ref="F31" si="37">SUM(F28:F30)</f>
        <v>4.333333333333333</v>
      </c>
      <c r="G31" s="4">
        <f t="shared" ref="G31" si="38">SUM(G28:G30)</f>
        <v>1.5333333333333332</v>
      </c>
      <c r="M31" s="11">
        <f>SUM(M28:M30)</f>
        <v>1</v>
      </c>
    </row>
    <row r="33" spans="2:7" x14ac:dyDescent="0.3">
      <c r="E33" s="8"/>
      <c r="F33" s="8"/>
      <c r="G33" s="9"/>
    </row>
    <row r="34" spans="2:7" x14ac:dyDescent="0.3">
      <c r="B34" t="s">
        <v>36</v>
      </c>
      <c r="D34" s="1" t="s">
        <v>14</v>
      </c>
      <c r="E34" s="1" t="s">
        <v>8</v>
      </c>
      <c r="F34" s="1" t="s">
        <v>9</v>
      </c>
      <c r="G34" s="1" t="s">
        <v>10</v>
      </c>
    </row>
    <row r="35" spans="2:7" x14ac:dyDescent="0.3">
      <c r="D35" s="1"/>
      <c r="E35" s="13">
        <f>M7</f>
        <v>0.63334572030224201</v>
      </c>
      <c r="F35" s="13">
        <f>M8</f>
        <v>0.26049795615013011</v>
      </c>
      <c r="G35" s="13">
        <f>M9</f>
        <v>0.1061563235476279</v>
      </c>
    </row>
    <row r="36" spans="2:7" x14ac:dyDescent="0.3">
      <c r="D36" s="1" t="s">
        <v>2</v>
      </c>
      <c r="E36" s="12">
        <f>M14</f>
        <v>0.53896103896103897</v>
      </c>
      <c r="F36" s="12">
        <f>M21</f>
        <v>0.68772893772893784</v>
      </c>
      <c r="G36" s="12">
        <f>M28</f>
        <v>0.1061563235476279</v>
      </c>
    </row>
    <row r="37" spans="2:7" x14ac:dyDescent="0.3">
      <c r="D37" s="1" t="s">
        <v>3</v>
      </c>
      <c r="E37" s="12">
        <f t="shared" ref="E37:E38" si="39">M15</f>
        <v>0.29725829725829728</v>
      </c>
      <c r="F37" s="12">
        <f t="shared" ref="F37:F38" si="40">M22</f>
        <v>0.2344322344322344</v>
      </c>
      <c r="G37" s="12">
        <f t="shared" ref="G37:G38" si="41">M29</f>
        <v>0.26049795615013005</v>
      </c>
    </row>
    <row r="38" spans="2:7" x14ac:dyDescent="0.3">
      <c r="D38" s="1" t="s">
        <v>4</v>
      </c>
      <c r="E38" s="12">
        <f t="shared" si="39"/>
        <v>0.16378066378066378</v>
      </c>
      <c r="F38" s="12">
        <f t="shared" si="40"/>
        <v>7.783882783882784E-2</v>
      </c>
      <c r="G38" s="12">
        <f t="shared" si="41"/>
        <v>0.63334572030224201</v>
      </c>
    </row>
    <row r="40" spans="2:7" x14ac:dyDescent="0.3">
      <c r="B40" t="s">
        <v>37</v>
      </c>
      <c r="D40" s="1" t="s">
        <v>2</v>
      </c>
      <c r="E40" s="14">
        <f>E36*$E$35+F36*$F$35+G36*$G$35</f>
        <v>0.531769815128461</v>
      </c>
      <c r="F40" s="10">
        <f>RANK(E40,$E$40:$E$42)</f>
        <v>1</v>
      </c>
    </row>
    <row r="41" spans="2:7" x14ac:dyDescent="0.3">
      <c r="D41" s="1" t="s">
        <v>3</v>
      </c>
      <c r="E41" s="14">
        <f>E37*$E$35+F37*$F$35+G37*$G$35</f>
        <v>0.27698989363474846</v>
      </c>
      <c r="F41" s="10">
        <f t="shared" ref="F41:F42" si="42">RANK(E41,$E$40:$E$42)</f>
        <v>2</v>
      </c>
    </row>
    <row r="42" spans="2:7" x14ac:dyDescent="0.3">
      <c r="D42" s="1" t="s">
        <v>4</v>
      </c>
      <c r="E42" s="14">
        <f>E38*$E$35+F38*$F$35+G38*$G$35</f>
        <v>0.19124029123679057</v>
      </c>
      <c r="F42" s="10">
        <f t="shared" si="42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ahp_tugasakhir.id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2016-04-10T13:01:45Z</dcterms:created>
  <dcterms:modified xsi:type="dcterms:W3CDTF">2018-07-30T00:57:42Z</dcterms:modified>
</cp:coreProperties>
</file>