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<sst xmlns="http://schemas.openxmlformats.org/spreadsheetml/2006/main" count="38" uniqueCount="36">
  <si>
    <t>Sous-systeme</t>
  </si>
  <si>
    <t>Composant</t>
  </si>
  <si>
    <t>Masse (g)</t>
  </si>
  <si>
    <t>Volume (m^3)</t>
  </si>
  <si>
    <t>Element</t>
  </si>
  <si>
    <t>Individual mass (g)</t>
  </si>
  <si>
    <t>Number</t>
  </si>
  <si>
    <t>Volumic mass (kg/m^3)</t>
  </si>
  <si>
    <t>Mass (g)</t>
  </si>
  <si>
    <t>AOCS</t>
  </si>
  <si>
    <t>Isis magnetorquer board</t>
  </si>
  <si>
    <t>Side Frame</t>
  </si>
  <si>
    <t>IRIDIUM</t>
  </si>
  <si>
    <t>Iridium 9602</t>
  </si>
  <si>
    <t>Top frame (+X)</t>
  </si>
  <si>
    <t>COMS</t>
  </si>
  <si>
    <t>ISIS UHF-VHF full duplex transceiver</t>
  </si>
  <si>
    <t>Bottom frame (-X)</t>
  </si>
  <si>
    <t>OBDH</t>
  </si>
  <si>
    <t xml:space="preserve">OBC Ninano </t>
  </si>
  <si>
    <t>Short rib 80</t>
  </si>
  <si>
    <t>POWER</t>
  </si>
  <si>
    <t>Nanopower P31u (avec batterie)</t>
  </si>
  <si>
    <t>Short rib 73</t>
  </si>
  <si>
    <t>GRAVIMETRIE</t>
  </si>
  <si>
    <t>?</t>
  </si>
  <si>
    <t>Long rib 80</t>
  </si>
  <si>
    <t xml:space="preserve">GRAVIMETRIE </t>
  </si>
  <si>
    <t>GNSS Reciever</t>
  </si>
  <si>
    <t>Spacer 15 mm</t>
  </si>
  <si>
    <t>Rails</t>
  </si>
  <si>
    <t>Masse totale des payloads (g)</t>
  </si>
  <si>
    <t>Hinges</t>
  </si>
  <si>
    <t>Solar panels support</t>
  </si>
  <si>
    <t xml:space="preserve">Masse totale structure </t>
  </si>
  <si>
    <t>Volume total (m^3)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</si>
</sst>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>
      <color theme="1"/>
      <name val="Calibri"/>
    </font>
    <font>
      <color theme="1"/>
      <name val="&quot;Times New Roman&quot;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readingOrder="0"/>
    </xf>
    <xf borderId="1" fillId="2" fontId="1" numFmtId="0" xfId="0" applyAlignment="1" applyBorder="1" applyFill="1" applyFont="1">
      <alignment readingOrder="0"/>
    </xf>
    <xf borderId="1" fillId="2" fontId="1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1" fillId="0" fontId="3" numFmtId="0" xfId="0" applyAlignment="1" applyBorder="1" applyFont="1">
      <alignment horizontal="center" readingOrder="0" shrinkToFit="0" vertical="bottom" wrapText="1"/>
    </xf>
    <xf borderId="1" fillId="0" fontId="3" numFmtId="11" xfId="0" applyAlignment="1" applyBorder="1" applyFont="1" applyNumberFormat="1">
      <alignment horizontal="center" readingOrder="0" shrinkToFit="0" vertical="bottom" wrapText="1"/>
    </xf>
    <xf borderId="1" fillId="3" fontId="4" numFmtId="0" xfId="0" applyAlignment="1" applyBorder="1" applyFill="1" applyFont="1">
      <alignment readingOrder="0"/>
    </xf>
    <xf borderId="1" fillId="0" fontId="4" numFmtId="0" xfId="0" applyAlignment="1" applyBorder="1" applyFont="1">
      <alignment readingOrder="0"/>
    </xf>
    <xf borderId="1" fillId="0" fontId="4" numFmtId="0" xfId="0" applyAlignment="1" applyBorder="1" applyFont="1">
      <alignment readingOrder="0" vertical="bottom"/>
    </xf>
    <xf borderId="1" fillId="0" fontId="4" numFmtId="0" xfId="0" applyAlignment="1" applyBorder="1" applyFont="1">
      <alignment horizontal="right" vertical="bottom"/>
    </xf>
    <xf borderId="1" fillId="0" fontId="2" numFmtId="11" xfId="0" applyAlignment="1" applyBorder="1" applyFont="1" applyNumberFormat="1">
      <alignment horizontal="center" readingOrder="0" vertical="bottom"/>
    </xf>
    <xf borderId="1" fillId="0" fontId="2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horizontal="center" readingOrder="0" shrinkToFit="0" vertical="bottom" wrapText="0"/>
    </xf>
    <xf borderId="1" fillId="0" fontId="2" numFmtId="0" xfId="0" applyAlignment="1" applyBorder="1" applyFont="1">
      <alignment horizontal="left" readingOrder="0"/>
    </xf>
    <xf borderId="1" fillId="0" fontId="4" numFmtId="0" xfId="0" applyAlignment="1" applyBorder="1" applyFont="1">
      <alignment horizontal="center" readingOrder="0"/>
    </xf>
    <xf borderId="1" fillId="0" fontId="4" numFmtId="0" xfId="0" applyBorder="1" applyFont="1"/>
    <xf borderId="1" fillId="0" fontId="2" numFmtId="0" xfId="0" applyAlignment="1" applyBorder="1" applyFont="1">
      <alignment readingOrder="0"/>
    </xf>
    <xf borderId="1" fillId="0" fontId="4" numFmtId="11" xfId="0" applyAlignment="1" applyBorder="1" applyFont="1" applyNumberFormat="1">
      <alignment readingOrder="0"/>
    </xf>
    <xf borderId="1" fillId="0" fontId="4" numFmtId="11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8.29"/>
    <col customWidth="1" min="5" max="5" width="18.57"/>
    <col customWidth="1" min="6" max="6" width="18.71"/>
    <col customWidth="1" min="7" max="7" width="25.57"/>
    <col customWidth="1" min="8" max="8" width="26.71"/>
    <col customWidth="1" min="9" max="9" width="22.29"/>
    <col customWidth="1" min="10" max="10" width="17.57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F1" s="4" t="s">
        <v>4</v>
      </c>
      <c r="G1" s="4" t="s">
        <v>5</v>
      </c>
      <c r="H1" s="4" t="s">
        <v>6</v>
      </c>
      <c r="I1" s="5" t="s">
        <v>7</v>
      </c>
      <c r="J1" s="5" t="s">
        <v>8</v>
      </c>
      <c r="K1" s="4" t="s">
        <v>3</v>
      </c>
    </row>
    <row r="2">
      <c r="A2" s="6" t="s">
        <v>9</v>
      </c>
      <c r="B2" s="6" t="s">
        <v>10</v>
      </c>
      <c r="C2" s="7">
        <v>196.0</v>
      </c>
      <c r="D2" s="8">
        <v>7.188E-5</v>
      </c>
      <c r="F2" s="9" t="s">
        <v>11</v>
      </c>
      <c r="G2" s="10">
        <v>174.69</v>
      </c>
      <c r="H2" s="10">
        <v>4.0</v>
      </c>
      <c r="I2" s="11">
        <v>2710.0</v>
      </c>
      <c r="J2" s="12">
        <f t="shared" ref="J2:J12" si="1">G2*H2</f>
        <v>698.76</v>
      </c>
      <c r="K2" s="13">
        <f t="shared" ref="K2:K12" si="2">G2/I2</f>
        <v>0.06446125461</v>
      </c>
    </row>
    <row r="3">
      <c r="A3" s="6" t="s">
        <v>12</v>
      </c>
      <c r="B3" s="6" t="s">
        <v>13</v>
      </c>
      <c r="C3" s="14">
        <v>30.0</v>
      </c>
      <c r="D3" s="14">
        <v>0.0</v>
      </c>
      <c r="F3" s="9" t="s">
        <v>14</v>
      </c>
      <c r="G3" s="10">
        <v>69.0</v>
      </c>
      <c r="H3" s="10">
        <v>1.0</v>
      </c>
      <c r="I3" s="11">
        <v>2710.0</v>
      </c>
      <c r="J3" s="12">
        <f t="shared" si="1"/>
        <v>69</v>
      </c>
      <c r="K3" s="13">
        <f t="shared" si="2"/>
        <v>0.02546125461</v>
      </c>
    </row>
    <row r="4">
      <c r="A4" s="6" t="s">
        <v>15</v>
      </c>
      <c r="B4" s="6" t="s">
        <v>16</v>
      </c>
      <c r="C4" s="14">
        <v>75.0</v>
      </c>
      <c r="D4" s="13">
        <v>4.006E-5</v>
      </c>
      <c r="F4" s="9" t="s">
        <v>17</v>
      </c>
      <c r="G4" s="10">
        <v>65.0</v>
      </c>
      <c r="H4" s="10">
        <v>1.0</v>
      </c>
      <c r="I4" s="11">
        <v>2710.0</v>
      </c>
      <c r="J4" s="12">
        <f t="shared" si="1"/>
        <v>65</v>
      </c>
      <c r="K4" s="13">
        <f t="shared" si="2"/>
        <v>0.02398523985</v>
      </c>
    </row>
    <row r="5">
      <c r="A5" s="6" t="s">
        <v>18</v>
      </c>
      <c r="B5" s="15" t="s">
        <v>19</v>
      </c>
      <c r="C5" s="14">
        <v>120.0</v>
      </c>
      <c r="D5" s="13">
        <v>3.479E-5</v>
      </c>
      <c r="F5" s="9" t="s">
        <v>20</v>
      </c>
      <c r="G5" s="10">
        <v>5.58</v>
      </c>
      <c r="H5" s="10">
        <v>2.0</v>
      </c>
      <c r="I5" s="11">
        <v>2710.0</v>
      </c>
      <c r="J5" s="12">
        <f t="shared" si="1"/>
        <v>11.16</v>
      </c>
      <c r="K5" s="13">
        <f t="shared" si="2"/>
        <v>0.00205904059</v>
      </c>
    </row>
    <row r="6">
      <c r="A6" s="6" t="s">
        <v>21</v>
      </c>
      <c r="B6" s="16" t="s">
        <v>22</v>
      </c>
      <c r="C6" s="17">
        <v>200.0</v>
      </c>
      <c r="D6" s="13">
        <v>6.28E-5</v>
      </c>
      <c r="F6" s="9" t="s">
        <v>23</v>
      </c>
      <c r="G6" s="10">
        <v>5.42</v>
      </c>
      <c r="H6" s="10">
        <v>2.0</v>
      </c>
      <c r="I6" s="11">
        <v>2710.0</v>
      </c>
      <c r="J6" s="12">
        <f t="shared" si="1"/>
        <v>10.84</v>
      </c>
      <c r="K6" s="13">
        <f t="shared" si="2"/>
        <v>0.002</v>
      </c>
    </row>
    <row r="7">
      <c r="A7" s="18" t="s">
        <v>24</v>
      </c>
      <c r="B7" s="19" t="s">
        <v>25</v>
      </c>
      <c r="C7" s="19">
        <v>0.0</v>
      </c>
      <c r="D7" s="20"/>
      <c r="F7" s="9" t="s">
        <v>26</v>
      </c>
      <c r="G7" s="10">
        <v>12.87</v>
      </c>
      <c r="H7" s="10">
        <v>2.0</v>
      </c>
      <c r="I7" s="11">
        <v>2710.0</v>
      </c>
      <c r="J7" s="12">
        <f t="shared" si="1"/>
        <v>25.74</v>
      </c>
      <c r="K7" s="13">
        <f t="shared" si="2"/>
        <v>0.004749077491</v>
      </c>
    </row>
    <row r="8">
      <c r="A8" s="21" t="s">
        <v>27</v>
      </c>
      <c r="B8" s="10" t="s">
        <v>28</v>
      </c>
      <c r="C8" s="7">
        <v>61.0000000000004</v>
      </c>
      <c r="D8" s="22">
        <v>4.8975E-6</v>
      </c>
      <c r="F8" s="9" t="s">
        <v>23</v>
      </c>
      <c r="G8" s="10">
        <v>12.51</v>
      </c>
      <c r="H8" s="10">
        <v>2.0</v>
      </c>
      <c r="I8" s="11">
        <v>2710.0</v>
      </c>
      <c r="J8" s="12">
        <f t="shared" si="1"/>
        <v>25.02</v>
      </c>
      <c r="K8" s="13">
        <f t="shared" si="2"/>
        <v>0.004616236162</v>
      </c>
    </row>
    <row r="9">
      <c r="F9" s="10" t="s">
        <v>29</v>
      </c>
      <c r="G9" s="10">
        <v>0.67</v>
      </c>
      <c r="H9" s="10">
        <v>36.0</v>
      </c>
      <c r="I9" s="11">
        <v>2710.0</v>
      </c>
      <c r="J9" s="12">
        <f t="shared" si="1"/>
        <v>24.12</v>
      </c>
      <c r="K9" s="13">
        <f t="shared" si="2"/>
        <v>0.0002472324723</v>
      </c>
    </row>
    <row r="10">
      <c r="F10" s="10" t="s">
        <v>30</v>
      </c>
      <c r="G10" s="10">
        <v>7.0</v>
      </c>
      <c r="H10" s="10">
        <v>4.0</v>
      </c>
      <c r="I10" s="11">
        <v>2710.0</v>
      </c>
      <c r="J10" s="12">
        <f t="shared" si="1"/>
        <v>28</v>
      </c>
      <c r="K10" s="13">
        <f t="shared" si="2"/>
        <v>0.00258302583</v>
      </c>
    </row>
    <row r="11">
      <c r="B11" s="3" t="s">
        <v>31</v>
      </c>
      <c r="F11" s="10" t="s">
        <v>32</v>
      </c>
      <c r="G11" s="20"/>
      <c r="H11" s="10">
        <v>4.0</v>
      </c>
      <c r="I11" s="10">
        <v>2710.0</v>
      </c>
      <c r="J11" s="12">
        <f t="shared" si="1"/>
        <v>0</v>
      </c>
      <c r="K11" s="13">
        <f t="shared" si="2"/>
        <v>0</v>
      </c>
    </row>
    <row r="12">
      <c r="B12" s="20">
        <f>SUM(C1:C982)</f>
        <v>682</v>
      </c>
      <c r="F12" s="10" t="s">
        <v>33</v>
      </c>
      <c r="G12" s="20">
        <f>107</f>
        <v>107</v>
      </c>
      <c r="H12" s="10">
        <v>4.0</v>
      </c>
      <c r="I12" s="11">
        <v>2710.0</v>
      </c>
      <c r="J12" s="12">
        <f t="shared" si="1"/>
        <v>428</v>
      </c>
      <c r="K12" s="13">
        <f t="shared" si="2"/>
        <v>0.03948339483</v>
      </c>
    </row>
    <row r="13">
      <c r="B13" s="3" t="s">
        <v>34</v>
      </c>
      <c r="J13" s="4" t="s">
        <v>35</v>
      </c>
      <c r="K13" s="23">
        <f>K2+K3+K4+K5+K6+K7+K8+K9+K10+K11+K12</f>
        <v>0.1696457565</v>
      </c>
    </row>
    <row r="14">
      <c r="B14" s="20">
        <f>C2+C3+C4+C5+C6+C7+C8+J2+J3+J4+J5+J6+J7+J8+J9+J10+J11+J12</f>
        <v>2067.64</v>
      </c>
    </row>
  </sheetData>
  <drawing r:id="rId1"/>
</worksheet>
</file>