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filterPrivacy="1" defaultThemeVersion="124226"/>
  <xr:revisionPtr revIDLastSave="0" documentId="8_{625B5AE8-EC9D-4F48-AF4D-9BE5358D819F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Datos de Entrada (2)" sheetId="2" r:id="rId1"/>
    <sheet name="Datos de Entrada (1)" sheetId="1" r:id="rId2"/>
    <sheet name="LANZ PP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6" l="1"/>
  <c r="T101" i="6"/>
  <c r="T16" i="6" s="1"/>
  <c r="B96" i="6"/>
  <c r="U93" i="6"/>
  <c r="U15" i="6" s="1"/>
  <c r="B88" i="6"/>
  <c r="B80" i="6"/>
  <c r="U85" i="6"/>
  <c r="U14" i="6" s="1"/>
  <c r="T77" i="6"/>
  <c r="T13" i="6" s="1"/>
  <c r="U77" i="6"/>
  <c r="U13" i="6" s="1"/>
  <c r="B72" i="6"/>
  <c r="B64" i="6"/>
  <c r="U69" i="6"/>
  <c r="U12" i="6" s="1"/>
  <c r="U61" i="6"/>
  <c r="T53" i="6"/>
  <c r="T10" i="6" s="1"/>
  <c r="U53" i="6"/>
  <c r="B40" i="6"/>
  <c r="B48" i="6"/>
  <c r="B56" i="6"/>
  <c r="T45" i="6"/>
  <c r="T9" i="6" s="1"/>
  <c r="U45" i="6"/>
  <c r="U9" i="6" s="1"/>
  <c r="U37" i="6"/>
  <c r="U8" i="6" s="1"/>
  <c r="B32" i="6"/>
  <c r="B33" i="6"/>
  <c r="U31" i="6"/>
  <c r="T31" i="6"/>
  <c r="S31" i="6"/>
  <c r="R31" i="6"/>
  <c r="T23" i="6"/>
  <c r="U23" i="6"/>
  <c r="U29" i="6"/>
  <c r="U7" i="6" s="1"/>
  <c r="B24" i="6"/>
  <c r="S23" i="6"/>
  <c r="R23" i="6"/>
  <c r="U87" i="6" l="1"/>
  <c r="U11" i="6"/>
  <c r="U95" i="6"/>
  <c r="U10" i="6"/>
  <c r="U79" i="6"/>
  <c r="U39" i="6"/>
  <c r="U71" i="6"/>
  <c r="U63" i="6"/>
  <c r="T63" i="6"/>
  <c r="U47" i="6"/>
  <c r="U55" i="6"/>
  <c r="B25" i="6"/>
  <c r="B34" i="6"/>
  <c r="C32" i="6"/>
  <c r="C33" i="6" s="1"/>
  <c r="B35" i="6" l="1"/>
  <c r="B36" i="6" s="1"/>
  <c r="B26" i="6"/>
  <c r="B27" i="6" s="1"/>
  <c r="B28" i="6" s="1"/>
  <c r="C24" i="6"/>
  <c r="C34" i="6"/>
  <c r="C35" i="6" s="1"/>
  <c r="C36" i="6" s="1"/>
  <c r="B37" i="6" s="1"/>
  <c r="D32" i="6"/>
  <c r="D33" i="6" s="1"/>
  <c r="B47" i="6" l="1"/>
  <c r="B8" i="6"/>
  <c r="B55" i="6"/>
  <c r="B57" i="6" s="1"/>
  <c r="B58" i="6" s="1"/>
  <c r="B59" i="6" s="1"/>
  <c r="B60" i="6" s="1"/>
  <c r="B49" i="6"/>
  <c r="C25" i="6"/>
  <c r="C26" i="6" s="1"/>
  <c r="C27" i="6" s="1"/>
  <c r="C28" i="6" s="1"/>
  <c r="B29" i="6" s="1"/>
  <c r="B7" i="6" s="1"/>
  <c r="D24" i="6"/>
  <c r="D34" i="6"/>
  <c r="E32" i="6"/>
  <c r="E33" i="6" s="1"/>
  <c r="B39" i="6" l="1"/>
  <c r="B41" i="6" s="1"/>
  <c r="B42" i="6" s="1"/>
  <c r="B43" i="6" s="1"/>
  <c r="B44" i="6" s="1"/>
  <c r="C48" i="6"/>
  <c r="B50" i="6"/>
  <c r="C40" i="6"/>
  <c r="D35" i="6"/>
  <c r="D36" i="6" s="1"/>
  <c r="C37" i="6" s="1"/>
  <c r="D25" i="6"/>
  <c r="D26" i="6" s="1"/>
  <c r="D27" i="6" s="1"/>
  <c r="D28" i="6" s="1"/>
  <c r="C29" i="6" s="1"/>
  <c r="C7" i="6" s="1"/>
  <c r="E24" i="6"/>
  <c r="E34" i="6"/>
  <c r="F32" i="6"/>
  <c r="F33" i="6" s="1"/>
  <c r="C47" i="6" l="1"/>
  <c r="C8" i="6"/>
  <c r="C39" i="6"/>
  <c r="C55" i="6"/>
  <c r="B51" i="6"/>
  <c r="B52" i="6" s="1"/>
  <c r="C49" i="6"/>
  <c r="C41" i="6"/>
  <c r="D40" i="6"/>
  <c r="E35" i="6"/>
  <c r="E36" i="6" s="1"/>
  <c r="D37" i="6" s="1"/>
  <c r="E25" i="6"/>
  <c r="E26" i="6" s="1"/>
  <c r="E27" i="6" s="1"/>
  <c r="E28" i="6" s="1"/>
  <c r="D29" i="6" s="1"/>
  <c r="D7" i="6" s="1"/>
  <c r="F24" i="6"/>
  <c r="F34" i="6"/>
  <c r="G32" i="6"/>
  <c r="G33" i="6" s="1"/>
  <c r="D47" i="6" l="1"/>
  <c r="D8" i="6"/>
  <c r="D39" i="6"/>
  <c r="D55" i="6"/>
  <c r="D48" i="6"/>
  <c r="C50" i="6"/>
  <c r="D49" i="6"/>
  <c r="C42" i="6"/>
  <c r="D41" i="6"/>
  <c r="E40" i="6"/>
  <c r="F35" i="6"/>
  <c r="F36" i="6" s="1"/>
  <c r="E37" i="6" s="1"/>
  <c r="F25" i="6"/>
  <c r="F26" i="6" s="1"/>
  <c r="F27" i="6" s="1"/>
  <c r="F28" i="6" s="1"/>
  <c r="E29" i="6" s="1"/>
  <c r="E7" i="6" s="1"/>
  <c r="G24" i="6"/>
  <c r="G34" i="6"/>
  <c r="H32" i="6"/>
  <c r="H33" i="6" s="1"/>
  <c r="E47" i="6" l="1"/>
  <c r="E8" i="6"/>
  <c r="E39" i="6"/>
  <c r="E55" i="6"/>
  <c r="C51" i="6"/>
  <c r="C52" i="6" s="1"/>
  <c r="E48" i="6"/>
  <c r="D50" i="6"/>
  <c r="E49" i="6"/>
  <c r="C43" i="6"/>
  <c r="C44" i="6" s="1"/>
  <c r="D42" i="6"/>
  <c r="E41" i="6"/>
  <c r="F40" i="6"/>
  <c r="G35" i="6"/>
  <c r="G36" i="6" s="1"/>
  <c r="F37" i="6" s="1"/>
  <c r="G25" i="6"/>
  <c r="G26" i="6" s="1"/>
  <c r="G27" i="6" s="1"/>
  <c r="G28" i="6" s="1"/>
  <c r="F29" i="6" s="1"/>
  <c r="F7" i="6" s="1"/>
  <c r="H24" i="6"/>
  <c r="H34" i="6"/>
  <c r="I32" i="6"/>
  <c r="I33" i="6" s="1"/>
  <c r="F47" i="6" l="1"/>
  <c r="F8" i="6"/>
  <c r="F39" i="6"/>
  <c r="F55" i="6"/>
  <c r="D51" i="6"/>
  <c r="F48" i="6"/>
  <c r="F49" i="6" s="1"/>
  <c r="F50" i="6" s="1"/>
  <c r="F51" i="6" s="1"/>
  <c r="F52" i="6" s="1"/>
  <c r="E50" i="6"/>
  <c r="G48" i="6"/>
  <c r="D43" i="6"/>
  <c r="D44" i="6" s="1"/>
  <c r="B45" i="6" s="1"/>
  <c r="B9" i="6" s="1"/>
  <c r="E42" i="6"/>
  <c r="F41" i="6"/>
  <c r="G40" i="6"/>
  <c r="H35" i="6"/>
  <c r="H36" i="6" s="1"/>
  <c r="G37" i="6" s="1"/>
  <c r="H25" i="6"/>
  <c r="H26" i="6" s="1"/>
  <c r="H27" i="6" s="1"/>
  <c r="H28" i="6" s="1"/>
  <c r="G29" i="6" s="1"/>
  <c r="G7" i="6" s="1"/>
  <c r="I24" i="6"/>
  <c r="I34" i="6"/>
  <c r="J32" i="6"/>
  <c r="J33" i="6" s="1"/>
  <c r="G47" i="6" l="1"/>
  <c r="G8" i="6"/>
  <c r="G39" i="6"/>
  <c r="B71" i="6"/>
  <c r="B73" i="6" s="1"/>
  <c r="B74" i="6" s="1"/>
  <c r="B75" i="6" s="1"/>
  <c r="B76" i="6" s="1"/>
  <c r="B63" i="6"/>
  <c r="G49" i="6"/>
  <c r="G50" i="6" s="1"/>
  <c r="G51" i="6" s="1"/>
  <c r="G52" i="6" s="1"/>
  <c r="G55" i="6"/>
  <c r="D53" i="6"/>
  <c r="D10" i="6" s="1"/>
  <c r="D52" i="6"/>
  <c r="E51" i="6"/>
  <c r="C56" i="6"/>
  <c r="C57" i="6" s="1"/>
  <c r="C58" i="6" s="1"/>
  <c r="C59" i="6" s="1"/>
  <c r="C60" i="6" s="1"/>
  <c r="B61" i="6" s="1"/>
  <c r="E43" i="6"/>
  <c r="E44" i="6" s="1"/>
  <c r="C45" i="6" s="1"/>
  <c r="F42" i="6"/>
  <c r="G41" i="6"/>
  <c r="H40" i="6"/>
  <c r="I35" i="6"/>
  <c r="I36" i="6" s="1"/>
  <c r="H37" i="6" s="1"/>
  <c r="I25" i="6"/>
  <c r="I26" i="6" s="1"/>
  <c r="I27" i="6" s="1"/>
  <c r="I28" i="6" s="1"/>
  <c r="H29" i="6" s="1"/>
  <c r="H7" i="6" s="1"/>
  <c r="J24" i="6"/>
  <c r="J34" i="6"/>
  <c r="K32" i="6"/>
  <c r="K33" i="6" s="1"/>
  <c r="B87" i="6" l="1"/>
  <c r="B89" i="6" s="1"/>
  <c r="B90" i="6" s="1"/>
  <c r="B91" i="6" s="1"/>
  <c r="B92" i="6" s="1"/>
  <c r="B11" i="6"/>
  <c r="C71" i="6"/>
  <c r="C9" i="6"/>
  <c r="H47" i="6"/>
  <c r="H8" i="6"/>
  <c r="H39" i="6"/>
  <c r="B79" i="6"/>
  <c r="B81" i="6" s="1"/>
  <c r="B82" i="6" s="1"/>
  <c r="B83" i="6" s="1"/>
  <c r="B84" i="6" s="1"/>
  <c r="B65" i="6"/>
  <c r="B66" i="6" s="1"/>
  <c r="B67" i="6"/>
  <c r="B68" i="6" s="1"/>
  <c r="C64" i="6"/>
  <c r="C80" i="6"/>
  <c r="C63" i="6"/>
  <c r="H55" i="6"/>
  <c r="E52" i="6"/>
  <c r="D56" i="6"/>
  <c r="D57" i="6" s="1"/>
  <c r="D58" i="6" s="1"/>
  <c r="D59" i="6" s="1"/>
  <c r="D60" i="6" s="1"/>
  <c r="C61" i="6" s="1"/>
  <c r="H48" i="6"/>
  <c r="H49" i="6" s="1"/>
  <c r="H50" i="6" s="1"/>
  <c r="H51" i="6" s="1"/>
  <c r="H52" i="6" s="1"/>
  <c r="F43" i="6"/>
  <c r="F44" i="6" s="1"/>
  <c r="D45" i="6" s="1"/>
  <c r="G42" i="6"/>
  <c r="H41" i="6"/>
  <c r="I40" i="6"/>
  <c r="J35" i="6"/>
  <c r="J36" i="6" s="1"/>
  <c r="I37" i="6" s="1"/>
  <c r="J25" i="6"/>
  <c r="J26" i="6" s="1"/>
  <c r="J27" i="6" s="1"/>
  <c r="J28" i="6" s="1"/>
  <c r="I29" i="6" s="1"/>
  <c r="I7" i="6" s="1"/>
  <c r="K24" i="6"/>
  <c r="K34" i="6"/>
  <c r="L32" i="6"/>
  <c r="L33" i="6" s="1"/>
  <c r="C87" i="6" l="1"/>
  <c r="C11" i="6"/>
  <c r="D71" i="6"/>
  <c r="D9" i="6"/>
  <c r="I47" i="6"/>
  <c r="I8" i="6"/>
  <c r="I39" i="6"/>
  <c r="C79" i="6"/>
  <c r="C65" i="6"/>
  <c r="C66" i="6" s="1"/>
  <c r="C67" i="6"/>
  <c r="C68" i="6" s="1"/>
  <c r="B69" i="6" s="1"/>
  <c r="D63" i="6"/>
  <c r="I55" i="6"/>
  <c r="E53" i="6"/>
  <c r="E10" i="6" s="1"/>
  <c r="C53" i="6"/>
  <c r="C10" i="6" s="1"/>
  <c r="B53" i="6"/>
  <c r="B10" i="6" s="1"/>
  <c r="E56" i="6"/>
  <c r="E57" i="6" s="1"/>
  <c r="E58" i="6" s="1"/>
  <c r="E59" i="6" s="1"/>
  <c r="E60" i="6" s="1"/>
  <c r="D61" i="6" s="1"/>
  <c r="G43" i="6"/>
  <c r="G44" i="6" s="1"/>
  <c r="E45" i="6" s="1"/>
  <c r="H42" i="6"/>
  <c r="I41" i="6"/>
  <c r="J40" i="6"/>
  <c r="K35" i="6"/>
  <c r="K36" i="6" s="1"/>
  <c r="J37" i="6" s="1"/>
  <c r="K25" i="6"/>
  <c r="K26" i="6" s="1"/>
  <c r="K27" i="6" s="1"/>
  <c r="K28" i="6" s="1"/>
  <c r="J29" i="6" s="1"/>
  <c r="J7" i="6" s="1"/>
  <c r="L24" i="6"/>
  <c r="L34" i="6"/>
  <c r="M32" i="6"/>
  <c r="M33" i="6" s="1"/>
  <c r="C88" i="6" l="1"/>
  <c r="C89" i="6" s="1"/>
  <c r="C90" i="6" s="1"/>
  <c r="C91" i="6" s="1"/>
  <c r="B12" i="6"/>
  <c r="D87" i="6"/>
  <c r="D11" i="6"/>
  <c r="E71" i="6"/>
  <c r="E9" i="6"/>
  <c r="J47" i="6"/>
  <c r="J8" i="6"/>
  <c r="C92" i="6"/>
  <c r="B93" i="6" s="1"/>
  <c r="C81" i="6"/>
  <c r="C82" i="6" s="1"/>
  <c r="C83" i="6" s="1"/>
  <c r="C84" i="6" s="1"/>
  <c r="B85" i="6" s="1"/>
  <c r="B14" i="6" s="1"/>
  <c r="J39" i="6"/>
  <c r="D79" i="6"/>
  <c r="C72" i="6"/>
  <c r="C73" i="6" s="1"/>
  <c r="C74" i="6" s="1"/>
  <c r="C75" i="6" s="1"/>
  <c r="C76" i="6" s="1"/>
  <c r="D64" i="6"/>
  <c r="E63" i="6"/>
  <c r="J55" i="6"/>
  <c r="F56" i="6"/>
  <c r="F57" i="6" s="1"/>
  <c r="F58" i="6" s="1"/>
  <c r="F59" i="6" s="1"/>
  <c r="F60" i="6" s="1"/>
  <c r="E61" i="6" s="1"/>
  <c r="I48" i="6"/>
  <c r="I49" i="6" s="1"/>
  <c r="I50" i="6" s="1"/>
  <c r="I51" i="6" s="1"/>
  <c r="I52" i="6" s="1"/>
  <c r="H43" i="6"/>
  <c r="H44" i="6" s="1"/>
  <c r="F45" i="6" s="1"/>
  <c r="I42" i="6"/>
  <c r="J41" i="6"/>
  <c r="K40" i="6"/>
  <c r="L35" i="6"/>
  <c r="L36" i="6" s="1"/>
  <c r="K37" i="6" s="1"/>
  <c r="L25" i="6"/>
  <c r="L26" i="6" s="1"/>
  <c r="L27" i="6" s="1"/>
  <c r="L28" i="6" s="1"/>
  <c r="K29" i="6" s="1"/>
  <c r="K7" i="6" s="1"/>
  <c r="M24" i="6"/>
  <c r="M34" i="6"/>
  <c r="N32" i="6"/>
  <c r="N33" i="6" s="1"/>
  <c r="B95" i="6" l="1"/>
  <c r="B97" i="6" s="1"/>
  <c r="B98" i="6" s="1"/>
  <c r="B99" i="6" s="1"/>
  <c r="B100" i="6" s="1"/>
  <c r="B15" i="6"/>
  <c r="E87" i="6"/>
  <c r="E11" i="6"/>
  <c r="F71" i="6"/>
  <c r="F9" i="6"/>
  <c r="K47" i="6"/>
  <c r="K8" i="6"/>
  <c r="D80" i="6"/>
  <c r="K39" i="6"/>
  <c r="E79" i="6"/>
  <c r="D65" i="6"/>
  <c r="D66" i="6" s="1"/>
  <c r="D72" i="6"/>
  <c r="D73" i="6" s="1"/>
  <c r="D74" i="6" s="1"/>
  <c r="D75" i="6" s="1"/>
  <c r="D76" i="6" s="1"/>
  <c r="B77" i="6" s="1"/>
  <c r="B13" i="6" s="1"/>
  <c r="D67" i="6"/>
  <c r="D68" i="6" s="1"/>
  <c r="C69" i="6" s="1"/>
  <c r="C12" i="6" s="1"/>
  <c r="F63" i="6"/>
  <c r="K55" i="6"/>
  <c r="F53" i="6"/>
  <c r="F10" i="6" s="1"/>
  <c r="G56" i="6"/>
  <c r="G57" i="6" s="1"/>
  <c r="G58" i="6" s="1"/>
  <c r="G59" i="6" s="1"/>
  <c r="G60" i="6" s="1"/>
  <c r="F61" i="6" s="1"/>
  <c r="I43" i="6"/>
  <c r="I44" i="6" s="1"/>
  <c r="G45" i="6" s="1"/>
  <c r="J42" i="6"/>
  <c r="K41" i="6"/>
  <c r="L40" i="6"/>
  <c r="M35" i="6"/>
  <c r="M36" i="6" s="1"/>
  <c r="L37" i="6" s="1"/>
  <c r="M25" i="6"/>
  <c r="M26" i="6" s="1"/>
  <c r="M27" i="6" s="1"/>
  <c r="M28" i="6" s="1"/>
  <c r="L29" i="6" s="1"/>
  <c r="L7" i="6" s="1"/>
  <c r="N24" i="6"/>
  <c r="N34" i="6"/>
  <c r="O32" i="6"/>
  <c r="O33" i="6" s="1"/>
  <c r="F87" i="6" l="1"/>
  <c r="F11" i="6"/>
  <c r="G71" i="6"/>
  <c r="G9" i="6"/>
  <c r="L47" i="6"/>
  <c r="L8" i="6"/>
  <c r="D81" i="6"/>
  <c r="D82" i="6" s="1"/>
  <c r="D83" i="6" s="1"/>
  <c r="D84" i="6" s="1"/>
  <c r="C85" i="6" s="1"/>
  <c r="C14" i="6" s="1"/>
  <c r="L39" i="6"/>
  <c r="F79" i="6"/>
  <c r="C96" i="6"/>
  <c r="D88" i="6"/>
  <c r="D89" i="6" s="1"/>
  <c r="D90" i="6" s="1"/>
  <c r="D91" i="6" s="1"/>
  <c r="D92" i="6" s="1"/>
  <c r="E64" i="6"/>
  <c r="G63" i="6"/>
  <c r="L55" i="6"/>
  <c r="H56" i="6"/>
  <c r="H57" i="6" s="1"/>
  <c r="H58" i="6" s="1"/>
  <c r="H59" i="6" s="1"/>
  <c r="H60" i="6" s="1"/>
  <c r="G61" i="6" s="1"/>
  <c r="J48" i="6"/>
  <c r="J49" i="6" s="1"/>
  <c r="J50" i="6" s="1"/>
  <c r="J51" i="6" s="1"/>
  <c r="J52" i="6" s="1"/>
  <c r="J43" i="6"/>
  <c r="J44" i="6" s="1"/>
  <c r="H45" i="6" s="1"/>
  <c r="K42" i="6"/>
  <c r="L41" i="6"/>
  <c r="M40" i="6"/>
  <c r="N35" i="6"/>
  <c r="N36" i="6" s="1"/>
  <c r="M37" i="6" s="1"/>
  <c r="N25" i="6"/>
  <c r="N26" i="6" s="1"/>
  <c r="N27" i="6" s="1"/>
  <c r="N28" i="6" s="1"/>
  <c r="M29" i="6" s="1"/>
  <c r="M7" i="6" s="1"/>
  <c r="O24" i="6"/>
  <c r="O34" i="6"/>
  <c r="P32" i="6"/>
  <c r="P33" i="6" s="1"/>
  <c r="G87" i="6" l="1"/>
  <c r="G11" i="6"/>
  <c r="H71" i="6"/>
  <c r="H9" i="6"/>
  <c r="M47" i="6"/>
  <c r="M8" i="6"/>
  <c r="C93" i="6"/>
  <c r="E80" i="6"/>
  <c r="M39" i="6"/>
  <c r="G79" i="6"/>
  <c r="E65" i="6"/>
  <c r="E66" i="6" s="1"/>
  <c r="E72" i="6"/>
  <c r="E73" i="6" s="1"/>
  <c r="E74" i="6" s="1"/>
  <c r="E75" i="6" s="1"/>
  <c r="E76" i="6" s="1"/>
  <c r="C77" i="6" s="1"/>
  <c r="C13" i="6" s="1"/>
  <c r="E67" i="6"/>
  <c r="E68" i="6" s="1"/>
  <c r="D69" i="6" s="1"/>
  <c r="D12" i="6" s="1"/>
  <c r="H63" i="6"/>
  <c r="M55" i="6"/>
  <c r="G53" i="6"/>
  <c r="G10" i="6" s="1"/>
  <c r="I56" i="6"/>
  <c r="I57" i="6" s="1"/>
  <c r="I58" i="6" s="1"/>
  <c r="I59" i="6" s="1"/>
  <c r="I60" i="6" s="1"/>
  <c r="H61" i="6" s="1"/>
  <c r="K43" i="6"/>
  <c r="K44" i="6" s="1"/>
  <c r="I45" i="6" s="1"/>
  <c r="L42" i="6"/>
  <c r="M41" i="6"/>
  <c r="N40" i="6"/>
  <c r="O35" i="6"/>
  <c r="O36" i="6" s="1"/>
  <c r="N37" i="6" s="1"/>
  <c r="O25" i="6"/>
  <c r="O26" i="6" s="1"/>
  <c r="O27" i="6" s="1"/>
  <c r="O28" i="6" s="1"/>
  <c r="N29" i="6" s="1"/>
  <c r="N7" i="6" s="1"/>
  <c r="P24" i="6"/>
  <c r="P34" i="6"/>
  <c r="Q32" i="6"/>
  <c r="Q33" i="6" s="1"/>
  <c r="C95" i="6" l="1"/>
  <c r="C97" i="6" s="1"/>
  <c r="C98" i="6" s="1"/>
  <c r="C99" i="6" s="1"/>
  <c r="C100" i="6" s="1"/>
  <c r="C15" i="6"/>
  <c r="H87" i="6"/>
  <c r="H11" i="6"/>
  <c r="I71" i="6"/>
  <c r="I9" i="6"/>
  <c r="N47" i="6"/>
  <c r="N8" i="6"/>
  <c r="E81" i="6"/>
  <c r="E82" i="6" s="1"/>
  <c r="E83" i="6" s="1"/>
  <c r="E84" i="6" s="1"/>
  <c r="D85" i="6" s="1"/>
  <c r="D14" i="6" s="1"/>
  <c r="N39" i="6"/>
  <c r="H79" i="6"/>
  <c r="D96" i="6"/>
  <c r="E88" i="6"/>
  <c r="E89" i="6" s="1"/>
  <c r="E90" i="6" s="1"/>
  <c r="E91" i="6" s="1"/>
  <c r="E92" i="6" s="1"/>
  <c r="D93" i="6" s="1"/>
  <c r="F64" i="6"/>
  <c r="I63" i="6"/>
  <c r="N55" i="6"/>
  <c r="J56" i="6"/>
  <c r="J57" i="6" s="1"/>
  <c r="J58" i="6" s="1"/>
  <c r="J59" i="6" s="1"/>
  <c r="J60" i="6" s="1"/>
  <c r="I61" i="6" s="1"/>
  <c r="K48" i="6"/>
  <c r="K49" i="6" s="1"/>
  <c r="K50" i="6" s="1"/>
  <c r="K51" i="6" s="1"/>
  <c r="K52" i="6" s="1"/>
  <c r="L43" i="6"/>
  <c r="L44" i="6" s="1"/>
  <c r="J45" i="6" s="1"/>
  <c r="M42" i="6"/>
  <c r="N41" i="6"/>
  <c r="O40" i="6"/>
  <c r="P35" i="6"/>
  <c r="P36" i="6" s="1"/>
  <c r="O37" i="6" s="1"/>
  <c r="O8" i="6" s="1"/>
  <c r="P25" i="6"/>
  <c r="P26" i="6" s="1"/>
  <c r="P27" i="6" s="1"/>
  <c r="P28" i="6" s="1"/>
  <c r="O29" i="6" s="1"/>
  <c r="O7" i="6" s="1"/>
  <c r="Q24" i="6"/>
  <c r="D95" i="6" l="1"/>
  <c r="D97" i="6" s="1"/>
  <c r="D98" i="6" s="1"/>
  <c r="D99" i="6" s="1"/>
  <c r="D100" i="6" s="1"/>
  <c r="B101" i="6" s="1"/>
  <c r="B16" i="6" s="1"/>
  <c r="D15" i="6"/>
  <c r="I87" i="6"/>
  <c r="I11" i="6"/>
  <c r="J71" i="6"/>
  <c r="J9" i="6"/>
  <c r="F80" i="6"/>
  <c r="I79" i="6"/>
  <c r="O39" i="6"/>
  <c r="F65" i="6"/>
  <c r="F66" i="6" s="1"/>
  <c r="F72" i="6"/>
  <c r="F73" i="6" s="1"/>
  <c r="F74" i="6" s="1"/>
  <c r="F75" i="6" s="1"/>
  <c r="F76" i="6" s="1"/>
  <c r="D77" i="6" s="1"/>
  <c r="D13" i="6" s="1"/>
  <c r="F67" i="6"/>
  <c r="F68" i="6" s="1"/>
  <c r="E69" i="6" s="1"/>
  <c r="E12" i="6" s="1"/>
  <c r="J63" i="6"/>
  <c r="O47" i="6"/>
  <c r="O55" i="6"/>
  <c r="H53" i="6"/>
  <c r="H10" i="6" s="1"/>
  <c r="K56" i="6"/>
  <c r="K57" i="6" s="1"/>
  <c r="K58" i="6" s="1"/>
  <c r="K59" i="6" s="1"/>
  <c r="K60" i="6" s="1"/>
  <c r="J61" i="6" s="1"/>
  <c r="M43" i="6"/>
  <c r="M44" i="6" s="1"/>
  <c r="K45" i="6" s="1"/>
  <c r="N42" i="6"/>
  <c r="O41" i="6"/>
  <c r="P40" i="6"/>
  <c r="Q34" i="6"/>
  <c r="R32" i="6"/>
  <c r="R33" i="6" s="1"/>
  <c r="R34" i="6" s="1"/>
  <c r="R35" i="6" s="1"/>
  <c r="R36" i="6" s="1"/>
  <c r="Q37" i="6" s="1"/>
  <c r="Q25" i="6"/>
  <c r="Q26" i="6" s="1"/>
  <c r="Q27" i="6" s="1"/>
  <c r="Q28" i="6" s="1"/>
  <c r="P29" i="6" s="1"/>
  <c r="P7" i="6" s="1"/>
  <c r="R24" i="6"/>
  <c r="R25" i="6" s="1"/>
  <c r="R26" i="6" s="1"/>
  <c r="R27" i="6" s="1"/>
  <c r="J87" i="6" l="1"/>
  <c r="J11" i="6"/>
  <c r="K71" i="6"/>
  <c r="K9" i="6"/>
  <c r="Q55" i="6"/>
  <c r="Q8" i="6"/>
  <c r="F81" i="6"/>
  <c r="F82" i="6" s="1"/>
  <c r="F83" i="6" s="1"/>
  <c r="F84" i="6" s="1"/>
  <c r="E85" i="6" s="1"/>
  <c r="E14" i="6" s="1"/>
  <c r="J79" i="6"/>
  <c r="P39" i="6"/>
  <c r="E96" i="6"/>
  <c r="F88" i="6"/>
  <c r="F89" i="6" s="1"/>
  <c r="F90" i="6" s="1"/>
  <c r="F91" i="6" s="1"/>
  <c r="F92" i="6" s="1"/>
  <c r="E93" i="6" s="1"/>
  <c r="G64" i="6"/>
  <c r="K63" i="6"/>
  <c r="Q47" i="6"/>
  <c r="L56" i="6"/>
  <c r="L57" i="6" s="1"/>
  <c r="L58" i="6" s="1"/>
  <c r="L59" i="6" s="1"/>
  <c r="L60" i="6" s="1"/>
  <c r="K61" i="6" s="1"/>
  <c r="L48" i="6"/>
  <c r="L49" i="6" s="1"/>
  <c r="L50" i="6" s="1"/>
  <c r="L51" i="6" s="1"/>
  <c r="L52" i="6" s="1"/>
  <c r="N43" i="6"/>
  <c r="N44" i="6" s="1"/>
  <c r="L45" i="6" s="1"/>
  <c r="O42" i="6"/>
  <c r="P41" i="6"/>
  <c r="Q40" i="6" s="1"/>
  <c r="Q35" i="6"/>
  <c r="Q36" i="6" s="1"/>
  <c r="P37" i="6" s="1"/>
  <c r="P8" i="6" s="1"/>
  <c r="R28" i="6"/>
  <c r="Q29" i="6" s="1"/>
  <c r="Q7" i="6" s="1"/>
  <c r="S24" i="6"/>
  <c r="S32" i="6"/>
  <c r="S33" i="6" s="1"/>
  <c r="E95" i="6" l="1"/>
  <c r="E97" i="6" s="1"/>
  <c r="E98" i="6" s="1"/>
  <c r="E99" i="6" s="1"/>
  <c r="E100" i="6" s="1"/>
  <c r="C101" i="6" s="1"/>
  <c r="C16" i="6" s="1"/>
  <c r="E15" i="6"/>
  <c r="K87" i="6"/>
  <c r="K11" i="6"/>
  <c r="L71" i="6"/>
  <c r="L9" i="6"/>
  <c r="G80" i="6"/>
  <c r="K79" i="6"/>
  <c r="Q39" i="6"/>
  <c r="Q41" i="6" s="1"/>
  <c r="Q42" i="6" s="1"/>
  <c r="Q43" i="6" s="1"/>
  <c r="Q44" i="6" s="1"/>
  <c r="O45" i="6" s="1"/>
  <c r="G65" i="6"/>
  <c r="G66" i="6" s="1"/>
  <c r="O63" i="6"/>
  <c r="G72" i="6"/>
  <c r="G73" i="6" s="1"/>
  <c r="G74" i="6" s="1"/>
  <c r="G75" i="6" s="1"/>
  <c r="G76" i="6" s="1"/>
  <c r="E77" i="6" s="1"/>
  <c r="E13" i="6" s="1"/>
  <c r="G67" i="6"/>
  <c r="G68" i="6" s="1"/>
  <c r="F69" i="6" s="1"/>
  <c r="F12" i="6" s="1"/>
  <c r="L63" i="6"/>
  <c r="P47" i="6"/>
  <c r="P55" i="6"/>
  <c r="I53" i="6"/>
  <c r="I10" i="6" s="1"/>
  <c r="M56" i="6"/>
  <c r="M57" i="6" s="1"/>
  <c r="M58" i="6" s="1"/>
  <c r="M59" i="6" s="1"/>
  <c r="M60" i="6" s="1"/>
  <c r="L61" i="6" s="1"/>
  <c r="O43" i="6"/>
  <c r="O44" i="6" s="1"/>
  <c r="M45" i="6" s="1"/>
  <c r="P42" i="6"/>
  <c r="R40" i="6"/>
  <c r="S25" i="6"/>
  <c r="S26" i="6" s="1"/>
  <c r="S27" i="6" s="1"/>
  <c r="S28" i="6" s="1"/>
  <c r="R29" i="6" s="1"/>
  <c r="R7" i="6" s="1"/>
  <c r="T24" i="6"/>
  <c r="L87" i="6" l="1"/>
  <c r="L11" i="6"/>
  <c r="M71" i="6"/>
  <c r="M9" i="6"/>
  <c r="O71" i="6"/>
  <c r="O9" i="6"/>
  <c r="G81" i="6"/>
  <c r="G82" i="6" s="1"/>
  <c r="G83" i="6" s="1"/>
  <c r="G84" i="6" s="1"/>
  <c r="F85" i="6" s="1"/>
  <c r="F14" i="6" s="1"/>
  <c r="L79" i="6"/>
  <c r="R39" i="6"/>
  <c r="F96" i="6"/>
  <c r="G88" i="6"/>
  <c r="G89" i="6" s="1"/>
  <c r="G90" i="6" s="1"/>
  <c r="G91" i="6" s="1"/>
  <c r="G92" i="6" s="1"/>
  <c r="F93" i="6" s="1"/>
  <c r="H64" i="6"/>
  <c r="M63" i="6"/>
  <c r="R41" i="6"/>
  <c r="R42" i="6" s="1"/>
  <c r="R43" i="6" s="1"/>
  <c r="R44" i="6" s="1"/>
  <c r="P45" i="6" s="1"/>
  <c r="N56" i="6"/>
  <c r="N57" i="6" s="1"/>
  <c r="N58" i="6" s="1"/>
  <c r="N59" i="6" s="1"/>
  <c r="N60" i="6" s="1"/>
  <c r="M61" i="6" s="1"/>
  <c r="M48" i="6"/>
  <c r="M49" i="6" s="1"/>
  <c r="M50" i="6" s="1"/>
  <c r="M51" i="6" s="1"/>
  <c r="M52" i="6" s="1"/>
  <c r="P43" i="6"/>
  <c r="P44" i="6" s="1"/>
  <c r="N45" i="6" s="1"/>
  <c r="S40" i="6"/>
  <c r="T25" i="6"/>
  <c r="T26" i="6" s="1"/>
  <c r="T27" i="6" s="1"/>
  <c r="T28" i="6" s="1"/>
  <c r="S29" i="6" s="1"/>
  <c r="S7" i="6" s="1"/>
  <c r="U24" i="6"/>
  <c r="U25" i="6" s="1"/>
  <c r="U26" i="6" s="1"/>
  <c r="U27" i="6" s="1"/>
  <c r="U28" i="6" s="1"/>
  <c r="T29" i="6" s="1"/>
  <c r="T7" i="6" s="1"/>
  <c r="S34" i="6"/>
  <c r="T32" i="6"/>
  <c r="T33" i="6" s="1"/>
  <c r="F95" i="6" l="1"/>
  <c r="F97" i="6" s="1"/>
  <c r="F98" i="6" s="1"/>
  <c r="F99" i="6" s="1"/>
  <c r="F100" i="6" s="1"/>
  <c r="D101" i="6" s="1"/>
  <c r="D16" i="6" s="1"/>
  <c r="F15" i="6"/>
  <c r="M87" i="6"/>
  <c r="M11" i="6"/>
  <c r="N71" i="6"/>
  <c r="N9" i="6"/>
  <c r="P71" i="6"/>
  <c r="P9" i="6"/>
  <c r="H80" i="6"/>
  <c r="M79" i="6"/>
  <c r="T39" i="6"/>
  <c r="S39" i="6"/>
  <c r="S41" i="6" s="1"/>
  <c r="S42" i="6" s="1"/>
  <c r="S43" i="6" s="1"/>
  <c r="H65" i="6"/>
  <c r="H66" i="6" s="1"/>
  <c r="P63" i="6"/>
  <c r="H72" i="6"/>
  <c r="H73" i="6" s="1"/>
  <c r="H74" i="6" s="1"/>
  <c r="H75" i="6" s="1"/>
  <c r="H76" i="6" s="1"/>
  <c r="F77" i="6" s="1"/>
  <c r="F13" i="6" s="1"/>
  <c r="H67" i="6"/>
  <c r="H68" i="6" s="1"/>
  <c r="G69" i="6" s="1"/>
  <c r="G12" i="6" s="1"/>
  <c r="N63" i="6"/>
  <c r="J53" i="6"/>
  <c r="J10" i="6" s="1"/>
  <c r="O56" i="6"/>
  <c r="O57" i="6" s="1"/>
  <c r="O58" i="6" s="1"/>
  <c r="O59" i="6" s="1"/>
  <c r="O60" i="6" s="1"/>
  <c r="N61" i="6" s="1"/>
  <c r="N11" i="6" s="1"/>
  <c r="S44" i="6"/>
  <c r="Q45" i="6" s="1"/>
  <c r="S35" i="6"/>
  <c r="S36" i="6" s="1"/>
  <c r="R37" i="6" s="1"/>
  <c r="R8" i="6" s="1"/>
  <c r="U32" i="6"/>
  <c r="U33" i="6" s="1"/>
  <c r="Q71" i="6" l="1"/>
  <c r="Q9" i="6"/>
  <c r="N79" i="6"/>
  <c r="N87" i="6"/>
  <c r="H81" i="6"/>
  <c r="H82" i="6" s="1"/>
  <c r="H83" i="6" s="1"/>
  <c r="H84" i="6" s="1"/>
  <c r="G85" i="6" s="1"/>
  <c r="G14" i="6" s="1"/>
  <c r="Q63" i="6"/>
  <c r="G96" i="6"/>
  <c r="H88" i="6"/>
  <c r="H89" i="6" s="1"/>
  <c r="H90" i="6" s="1"/>
  <c r="H91" i="6" s="1"/>
  <c r="H92" i="6" s="1"/>
  <c r="G93" i="6" s="1"/>
  <c r="I64" i="6"/>
  <c r="R47" i="6"/>
  <c r="R55" i="6"/>
  <c r="N48" i="6"/>
  <c r="N49" i="6" s="1"/>
  <c r="N50" i="6" s="1"/>
  <c r="N51" i="6" s="1"/>
  <c r="N52" i="6" s="1"/>
  <c r="T40" i="6"/>
  <c r="T41" i="6" s="1"/>
  <c r="T42" i="6" s="1"/>
  <c r="T43" i="6" s="1"/>
  <c r="T44" i="6" s="1"/>
  <c r="R45" i="6" s="1"/>
  <c r="T34" i="6"/>
  <c r="T35" i="6" s="1"/>
  <c r="T36" i="6" s="1"/>
  <c r="S37" i="6" s="1"/>
  <c r="S8" i="6" s="1"/>
  <c r="U34" i="6"/>
  <c r="G95" i="6" l="1"/>
  <c r="G97" i="6" s="1"/>
  <c r="G98" i="6" s="1"/>
  <c r="G99" i="6" s="1"/>
  <c r="G100" i="6" s="1"/>
  <c r="E101" i="6" s="1"/>
  <c r="E16" i="6" s="1"/>
  <c r="G15" i="6"/>
  <c r="R71" i="6"/>
  <c r="R9" i="6"/>
  <c r="I80" i="6"/>
  <c r="I65" i="6"/>
  <c r="I66" i="6" s="1"/>
  <c r="R63" i="6"/>
  <c r="I72" i="6"/>
  <c r="I73" i="6" s="1"/>
  <c r="I74" i="6" s="1"/>
  <c r="I75" i="6" s="1"/>
  <c r="I76" i="6" s="1"/>
  <c r="G77" i="6" s="1"/>
  <c r="I67" i="6"/>
  <c r="I68" i="6" s="1"/>
  <c r="H69" i="6" s="1"/>
  <c r="H12" i="6" s="1"/>
  <c r="S47" i="6"/>
  <c r="S55" i="6"/>
  <c r="K53" i="6"/>
  <c r="K10" i="6" s="1"/>
  <c r="P56" i="6"/>
  <c r="P57" i="6" s="1"/>
  <c r="P58" i="6" s="1"/>
  <c r="P59" i="6" s="1"/>
  <c r="P60" i="6" s="1"/>
  <c r="O61" i="6" s="1"/>
  <c r="O11" i="6" s="1"/>
  <c r="U40" i="6"/>
  <c r="U35" i="6"/>
  <c r="U36" i="6" s="1"/>
  <c r="T37" i="6" s="1"/>
  <c r="H96" i="6" l="1"/>
  <c r="G13" i="6"/>
  <c r="T71" i="6"/>
  <c r="T8" i="6"/>
  <c r="O79" i="6"/>
  <c r="O87" i="6"/>
  <c r="I81" i="6"/>
  <c r="I82" i="6" s="1"/>
  <c r="I83" i="6" s="1"/>
  <c r="I84" i="6" s="1"/>
  <c r="H85" i="6" s="1"/>
  <c r="H14" i="6" s="1"/>
  <c r="I88" i="6"/>
  <c r="I89" i="6" s="1"/>
  <c r="I90" i="6" s="1"/>
  <c r="I91" i="6" s="1"/>
  <c r="I92" i="6" s="1"/>
  <c r="H93" i="6" s="1"/>
  <c r="J64" i="6"/>
  <c r="T47" i="6"/>
  <c r="T55" i="6"/>
  <c r="O48" i="6"/>
  <c r="O49" i="6" s="1"/>
  <c r="O50" i="6" s="1"/>
  <c r="O51" i="6" s="1"/>
  <c r="O52" i="6" s="1"/>
  <c r="U41" i="6"/>
  <c r="H95" i="6" l="1"/>
  <c r="H97" i="6" s="1"/>
  <c r="H98" i="6" s="1"/>
  <c r="H99" i="6" s="1"/>
  <c r="H100" i="6" s="1"/>
  <c r="F101" i="6" s="1"/>
  <c r="F16" i="6" s="1"/>
  <c r="H15" i="6"/>
  <c r="J80" i="6"/>
  <c r="J65" i="6"/>
  <c r="J66" i="6" s="1"/>
  <c r="J72" i="6"/>
  <c r="J73" i="6" s="1"/>
  <c r="J74" i="6" s="1"/>
  <c r="J75" i="6" s="1"/>
  <c r="J76" i="6" s="1"/>
  <c r="H77" i="6" s="1"/>
  <c r="H13" i="6" s="1"/>
  <c r="J67" i="6"/>
  <c r="J68" i="6" s="1"/>
  <c r="I69" i="6" s="1"/>
  <c r="I12" i="6" s="1"/>
  <c r="Q56" i="6"/>
  <c r="L53" i="6"/>
  <c r="L10" i="6" s="1"/>
  <c r="U42" i="6"/>
  <c r="Q57" i="6" l="1"/>
  <c r="Q58" i="6" s="1"/>
  <c r="R56" i="6"/>
  <c r="R57" i="6" s="1"/>
  <c r="J81" i="6"/>
  <c r="J82" i="6" s="1"/>
  <c r="J83" i="6" s="1"/>
  <c r="J84" i="6" s="1"/>
  <c r="I85" i="6" s="1"/>
  <c r="I14" i="6" s="1"/>
  <c r="I96" i="6"/>
  <c r="J88" i="6"/>
  <c r="J89" i="6" s="1"/>
  <c r="J90" i="6" s="1"/>
  <c r="J91" i="6" s="1"/>
  <c r="J92" i="6" s="1"/>
  <c r="I93" i="6" s="1"/>
  <c r="K64" i="6"/>
  <c r="Q59" i="6"/>
  <c r="Q60" i="6" s="1"/>
  <c r="P61" i="6" s="1"/>
  <c r="P48" i="6"/>
  <c r="P49" i="6" s="1"/>
  <c r="P50" i="6" s="1"/>
  <c r="P51" i="6" s="1"/>
  <c r="P52" i="6" s="1"/>
  <c r="U43" i="6"/>
  <c r="U44" i="6" s="1"/>
  <c r="S45" i="6" s="1"/>
  <c r="I95" i="6" l="1"/>
  <c r="I97" i="6" s="1"/>
  <c r="I98" i="6" s="1"/>
  <c r="I99" i="6" s="1"/>
  <c r="I100" i="6" s="1"/>
  <c r="G101" i="6" s="1"/>
  <c r="G16" i="6" s="1"/>
  <c r="I15" i="6"/>
  <c r="P87" i="6"/>
  <c r="P11" i="6"/>
  <c r="S71" i="6"/>
  <c r="S9" i="6"/>
  <c r="K80" i="6"/>
  <c r="P79" i="6"/>
  <c r="K65" i="6"/>
  <c r="K66" i="6" s="1"/>
  <c r="S63" i="6"/>
  <c r="K72" i="6"/>
  <c r="K73" i="6" s="1"/>
  <c r="K74" i="6" s="1"/>
  <c r="K75" i="6" s="1"/>
  <c r="K76" i="6" s="1"/>
  <c r="I77" i="6" s="1"/>
  <c r="I13" i="6" s="1"/>
  <c r="K67" i="6"/>
  <c r="K68" i="6" s="1"/>
  <c r="J69" i="6" s="1"/>
  <c r="J12" i="6" s="1"/>
  <c r="M53" i="6"/>
  <c r="M10" i="6" s="1"/>
  <c r="R58" i="6"/>
  <c r="R59" i="6" s="1"/>
  <c r="R60" i="6" s="1"/>
  <c r="Q61" i="6" s="1"/>
  <c r="Q87" i="6" l="1"/>
  <c r="Q11" i="6"/>
  <c r="K81" i="6"/>
  <c r="K82" i="6" s="1"/>
  <c r="K83" i="6" s="1"/>
  <c r="K84" i="6" s="1"/>
  <c r="J85" i="6" s="1"/>
  <c r="J14" i="6" s="1"/>
  <c r="Q79" i="6"/>
  <c r="J96" i="6"/>
  <c r="K88" i="6"/>
  <c r="K89" i="6" s="1"/>
  <c r="K90" i="6" s="1"/>
  <c r="K91" i="6" s="1"/>
  <c r="K92" i="6" s="1"/>
  <c r="J93" i="6" s="1"/>
  <c r="L64" i="6"/>
  <c r="Q48" i="6"/>
  <c r="Q49" i="6" s="1"/>
  <c r="Q50" i="6" s="1"/>
  <c r="J95" i="6" l="1"/>
  <c r="J97" i="6" s="1"/>
  <c r="J98" i="6" s="1"/>
  <c r="J99" i="6" s="1"/>
  <c r="J100" i="6" s="1"/>
  <c r="H101" i="6" s="1"/>
  <c r="H16" i="6" s="1"/>
  <c r="J15" i="6"/>
  <c r="L80" i="6"/>
  <c r="L65" i="6"/>
  <c r="L66" i="6" s="1"/>
  <c r="L72" i="6"/>
  <c r="L73" i="6" s="1"/>
  <c r="L74" i="6" s="1"/>
  <c r="L75" i="6" s="1"/>
  <c r="L76" i="6" s="1"/>
  <c r="J77" i="6" s="1"/>
  <c r="J13" i="6" s="1"/>
  <c r="L67" i="6"/>
  <c r="L68" i="6" s="1"/>
  <c r="K69" i="6" s="1"/>
  <c r="K12" i="6" s="1"/>
  <c r="Q51" i="6"/>
  <c r="Q52" i="6" s="1"/>
  <c r="S56" i="6"/>
  <c r="S57" i="6" s="1"/>
  <c r="S58" i="6" s="1"/>
  <c r="S59" i="6" s="1"/>
  <c r="S60" i="6" s="1"/>
  <c r="R61" i="6" s="1"/>
  <c r="R79" i="6" l="1"/>
  <c r="R11" i="6"/>
  <c r="R87" i="6"/>
  <c r="L81" i="6"/>
  <c r="L82" i="6" s="1"/>
  <c r="L83" i="6" s="1"/>
  <c r="L84" i="6" s="1"/>
  <c r="K85" i="6" s="1"/>
  <c r="K14" i="6" s="1"/>
  <c r="K96" i="6"/>
  <c r="L88" i="6"/>
  <c r="L89" i="6" s="1"/>
  <c r="L90" i="6" s="1"/>
  <c r="L91" i="6" s="1"/>
  <c r="L92" i="6" s="1"/>
  <c r="K93" i="6" s="1"/>
  <c r="M64" i="6"/>
  <c r="N53" i="6"/>
  <c r="N10" i="6" s="1"/>
  <c r="R48" i="6"/>
  <c r="R49" i="6" s="1"/>
  <c r="R50" i="6" s="1"/>
  <c r="R51" i="6" s="1"/>
  <c r="R52" i="6" s="1"/>
  <c r="K95" i="6" l="1"/>
  <c r="K97" i="6" s="1"/>
  <c r="K98" i="6" s="1"/>
  <c r="K99" i="6" s="1"/>
  <c r="K100" i="6" s="1"/>
  <c r="I101" i="6" s="1"/>
  <c r="I16" i="6" s="1"/>
  <c r="K15" i="6"/>
  <c r="M80" i="6"/>
  <c r="M65" i="6"/>
  <c r="M66" i="6" s="1"/>
  <c r="M72" i="6"/>
  <c r="M73" i="6" s="1"/>
  <c r="M74" i="6" s="1"/>
  <c r="M75" i="6" s="1"/>
  <c r="M76" i="6" s="1"/>
  <c r="K77" i="6" s="1"/>
  <c r="K13" i="6" s="1"/>
  <c r="M67" i="6"/>
  <c r="M68" i="6" s="1"/>
  <c r="L69" i="6" s="1"/>
  <c r="L12" i="6" s="1"/>
  <c r="O53" i="6"/>
  <c r="O10" i="6" s="1"/>
  <c r="T56" i="6"/>
  <c r="T57" i="6" s="1"/>
  <c r="T58" i="6" s="1"/>
  <c r="T59" i="6" s="1"/>
  <c r="T60" i="6" s="1"/>
  <c r="S61" i="6" s="1"/>
  <c r="S79" i="6" l="1"/>
  <c r="S11" i="6"/>
  <c r="S87" i="6"/>
  <c r="M81" i="6"/>
  <c r="M82" i="6" s="1"/>
  <c r="M83" i="6" s="1"/>
  <c r="M84" i="6" s="1"/>
  <c r="L85" i="6" s="1"/>
  <c r="L14" i="6" s="1"/>
  <c r="L96" i="6"/>
  <c r="M88" i="6"/>
  <c r="M89" i="6" s="1"/>
  <c r="M90" i="6" s="1"/>
  <c r="M91" i="6" s="1"/>
  <c r="M92" i="6" s="1"/>
  <c r="L93" i="6" s="1"/>
  <c r="N64" i="6"/>
  <c r="S48" i="6"/>
  <c r="S49" i="6" s="1"/>
  <c r="S50" i="6" s="1"/>
  <c r="S51" i="6" s="1"/>
  <c r="S52" i="6" s="1"/>
  <c r="L95" i="6" l="1"/>
  <c r="L97" i="6" s="1"/>
  <c r="L98" i="6" s="1"/>
  <c r="L99" i="6" s="1"/>
  <c r="L100" i="6" s="1"/>
  <c r="J101" i="6" s="1"/>
  <c r="J16" i="6" s="1"/>
  <c r="L15" i="6"/>
  <c r="N80" i="6"/>
  <c r="N65" i="6"/>
  <c r="N66" i="6" s="1"/>
  <c r="N72" i="6"/>
  <c r="N73" i="6" s="1"/>
  <c r="N74" i="6" s="1"/>
  <c r="N75" i="6" s="1"/>
  <c r="N76" i="6" s="1"/>
  <c r="L77" i="6" s="1"/>
  <c r="L13" i="6" s="1"/>
  <c r="P53" i="6"/>
  <c r="P10" i="6" s="1"/>
  <c r="U56" i="6"/>
  <c r="N81" i="6" l="1"/>
  <c r="O80" i="6"/>
  <c r="N67" i="6"/>
  <c r="N68" i="6" s="1"/>
  <c r="M69" i="6" s="1"/>
  <c r="M12" i="6" s="1"/>
  <c r="O64" i="6"/>
  <c r="M96" i="6"/>
  <c r="N88" i="6"/>
  <c r="N89" i="6" s="1"/>
  <c r="N90" i="6" s="1"/>
  <c r="N91" i="6" s="1"/>
  <c r="N92" i="6" s="1"/>
  <c r="M93" i="6" s="1"/>
  <c r="O72" i="6"/>
  <c r="O73" i="6" s="1"/>
  <c r="O74" i="6" s="1"/>
  <c r="O75" i="6" s="1"/>
  <c r="O76" i="6" s="1"/>
  <c r="M77" i="6" s="1"/>
  <c r="M13" i="6" s="1"/>
  <c r="U57" i="6"/>
  <c r="T48" i="6"/>
  <c r="T49" i="6" s="1"/>
  <c r="T50" i="6" s="1"/>
  <c r="T51" i="6" s="1"/>
  <c r="T52" i="6" s="1"/>
  <c r="M95" i="6" l="1"/>
  <c r="M97" i="6" s="1"/>
  <c r="M98" i="6" s="1"/>
  <c r="M99" i="6" s="1"/>
  <c r="M100" i="6" s="1"/>
  <c r="K101" i="6" s="1"/>
  <c r="K16" i="6" s="1"/>
  <c r="M15" i="6"/>
  <c r="N82" i="6"/>
  <c r="O81" i="6"/>
  <c r="P80" i="6"/>
  <c r="O65" i="6"/>
  <c r="P64" i="6"/>
  <c r="U58" i="6"/>
  <c r="Q53" i="6"/>
  <c r="Q10" i="6" s="1"/>
  <c r="U48" i="6"/>
  <c r="U49" i="6" s="1"/>
  <c r="U50" i="6" s="1"/>
  <c r="U51" i="6" s="1"/>
  <c r="U52" i="6" s="1"/>
  <c r="N83" i="6" l="1"/>
  <c r="O82" i="6"/>
  <c r="P81" i="6"/>
  <c r="P82" i="6" s="1"/>
  <c r="P83" i="6" s="1"/>
  <c r="P84" i="6" s="1"/>
  <c r="O85" i="6" s="1"/>
  <c r="O14" i="6" s="1"/>
  <c r="O66" i="6"/>
  <c r="O67" i="6" s="1"/>
  <c r="P65" i="6"/>
  <c r="P66" i="6" s="1"/>
  <c r="N96" i="6"/>
  <c r="P67" i="6"/>
  <c r="Q64" i="6"/>
  <c r="U59" i="6"/>
  <c r="S53" i="6"/>
  <c r="S10" i="6" s="1"/>
  <c r="R53" i="6"/>
  <c r="R10" i="6" s="1"/>
  <c r="N84" i="6" l="1"/>
  <c r="M85" i="6" s="1"/>
  <c r="M14" i="6" s="1"/>
  <c r="O83" i="6"/>
  <c r="Q80" i="6"/>
  <c r="Q65" i="6"/>
  <c r="Q66" i="6" s="1"/>
  <c r="P72" i="6"/>
  <c r="P73" i="6" s="1"/>
  <c r="P74" i="6" s="1"/>
  <c r="P75" i="6" s="1"/>
  <c r="P76" i="6" s="1"/>
  <c r="N77" i="6" s="1"/>
  <c r="N13" i="6" s="1"/>
  <c r="P68" i="6"/>
  <c r="R64" i="6"/>
  <c r="U60" i="6"/>
  <c r="T61" i="6" s="1"/>
  <c r="T11" i="6" s="1"/>
  <c r="T87" i="6" l="1"/>
  <c r="T79" i="6"/>
  <c r="O84" i="6"/>
  <c r="N85" i="6" s="1"/>
  <c r="N14" i="6" s="1"/>
  <c r="Q81" i="6"/>
  <c r="Q82" i="6" s="1"/>
  <c r="Q83" i="6" s="1"/>
  <c r="Q84" i="6" s="1"/>
  <c r="P85" i="6" s="1"/>
  <c r="P14" i="6" s="1"/>
  <c r="O69" i="6"/>
  <c r="O12" i="6" s="1"/>
  <c r="R65" i="6"/>
  <c r="R66" i="6" s="1"/>
  <c r="O68" i="6"/>
  <c r="N69" i="6" s="1"/>
  <c r="N12" i="6" s="1"/>
  <c r="S64" i="6"/>
  <c r="R80" i="6" l="1"/>
  <c r="S65" i="6"/>
  <c r="S66" i="6" s="1"/>
  <c r="O88" i="6"/>
  <c r="O89" i="6" s="1"/>
  <c r="O90" i="6" s="1"/>
  <c r="O91" i="6" s="1"/>
  <c r="O92" i="6" s="1"/>
  <c r="N93" i="6" s="1"/>
  <c r="Q72" i="6"/>
  <c r="Q73" i="6" s="1"/>
  <c r="Q74" i="6" s="1"/>
  <c r="Q75" i="6" s="1"/>
  <c r="Q76" i="6" s="1"/>
  <c r="O77" i="6" s="1"/>
  <c r="O13" i="6" s="1"/>
  <c r="Q67" i="6"/>
  <c r="T64" i="6"/>
  <c r="N95" i="6" l="1"/>
  <c r="N97" i="6" s="1"/>
  <c r="N98" i="6" s="1"/>
  <c r="N99" i="6" s="1"/>
  <c r="N100" i="6" s="1"/>
  <c r="L101" i="6" s="1"/>
  <c r="L16" i="6" s="1"/>
  <c r="N15" i="6"/>
  <c r="O96" i="6"/>
  <c r="R81" i="6"/>
  <c r="T65" i="6"/>
  <c r="T66" i="6" s="1"/>
  <c r="Q68" i="6"/>
  <c r="P69" i="6" s="1"/>
  <c r="P12" i="6" s="1"/>
  <c r="R67" i="6"/>
  <c r="U64" i="6"/>
  <c r="R82" i="6" l="1"/>
  <c r="R83" i="6" s="1"/>
  <c r="R84" i="6" s="1"/>
  <c r="Q85" i="6" s="1"/>
  <c r="Q14" i="6" s="1"/>
  <c r="S80" i="6"/>
  <c r="U65" i="6"/>
  <c r="U66" i="6" s="1"/>
  <c r="P88" i="6"/>
  <c r="P89" i="6" s="1"/>
  <c r="P90" i="6" s="1"/>
  <c r="P91" i="6" s="1"/>
  <c r="P92" i="6" s="1"/>
  <c r="O93" i="6" s="1"/>
  <c r="R72" i="6"/>
  <c r="R73" i="6" s="1"/>
  <c r="R74" i="6" s="1"/>
  <c r="R75" i="6" s="1"/>
  <c r="R76" i="6" s="1"/>
  <c r="P77" i="6" s="1"/>
  <c r="P13" i="6" s="1"/>
  <c r="R68" i="6"/>
  <c r="Q69" i="6" s="1"/>
  <c r="Q12" i="6" s="1"/>
  <c r="S67" i="6"/>
  <c r="O95" i="6" l="1"/>
  <c r="O97" i="6" s="1"/>
  <c r="O98" i="6" s="1"/>
  <c r="O99" i="6" s="1"/>
  <c r="O100" i="6" s="1"/>
  <c r="M101" i="6" s="1"/>
  <c r="M16" i="6" s="1"/>
  <c r="O15" i="6"/>
  <c r="P96" i="6"/>
  <c r="S81" i="6"/>
  <c r="S82" i="6" s="1"/>
  <c r="S83" i="6" s="1"/>
  <c r="S84" i="6" s="1"/>
  <c r="R85" i="6" s="1"/>
  <c r="R14" i="6" s="1"/>
  <c r="S68" i="6"/>
  <c r="R69" i="6" s="1"/>
  <c r="R12" i="6" s="1"/>
  <c r="T67" i="6"/>
  <c r="U67" i="6"/>
  <c r="T80" i="6" l="1"/>
  <c r="Q88" i="6"/>
  <c r="Q89" i="6" s="1"/>
  <c r="Q90" i="6" s="1"/>
  <c r="Q91" i="6" s="1"/>
  <c r="Q92" i="6" s="1"/>
  <c r="P93" i="6" s="1"/>
  <c r="S72" i="6"/>
  <c r="S73" i="6" s="1"/>
  <c r="S74" i="6" s="1"/>
  <c r="S75" i="6" s="1"/>
  <c r="S76" i="6" s="1"/>
  <c r="Q77" i="6" s="1"/>
  <c r="Q13" i="6" s="1"/>
  <c r="U68" i="6"/>
  <c r="T69" i="6" s="1"/>
  <c r="T12" i="6" s="1"/>
  <c r="T68" i="6"/>
  <c r="S69" i="6" s="1"/>
  <c r="S12" i="6" s="1"/>
  <c r="P95" i="6" l="1"/>
  <c r="P97" i="6" s="1"/>
  <c r="P98" i="6" s="1"/>
  <c r="P99" i="6" s="1"/>
  <c r="P100" i="6" s="1"/>
  <c r="N101" i="6" s="1"/>
  <c r="N16" i="6" s="1"/>
  <c r="P15" i="6"/>
  <c r="Q96" i="6"/>
  <c r="T81" i="6"/>
  <c r="T82" i="6" s="1"/>
  <c r="T83" i="6" s="1"/>
  <c r="T84" i="6" s="1"/>
  <c r="S85" i="6" s="1"/>
  <c r="S14" i="6" s="1"/>
  <c r="U80" i="6" l="1"/>
  <c r="U81" i="6" s="1"/>
  <c r="R88" i="6"/>
  <c r="R89" i="6" s="1"/>
  <c r="R90" i="6" s="1"/>
  <c r="R91" i="6" s="1"/>
  <c r="R92" i="6" s="1"/>
  <c r="Q93" i="6" s="1"/>
  <c r="T72" i="6"/>
  <c r="T73" i="6" s="1"/>
  <c r="T74" i="6" s="1"/>
  <c r="T75" i="6" s="1"/>
  <c r="T76" i="6" s="1"/>
  <c r="R77" i="6" s="1"/>
  <c r="R13" i="6" s="1"/>
  <c r="Q95" i="6" l="1"/>
  <c r="Q97" i="6" s="1"/>
  <c r="Q98" i="6" s="1"/>
  <c r="Q99" i="6" s="1"/>
  <c r="Q100" i="6" s="1"/>
  <c r="O101" i="6" s="1"/>
  <c r="O16" i="6" s="1"/>
  <c r="Q15" i="6"/>
  <c r="R96" i="6"/>
  <c r="U82" i="6"/>
  <c r="U83" i="6" s="1"/>
  <c r="U84" i="6" s="1"/>
  <c r="T85" i="6" s="1"/>
  <c r="T14" i="6" s="1"/>
  <c r="S88" i="6" l="1"/>
  <c r="S89" i="6" s="1"/>
  <c r="S90" i="6" s="1"/>
  <c r="S91" i="6" s="1"/>
  <c r="S92" i="6" s="1"/>
  <c r="R93" i="6" s="1"/>
  <c r="R15" i="6" s="1"/>
  <c r="U72" i="6"/>
  <c r="R95" i="6" l="1"/>
  <c r="R97" i="6" s="1"/>
  <c r="R98" i="6" s="1"/>
  <c r="R99" i="6" s="1"/>
  <c r="R100" i="6" s="1"/>
  <c r="P101" i="6" s="1"/>
  <c r="P16" i="6" s="1"/>
  <c r="S96" i="6"/>
  <c r="U73" i="6"/>
  <c r="U74" i="6" l="1"/>
  <c r="T88" i="6"/>
  <c r="T89" i="6" s="1"/>
  <c r="T90" i="6" s="1"/>
  <c r="T91" i="6" s="1"/>
  <c r="T92" i="6" s="1"/>
  <c r="S93" i="6" s="1"/>
  <c r="S15" i="6" s="1"/>
  <c r="S95" i="6" l="1"/>
  <c r="S97" i="6" s="1"/>
  <c r="S98" i="6" s="1"/>
  <c r="S99" i="6" s="1"/>
  <c r="S100" i="6" s="1"/>
  <c r="Q101" i="6" s="1"/>
  <c r="Q16" i="6" s="1"/>
  <c r="U75" i="6"/>
  <c r="U76" i="6" l="1"/>
  <c r="U88" i="6"/>
  <c r="U89" i="6" s="1"/>
  <c r="U90" i="6" s="1"/>
  <c r="U91" i="6" s="1"/>
  <c r="U92" i="6" s="1"/>
  <c r="T93" i="6" s="1"/>
  <c r="T95" i="6" l="1"/>
  <c r="T15" i="6"/>
  <c r="S77" i="6"/>
  <c r="S13" i="6" s="1"/>
  <c r="T96" i="6" l="1"/>
  <c r="T97" i="6" s="1"/>
  <c r="T98" i="6" s="1"/>
  <c r="T99" i="6" s="1"/>
  <c r="T100" i="6" s="1"/>
  <c r="R101" i="6" s="1"/>
  <c r="R16" i="6" s="1"/>
  <c r="U96" i="6" l="1"/>
  <c r="U97" i="6" l="1"/>
  <c r="U98" i="6" l="1"/>
  <c r="U99" i="6" l="1"/>
  <c r="U100" i="6" l="1"/>
  <c r="S101" i="6" s="1"/>
  <c r="S16" i="6" s="1"/>
</calcChain>
</file>

<file path=xl/sharedStrings.xml><?xml version="1.0" encoding="utf-8"?>
<sst xmlns="http://schemas.openxmlformats.org/spreadsheetml/2006/main" count="225" uniqueCount="60">
  <si>
    <t>NIVEL 1</t>
  </si>
  <si>
    <t>P1</t>
  </si>
  <si>
    <t>NIVEL 2</t>
  </si>
  <si>
    <t>S11</t>
  </si>
  <si>
    <t>NIVEL 3</t>
  </si>
  <si>
    <t>C1</t>
  </si>
  <si>
    <t>C2</t>
  </si>
  <si>
    <t>C3</t>
  </si>
  <si>
    <t>P2</t>
  </si>
  <si>
    <t>S12</t>
  </si>
  <si>
    <t>S13</t>
  </si>
  <si>
    <t>C4</t>
  </si>
  <si>
    <t>NIVEL 4</t>
  </si>
  <si>
    <t>C5</t>
  </si>
  <si>
    <t>DATOS DE ENTRADA</t>
  </si>
  <si>
    <t>Programa Maestro de Producción (PMP)</t>
  </si>
  <si>
    <t>SEMANA</t>
  </si>
  <si>
    <t>PRODUCTO</t>
  </si>
  <si>
    <t>Producto final</t>
  </si>
  <si>
    <t>Pieza de repuesto de P1, P2</t>
  </si>
  <si>
    <t>Pieza de repuesto de P2</t>
  </si>
  <si>
    <r>
      <t xml:space="preserve">El </t>
    </r>
    <r>
      <rPr>
        <b/>
        <sz val="10"/>
        <rFont val="Arial"/>
        <family val="2"/>
      </rPr>
      <t>Programa Maestro de Producción (PMP)</t>
    </r>
    <r>
      <rPr>
        <sz val="11"/>
        <color theme="1"/>
        <rFont val="Calibri"/>
        <family val="2"/>
        <scheme val="minor"/>
      </rPr>
      <t xml:space="preserve"> es la estimación propia de productos o pedidos comprometidos (la demanda firme).</t>
    </r>
  </si>
  <si>
    <r>
      <t xml:space="preserve">Los </t>
    </r>
    <r>
      <rPr>
        <b/>
        <sz val="10"/>
        <rFont val="Arial"/>
        <family val="2"/>
      </rPr>
      <t>Tiempos de Suministro (TS)</t>
    </r>
    <r>
      <rPr>
        <sz val="11"/>
        <color theme="1"/>
        <rFont val="Calibri"/>
        <family val="2"/>
        <scheme val="minor"/>
      </rPr>
      <t xml:space="preserve"> son un dato fijo y establece las fechas de emisión y recepción de pedidos.</t>
    </r>
  </si>
  <si>
    <r>
      <t xml:space="preserve">Registro de Inventario: </t>
    </r>
    <r>
      <rPr>
        <sz val="14"/>
        <color indexed="13"/>
        <rFont val="Arial"/>
        <family val="2"/>
      </rPr>
      <t>fichero de stocks y dinámica de pedidos</t>
    </r>
  </si>
  <si>
    <t>Producto/Componente</t>
  </si>
  <si>
    <t>Stock de Seguridad (SS)</t>
  </si>
  <si>
    <t>Tiempo de suministro</t>
  </si>
  <si>
    <t>Defectos (%)</t>
  </si>
  <si>
    <t>Existencias disponibles</t>
  </si>
  <si>
    <t>Lote pedido</t>
  </si>
  <si>
    <r>
      <t xml:space="preserve">El </t>
    </r>
    <r>
      <rPr>
        <b/>
        <sz val="10"/>
        <rFont val="Arial"/>
        <family val="2"/>
      </rPr>
      <t>stock de seguridad (SS)</t>
    </r>
    <r>
      <rPr>
        <sz val="11"/>
        <color theme="1"/>
        <rFont val="Calibri"/>
        <family val="2"/>
        <scheme val="minor"/>
      </rPr>
      <t xml:space="preserve"> del que debemos disponer.</t>
    </r>
  </si>
  <si>
    <r>
      <t xml:space="preserve">El </t>
    </r>
    <r>
      <rPr>
        <b/>
        <sz val="10"/>
        <rFont val="Arial"/>
        <family val="2"/>
      </rPr>
      <t>tiempo de suministro</t>
    </r>
    <r>
      <rPr>
        <sz val="11"/>
        <color theme="1"/>
        <rFont val="Calibri"/>
        <family val="2"/>
        <scheme val="minor"/>
      </rPr>
      <t xml:space="preserve"> en el que podemos contar con ellos, desde que se lanza su pedido a proveedores o su orden de trabajo (OT) a planta.</t>
    </r>
  </si>
  <si>
    <r>
      <t xml:space="preserve">El </t>
    </r>
    <r>
      <rPr>
        <b/>
        <sz val="10"/>
        <rFont val="Arial"/>
        <family val="2"/>
      </rPr>
      <t>% de defectuosos</t>
    </r>
    <r>
      <rPr>
        <sz val="11"/>
        <color theme="1"/>
        <rFont val="Calibri"/>
        <family val="2"/>
        <scheme val="minor"/>
      </rPr>
      <t xml:space="preserve"> que recibimos o fabricamos y deben ser desestimados a nivel productivo y/o comercial.</t>
    </r>
  </si>
  <si>
    <r>
      <rPr>
        <sz val="10"/>
        <color rgb="FF000000"/>
        <rFont val="Arial"/>
      </rPr>
      <t xml:space="preserve">Las </t>
    </r>
    <r>
      <rPr>
        <b/>
        <sz val="10"/>
        <color rgb="FF000000"/>
        <rFont val="Arial"/>
      </rPr>
      <t>existencias disponibles</t>
    </r>
    <r>
      <rPr>
        <sz val="11"/>
        <color rgb="FF000000"/>
        <rFont val="Calibri"/>
        <scheme val="minor"/>
      </rPr>
      <t xml:space="preserve"> al lanzamiento del Plan, es decir, en el momento que se necesitan.</t>
    </r>
  </si>
  <si>
    <r>
      <t xml:space="preserve">El </t>
    </r>
    <r>
      <rPr>
        <b/>
        <sz val="10"/>
        <rFont val="Arial"/>
        <family val="2"/>
      </rPr>
      <t xml:space="preserve">lote pedido </t>
    </r>
    <r>
      <rPr>
        <sz val="11"/>
        <color theme="1"/>
        <rFont val="Calibri"/>
        <family val="2"/>
        <scheme val="minor"/>
      </rPr>
      <t>establece el lote de uds. que configura el pedido, es decir, debemos elaborar pedidos u orden de trabajo (OT) que sean múltiplos de dichas cantidades.</t>
    </r>
  </si>
  <si>
    <t>PRINCIPIO BASE</t>
  </si>
  <si>
    <r>
      <rPr>
        <b/>
        <sz val="10"/>
        <color rgb="FF000000"/>
        <rFont val="Arial"/>
      </rPr>
      <t>Demanda de componentes discreta y discontinua:</t>
    </r>
    <r>
      <rPr>
        <sz val="11"/>
        <color rgb="FF000000"/>
        <rFont val="Calibri"/>
        <scheme val="minor"/>
      </rPr>
      <t xml:space="preserve"> los productos se fabrican por lotes, y a medida que dicho lote avanza en su fabricación, se demandan sus componentes en momentos y cantidades concretas.</t>
    </r>
  </si>
  <si>
    <r>
      <t xml:space="preserve">El cumplimiento del PMP y </t>
    </r>
    <r>
      <rPr>
        <b/>
        <sz val="10"/>
        <rFont val="Arial"/>
        <family val="2"/>
      </rPr>
      <t>la llegada de las compras</t>
    </r>
    <r>
      <rPr>
        <sz val="10"/>
        <rFont val="Arial"/>
        <family val="2"/>
      </rPr>
      <t>, hace que se actualice el Registro de Inventario y el propio PMP.</t>
    </r>
  </si>
  <si>
    <t>Informe de Explosión de Necesidades de un sistema MRP-I</t>
  </si>
  <si>
    <t>Planificación de Necesidades de Materiales (MRP) (LANZ PP)</t>
  </si>
  <si>
    <t>HOY</t>
  </si>
  <si>
    <t>LANZ PP</t>
  </si>
  <si>
    <t>PRODUCTO P1</t>
  </si>
  <si>
    <t>NB</t>
  </si>
  <si>
    <t>EXIST</t>
  </si>
  <si>
    <t>NN</t>
  </si>
  <si>
    <t>Auxiliar(necesito, con defec)</t>
  </si>
  <si>
    <t>RPP</t>
  </si>
  <si>
    <t>Auxiliar3(me llegan correctamente)</t>
  </si>
  <si>
    <t>LANZ PP. (en cuanta def y lote)ç</t>
  </si>
  <si>
    <t>LANZ PP. (en cuanta def y lote)</t>
  </si>
  <si>
    <t>PRODUCTO P2</t>
  </si>
  <si>
    <t>PRODUCTO S11</t>
  </si>
  <si>
    <t>PRODUCTO S12</t>
  </si>
  <si>
    <t>PRODUCTO S13</t>
  </si>
  <si>
    <t>PRODUCTO C1</t>
  </si>
  <si>
    <t>PRODUCTO C2</t>
  </si>
  <si>
    <t>PRODUCTO C3</t>
  </si>
  <si>
    <t>PRODUCTO C4</t>
  </si>
  <si>
    <t>PRODUCTO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</si>
</sst>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8"/>
      <color indexed="57"/>
      <name val="Arial"/>
      <family val="2"/>
    </font>
    <font>
      <b/>
      <sz val="14"/>
      <color indexed="13"/>
      <name val="Arial"/>
      <family val="2"/>
    </font>
    <font>
      <sz val="14"/>
      <color indexed="1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medium">
        <color indexed="64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</borders>
  <cellStyleXfs count="4">
    <xf numFmtId="0" fontId="0" fillId="0" borderId="0"/>
    <xf numFmtId="0" fontId="12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</cellStyleXfs>
  <cellXfs count="12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2" fillId="8" borderId="0" xfId="1" applyAlignment="1">
      <alignment horizontal="center"/>
    </xf>
    <xf numFmtId="0" fontId="15" fillId="10" borderId="0" xfId="3" applyAlignment="1">
      <alignment horizontal="center"/>
    </xf>
    <xf numFmtId="0" fontId="15" fillId="10" borderId="4" xfId="3" applyBorder="1" applyAlignment="1">
      <alignment horizontal="center"/>
    </xf>
    <xf numFmtId="0" fontId="15" fillId="10" borderId="5" xfId="3" applyBorder="1" applyAlignment="1">
      <alignment horizontal="center"/>
    </xf>
    <xf numFmtId="0" fontId="15" fillId="10" borderId="0" xfId="3" applyBorder="1" applyAlignment="1">
      <alignment horizontal="center"/>
    </xf>
    <xf numFmtId="0" fontId="14" fillId="9" borderId="0" xfId="2" applyAlignment="1">
      <alignment horizontal="center"/>
    </xf>
    <xf numFmtId="0" fontId="14" fillId="9" borderId="4" xfId="2" applyBorder="1" applyAlignment="1">
      <alignment horizontal="center"/>
    </xf>
    <xf numFmtId="0" fontId="14" fillId="9" borderId="5" xfId="2" applyBorder="1" applyAlignment="1">
      <alignment horizontal="center"/>
    </xf>
    <xf numFmtId="0" fontId="14" fillId="9" borderId="0" xfId="2" applyBorder="1" applyAlignment="1">
      <alignment horizontal="center"/>
    </xf>
    <xf numFmtId="0" fontId="12" fillId="8" borderId="2" xfId="1" applyBorder="1" applyAlignment="1">
      <alignment horizontal="center"/>
    </xf>
    <xf numFmtId="0" fontId="16" fillId="11" borderId="0" xfId="2" applyFont="1" applyFill="1" applyAlignment="1">
      <alignment horizontal="center"/>
    </xf>
    <xf numFmtId="0" fontId="16" fillId="11" borderId="4" xfId="2" applyFont="1" applyFill="1" applyBorder="1" applyAlignment="1">
      <alignment horizontal="center"/>
    </xf>
    <xf numFmtId="0" fontId="16" fillId="11" borderId="5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0" fillId="13" borderId="12" xfId="0" applyFill="1" applyBorder="1"/>
    <xf numFmtId="0" fontId="0" fillId="13" borderId="13" xfId="0" applyFill="1" applyBorder="1"/>
    <xf numFmtId="0" fontId="0" fillId="13" borderId="28" xfId="0" applyFill="1" applyBorder="1"/>
    <xf numFmtId="0" fontId="0" fillId="13" borderId="10" xfId="0" applyFill="1" applyBorder="1"/>
    <xf numFmtId="0" fontId="4" fillId="12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0" fillId="0" borderId="25" xfId="0" applyBorder="1"/>
    <xf numFmtId="0" fontId="11" fillId="6" borderId="26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0" borderId="33" xfId="0" applyBorder="1"/>
    <xf numFmtId="0" fontId="4" fillId="14" borderId="22" xfId="0" applyFont="1" applyFill="1" applyBorder="1" applyAlignment="1">
      <alignment horizontal="center"/>
    </xf>
    <xf numFmtId="0" fontId="26" fillId="14" borderId="23" xfId="0" applyFont="1" applyFill="1" applyBorder="1" applyAlignment="1">
      <alignment horizontal="center" vertical="center"/>
    </xf>
    <xf numFmtId="0" fontId="26" fillId="14" borderId="24" xfId="0" applyFont="1" applyFill="1" applyBorder="1" applyAlignment="1">
      <alignment horizontal="center" vertical="center"/>
    </xf>
    <xf numFmtId="0" fontId="27" fillId="14" borderId="25" xfId="0" applyFont="1" applyFill="1" applyBorder="1"/>
    <xf numFmtId="0" fontId="4" fillId="14" borderId="32" xfId="0" applyFont="1" applyFill="1" applyBorder="1" applyAlignment="1">
      <alignment horizontal="center"/>
    </xf>
    <xf numFmtId="0" fontId="23" fillId="14" borderId="26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/>
    </xf>
    <xf numFmtId="0" fontId="23" fillId="14" borderId="27" xfId="0" applyFont="1" applyFill="1" applyBorder="1" applyAlignment="1">
      <alignment horizontal="center" vertical="center"/>
    </xf>
    <xf numFmtId="0" fontId="28" fillId="14" borderId="19" xfId="0" applyFont="1" applyFill="1" applyBorder="1" applyAlignment="1">
      <alignment horizontal="center" vertical="center"/>
    </xf>
    <xf numFmtId="0" fontId="28" fillId="14" borderId="20" xfId="0" applyFont="1" applyFill="1" applyBorder="1" applyAlignment="1">
      <alignment horizontal="center" vertical="center"/>
    </xf>
    <xf numFmtId="0" fontId="27" fillId="14" borderId="33" xfId="0" applyFont="1" applyFill="1" applyBorder="1"/>
    <xf numFmtId="0" fontId="23" fillId="14" borderId="21" xfId="0" applyFont="1" applyFill="1" applyBorder="1" applyAlignment="1">
      <alignment horizontal="center" vertical="center"/>
    </xf>
    <xf numFmtId="0" fontId="23" fillId="14" borderId="31" xfId="0" applyFont="1" applyFill="1" applyBorder="1" applyAlignment="1">
      <alignment horizontal="center" vertical="center"/>
    </xf>
    <xf numFmtId="0" fontId="23" fillId="14" borderId="29" xfId="0" applyFont="1" applyFill="1" applyBorder="1" applyAlignment="1">
      <alignment horizontal="center" vertical="center"/>
    </xf>
    <xf numFmtId="0" fontId="27" fillId="15" borderId="12" xfId="0" applyFont="1" applyFill="1" applyBorder="1"/>
    <xf numFmtId="0" fontId="27" fillId="15" borderId="13" xfId="0" applyFont="1" applyFill="1" applyBorder="1"/>
    <xf numFmtId="0" fontId="27" fillId="15" borderId="28" xfId="0" applyFont="1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28" xfId="0" applyFill="1" applyBorder="1"/>
    <xf numFmtId="0" fontId="23" fillId="16" borderId="22" xfId="0" applyFont="1" applyFill="1" applyBorder="1" applyAlignment="1">
      <alignment horizontal="center"/>
    </xf>
    <xf numFmtId="0" fontId="23" fillId="16" borderId="26" xfId="0" applyFont="1" applyFill="1" applyBorder="1" applyAlignment="1">
      <alignment horizontal="center" vertical="center"/>
    </xf>
    <xf numFmtId="0" fontId="23" fillId="16" borderId="27" xfId="0" applyFont="1" applyFill="1" applyBorder="1" applyAlignment="1">
      <alignment horizontal="center" vertical="center"/>
    </xf>
    <xf numFmtId="0" fontId="26" fillId="16" borderId="23" xfId="0" applyFont="1" applyFill="1" applyBorder="1" applyAlignment="1">
      <alignment horizontal="center" vertical="center"/>
    </xf>
    <xf numFmtId="0" fontId="26" fillId="16" borderId="24" xfId="0" applyFont="1" applyFill="1" applyBorder="1" applyAlignment="1">
      <alignment horizontal="center" vertical="center"/>
    </xf>
    <xf numFmtId="0" fontId="27" fillId="16" borderId="25" xfId="0" applyFont="1" applyFill="1" applyBorder="1"/>
    <xf numFmtId="0" fontId="23" fillId="16" borderId="21" xfId="0" applyFont="1" applyFill="1" applyBorder="1" applyAlignment="1">
      <alignment horizontal="center" vertical="center"/>
    </xf>
    <xf numFmtId="0" fontId="23" fillId="16" borderId="29" xfId="0" applyFont="1" applyFill="1" applyBorder="1" applyAlignment="1">
      <alignment horizontal="center" vertical="center"/>
    </xf>
    <xf numFmtId="0" fontId="0" fillId="17" borderId="13" xfId="0" applyFill="1" applyBorder="1"/>
    <xf numFmtId="0" fontId="0" fillId="17" borderId="12" xfId="0" applyFill="1" applyBorder="1"/>
    <xf numFmtId="0" fontId="0" fillId="17" borderId="28" xfId="0" applyFill="1" applyBorder="1"/>
    <xf numFmtId="0" fontId="23" fillId="18" borderId="22" xfId="0" applyFont="1" applyFill="1" applyBorder="1" applyAlignment="1">
      <alignment horizontal="center"/>
    </xf>
    <xf numFmtId="0" fontId="23" fillId="18" borderId="26" xfId="0" applyFont="1" applyFill="1" applyBorder="1" applyAlignment="1">
      <alignment horizontal="center" vertical="center"/>
    </xf>
    <xf numFmtId="0" fontId="23" fillId="18" borderId="27" xfId="0" applyFont="1" applyFill="1" applyBorder="1" applyAlignment="1">
      <alignment horizontal="center" vertical="center"/>
    </xf>
    <xf numFmtId="0" fontId="26" fillId="18" borderId="23" xfId="0" applyFont="1" applyFill="1" applyBorder="1" applyAlignment="1">
      <alignment horizontal="center" vertical="center"/>
    </xf>
    <xf numFmtId="0" fontId="26" fillId="18" borderId="24" xfId="0" applyFont="1" applyFill="1" applyBorder="1" applyAlignment="1">
      <alignment horizontal="center" vertical="center"/>
    </xf>
    <xf numFmtId="0" fontId="27" fillId="18" borderId="25" xfId="0" applyFont="1" applyFill="1" applyBorder="1"/>
    <xf numFmtId="0" fontId="23" fillId="18" borderId="21" xfId="0" applyFont="1" applyFill="1" applyBorder="1" applyAlignment="1">
      <alignment horizontal="center" vertical="center"/>
    </xf>
    <xf numFmtId="0" fontId="23" fillId="18" borderId="29" xfId="0" applyFont="1" applyFill="1" applyBorder="1" applyAlignment="1">
      <alignment horizontal="center" vertical="center"/>
    </xf>
    <xf numFmtId="0" fontId="0" fillId="19" borderId="13" xfId="0" applyFill="1" applyBorder="1"/>
    <xf numFmtId="0" fontId="0" fillId="19" borderId="12" xfId="0" applyFill="1" applyBorder="1"/>
    <xf numFmtId="0" fontId="0" fillId="19" borderId="28" xfId="0" applyFill="1" applyBorder="1"/>
    <xf numFmtId="0" fontId="18" fillId="8" borderId="16" xfId="1" applyFont="1" applyBorder="1" applyAlignment="1">
      <alignment horizontal="center"/>
    </xf>
    <xf numFmtId="0" fontId="18" fillId="8" borderId="17" xfId="1" applyFont="1" applyBorder="1" applyAlignment="1">
      <alignment horizontal="center"/>
    </xf>
    <xf numFmtId="0" fontId="19" fillId="10" borderId="17" xfId="3" applyFont="1" applyBorder="1" applyAlignment="1">
      <alignment horizontal="center"/>
    </xf>
    <xf numFmtId="0" fontId="20" fillId="9" borderId="17" xfId="2" applyFont="1" applyBorder="1" applyAlignment="1">
      <alignment horizontal="center"/>
    </xf>
    <xf numFmtId="0" fontId="20" fillId="9" borderId="18" xfId="2" applyFont="1" applyBorder="1" applyAlignment="1">
      <alignment horizontal="center"/>
    </xf>
    <xf numFmtId="0" fontId="13" fillId="11" borderId="17" xfId="2" applyFont="1" applyFill="1" applyBorder="1" applyAlignment="1">
      <alignment horizontal="center"/>
    </xf>
    <xf numFmtId="0" fontId="13" fillId="11" borderId="18" xfId="2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25" fillId="0" borderId="0" xfId="0" applyFont="1" applyAlignment="1">
      <alignment horizontal="justify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0" fillId="21" borderId="12" xfId="0" applyFill="1" applyBorder="1"/>
    <xf numFmtId="0" fontId="0" fillId="21" borderId="14" xfId="0" applyFill="1" applyBorder="1"/>
    <xf numFmtId="0" fontId="0" fillId="22" borderId="14" xfId="0" applyFill="1" applyBorder="1"/>
    <xf numFmtId="0" fontId="0" fillId="23" borderId="14" xfId="0" applyFill="1" applyBorder="1"/>
    <xf numFmtId="0" fontId="0" fillId="24" borderId="6" xfId="0" applyFill="1" applyBorder="1"/>
    <xf numFmtId="0" fontId="0" fillId="0" borderId="0" xfId="0" applyAlignme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97790</xdr:colOff>
      <xdr:row>2</xdr:row>
      <xdr:rowOff>45720</xdr:rowOff>
    </xdr:from>
    <xdr:to>
      <xdr:col>7</xdr:col>
      <xdr:colOff>144827</xdr:colOff>
      <xdr:row>3</xdr:row>
      <xdr:rowOff>154432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BC0B422-EF38-46F8-80A3-114ED7134D04}"/>
            </a:ext>
          </a:extLst>
        </xdr:cNvPr>
        <xdr:cNvCxnSpPr/>
      </xdr:nvCxnSpPr>
      <xdr:spPr>
        <a:xfrm rot="10800000" flipV="1">
          <a:off x="2849880" y="792480"/>
          <a:ext cx="502920" cy="2819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</xdr:row>
      <xdr:rowOff>78105</xdr:rowOff>
    </xdr:from>
    <xdr:to>
      <xdr:col>5</xdr:col>
      <xdr:colOff>316853</xdr:colOff>
      <xdr:row>6</xdr:row>
      <xdr:rowOff>161925</xdr:rowOff>
    </xdr:to>
    <xdr:cxnSp macro="">
      <xdr:nvCxnSpPr>
        <xdr:cNvPr id="6" name="5 Conector recto de flecha">
          <a:extLst>
            <a:ext uri="{FF2B5EF4-FFF2-40B4-BE49-F238E27FC236}">
              <a16:creationId xmlns:a16="http://schemas.microsoft.com/office/drawing/2014/main" id="{D41913DB-59C2-4FE3-B646-5AF70FB945D6}"/>
            </a:ext>
          </a:extLst>
        </xdr:cNvPr>
        <xdr:cNvCxnSpPr/>
      </xdr:nvCxnSpPr>
      <xdr:spPr>
        <a:xfrm rot="10800000" flipV="1">
          <a:off x="1897380" y="1379220"/>
          <a:ext cx="73152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5</xdr:row>
      <xdr:rowOff>60960</xdr:rowOff>
    </xdr:from>
    <xdr:to>
      <xdr:col>7</xdr:col>
      <xdr:colOff>30480</xdr:colOff>
      <xdr:row>6</xdr:row>
      <xdr:rowOff>162122</xdr:rowOff>
    </xdr:to>
    <xdr:cxnSp macro="">
      <xdr:nvCxnSpPr>
        <xdr:cNvPr id="8" name="7 Conector recto de flecha">
          <a:extLst>
            <a:ext uri="{FF2B5EF4-FFF2-40B4-BE49-F238E27FC236}">
              <a16:creationId xmlns:a16="http://schemas.microsoft.com/office/drawing/2014/main" id="{0B006A2C-6D7C-445B-9729-8C7BF19649FA}"/>
            </a:ext>
          </a:extLst>
        </xdr:cNvPr>
        <xdr:cNvCxnSpPr/>
      </xdr:nvCxnSpPr>
      <xdr:spPr>
        <a:xfrm>
          <a:off x="2781300" y="1371600"/>
          <a:ext cx="4572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233045</xdr:colOff>
      <xdr:row>2</xdr:row>
      <xdr:rowOff>45720</xdr:rowOff>
    </xdr:from>
    <xdr:to>
      <xdr:col>10</xdr:col>
      <xdr:colOff>7564</xdr:colOff>
      <xdr:row>6</xdr:row>
      <xdr:rowOff>137160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B5BDC7CC-861C-4E57-9357-2CCFD4410E6F}"/>
            </a:ext>
          </a:extLst>
        </xdr:cNvPr>
        <xdr:cNvCxnSpPr/>
      </xdr:nvCxnSpPr>
      <xdr:spPr>
        <a:xfrm>
          <a:off x="3444240" y="792480"/>
          <a:ext cx="112014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15</xdr:row>
      <xdr:rowOff>38099</xdr:rowOff>
    </xdr:from>
    <xdr:to>
      <xdr:col>7</xdr:col>
      <xdr:colOff>166255</xdr:colOff>
      <xdr:row>16</xdr:row>
      <xdr:rowOff>95250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910B361B-3012-4CF0-BD1D-9EFA29E63215}"/>
            </a:ext>
          </a:extLst>
        </xdr:cNvPr>
        <xdr:cNvCxnSpPr/>
      </xdr:nvCxnSpPr>
      <xdr:spPr>
        <a:xfrm rot="5400000">
          <a:off x="3130867" y="5594032"/>
          <a:ext cx="238126" cy="99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124460</xdr:colOff>
      <xdr:row>18</xdr:row>
      <xdr:rowOff>62865</xdr:rowOff>
    </xdr:from>
    <xdr:to>
      <xdr:col>6</xdr:col>
      <xdr:colOff>410210</xdr:colOff>
      <xdr:row>19</xdr:row>
      <xdr:rowOff>122192</xdr:rowOff>
    </xdr:to>
    <xdr:cxnSp macro="">
      <xdr:nvCxnSpPr>
        <xdr:cNvPr id="13" name="12 Conector recto de flecha">
          <a:extLst>
            <a:ext uri="{FF2B5EF4-FFF2-40B4-BE49-F238E27FC236}">
              <a16:creationId xmlns:a16="http://schemas.microsoft.com/office/drawing/2014/main" id="{753CF850-8ACC-4C0D-9AD5-EFCB075E320E}"/>
            </a:ext>
          </a:extLst>
        </xdr:cNvPr>
        <xdr:cNvCxnSpPr/>
      </xdr:nvCxnSpPr>
      <xdr:spPr>
        <a:xfrm rot="10800000" flipV="1">
          <a:off x="2366010" y="6130290"/>
          <a:ext cx="74295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112395</xdr:colOff>
      <xdr:row>18</xdr:row>
      <xdr:rowOff>45720</xdr:rowOff>
    </xdr:from>
    <xdr:to>
      <xdr:col>8</xdr:col>
      <xdr:colOff>97155</xdr:colOff>
      <xdr:row>19</xdr:row>
      <xdr:rowOff>154432</xdr:rowOff>
    </xdr:to>
    <xdr:cxnSp macro="">
      <xdr:nvCxnSpPr>
        <xdr:cNvPr id="15" name="14 Conector recto de flecha">
          <a:extLst>
            <a:ext uri="{FF2B5EF4-FFF2-40B4-BE49-F238E27FC236}">
              <a16:creationId xmlns:a16="http://schemas.microsoft.com/office/drawing/2014/main" id="{49DE73D3-23C9-4450-B6AC-8B51FFD9E46C}"/>
            </a:ext>
          </a:extLst>
        </xdr:cNvPr>
        <xdr:cNvCxnSpPr/>
      </xdr:nvCxnSpPr>
      <xdr:spPr>
        <a:xfrm>
          <a:off x="3236595" y="6122670"/>
          <a:ext cx="422910" cy="2895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254000</xdr:colOff>
      <xdr:row>15</xdr:row>
      <xdr:rowOff>62865</xdr:rowOff>
    </xdr:from>
    <xdr:to>
      <xdr:col>10</xdr:col>
      <xdr:colOff>330200</xdr:colOff>
      <xdr:row>19</xdr:row>
      <xdr:rowOff>133350</xdr:rowOff>
    </xdr:to>
    <xdr:cxnSp macro="">
      <xdr:nvCxnSpPr>
        <xdr:cNvPr id="17" name="16 Conector recto de flecha">
          <a:extLst>
            <a:ext uri="{FF2B5EF4-FFF2-40B4-BE49-F238E27FC236}">
              <a16:creationId xmlns:a16="http://schemas.microsoft.com/office/drawing/2014/main" id="{FB1EA8FA-7516-4927-AE39-9A5D03D13C1B}"/>
            </a:ext>
          </a:extLst>
        </xdr:cNvPr>
        <xdr:cNvCxnSpPr/>
      </xdr:nvCxnSpPr>
      <xdr:spPr>
        <a:xfrm>
          <a:off x="3390900" y="5539740"/>
          <a:ext cx="1381125" cy="851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15</xdr:row>
      <xdr:rowOff>47624</xdr:rowOff>
    </xdr:from>
    <xdr:to>
      <xdr:col>7</xdr:col>
      <xdr:colOff>57153</xdr:colOff>
      <xdr:row>16</xdr:row>
      <xdr:rowOff>104774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id="{A213C3A1-0EDB-4CF4-B496-15D41564419B}"/>
            </a:ext>
          </a:extLst>
        </xdr:cNvPr>
        <xdr:cNvCxnSpPr/>
      </xdr:nvCxnSpPr>
      <xdr:spPr>
        <a:xfrm rot="10800000" flipV="1">
          <a:off x="1857376" y="5534024"/>
          <a:ext cx="1323977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18</xdr:row>
      <xdr:rowOff>114302</xdr:rowOff>
    </xdr:from>
    <xdr:to>
      <xdr:col>3</xdr:col>
      <xdr:colOff>9526</xdr:colOff>
      <xdr:row>22</xdr:row>
      <xdr:rowOff>76200</xdr:rowOff>
    </xdr:to>
    <xdr:cxnSp macro="">
      <xdr:nvCxnSpPr>
        <xdr:cNvPr id="26" name="25 Conector recto de flecha">
          <a:extLst>
            <a:ext uri="{FF2B5EF4-FFF2-40B4-BE49-F238E27FC236}">
              <a16:creationId xmlns:a16="http://schemas.microsoft.com/office/drawing/2014/main" id="{8EB54D59-BDF3-4CAE-B587-03F79C810AD9}"/>
            </a:ext>
          </a:extLst>
        </xdr:cNvPr>
        <xdr:cNvCxnSpPr/>
      </xdr:nvCxnSpPr>
      <xdr:spPr>
        <a:xfrm rot="5400000">
          <a:off x="1004889" y="6557964"/>
          <a:ext cx="75247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429895</xdr:colOff>
      <xdr:row>21</xdr:row>
      <xdr:rowOff>45719</xdr:rowOff>
    </xdr:from>
    <xdr:to>
      <xdr:col>7</xdr:col>
      <xdr:colOff>429895</xdr:colOff>
      <xdr:row>22</xdr:row>
      <xdr:rowOff>161985</xdr:rowOff>
    </xdr:to>
    <xdr:cxnSp macro="">
      <xdr:nvCxnSpPr>
        <xdr:cNvPr id="31" name="30 Conector recto de flecha">
          <a:extLst>
            <a:ext uri="{FF2B5EF4-FFF2-40B4-BE49-F238E27FC236}">
              <a16:creationId xmlns:a16="http://schemas.microsoft.com/office/drawing/2014/main" id="{B1407992-1E96-4C37-BCCB-9DC77FFE3397}"/>
            </a:ext>
          </a:extLst>
        </xdr:cNvPr>
        <xdr:cNvCxnSpPr/>
      </xdr:nvCxnSpPr>
      <xdr:spPr>
        <a:xfrm rot="16200000" flipH="1">
          <a:off x="3411855" y="6861809"/>
          <a:ext cx="2971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H21" sqref="H21"/>
    </sheetView>
  </sheetViews>
  <sheetFormatPr defaultRowHeight="15"/>
  <cols>
    <col min="1" max="1" width="7.42578125" bestFit="1" customWidth="1"/>
    <col min="2" max="17" width="6.5703125" customWidth="1"/>
    <col min="18" max="256" width="11.42578125" customWidth="1"/>
  </cols>
  <sheetData>
    <row r="1" spans="1:12" ht="15.75" thickBot="1"/>
    <row r="2" spans="1:12" ht="15.75" thickBot="1">
      <c r="A2" s="90" t="s">
        <v>0</v>
      </c>
      <c r="B2" s="7"/>
      <c r="C2" s="7"/>
      <c r="D2" s="7"/>
      <c r="E2" s="7"/>
      <c r="F2" s="7"/>
      <c r="G2" s="7"/>
      <c r="H2" s="16" t="s">
        <v>1</v>
      </c>
      <c r="I2" s="7"/>
      <c r="J2" s="7"/>
      <c r="K2" s="7"/>
      <c r="L2" s="7"/>
    </row>
    <row r="3" spans="1:12">
      <c r="A3" s="91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75" thickBot="1">
      <c r="A4" s="91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5.75" thickBot="1">
      <c r="A5" s="92" t="s">
        <v>2</v>
      </c>
      <c r="B5" s="8"/>
      <c r="C5" s="8"/>
      <c r="D5" s="8"/>
      <c r="E5" s="8"/>
      <c r="F5" s="9" t="s">
        <v>3</v>
      </c>
      <c r="G5" s="10">
        <v>1</v>
      </c>
      <c r="H5" s="8"/>
      <c r="I5" s="8"/>
      <c r="J5" s="8"/>
      <c r="K5" s="8"/>
      <c r="L5" s="8"/>
    </row>
    <row r="6" spans="1:12">
      <c r="A6" s="92"/>
      <c r="B6" s="8"/>
      <c r="C6" s="8"/>
      <c r="D6" s="8"/>
      <c r="E6" s="8"/>
      <c r="F6" s="11"/>
      <c r="G6" s="11"/>
      <c r="H6" s="8"/>
      <c r="I6" s="8"/>
      <c r="J6" s="8"/>
      <c r="K6" s="8"/>
      <c r="L6" s="8"/>
    </row>
    <row r="7" spans="1:12" ht="15.75" thickBot="1">
      <c r="A7" s="92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.75" thickBot="1">
      <c r="A8" s="93" t="s">
        <v>4</v>
      </c>
      <c r="B8" s="12"/>
      <c r="C8" s="12"/>
      <c r="D8" s="13" t="s">
        <v>5</v>
      </c>
      <c r="E8" s="14">
        <v>1</v>
      </c>
      <c r="F8" s="12"/>
      <c r="G8" s="13" t="s">
        <v>6</v>
      </c>
      <c r="H8" s="14">
        <v>2</v>
      </c>
      <c r="I8" s="12"/>
      <c r="J8" s="13" t="s">
        <v>7</v>
      </c>
      <c r="K8" s="14">
        <v>1</v>
      </c>
      <c r="L8" s="12"/>
    </row>
    <row r="9" spans="1:12">
      <c r="A9" s="93"/>
      <c r="B9" s="12"/>
      <c r="C9" s="12"/>
      <c r="D9" s="15"/>
      <c r="E9" s="15"/>
      <c r="F9" s="12"/>
      <c r="G9" s="15"/>
      <c r="H9" s="15"/>
      <c r="I9" s="12"/>
      <c r="J9" s="15"/>
      <c r="K9" s="15"/>
      <c r="L9" s="12"/>
    </row>
    <row r="10" spans="1:12" ht="15.75" thickBot="1">
      <c r="A10" s="9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4" spans="1:12" ht="15.75" thickBot="1"/>
    <row r="15" spans="1:12" ht="15.75" thickBot="1">
      <c r="A15" s="90" t="s">
        <v>0</v>
      </c>
      <c r="B15" s="7"/>
      <c r="C15" s="7"/>
      <c r="D15" s="7"/>
      <c r="E15" s="7"/>
      <c r="F15" s="7"/>
      <c r="G15" s="7"/>
      <c r="H15" s="16" t="s">
        <v>8</v>
      </c>
      <c r="I15" s="7"/>
      <c r="J15" s="7"/>
      <c r="K15" s="7"/>
      <c r="L15" s="7"/>
    </row>
    <row r="16" spans="1:12">
      <c r="A16" s="9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5.75" thickBot="1">
      <c r="A17" s="9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5.75" thickBot="1">
      <c r="A18" s="92" t="s">
        <v>2</v>
      </c>
      <c r="B18" s="8"/>
      <c r="C18" s="9" t="s">
        <v>9</v>
      </c>
      <c r="D18" s="10">
        <v>2</v>
      </c>
      <c r="E18" s="8"/>
      <c r="F18" s="8"/>
      <c r="G18" s="9" t="s">
        <v>10</v>
      </c>
      <c r="H18" s="10">
        <v>2</v>
      </c>
      <c r="I18" s="8"/>
      <c r="J18" s="8"/>
      <c r="K18" s="8"/>
      <c r="L18" s="8"/>
    </row>
    <row r="19" spans="1:12">
      <c r="A19" s="92"/>
      <c r="B19" s="8"/>
      <c r="C19" s="8"/>
      <c r="D19" s="8"/>
      <c r="E19" s="8"/>
      <c r="F19" s="11"/>
      <c r="G19" s="11"/>
      <c r="H19" s="8"/>
      <c r="I19" s="8"/>
      <c r="J19" s="8"/>
      <c r="K19" s="8"/>
      <c r="L19" s="8"/>
    </row>
    <row r="20" spans="1:12" ht="15.75" thickBot="1">
      <c r="A20" s="9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5.75" thickBot="1">
      <c r="A21" s="93" t="s">
        <v>4</v>
      </c>
      <c r="B21" s="12"/>
      <c r="C21" s="12"/>
      <c r="D21" s="12"/>
      <c r="E21" s="13" t="s">
        <v>7</v>
      </c>
      <c r="F21" s="14">
        <v>3</v>
      </c>
      <c r="G21" s="12"/>
      <c r="H21" s="13" t="s">
        <v>11</v>
      </c>
      <c r="I21" s="14">
        <v>2</v>
      </c>
      <c r="J21" s="15"/>
      <c r="K21" s="13" t="s">
        <v>6</v>
      </c>
      <c r="L21" s="14">
        <v>1</v>
      </c>
    </row>
    <row r="22" spans="1:12">
      <c r="A22" s="93"/>
      <c r="B22" s="12"/>
      <c r="C22" s="12"/>
      <c r="D22" s="15"/>
      <c r="E22" s="15"/>
      <c r="F22" s="12"/>
      <c r="G22" s="15"/>
      <c r="H22" s="15"/>
      <c r="I22" s="12"/>
      <c r="J22" s="15"/>
      <c r="K22" s="15"/>
      <c r="L22" s="12"/>
    </row>
    <row r="23" spans="1:12" ht="15.75" thickBot="1">
      <c r="A23" s="9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.75" thickBot="1">
      <c r="A24" s="95" t="s">
        <v>12</v>
      </c>
      <c r="B24" s="17"/>
      <c r="C24" s="18" t="s">
        <v>13</v>
      </c>
      <c r="D24" s="19">
        <v>2</v>
      </c>
      <c r="E24" s="17"/>
      <c r="F24" s="17"/>
      <c r="G24" s="20"/>
      <c r="H24" s="18" t="s">
        <v>13</v>
      </c>
      <c r="I24" s="19">
        <v>1</v>
      </c>
      <c r="J24" s="20"/>
      <c r="K24" s="20"/>
      <c r="L24" s="17"/>
    </row>
    <row r="25" spans="1:12">
      <c r="A25" s="95"/>
      <c r="B25" s="17"/>
      <c r="C25" s="17"/>
      <c r="D25" s="20"/>
      <c r="E25" s="20"/>
      <c r="F25" s="17"/>
      <c r="G25" s="20"/>
      <c r="H25" s="20"/>
      <c r="I25" s="17"/>
      <c r="J25" s="20"/>
      <c r="K25" s="20"/>
      <c r="L25" s="17"/>
    </row>
    <row r="26" spans="1:12" ht="15.75" thickBot="1">
      <c r="A26" s="9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</sheetData>
  <mergeCells count="7">
    <mergeCell ref="A15:A17"/>
    <mergeCell ref="A18:A20"/>
    <mergeCell ref="A21:A23"/>
    <mergeCell ref="A24:A26"/>
    <mergeCell ref="A2:A4"/>
    <mergeCell ref="A5:A7"/>
    <mergeCell ref="A8:A10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opLeftCell="A4" zoomScaleNormal="100" workbookViewId="0">
      <selection activeCell="F27" sqref="A18:F27"/>
    </sheetView>
  </sheetViews>
  <sheetFormatPr defaultRowHeight="15"/>
  <cols>
    <col min="1" max="1" width="21.5703125" bestFit="1" customWidth="1"/>
    <col min="2" max="2" width="21.85546875" bestFit="1" customWidth="1"/>
    <col min="3" max="3" width="20.42578125" bestFit="1" customWidth="1"/>
    <col min="4" max="4" width="12.42578125" bestFit="1" customWidth="1"/>
    <col min="5" max="5" width="21.5703125" bestFit="1" customWidth="1"/>
    <col min="6" max="6" width="29.42578125" customWidth="1"/>
    <col min="7" max="256" width="11.42578125" customWidth="1"/>
  </cols>
  <sheetData>
    <row r="1" spans="1:6" ht="23.25">
      <c r="A1" s="99" t="s">
        <v>14</v>
      </c>
      <c r="B1" s="99"/>
      <c r="C1" s="99"/>
      <c r="D1" s="99"/>
      <c r="E1" s="99"/>
      <c r="F1" s="99"/>
    </row>
    <row r="3" spans="1:6" ht="18">
      <c r="A3" s="98" t="s">
        <v>15</v>
      </c>
      <c r="B3" s="98"/>
      <c r="C3" s="98"/>
      <c r="D3" s="98"/>
      <c r="E3" s="98"/>
      <c r="F3" s="98"/>
    </row>
    <row r="4" spans="1:6" ht="15.75" thickBot="1"/>
    <row r="5" spans="1:6" ht="15.75" thickBot="1">
      <c r="B5" s="100" t="s">
        <v>16</v>
      </c>
      <c r="C5" s="101"/>
      <c r="D5" s="101"/>
      <c r="E5" s="102"/>
    </row>
    <row r="6" spans="1:6" ht="15.75" thickBot="1">
      <c r="A6" s="1" t="s">
        <v>17</v>
      </c>
      <c r="B6" s="2">
        <v>17</v>
      </c>
      <c r="C6" s="2">
        <v>18</v>
      </c>
      <c r="D6" s="2">
        <v>19</v>
      </c>
      <c r="E6" s="2">
        <v>20</v>
      </c>
    </row>
    <row r="7" spans="1:6" ht="15.75" thickBot="1">
      <c r="A7" s="3" t="s">
        <v>1</v>
      </c>
      <c r="B7" s="3">
        <v>100</v>
      </c>
      <c r="C7" s="3">
        <v>80</v>
      </c>
      <c r="D7" s="3">
        <v>100</v>
      </c>
      <c r="E7" s="3">
        <v>120</v>
      </c>
      <c r="F7" t="s">
        <v>18</v>
      </c>
    </row>
    <row r="8" spans="1:6" ht="15.75" thickBot="1">
      <c r="A8" s="3" t="s">
        <v>8</v>
      </c>
      <c r="B8" s="3">
        <v>200</v>
      </c>
      <c r="C8" s="3">
        <v>200</v>
      </c>
      <c r="D8" s="3">
        <v>200</v>
      </c>
      <c r="E8" s="3">
        <v>250</v>
      </c>
      <c r="F8" t="s">
        <v>18</v>
      </c>
    </row>
    <row r="9" spans="1:6" ht="15.75" thickBot="1">
      <c r="A9" s="3" t="s">
        <v>7</v>
      </c>
      <c r="B9" s="3">
        <v>0</v>
      </c>
      <c r="C9" s="3">
        <v>100</v>
      </c>
      <c r="D9" s="3">
        <v>100</v>
      </c>
      <c r="E9" s="3">
        <v>0</v>
      </c>
      <c r="F9" t="s">
        <v>19</v>
      </c>
    </row>
    <row r="10" spans="1:6" ht="15.75" thickBot="1">
      <c r="A10" s="3" t="s">
        <v>13</v>
      </c>
      <c r="B10" s="3">
        <v>50</v>
      </c>
      <c r="C10" s="3">
        <v>25</v>
      </c>
      <c r="D10" s="3">
        <v>100</v>
      </c>
      <c r="E10" s="3">
        <v>10</v>
      </c>
      <c r="F10" t="s">
        <v>20</v>
      </c>
    </row>
    <row r="11" spans="1:6">
      <c r="A11" s="4"/>
      <c r="B11" s="4"/>
      <c r="C11" s="4"/>
      <c r="D11" s="4"/>
      <c r="E11" s="4"/>
    </row>
    <row r="12" spans="1:6">
      <c r="A12" s="103" t="s">
        <v>21</v>
      </c>
      <c r="B12" s="104"/>
      <c r="C12" s="104"/>
      <c r="D12" s="104"/>
      <c r="E12" s="104"/>
      <c r="F12" s="104"/>
    </row>
    <row r="13" spans="1:6">
      <c r="A13" s="103" t="s">
        <v>22</v>
      </c>
      <c r="B13" s="104"/>
      <c r="C13" s="104"/>
      <c r="D13" s="104"/>
      <c r="E13" s="104"/>
      <c r="F13" s="104"/>
    </row>
    <row r="15" spans="1:6" ht="18">
      <c r="A15" s="97" t="s">
        <v>23</v>
      </c>
      <c r="B15" s="98"/>
      <c r="C15" s="98"/>
      <c r="D15" s="98"/>
      <c r="E15" s="98"/>
      <c r="F15" s="98"/>
    </row>
    <row r="16" spans="1:6" ht="15.75" thickBot="1"/>
    <row r="17" spans="1:6" ht="15.75" thickBot="1">
      <c r="A17" s="5" t="s">
        <v>24</v>
      </c>
      <c r="B17" s="2" t="s">
        <v>25</v>
      </c>
      <c r="C17" s="6" t="s">
        <v>26</v>
      </c>
      <c r="D17" s="2" t="s">
        <v>27</v>
      </c>
      <c r="E17" s="6" t="s">
        <v>28</v>
      </c>
      <c r="F17" s="2" t="s">
        <v>29</v>
      </c>
    </row>
    <row r="18" spans="1:6" ht="15.75" thickBot="1">
      <c r="A18" s="3" t="s">
        <v>1</v>
      </c>
      <c r="B18" s="3">
        <v>50</v>
      </c>
      <c r="C18" s="3">
        <v>1</v>
      </c>
      <c r="D18" s="3">
        <v>0</v>
      </c>
      <c r="E18" s="3">
        <v>70</v>
      </c>
      <c r="F18" s="3">
        <v>1</v>
      </c>
    </row>
    <row r="19" spans="1:6" ht="15.75" thickBot="1">
      <c r="A19" s="3" t="s">
        <v>8</v>
      </c>
      <c r="B19" s="3">
        <v>100</v>
      </c>
      <c r="C19" s="3">
        <v>1</v>
      </c>
      <c r="D19" s="3">
        <v>0</v>
      </c>
      <c r="E19" s="3">
        <v>120</v>
      </c>
      <c r="F19" s="3">
        <v>1</v>
      </c>
    </row>
    <row r="20" spans="1:6" ht="15.75" thickBot="1">
      <c r="A20" s="3" t="s">
        <v>3</v>
      </c>
      <c r="B20" s="3">
        <v>0</v>
      </c>
      <c r="C20" s="3">
        <v>2</v>
      </c>
      <c r="D20" s="3">
        <v>0</v>
      </c>
      <c r="E20" s="3">
        <v>20</v>
      </c>
      <c r="F20" s="3">
        <v>100</v>
      </c>
    </row>
    <row r="21" spans="1:6" ht="15.75" thickBot="1">
      <c r="A21" s="3" t="s">
        <v>9</v>
      </c>
      <c r="B21" s="3">
        <v>30</v>
      </c>
      <c r="C21" s="3">
        <v>2</v>
      </c>
      <c r="D21" s="3">
        <v>5</v>
      </c>
      <c r="E21" s="3">
        <v>20</v>
      </c>
      <c r="F21" s="3">
        <v>50</v>
      </c>
    </row>
    <row r="22" spans="1:6" ht="15.75" thickBot="1">
      <c r="A22" s="3" t="s">
        <v>10</v>
      </c>
      <c r="B22" s="3">
        <v>0</v>
      </c>
      <c r="C22" s="3">
        <v>1</v>
      </c>
      <c r="D22" s="3">
        <v>10</v>
      </c>
      <c r="E22" s="3">
        <v>50</v>
      </c>
      <c r="F22" s="3">
        <v>75</v>
      </c>
    </row>
    <row r="23" spans="1:6" ht="15.75" thickBot="1">
      <c r="A23" s="3" t="s">
        <v>5</v>
      </c>
      <c r="B23" s="3">
        <v>100</v>
      </c>
      <c r="C23" s="3">
        <v>1</v>
      </c>
      <c r="D23" s="3">
        <v>10</v>
      </c>
      <c r="E23" s="3">
        <v>50</v>
      </c>
      <c r="F23" s="3">
        <v>4</v>
      </c>
    </row>
    <row r="24" spans="1:6" ht="15.75" thickBot="1">
      <c r="A24" s="3" t="s">
        <v>6</v>
      </c>
      <c r="B24" s="3">
        <v>100</v>
      </c>
      <c r="C24" s="3">
        <v>2</v>
      </c>
      <c r="D24" s="3">
        <v>10</v>
      </c>
      <c r="E24" s="3">
        <v>50</v>
      </c>
      <c r="F24" s="3">
        <v>12</v>
      </c>
    </row>
    <row r="25" spans="1:6" ht="15.75" thickBot="1">
      <c r="A25" s="3" t="s">
        <v>7</v>
      </c>
      <c r="B25" s="3">
        <v>50</v>
      </c>
      <c r="C25" s="3">
        <v>1</v>
      </c>
      <c r="D25" s="3">
        <v>5</v>
      </c>
      <c r="E25" s="3">
        <v>150</v>
      </c>
      <c r="F25" s="3">
        <v>100</v>
      </c>
    </row>
    <row r="26" spans="1:6" ht="15.75" thickBot="1">
      <c r="A26" s="3" t="s">
        <v>11</v>
      </c>
      <c r="B26" s="3">
        <v>75</v>
      </c>
      <c r="C26" s="3">
        <v>1</v>
      </c>
      <c r="D26" s="3">
        <v>15</v>
      </c>
      <c r="E26" s="3">
        <v>100</v>
      </c>
      <c r="F26" s="3">
        <v>75</v>
      </c>
    </row>
    <row r="27" spans="1:6" ht="15.75" thickBot="1">
      <c r="A27" s="3" t="s">
        <v>13</v>
      </c>
      <c r="B27" s="3">
        <v>50</v>
      </c>
      <c r="C27" s="3">
        <v>2</v>
      </c>
      <c r="D27" s="3">
        <v>5</v>
      </c>
      <c r="E27" s="3">
        <v>10</v>
      </c>
      <c r="F27" s="3">
        <v>15</v>
      </c>
    </row>
    <row r="28" spans="1:6">
      <c r="A28" s="4"/>
      <c r="B28" s="4"/>
      <c r="C28" s="4"/>
      <c r="D28" s="4"/>
      <c r="E28" s="4"/>
      <c r="F28" s="4"/>
    </row>
    <row r="29" spans="1:6">
      <c r="A29" s="103" t="s">
        <v>30</v>
      </c>
      <c r="B29" s="104"/>
      <c r="C29" s="104"/>
      <c r="D29" s="104"/>
      <c r="E29" s="104"/>
      <c r="F29" s="104"/>
    </row>
    <row r="30" spans="1:6">
      <c r="A30" s="103" t="s">
        <v>31</v>
      </c>
      <c r="B30" s="104"/>
      <c r="C30" s="104"/>
      <c r="D30" s="104"/>
      <c r="E30" s="104"/>
      <c r="F30" s="104"/>
    </row>
    <row r="31" spans="1:6">
      <c r="A31" s="103" t="s">
        <v>32</v>
      </c>
      <c r="B31" s="104"/>
      <c r="C31" s="104"/>
      <c r="D31" s="104"/>
      <c r="E31" s="104"/>
      <c r="F31" s="104"/>
    </row>
    <row r="32" spans="1:6">
      <c r="A32" s="107" t="s">
        <v>33</v>
      </c>
      <c r="B32" s="104"/>
      <c r="C32" s="104"/>
      <c r="D32" s="104"/>
      <c r="E32" s="104"/>
      <c r="F32" s="104"/>
    </row>
    <row r="33" spans="1:6">
      <c r="A33" s="103" t="s">
        <v>34</v>
      </c>
      <c r="B33" s="104"/>
      <c r="C33" s="104"/>
      <c r="D33" s="104"/>
      <c r="E33" s="104"/>
      <c r="F33" s="104"/>
    </row>
    <row r="35" spans="1:6" ht="23.25">
      <c r="A35" s="99" t="s">
        <v>35</v>
      </c>
      <c r="B35" s="99"/>
      <c r="C35" s="99"/>
      <c r="D35" s="99"/>
      <c r="E35" s="99"/>
      <c r="F35" s="99"/>
    </row>
    <row r="37" spans="1:6">
      <c r="A37" s="105" t="s">
        <v>36</v>
      </c>
      <c r="B37" s="106"/>
      <c r="C37" s="106"/>
      <c r="D37" s="106"/>
      <c r="E37" s="106"/>
      <c r="F37" s="106"/>
    </row>
    <row r="38" spans="1:6">
      <c r="A38" s="103" t="s">
        <v>37</v>
      </c>
      <c r="B38" s="103"/>
      <c r="C38" s="103"/>
      <c r="D38" s="103"/>
      <c r="E38" s="103"/>
      <c r="F38" s="103"/>
    </row>
  </sheetData>
  <mergeCells count="14">
    <mergeCell ref="A37:F37"/>
    <mergeCell ref="A38:F38"/>
    <mergeCell ref="A29:F29"/>
    <mergeCell ref="A30:F30"/>
    <mergeCell ref="A31:F31"/>
    <mergeCell ref="A32:F32"/>
    <mergeCell ref="A33:F33"/>
    <mergeCell ref="A35:F35"/>
    <mergeCell ref="A15:F15"/>
    <mergeCell ref="A1:F1"/>
    <mergeCell ref="A3:F3"/>
    <mergeCell ref="B5:E5"/>
    <mergeCell ref="A12:F12"/>
    <mergeCell ref="A13:F1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1"/>
  <sheetViews>
    <sheetView tabSelected="1" workbookViewId="0">
      <selection activeCell="U16" sqref="B16:U16"/>
    </sheetView>
  </sheetViews>
  <sheetFormatPr defaultRowHeight="15"/>
  <cols>
    <col min="1" max="1" width="23.42578125" bestFit="1" customWidth="1"/>
    <col min="2" max="2" width="19" bestFit="1" customWidth="1"/>
    <col min="3" max="20" width="11.42578125" customWidth="1"/>
    <col min="21" max="21" width="18.42578125" customWidth="1"/>
    <col min="22" max="22" width="33.42578125" customWidth="1"/>
    <col min="23" max="256" width="11.42578125" customWidth="1"/>
  </cols>
  <sheetData>
    <row r="1" spans="1:21" ht="26.25">
      <c r="A1" s="111" t="s">
        <v>38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2"/>
      <c r="M1" s="122"/>
      <c r="N1" s="122"/>
    </row>
    <row r="2" spans="1:21" ht="26.25">
      <c r="A2" s="113" t="s">
        <v>39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22"/>
      <c r="M2" s="122"/>
      <c r="N2" s="122"/>
    </row>
    <row r="3" spans="1:21" ht="27" thickBot="1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21" ht="15.75" thickBot="1">
      <c r="B4" s="23" t="s">
        <v>40</v>
      </c>
    </row>
    <row r="5" spans="1:21" ht="15.75" thickBot="1">
      <c r="B5" s="24" t="s">
        <v>41</v>
      </c>
      <c r="R5" s="108" t="s">
        <v>16</v>
      </c>
      <c r="S5" s="109"/>
      <c r="T5" s="109"/>
      <c r="U5" s="110"/>
    </row>
    <row r="6" spans="1:21">
      <c r="A6" s="25" t="s">
        <v>17</v>
      </c>
      <c r="B6" s="29">
        <v>1</v>
      </c>
      <c r="C6" s="29">
        <v>2</v>
      </c>
      <c r="D6" s="29">
        <v>3</v>
      </c>
      <c r="E6" s="29">
        <v>4</v>
      </c>
      <c r="F6" s="29">
        <v>5</v>
      </c>
      <c r="G6" s="29">
        <v>6</v>
      </c>
      <c r="H6" s="29">
        <v>7</v>
      </c>
      <c r="I6" s="29">
        <v>8</v>
      </c>
      <c r="J6" s="29">
        <v>9</v>
      </c>
      <c r="K6" s="29">
        <v>10</v>
      </c>
      <c r="L6" s="29">
        <v>11</v>
      </c>
      <c r="M6" s="29">
        <v>12</v>
      </c>
      <c r="N6" s="29">
        <v>13</v>
      </c>
      <c r="O6" s="29">
        <v>14</v>
      </c>
      <c r="P6" s="29">
        <v>15</v>
      </c>
      <c r="Q6" s="29">
        <v>16</v>
      </c>
      <c r="R6" s="29">
        <v>17</v>
      </c>
      <c r="S6" s="29">
        <v>18</v>
      </c>
      <c r="T6" s="29">
        <v>19</v>
      </c>
      <c r="U6" s="30">
        <v>20</v>
      </c>
    </row>
    <row r="7" spans="1:21">
      <c r="A7" s="27" t="s">
        <v>1</v>
      </c>
      <c r="B7" s="117">
        <f ca="1">B29</f>
        <v>0</v>
      </c>
      <c r="C7" s="117">
        <f t="shared" ref="C7:U7" ca="1" si="0">C29</f>
        <v>0</v>
      </c>
      <c r="D7" s="117">
        <f t="shared" ca="1" si="0"/>
        <v>0</v>
      </c>
      <c r="E7" s="117">
        <f t="shared" ca="1" si="0"/>
        <v>0</v>
      </c>
      <c r="F7" s="117">
        <f t="shared" ca="1" si="0"/>
        <v>0</v>
      </c>
      <c r="G7" s="117">
        <f t="shared" ca="1" si="0"/>
        <v>0</v>
      </c>
      <c r="H7" s="117">
        <f t="shared" ca="1" si="0"/>
        <v>0</v>
      </c>
      <c r="I7" s="117">
        <f t="shared" ca="1" si="0"/>
        <v>0</v>
      </c>
      <c r="J7" s="117">
        <f t="shared" ca="1" si="0"/>
        <v>0</v>
      </c>
      <c r="K7" s="117">
        <f t="shared" ca="1" si="0"/>
        <v>0</v>
      </c>
      <c r="L7" s="117">
        <f t="shared" ca="1" si="0"/>
        <v>0</v>
      </c>
      <c r="M7" s="117">
        <f ca="1">M29</f>
        <v>0</v>
      </c>
      <c r="N7" s="117">
        <f t="shared" ca="1" si="0"/>
        <v>0</v>
      </c>
      <c r="O7" s="117">
        <f t="shared" ca="1" si="0"/>
        <v>0</v>
      </c>
      <c r="P7" s="117">
        <f t="shared" ca="1" si="0"/>
        <v>0</v>
      </c>
      <c r="Q7" s="117">
        <f t="shared" ca="1" si="0"/>
        <v>80</v>
      </c>
      <c r="R7" s="117">
        <f t="shared" ca="1" si="0"/>
        <v>80</v>
      </c>
      <c r="S7" s="117">
        <f t="shared" ca="1" si="0"/>
        <v>100</v>
      </c>
      <c r="T7" s="117">
        <f t="shared" ca="1" si="0"/>
        <v>120</v>
      </c>
      <c r="U7" s="117">
        <f ca="1">U29</f>
        <v>0</v>
      </c>
    </row>
    <row r="8" spans="1:21">
      <c r="A8" s="28" t="s">
        <v>8</v>
      </c>
      <c r="B8" s="118">
        <f ca="1">B37</f>
        <v>0</v>
      </c>
      <c r="C8" s="118">
        <f t="shared" ref="C8:U8" ca="1" si="1">C37</f>
        <v>0</v>
      </c>
      <c r="D8" s="118">
        <f t="shared" ca="1" si="1"/>
        <v>0</v>
      </c>
      <c r="E8" s="118">
        <f t="shared" ca="1" si="1"/>
        <v>0</v>
      </c>
      <c r="F8" s="118">
        <f t="shared" ca="1" si="1"/>
        <v>0</v>
      </c>
      <c r="G8" s="118">
        <f t="shared" ca="1" si="1"/>
        <v>0</v>
      </c>
      <c r="H8" s="118">
        <f t="shared" ca="1" si="1"/>
        <v>0</v>
      </c>
      <c r="I8" s="118">
        <f t="shared" ca="1" si="1"/>
        <v>0</v>
      </c>
      <c r="J8" s="118">
        <f t="shared" ca="1" si="1"/>
        <v>0</v>
      </c>
      <c r="K8" s="118">
        <f t="shared" ca="1" si="1"/>
        <v>0</v>
      </c>
      <c r="L8" s="118">
        <f t="shared" ca="1" si="1"/>
        <v>0</v>
      </c>
      <c r="M8" s="118">
        <f t="shared" ca="1" si="1"/>
        <v>0</v>
      </c>
      <c r="N8" s="118">
        <f t="shared" ca="1" si="1"/>
        <v>0</v>
      </c>
      <c r="O8" s="118">
        <f t="shared" ca="1" si="1"/>
        <v>0</v>
      </c>
      <c r="P8" s="118">
        <f t="shared" ca="1" si="1"/>
        <v>0</v>
      </c>
      <c r="Q8" s="118">
        <f t="shared" ca="1" si="1"/>
        <v>180</v>
      </c>
      <c r="R8" s="118">
        <f t="shared" ca="1" si="1"/>
        <v>200</v>
      </c>
      <c r="S8" s="118">
        <f t="shared" ca="1" si="1"/>
        <v>200</v>
      </c>
      <c r="T8" s="118">
        <f t="shared" ca="1" si="1"/>
        <v>250</v>
      </c>
      <c r="U8" s="118">
        <f t="shared" ca="1" si="1"/>
        <v>0</v>
      </c>
    </row>
    <row r="9" spans="1:21">
      <c r="A9" s="115" t="s">
        <v>3</v>
      </c>
      <c r="B9" s="119">
        <f ca="1">B45</f>
        <v>0</v>
      </c>
      <c r="C9" s="119">
        <f t="shared" ref="C9:U9" ca="1" si="2">C45</f>
        <v>0</v>
      </c>
      <c r="D9" s="119">
        <f t="shared" ca="1" si="2"/>
        <v>0</v>
      </c>
      <c r="E9" s="119">
        <f t="shared" ca="1" si="2"/>
        <v>0</v>
      </c>
      <c r="F9" s="119">
        <f t="shared" ca="1" si="2"/>
        <v>0</v>
      </c>
      <c r="G9" s="119">
        <f t="shared" ca="1" si="2"/>
        <v>0</v>
      </c>
      <c r="H9" s="119">
        <f t="shared" ca="1" si="2"/>
        <v>0</v>
      </c>
      <c r="I9" s="119">
        <f t="shared" ca="1" si="2"/>
        <v>0</v>
      </c>
      <c r="J9" s="119">
        <f t="shared" ca="1" si="2"/>
        <v>0</v>
      </c>
      <c r="K9" s="119">
        <f t="shared" ca="1" si="2"/>
        <v>0</v>
      </c>
      <c r="L9" s="119">
        <f t="shared" ca="1" si="2"/>
        <v>0</v>
      </c>
      <c r="M9" s="119">
        <f t="shared" ca="1" si="2"/>
        <v>0</v>
      </c>
      <c r="N9" s="119">
        <f t="shared" ca="1" si="2"/>
        <v>0</v>
      </c>
      <c r="O9" s="119">
        <f t="shared" ca="1" si="2"/>
        <v>100</v>
      </c>
      <c r="P9" s="119">
        <f t="shared" ca="1" si="2"/>
        <v>100</v>
      </c>
      <c r="Q9" s="119">
        <f t="shared" ca="1" si="2"/>
        <v>100</v>
      </c>
      <c r="R9" s="119">
        <f t="shared" ca="1" si="2"/>
        <v>200</v>
      </c>
      <c r="S9" s="119">
        <f t="shared" ca="1" si="2"/>
        <v>0</v>
      </c>
      <c r="T9" s="119">
        <f t="shared" ca="1" si="2"/>
        <v>0</v>
      </c>
      <c r="U9" s="119">
        <f ca="1">U45</f>
        <v>0</v>
      </c>
    </row>
    <row r="10" spans="1:21">
      <c r="A10" s="115" t="s">
        <v>9</v>
      </c>
      <c r="B10" s="119">
        <f ca="1">B53</f>
        <v>0</v>
      </c>
      <c r="C10" s="119">
        <f t="shared" ref="C10:U10" ca="1" si="3">C53</f>
        <v>0</v>
      </c>
      <c r="D10" s="119">
        <f t="shared" ca="1" si="3"/>
        <v>0</v>
      </c>
      <c r="E10" s="119">
        <f t="shared" ca="1" si="3"/>
        <v>0</v>
      </c>
      <c r="F10" s="119">
        <f t="shared" ca="1" si="3"/>
        <v>0</v>
      </c>
      <c r="G10" s="119">
        <f t="shared" ca="1" si="3"/>
        <v>0</v>
      </c>
      <c r="H10" s="119">
        <f t="shared" ca="1" si="3"/>
        <v>0</v>
      </c>
      <c r="I10" s="119">
        <f t="shared" ca="1" si="3"/>
        <v>0</v>
      </c>
      <c r="J10" s="119">
        <f t="shared" ca="1" si="3"/>
        <v>0</v>
      </c>
      <c r="K10" s="119">
        <f t="shared" ca="1" si="3"/>
        <v>0</v>
      </c>
      <c r="L10" s="119">
        <f t="shared" ca="1" si="3"/>
        <v>0</v>
      </c>
      <c r="M10" s="119">
        <f t="shared" ca="1" si="3"/>
        <v>0</v>
      </c>
      <c r="N10" s="119">
        <f t="shared" ca="1" si="3"/>
        <v>0</v>
      </c>
      <c r="O10" s="119">
        <f t="shared" ca="1" si="3"/>
        <v>380</v>
      </c>
      <c r="P10" s="119">
        <f t="shared" ca="1" si="3"/>
        <v>427</v>
      </c>
      <c r="Q10" s="119">
        <f t="shared" ca="1" si="3"/>
        <v>427</v>
      </c>
      <c r="R10" s="119">
        <f t="shared" ca="1" si="3"/>
        <v>522</v>
      </c>
      <c r="S10" s="119">
        <f t="shared" ca="1" si="3"/>
        <v>0</v>
      </c>
      <c r="T10" s="119">
        <f t="shared" ca="1" si="3"/>
        <v>0</v>
      </c>
      <c r="U10" s="119">
        <f t="shared" ca="1" si="3"/>
        <v>0</v>
      </c>
    </row>
    <row r="11" spans="1:21">
      <c r="A11" s="115" t="s">
        <v>10</v>
      </c>
      <c r="B11" s="119">
        <f ca="1">B61</f>
        <v>0</v>
      </c>
      <c r="C11" s="119">
        <f t="shared" ref="C11:U11" ca="1" si="4">C61</f>
        <v>0</v>
      </c>
      <c r="D11" s="119">
        <f t="shared" ca="1" si="4"/>
        <v>0</v>
      </c>
      <c r="E11" s="119">
        <f t="shared" ca="1" si="4"/>
        <v>0</v>
      </c>
      <c r="F11" s="119">
        <f t="shared" ca="1" si="4"/>
        <v>0</v>
      </c>
      <c r="G11" s="119">
        <f t="shared" ca="1" si="4"/>
        <v>0</v>
      </c>
      <c r="H11" s="119">
        <f t="shared" ca="1" si="4"/>
        <v>0</v>
      </c>
      <c r="I11" s="119">
        <f t="shared" ca="1" si="4"/>
        <v>0</v>
      </c>
      <c r="J11" s="119">
        <f t="shared" ca="1" si="4"/>
        <v>0</v>
      </c>
      <c r="K11" s="119">
        <f t="shared" ca="1" si="4"/>
        <v>0</v>
      </c>
      <c r="L11" s="119">
        <f t="shared" ca="1" si="4"/>
        <v>0</v>
      </c>
      <c r="M11" s="119">
        <f t="shared" ca="1" si="4"/>
        <v>0</v>
      </c>
      <c r="N11" s="119">
        <f t="shared" ca="1" si="4"/>
        <v>0</v>
      </c>
      <c r="O11" s="119">
        <f t="shared" ca="1" si="4"/>
        <v>0</v>
      </c>
      <c r="P11" s="119">
        <f t="shared" ca="1" si="4"/>
        <v>405</v>
      </c>
      <c r="Q11" s="119">
        <f t="shared" ca="1" si="4"/>
        <v>405</v>
      </c>
      <c r="R11" s="119">
        <f t="shared" ca="1" si="4"/>
        <v>405</v>
      </c>
      <c r="S11" s="119">
        <f t="shared" ca="1" si="4"/>
        <v>540</v>
      </c>
      <c r="T11" s="119">
        <f t="shared" ca="1" si="4"/>
        <v>0</v>
      </c>
      <c r="U11" s="119">
        <f t="shared" ca="1" si="4"/>
        <v>0</v>
      </c>
    </row>
    <row r="12" spans="1:21">
      <c r="A12" s="114" t="s">
        <v>5</v>
      </c>
      <c r="B12" s="120">
        <f ca="1">B69</f>
        <v>0</v>
      </c>
      <c r="C12" s="120">
        <f t="shared" ref="C12:U12" ca="1" si="5">C69</f>
        <v>0</v>
      </c>
      <c r="D12" s="120">
        <f t="shared" ca="1" si="5"/>
        <v>0</v>
      </c>
      <c r="E12" s="120">
        <f t="shared" ca="1" si="5"/>
        <v>0</v>
      </c>
      <c r="F12" s="120">
        <f t="shared" ca="1" si="5"/>
        <v>0</v>
      </c>
      <c r="G12" s="120">
        <f t="shared" ca="1" si="5"/>
        <v>0</v>
      </c>
      <c r="H12" s="120">
        <f t="shared" ca="1" si="5"/>
        <v>0</v>
      </c>
      <c r="I12" s="120">
        <f t="shared" ca="1" si="5"/>
        <v>0</v>
      </c>
      <c r="J12" s="120">
        <f t="shared" ca="1" si="5"/>
        <v>0</v>
      </c>
      <c r="K12" s="120">
        <f t="shared" ca="1" si="5"/>
        <v>0</v>
      </c>
      <c r="L12" s="120">
        <f t="shared" ca="1" si="5"/>
        <v>0</v>
      </c>
      <c r="M12" s="120">
        <f t="shared" ca="1" si="5"/>
        <v>0</v>
      </c>
      <c r="N12" s="120">
        <f t="shared" ca="1" si="5"/>
        <v>100</v>
      </c>
      <c r="O12" s="120">
        <f t="shared" ca="1" si="5"/>
        <v>100</v>
      </c>
      <c r="P12" s="120">
        <f t="shared" ca="1" si="5"/>
        <v>100</v>
      </c>
      <c r="Q12" s="120">
        <f t="shared" ca="1" si="5"/>
        <v>201</v>
      </c>
      <c r="R12" s="120">
        <f t="shared" ca="1" si="5"/>
        <v>0</v>
      </c>
      <c r="S12" s="120">
        <f t="shared" ca="1" si="5"/>
        <v>0</v>
      </c>
      <c r="T12" s="120">
        <f t="shared" ca="1" si="5"/>
        <v>0</v>
      </c>
      <c r="U12" s="120">
        <f t="shared" ca="1" si="5"/>
        <v>0</v>
      </c>
    </row>
    <row r="13" spans="1:21">
      <c r="A13" s="114" t="s">
        <v>6</v>
      </c>
      <c r="B13" s="120">
        <f ca="1">B77</f>
        <v>0</v>
      </c>
      <c r="C13" s="120">
        <f t="shared" ref="C13:U13" ca="1" si="6">C77</f>
        <v>0</v>
      </c>
      <c r="D13" s="120">
        <f t="shared" ca="1" si="6"/>
        <v>0</v>
      </c>
      <c r="E13" s="120">
        <f t="shared" ca="1" si="6"/>
        <v>0</v>
      </c>
      <c r="F13" s="120">
        <f t="shared" ca="1" si="6"/>
        <v>0</v>
      </c>
      <c r="G13" s="120">
        <f t="shared" ca="1" si="6"/>
        <v>0</v>
      </c>
      <c r="H13" s="120">
        <f t="shared" ca="1" si="6"/>
        <v>0</v>
      </c>
      <c r="I13" s="120">
        <f t="shared" ca="1" si="6"/>
        <v>0</v>
      </c>
      <c r="J13" s="120">
        <f t="shared" ca="1" si="6"/>
        <v>0</v>
      </c>
      <c r="K13" s="120">
        <f t="shared" ca="1" si="6"/>
        <v>0</v>
      </c>
      <c r="L13" s="120">
        <f t="shared" ca="1" si="6"/>
        <v>0</v>
      </c>
      <c r="M13" s="120">
        <f t="shared" ca="1" si="6"/>
        <v>205</v>
      </c>
      <c r="N13" s="120">
        <f t="shared" ca="1" si="6"/>
        <v>205</v>
      </c>
      <c r="O13" s="120">
        <f t="shared" ca="1" si="6"/>
        <v>388</v>
      </c>
      <c r="P13" s="120">
        <f t="shared" ca="1" si="6"/>
        <v>604</v>
      </c>
      <c r="Q13" s="120">
        <f t="shared" ca="1" si="6"/>
        <v>205</v>
      </c>
      <c r="R13" s="120">
        <f t="shared" ca="1" si="6"/>
        <v>259</v>
      </c>
      <c r="S13" s="120">
        <f t="shared" ca="1" si="6"/>
        <v>0</v>
      </c>
      <c r="T13" s="120">
        <f t="shared" ca="1" si="6"/>
        <v>0</v>
      </c>
      <c r="U13" s="120">
        <f t="shared" ca="1" si="6"/>
        <v>0</v>
      </c>
    </row>
    <row r="14" spans="1:21">
      <c r="A14" s="114" t="s">
        <v>7</v>
      </c>
      <c r="B14" s="120">
        <f ca="1">B85</f>
        <v>0</v>
      </c>
      <c r="C14" s="120">
        <f t="shared" ref="C14:U14" ca="1" si="7">C85</f>
        <v>0</v>
      </c>
      <c r="D14" s="120">
        <f t="shared" ca="1" si="7"/>
        <v>0</v>
      </c>
      <c r="E14" s="120">
        <f t="shared" ca="1" si="7"/>
        <v>0</v>
      </c>
      <c r="F14" s="120">
        <f t="shared" ca="1" si="7"/>
        <v>0</v>
      </c>
      <c r="G14" s="120">
        <f t="shared" ca="1" si="7"/>
        <v>0</v>
      </c>
      <c r="H14" s="120">
        <f t="shared" ca="1" si="7"/>
        <v>0</v>
      </c>
      <c r="I14" s="120">
        <f t="shared" ca="1" si="7"/>
        <v>0</v>
      </c>
      <c r="J14" s="120">
        <f t="shared" ca="1" si="7"/>
        <v>0</v>
      </c>
      <c r="K14" s="120">
        <f t="shared" ca="1" si="7"/>
        <v>0</v>
      </c>
      <c r="L14" s="120">
        <f t="shared" ca="1" si="7"/>
        <v>0</v>
      </c>
      <c r="M14" s="120">
        <f t="shared" ca="1" si="7"/>
        <v>0</v>
      </c>
      <c r="N14" s="120">
        <f t="shared" ca="1" si="7"/>
        <v>0</v>
      </c>
      <c r="O14" s="120">
        <f t="shared" ca="1" si="7"/>
        <v>1140</v>
      </c>
      <c r="P14" s="120">
        <f t="shared" ca="1" si="7"/>
        <v>1330</v>
      </c>
      <c r="Q14" s="120">
        <f t="shared" ca="1" si="7"/>
        <v>1330</v>
      </c>
      <c r="R14" s="120">
        <f t="shared" ca="1" si="7"/>
        <v>1900</v>
      </c>
      <c r="S14" s="120">
        <f t="shared" ca="1" si="7"/>
        <v>285</v>
      </c>
      <c r="T14" s="120">
        <f t="shared" ca="1" si="7"/>
        <v>0</v>
      </c>
      <c r="U14" s="120">
        <f t="shared" ca="1" si="7"/>
        <v>0</v>
      </c>
    </row>
    <row r="15" spans="1:21">
      <c r="A15" s="114" t="s">
        <v>11</v>
      </c>
      <c r="B15" s="120">
        <f ca="1">B93</f>
        <v>0</v>
      </c>
      <c r="C15" s="120">
        <f t="shared" ref="C15:U15" ca="1" si="8">C93</f>
        <v>0</v>
      </c>
      <c r="D15" s="120">
        <f t="shared" ca="1" si="8"/>
        <v>0</v>
      </c>
      <c r="E15" s="120">
        <f t="shared" ca="1" si="8"/>
        <v>0</v>
      </c>
      <c r="F15" s="120">
        <f t="shared" ca="1" si="8"/>
        <v>0</v>
      </c>
      <c r="G15" s="120">
        <f t="shared" ca="1" si="8"/>
        <v>0</v>
      </c>
      <c r="H15" s="120">
        <f t="shared" ca="1" si="8"/>
        <v>0</v>
      </c>
      <c r="I15" s="120">
        <f t="shared" ca="1" si="8"/>
        <v>0</v>
      </c>
      <c r="J15" s="120">
        <f t="shared" ca="1" si="8"/>
        <v>0</v>
      </c>
      <c r="K15" s="120">
        <f t="shared" ca="1" si="8"/>
        <v>0</v>
      </c>
      <c r="L15" s="120">
        <f t="shared" ca="1" si="8"/>
        <v>0</v>
      </c>
      <c r="M15" s="120">
        <f t="shared" ca="1" si="8"/>
        <v>0</v>
      </c>
      <c r="N15" s="120">
        <f t="shared" ca="1" si="8"/>
        <v>0</v>
      </c>
      <c r="O15" s="120">
        <f t="shared" ca="1" si="8"/>
        <v>828</v>
      </c>
      <c r="P15" s="120">
        <f t="shared" ca="1" si="8"/>
        <v>828</v>
      </c>
      <c r="Q15" s="120">
        <f t="shared" ca="1" si="8"/>
        <v>828</v>
      </c>
      <c r="R15" s="120">
        <f t="shared" ca="1" si="8"/>
        <v>1083</v>
      </c>
      <c r="S15" s="120">
        <f t="shared" ca="1" si="8"/>
        <v>0</v>
      </c>
      <c r="T15" s="120">
        <f t="shared" ca="1" si="8"/>
        <v>0</v>
      </c>
      <c r="U15" s="120">
        <f t="shared" ca="1" si="8"/>
        <v>0</v>
      </c>
    </row>
    <row r="16" spans="1:21" ht="15.75" thickBot="1">
      <c r="A16" s="116" t="s">
        <v>13</v>
      </c>
      <c r="B16" s="121">
        <f ca="1">B101</f>
        <v>0</v>
      </c>
      <c r="C16" s="121">
        <f t="shared" ref="C16:U16" ca="1" si="9">C101</f>
        <v>0</v>
      </c>
      <c r="D16" s="121">
        <f t="shared" ca="1" si="9"/>
        <v>0</v>
      </c>
      <c r="E16" s="121">
        <f t="shared" ca="1" si="9"/>
        <v>0</v>
      </c>
      <c r="F16" s="121">
        <f t="shared" ca="1" si="9"/>
        <v>0</v>
      </c>
      <c r="G16" s="121">
        <f t="shared" ca="1" si="9"/>
        <v>0</v>
      </c>
      <c r="H16" s="121">
        <f t="shared" ca="1" si="9"/>
        <v>0</v>
      </c>
      <c r="I16" s="121">
        <f t="shared" ca="1" si="9"/>
        <v>0</v>
      </c>
      <c r="J16" s="121">
        <f t="shared" ca="1" si="9"/>
        <v>0</v>
      </c>
      <c r="K16" s="121">
        <f t="shared" ca="1" si="9"/>
        <v>0</v>
      </c>
      <c r="L16" s="121">
        <f t="shared" ca="1" si="9"/>
        <v>0</v>
      </c>
      <c r="M16" s="121">
        <f t="shared" ca="1" si="9"/>
        <v>1596</v>
      </c>
      <c r="N16" s="121">
        <f t="shared" ca="1" si="9"/>
        <v>1695</v>
      </c>
      <c r="O16" s="121">
        <f t="shared" ca="1" si="9"/>
        <v>1695</v>
      </c>
      <c r="P16" s="121">
        <f t="shared" ca="1" si="9"/>
        <v>2180</v>
      </c>
      <c r="Q16" s="121">
        <f ca="1">Q101</f>
        <v>28</v>
      </c>
      <c r="R16" s="121">
        <f t="shared" ca="1" si="9"/>
        <v>114</v>
      </c>
      <c r="S16" s="121">
        <f t="shared" ca="1" si="9"/>
        <v>14</v>
      </c>
      <c r="T16" s="121">
        <f t="shared" ca="1" si="9"/>
        <v>0</v>
      </c>
      <c r="U16" s="121">
        <f t="shared" si="9"/>
        <v>0</v>
      </c>
    </row>
    <row r="17" spans="1:22">
      <c r="A17" s="26"/>
    </row>
    <row r="22" spans="1:22">
      <c r="A22" s="35" t="s">
        <v>42</v>
      </c>
      <c r="B22" s="36">
        <v>1</v>
      </c>
      <c r="C22" s="36">
        <v>2</v>
      </c>
      <c r="D22" s="36">
        <v>3</v>
      </c>
      <c r="E22" s="36">
        <v>4</v>
      </c>
      <c r="F22" s="36">
        <v>5</v>
      </c>
      <c r="G22" s="36">
        <v>6</v>
      </c>
      <c r="H22" s="36">
        <v>7</v>
      </c>
      <c r="I22" s="36">
        <v>8</v>
      </c>
      <c r="J22" s="36">
        <v>9</v>
      </c>
      <c r="K22" s="36">
        <v>10</v>
      </c>
      <c r="L22" s="36">
        <v>11</v>
      </c>
      <c r="M22" s="36">
        <v>12</v>
      </c>
      <c r="N22" s="36">
        <v>13</v>
      </c>
      <c r="O22" s="36">
        <v>14</v>
      </c>
      <c r="P22" s="36">
        <v>15</v>
      </c>
      <c r="Q22" s="36">
        <v>16</v>
      </c>
      <c r="R22" s="36">
        <v>17</v>
      </c>
      <c r="S22" s="36">
        <v>18</v>
      </c>
      <c r="T22" s="36">
        <v>19</v>
      </c>
      <c r="U22" s="37">
        <v>20</v>
      </c>
      <c r="V22" s="38" t="s">
        <v>16</v>
      </c>
    </row>
    <row r="23" spans="1:22">
      <c r="A23" s="39" t="s">
        <v>43</v>
      </c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>
        <f>'Datos de Entrada (1)'!$B$7</f>
        <v>100</v>
      </c>
      <c r="S23" s="63">
        <f>'Datos de Entrada (1)'!$C$7</f>
        <v>80</v>
      </c>
      <c r="T23" s="63">
        <f>'Datos de Entrada (1)'!$D$7</f>
        <v>100</v>
      </c>
      <c r="U23" s="63">
        <f>'Datos de Entrada (1)'!$E$7</f>
        <v>120</v>
      </c>
      <c r="V23" s="40" t="s">
        <v>43</v>
      </c>
    </row>
    <row r="24" spans="1:22">
      <c r="A24" s="39" t="s">
        <v>44</v>
      </c>
      <c r="B24" s="62">
        <f>'Datos de Entrada (1)'!$E$18</f>
        <v>70</v>
      </c>
      <c r="C24" s="63">
        <f>B24+B25-B23</f>
        <v>70</v>
      </c>
      <c r="D24" s="63">
        <f t="shared" ref="D24:Q24" si="10">C24+C25-C23</f>
        <v>70</v>
      </c>
      <c r="E24" s="63">
        <f t="shared" si="10"/>
        <v>70</v>
      </c>
      <c r="F24" s="63">
        <f t="shared" si="10"/>
        <v>70</v>
      </c>
      <c r="G24" s="63">
        <f t="shared" si="10"/>
        <v>70</v>
      </c>
      <c r="H24" s="63">
        <f t="shared" si="10"/>
        <v>70</v>
      </c>
      <c r="I24" s="63">
        <f t="shared" si="10"/>
        <v>70</v>
      </c>
      <c r="J24" s="63">
        <f t="shared" si="10"/>
        <v>70</v>
      </c>
      <c r="K24" s="63">
        <f t="shared" si="10"/>
        <v>70</v>
      </c>
      <c r="L24" s="63">
        <f t="shared" si="10"/>
        <v>70</v>
      </c>
      <c r="M24" s="63">
        <f t="shared" si="10"/>
        <v>70</v>
      </c>
      <c r="N24" s="63">
        <f t="shared" si="10"/>
        <v>70</v>
      </c>
      <c r="O24" s="63">
        <f t="shared" si="10"/>
        <v>70</v>
      </c>
      <c r="P24" s="63">
        <f t="shared" si="10"/>
        <v>70</v>
      </c>
      <c r="Q24" s="63">
        <f t="shared" si="10"/>
        <v>70</v>
      </c>
      <c r="R24" s="63">
        <f>Q24+Q25-Q23</f>
        <v>70</v>
      </c>
      <c r="S24" s="63">
        <f>R24+R25-R23</f>
        <v>50</v>
      </c>
      <c r="T24" s="63">
        <f>S24+S25-S23</f>
        <v>50</v>
      </c>
      <c r="U24" s="63">
        <f>T24+T25-T23</f>
        <v>50</v>
      </c>
      <c r="V24" s="40" t="s">
        <v>44</v>
      </c>
    </row>
    <row r="25" spans="1:22">
      <c r="A25" s="39" t="s">
        <v>45</v>
      </c>
      <c r="B25" s="63">
        <f>MAX(B23+'Datos de Entrada (1)'!$B$18-B24,0)</f>
        <v>0</v>
      </c>
      <c r="C25" s="63">
        <f>MAX(C23+'Datos de Entrada (1)'!$B$18-C24,0)</f>
        <v>0</v>
      </c>
      <c r="D25" s="63">
        <f>MAX(D23+'Datos de Entrada (1)'!$B$18-D24,0)</f>
        <v>0</v>
      </c>
      <c r="E25" s="63">
        <f>MAX(E23+'Datos de Entrada (1)'!$B$18-E24,0)</f>
        <v>0</v>
      </c>
      <c r="F25" s="63">
        <f>MAX(F23+'Datos de Entrada (1)'!$B$18-F24,0)</f>
        <v>0</v>
      </c>
      <c r="G25" s="63">
        <f>MAX(G23+'Datos de Entrada (1)'!$B$18-G24,0)</f>
        <v>0</v>
      </c>
      <c r="H25" s="63">
        <f>MAX(H23+'Datos de Entrada (1)'!$B$18-H24,0)</f>
        <v>0</v>
      </c>
      <c r="I25" s="63">
        <f>MAX(I23+'Datos de Entrada (1)'!$B$18-I24,0)</f>
        <v>0</v>
      </c>
      <c r="J25" s="63">
        <f>MAX(J23+'Datos de Entrada (1)'!$B$18-J24,0)</f>
        <v>0</v>
      </c>
      <c r="K25" s="63">
        <f>MAX(K23+'Datos de Entrada (1)'!$B$18-K24,0)</f>
        <v>0</v>
      </c>
      <c r="L25" s="63">
        <f>MAX(L23+'Datos de Entrada (1)'!$B$18-L24,0)</f>
        <v>0</v>
      </c>
      <c r="M25" s="63">
        <f>MAX(M23+'Datos de Entrada (1)'!$B$18-M24,0)</f>
        <v>0</v>
      </c>
      <c r="N25" s="63">
        <f>MAX(N23+'Datos de Entrada (1)'!$B$18-N24,0)</f>
        <v>0</v>
      </c>
      <c r="O25" s="63">
        <f>MAX(O23+'Datos de Entrada (1)'!$B$18-O24,0)</f>
        <v>0</v>
      </c>
      <c r="P25" s="63">
        <f>MAX(P23+'Datos de Entrada (1)'!$B$18-P24,0)</f>
        <v>0</v>
      </c>
      <c r="Q25" s="63">
        <f>MAX(Q23+'Datos de Entrada (1)'!$B$18-Q24,0)</f>
        <v>0</v>
      </c>
      <c r="R25" s="63">
        <f>MAX(R23+'Datos de Entrada (1)'!$B$18-R24,0)</f>
        <v>80</v>
      </c>
      <c r="S25" s="63">
        <f>MAX(S23+'Datos de Entrada (1)'!$B$18-S24,0)</f>
        <v>80</v>
      </c>
      <c r="T25" s="63">
        <f>MAX(T23+'Datos de Entrada (1)'!$B$18-T24,0)</f>
        <v>100</v>
      </c>
      <c r="U25" s="63">
        <f>MAX(U23+'Datos de Entrada (1)'!$B$18-U24,0)</f>
        <v>120</v>
      </c>
      <c r="V25" s="40" t="s">
        <v>45</v>
      </c>
    </row>
    <row r="26" spans="1:22">
      <c r="A26" s="39" t="s">
        <v>46</v>
      </c>
      <c r="B26" s="63">
        <f>ROUNDUP(B25/(1-('Datos de Entrada (1)'!$D$18/100)),0)</f>
        <v>0</v>
      </c>
      <c r="C26" s="63">
        <f>ROUNDUP(C25/(1-('Datos de Entrada (1)'!$D$18/100)),0)</f>
        <v>0</v>
      </c>
      <c r="D26" s="63">
        <f>ROUNDUP(D25/(1-('Datos de Entrada (1)'!$D$18/100)),0)</f>
        <v>0</v>
      </c>
      <c r="E26" s="63">
        <f>ROUNDUP(E25/(1-('Datos de Entrada (1)'!$D$18/100)),0)</f>
        <v>0</v>
      </c>
      <c r="F26" s="63">
        <f>ROUNDUP(F25/(1-('Datos de Entrada (1)'!$D$18/100)),0)</f>
        <v>0</v>
      </c>
      <c r="G26" s="63">
        <f>ROUNDUP(G25/(1-('Datos de Entrada (1)'!$D$18/100)),0)</f>
        <v>0</v>
      </c>
      <c r="H26" s="63">
        <f>ROUNDUP(H25/(1-('Datos de Entrada (1)'!$D$18/100)),0)</f>
        <v>0</v>
      </c>
      <c r="I26" s="63">
        <f>ROUNDUP(I25/(1-('Datos de Entrada (1)'!$D$18/100)),0)</f>
        <v>0</v>
      </c>
      <c r="J26" s="63">
        <f>ROUNDUP(J25/(1-('Datos de Entrada (1)'!$D$18/100)),0)</f>
        <v>0</v>
      </c>
      <c r="K26" s="63">
        <f>ROUNDUP(K25/(1-('Datos de Entrada (1)'!$D$18/100)),0)</f>
        <v>0</v>
      </c>
      <c r="L26" s="63">
        <f>ROUNDUP(L25/(1-('Datos de Entrada (1)'!$D$18/100)),0)</f>
        <v>0</v>
      </c>
      <c r="M26" s="63">
        <f>ROUNDUP(M25/(1-('Datos de Entrada (1)'!$D$18/100)),0)</f>
        <v>0</v>
      </c>
      <c r="N26" s="63">
        <f>ROUNDUP(N25/(1-('Datos de Entrada (1)'!$D$18/100)),0)</f>
        <v>0</v>
      </c>
      <c r="O26" s="63">
        <f>ROUNDUP(O25/(1-('Datos de Entrada (1)'!$D$18/100)),0)</f>
        <v>0</v>
      </c>
      <c r="P26" s="63">
        <f>ROUNDUP(P25/(1-('Datos de Entrada (1)'!$D$18/100)),0)</f>
        <v>0</v>
      </c>
      <c r="Q26" s="63">
        <f>ROUNDUP(Q25/(1-('Datos de Entrada (1)'!$D$18/100)),0)</f>
        <v>0</v>
      </c>
      <c r="R26" s="63">
        <f>ROUNDUP(R25/(1-('Datos de Entrada (1)'!$D$18/100)),0)</f>
        <v>80</v>
      </c>
      <c r="S26" s="63">
        <f>ROUNDUP(S25/(1-('Datos de Entrada (1)'!$D$18/100)),0)</f>
        <v>80</v>
      </c>
      <c r="T26" s="63">
        <f>ROUNDUP(T25/(1-('Datos de Entrada (1)'!$D$18/100)),0)</f>
        <v>100</v>
      </c>
      <c r="U26" s="63">
        <f>ROUNDUP(U25/(1-('Datos de Entrada (1)'!$D$18/100)),0)</f>
        <v>120</v>
      </c>
      <c r="V26" s="40" t="s">
        <v>46</v>
      </c>
    </row>
    <row r="27" spans="1:22">
      <c r="A27" s="39" t="s">
        <v>47</v>
      </c>
      <c r="B27" s="63">
        <f>CEILING(B26,'Datos de Entrada (1)'!$F$18)</f>
        <v>0</v>
      </c>
      <c r="C27" s="63">
        <f>CEILING(C26,'Datos de Entrada (1)'!$F$18)</f>
        <v>0</v>
      </c>
      <c r="D27" s="63">
        <f>CEILING(D26,'Datos de Entrada (1)'!$F$18)</f>
        <v>0</v>
      </c>
      <c r="E27" s="63">
        <f>CEILING(E26,'Datos de Entrada (1)'!$F$18)</f>
        <v>0</v>
      </c>
      <c r="F27" s="63">
        <f>CEILING(F26,'Datos de Entrada (1)'!$F$18)</f>
        <v>0</v>
      </c>
      <c r="G27" s="63">
        <f>CEILING(G26,'Datos de Entrada (1)'!$F$18)</f>
        <v>0</v>
      </c>
      <c r="H27" s="63">
        <f>CEILING(H26,'Datos de Entrada (1)'!$F$18)</f>
        <v>0</v>
      </c>
      <c r="I27" s="63">
        <f>CEILING(I26,'Datos de Entrada (1)'!$F$18)</f>
        <v>0</v>
      </c>
      <c r="J27" s="63">
        <f>CEILING(J26,'Datos de Entrada (1)'!$F$18)</f>
        <v>0</v>
      </c>
      <c r="K27" s="63">
        <f>CEILING(K26,'Datos de Entrada (1)'!$F$18)</f>
        <v>0</v>
      </c>
      <c r="L27" s="63">
        <f>CEILING(L26,'Datos de Entrada (1)'!$F$18)</f>
        <v>0</v>
      </c>
      <c r="M27" s="63">
        <f>CEILING(M26,'Datos de Entrada (1)'!$F$18)</f>
        <v>0</v>
      </c>
      <c r="N27" s="63">
        <f>CEILING(N26,'Datos de Entrada (1)'!$F$18)</f>
        <v>0</v>
      </c>
      <c r="O27" s="63">
        <f>CEILING(O26,'Datos de Entrada (1)'!$F$18)</f>
        <v>0</v>
      </c>
      <c r="P27" s="63">
        <f>CEILING(P26,'Datos de Entrada (1)'!$F$18)</f>
        <v>0</v>
      </c>
      <c r="Q27" s="63">
        <f>CEILING(Q26,'Datos de Entrada (1)'!$F$18)</f>
        <v>0</v>
      </c>
      <c r="R27" s="63">
        <f>CEILING(R26,'Datos de Entrada (1)'!$F$18)</f>
        <v>80</v>
      </c>
      <c r="S27" s="63">
        <f>CEILING(S26,'Datos de Entrada (1)'!$F$18)</f>
        <v>80</v>
      </c>
      <c r="T27" s="63">
        <f>CEILING(T26,'Datos de Entrada (1)'!$F$18)</f>
        <v>100</v>
      </c>
      <c r="U27" s="63">
        <f>CEILING(U26,'Datos de Entrada (1)'!$F$18)</f>
        <v>120</v>
      </c>
      <c r="V27" s="40" t="s">
        <v>47</v>
      </c>
    </row>
    <row r="28" spans="1:22">
      <c r="A28" s="39" t="s">
        <v>48</v>
      </c>
      <c r="B28" s="63">
        <f>ROUNDDOWN(B27*(1-'Datos de Entrada (1)'!$D$18/100),0)</f>
        <v>0</v>
      </c>
      <c r="C28" s="63">
        <f>ROUNDDOWN(C27*(1-'Datos de Entrada (1)'!$D$18/100),0)</f>
        <v>0</v>
      </c>
      <c r="D28" s="63">
        <f>ROUNDDOWN(D27*(1-'Datos de Entrada (1)'!$D$18/100),0)</f>
        <v>0</v>
      </c>
      <c r="E28" s="63">
        <f>ROUNDDOWN(E27*(1-'Datos de Entrada (1)'!$D$18/100),0)</f>
        <v>0</v>
      </c>
      <c r="F28" s="63">
        <f>ROUNDDOWN(F27*(1-'Datos de Entrada (1)'!$D$18/100),0)</f>
        <v>0</v>
      </c>
      <c r="G28" s="63">
        <f>ROUNDDOWN(G27*(1-'Datos de Entrada (1)'!$D$18/100),0)</f>
        <v>0</v>
      </c>
      <c r="H28" s="63">
        <f>ROUNDDOWN(H27*(1-'Datos de Entrada (1)'!$D$18/100),0)</f>
        <v>0</v>
      </c>
      <c r="I28" s="63">
        <f>ROUNDDOWN(I27*(1-'Datos de Entrada (1)'!$D$18/100),0)</f>
        <v>0</v>
      </c>
      <c r="J28" s="63">
        <f>ROUNDDOWN(J27*(1-'Datos de Entrada (1)'!$D$18/100),0)</f>
        <v>0</v>
      </c>
      <c r="K28" s="63">
        <f>ROUNDDOWN(K27*(1-'Datos de Entrada (1)'!$D$18/100),0)</f>
        <v>0</v>
      </c>
      <c r="L28" s="63">
        <f>ROUNDDOWN(L27*(1-'Datos de Entrada (1)'!$D$18/100),0)</f>
        <v>0</v>
      </c>
      <c r="M28" s="63">
        <f>ROUNDDOWN(M27*(1-'Datos de Entrada (1)'!$D$18/100),0)</f>
        <v>0</v>
      </c>
      <c r="N28" s="63">
        <f>ROUNDDOWN(N27*(1-'Datos de Entrada (1)'!$D$18/100),0)</f>
        <v>0</v>
      </c>
      <c r="O28" s="63">
        <f>ROUNDDOWN(O27*(1-'Datos de Entrada (1)'!$D$18/100),0)</f>
        <v>0</v>
      </c>
      <c r="P28" s="63">
        <f>ROUNDDOWN(P27*(1-'Datos de Entrada (1)'!$D$18/100),0)</f>
        <v>0</v>
      </c>
      <c r="Q28" s="63">
        <f>ROUNDDOWN(Q27*(1-'Datos de Entrada (1)'!$D$18/100),0)</f>
        <v>0</v>
      </c>
      <c r="R28" s="63">
        <f>ROUNDDOWN(R27*(1-'Datos de Entrada (1)'!$D$18/100),0)</f>
        <v>80</v>
      </c>
      <c r="S28" s="63">
        <f>ROUNDDOWN(S27*(1-'Datos de Entrada (1)'!$D$18/100),0)</f>
        <v>80</v>
      </c>
      <c r="T28" s="63">
        <f>ROUNDDOWN(T27*(1-'Datos de Entrada (1)'!$D$18/100),0)</f>
        <v>100</v>
      </c>
      <c r="U28" s="63">
        <f>ROUNDDOWN(U27*(1-'Datos de Entrada (1)'!$D$18/100),0)</f>
        <v>120</v>
      </c>
      <c r="V28" s="40"/>
    </row>
    <row r="29" spans="1:22">
      <c r="A29" s="41" t="s">
        <v>49</v>
      </c>
      <c r="B29" s="64">
        <f ca="1">OFFSET(B28,0,'Datos de Entrada (1)'!$C$18)</f>
        <v>0</v>
      </c>
      <c r="C29" s="64">
        <f ca="1">OFFSET(C28,0,'Datos de Entrada (1)'!$C$18)</f>
        <v>0</v>
      </c>
      <c r="D29" s="64">
        <f ca="1">OFFSET(D28,0,'Datos de Entrada (1)'!$C$18)</f>
        <v>0</v>
      </c>
      <c r="E29" s="64">
        <f ca="1">OFFSET(E28,0,'Datos de Entrada (1)'!$C$18)</f>
        <v>0</v>
      </c>
      <c r="F29" s="64">
        <f ca="1">OFFSET(F28,0,'Datos de Entrada (1)'!$C$18)</f>
        <v>0</v>
      </c>
      <c r="G29" s="64">
        <f ca="1">OFFSET(G28,0,'Datos de Entrada (1)'!$C$18)</f>
        <v>0</v>
      </c>
      <c r="H29" s="64">
        <f ca="1">OFFSET(H28,0,'Datos de Entrada (1)'!$C$18)</f>
        <v>0</v>
      </c>
      <c r="I29" s="64">
        <f ca="1">OFFSET(I28,0,'Datos de Entrada (1)'!$C$18)</f>
        <v>0</v>
      </c>
      <c r="J29" s="64">
        <f ca="1">OFFSET(J28,0,'Datos de Entrada (1)'!$C$18)</f>
        <v>0</v>
      </c>
      <c r="K29" s="64">
        <f ca="1">OFFSET(K28,0,'Datos de Entrada (1)'!$C$18)</f>
        <v>0</v>
      </c>
      <c r="L29" s="64">
        <f ca="1">OFFSET(L28,0,'Datos de Entrada (1)'!$C$18)</f>
        <v>0</v>
      </c>
      <c r="M29" s="64">
        <f ca="1">OFFSET(M28,0,'Datos de Entrada (1)'!$C$18)</f>
        <v>0</v>
      </c>
      <c r="N29" s="64">
        <f ca="1">OFFSET(N28,0,'Datos de Entrada (1)'!$C$18)</f>
        <v>0</v>
      </c>
      <c r="O29" s="64">
        <f ca="1">OFFSET(O28,0,'Datos de Entrada (1)'!$C$18)</f>
        <v>0</v>
      </c>
      <c r="P29" s="64">
        <f ca="1">OFFSET(P28,0,'Datos de Entrada (1)'!$C$18)</f>
        <v>0</v>
      </c>
      <c r="Q29" s="64">
        <f ca="1">OFFSET(Q28,0,'Datos de Entrada (1)'!$C$18)</f>
        <v>80</v>
      </c>
      <c r="R29" s="64">
        <f ca="1">OFFSET(R28,0,'Datos de Entrada (1)'!$C$18)</f>
        <v>80</v>
      </c>
      <c r="S29" s="64">
        <f ca="1">OFFSET(S28,0,'Datos de Entrada (1)'!$C$18)</f>
        <v>100</v>
      </c>
      <c r="T29" s="64">
        <f ca="1">OFFSET(T28,0,'Datos de Entrada (1)'!$C$18)</f>
        <v>120</v>
      </c>
      <c r="U29" s="64">
        <f ca="1">OFFSET(U28,0,'Datos de Entrada (1)'!$C$18)</f>
        <v>0</v>
      </c>
      <c r="V29" s="42" t="s">
        <v>50</v>
      </c>
    </row>
    <row r="30" spans="1:22">
      <c r="A30" s="43" t="s">
        <v>51</v>
      </c>
      <c r="B30" s="44">
        <v>1</v>
      </c>
      <c r="C30" s="44">
        <v>2</v>
      </c>
      <c r="D30" s="44">
        <v>3</v>
      </c>
      <c r="E30" s="44">
        <v>4</v>
      </c>
      <c r="F30" s="44">
        <v>5</v>
      </c>
      <c r="G30" s="44">
        <v>6</v>
      </c>
      <c r="H30" s="44">
        <v>7</v>
      </c>
      <c r="I30" s="44">
        <v>8</v>
      </c>
      <c r="J30" s="44">
        <v>9</v>
      </c>
      <c r="K30" s="44">
        <v>10</v>
      </c>
      <c r="L30" s="44">
        <v>11</v>
      </c>
      <c r="M30" s="44">
        <v>12</v>
      </c>
      <c r="N30" s="44">
        <v>13</v>
      </c>
      <c r="O30" s="44">
        <v>14</v>
      </c>
      <c r="P30" s="44">
        <v>15</v>
      </c>
      <c r="Q30" s="44">
        <v>16</v>
      </c>
      <c r="R30" s="44">
        <v>17</v>
      </c>
      <c r="S30" s="44">
        <v>18</v>
      </c>
      <c r="T30" s="44">
        <v>19</v>
      </c>
      <c r="U30" s="45">
        <v>20</v>
      </c>
      <c r="V30" s="46" t="s">
        <v>16</v>
      </c>
    </row>
    <row r="31" spans="1:22">
      <c r="A31" s="39" t="s">
        <v>43</v>
      </c>
      <c r="B31" s="6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>
        <f>'Datos de Entrada (1)'!$B$8</f>
        <v>200</v>
      </c>
      <c r="S31" s="66">
        <f>'Datos de Entrada (1)'!$C$8</f>
        <v>200</v>
      </c>
      <c r="T31" s="66">
        <f>'Datos de Entrada (1)'!$D$8</f>
        <v>200</v>
      </c>
      <c r="U31" s="66">
        <f>'Datos de Entrada (1)'!$E$8</f>
        <v>250</v>
      </c>
      <c r="V31" s="40" t="s">
        <v>43</v>
      </c>
    </row>
    <row r="32" spans="1:22">
      <c r="A32" s="39" t="s">
        <v>44</v>
      </c>
      <c r="B32" s="65">
        <f>'Datos de Entrada (1)'!$E$19</f>
        <v>120</v>
      </c>
      <c r="C32" s="66">
        <f>B32+B33-B31</f>
        <v>120</v>
      </c>
      <c r="D32" s="66">
        <f t="shared" ref="D32" si="11">C32+C33-C31</f>
        <v>120</v>
      </c>
      <c r="E32" s="66">
        <f t="shared" ref="E32" si="12">D32+D33-D31</f>
        <v>120</v>
      </c>
      <c r="F32" s="66">
        <f t="shared" ref="F32" si="13">E32+E33-E31</f>
        <v>120</v>
      </c>
      <c r="G32" s="66">
        <f t="shared" ref="G32" si="14">F32+F33-F31</f>
        <v>120</v>
      </c>
      <c r="H32" s="66">
        <f t="shared" ref="H32" si="15">G32+G33-G31</f>
        <v>120</v>
      </c>
      <c r="I32" s="66">
        <f t="shared" ref="I32" si="16">H32+H33-H31</f>
        <v>120</v>
      </c>
      <c r="J32" s="66">
        <f t="shared" ref="J32" si="17">I32+I33-I31</f>
        <v>120</v>
      </c>
      <c r="K32" s="66">
        <f t="shared" ref="K32" si="18">J32+J33-J31</f>
        <v>120</v>
      </c>
      <c r="L32" s="66">
        <f t="shared" ref="L32" si="19">K32+K33-K31</f>
        <v>120</v>
      </c>
      <c r="M32" s="66">
        <f t="shared" ref="M32" si="20">L32+L33-L31</f>
        <v>120</v>
      </c>
      <c r="N32" s="66">
        <f t="shared" ref="N32" si="21">M32+M33-M31</f>
        <v>120</v>
      </c>
      <c r="O32" s="66">
        <f t="shared" ref="O32" si="22">N32+N33-N31</f>
        <v>120</v>
      </c>
      <c r="P32" s="66">
        <f t="shared" ref="P32" si="23">O32+O33-O31</f>
        <v>120</v>
      </c>
      <c r="Q32" s="66">
        <f t="shared" ref="Q32" si="24">P32+P33-P31</f>
        <v>120</v>
      </c>
      <c r="R32" s="66">
        <f>Q32+Q33-Q31</f>
        <v>120</v>
      </c>
      <c r="S32" s="66">
        <f>R32+R33-R31</f>
        <v>100</v>
      </c>
      <c r="T32" s="66">
        <f>S32+S33-S31</f>
        <v>100</v>
      </c>
      <c r="U32" s="66">
        <f>T32+T33-T31</f>
        <v>100</v>
      </c>
      <c r="V32" s="40" t="s">
        <v>44</v>
      </c>
    </row>
    <row r="33" spans="1:22">
      <c r="A33" s="39" t="s">
        <v>45</v>
      </c>
      <c r="B33" s="66">
        <f>MAX(B31+'Datos de Entrada (1)'!$B$19-B32,0)</f>
        <v>0</v>
      </c>
      <c r="C33" s="66">
        <f>MAX(C31+'Datos de Entrada (1)'!$B$19-C32,0)</f>
        <v>0</v>
      </c>
      <c r="D33" s="66">
        <f>MAX(D31+'Datos de Entrada (1)'!$B$19-D32,0)</f>
        <v>0</v>
      </c>
      <c r="E33" s="66">
        <f>MAX(E31+'Datos de Entrada (1)'!$B$19-E32,0)</f>
        <v>0</v>
      </c>
      <c r="F33" s="66">
        <f>MAX(F31+'Datos de Entrada (1)'!$B$19-F32,0)</f>
        <v>0</v>
      </c>
      <c r="G33" s="66">
        <f>MAX(G31+'Datos de Entrada (1)'!$B$19-G32,0)</f>
        <v>0</v>
      </c>
      <c r="H33" s="66">
        <f>MAX(H31+'Datos de Entrada (1)'!$B$19-H32,0)</f>
        <v>0</v>
      </c>
      <c r="I33" s="66">
        <f>MAX(I31+'Datos de Entrada (1)'!$B$19-I32,0)</f>
        <v>0</v>
      </c>
      <c r="J33" s="66">
        <f>MAX(J31+'Datos de Entrada (1)'!$B$19-J32,0)</f>
        <v>0</v>
      </c>
      <c r="K33" s="66">
        <f>MAX(K31+'Datos de Entrada (1)'!$B$19-K32,0)</f>
        <v>0</v>
      </c>
      <c r="L33" s="66">
        <f>MAX(L31+'Datos de Entrada (1)'!$B$19-L32,0)</f>
        <v>0</v>
      </c>
      <c r="M33" s="66">
        <f>MAX(M31+'Datos de Entrada (1)'!$B$19-M32,0)</f>
        <v>0</v>
      </c>
      <c r="N33" s="66">
        <f>MAX(N31+'Datos de Entrada (1)'!$B$19-N32,0)</f>
        <v>0</v>
      </c>
      <c r="O33" s="66">
        <f>MAX(O31+'Datos de Entrada (1)'!$B$19-O32,0)</f>
        <v>0</v>
      </c>
      <c r="P33" s="66">
        <f>MAX(P31+'Datos de Entrada (1)'!$B$19-P32,0)</f>
        <v>0</v>
      </c>
      <c r="Q33" s="66">
        <f>MAX(Q31+'Datos de Entrada (1)'!$B$19-Q32,0)</f>
        <v>0</v>
      </c>
      <c r="R33" s="66">
        <f>MAX(R31+'Datos de Entrada (1)'!$B$19-R32,0)</f>
        <v>180</v>
      </c>
      <c r="S33" s="66">
        <f>MAX(S31+'Datos de Entrada (1)'!$B$19-S32,0)</f>
        <v>200</v>
      </c>
      <c r="T33" s="66">
        <f>MAX(T31+'Datos de Entrada (1)'!$B$19-T32,0)</f>
        <v>200</v>
      </c>
      <c r="U33" s="66">
        <f>MAX(U31+'Datos de Entrada (1)'!$B$19-U32,0)</f>
        <v>250</v>
      </c>
      <c r="V33" s="40" t="s">
        <v>45</v>
      </c>
    </row>
    <row r="34" spans="1:22">
      <c r="A34" s="39" t="s">
        <v>46</v>
      </c>
      <c r="B34" s="66">
        <f>ROUNDUP(B33/(1-('Datos de Entrada (1)'!$D$18/100)),0)</f>
        <v>0</v>
      </c>
      <c r="C34" s="66">
        <f>ROUNDUP(C33/(1-('Datos de Entrada (1)'!$D$18/100)),0)</f>
        <v>0</v>
      </c>
      <c r="D34" s="66">
        <f>ROUNDUP(D33/(1-('Datos de Entrada (1)'!$D$18/100)),0)</f>
        <v>0</v>
      </c>
      <c r="E34" s="66">
        <f>ROUNDUP(E33/(1-('Datos de Entrada (1)'!$D$18/100)),0)</f>
        <v>0</v>
      </c>
      <c r="F34" s="66">
        <f>ROUNDUP(F33/(1-('Datos de Entrada (1)'!$D$18/100)),0)</f>
        <v>0</v>
      </c>
      <c r="G34" s="66">
        <f>ROUNDUP(G33/(1-('Datos de Entrada (1)'!$D$18/100)),0)</f>
        <v>0</v>
      </c>
      <c r="H34" s="66">
        <f>ROUNDUP(H33/(1-('Datos de Entrada (1)'!$D$18/100)),0)</f>
        <v>0</v>
      </c>
      <c r="I34" s="66">
        <f>ROUNDUP(I33/(1-('Datos de Entrada (1)'!$D$18/100)),0)</f>
        <v>0</v>
      </c>
      <c r="J34" s="66">
        <f>ROUNDUP(J33/(1-('Datos de Entrada (1)'!$D$18/100)),0)</f>
        <v>0</v>
      </c>
      <c r="K34" s="66">
        <f>ROUNDUP(K33/(1-('Datos de Entrada (1)'!$D$18/100)),0)</f>
        <v>0</v>
      </c>
      <c r="L34" s="66">
        <f>ROUNDUP(L33/(1-('Datos de Entrada (1)'!$D$18/100)),0)</f>
        <v>0</v>
      </c>
      <c r="M34" s="66">
        <f>ROUNDUP(M33/(1-('Datos de Entrada (1)'!$D$18/100)),0)</f>
        <v>0</v>
      </c>
      <c r="N34" s="66">
        <f>ROUNDUP(N33/(1-('Datos de Entrada (1)'!$D$18/100)),0)</f>
        <v>0</v>
      </c>
      <c r="O34" s="66">
        <f>ROUNDUP(O33/(1-('Datos de Entrada (1)'!$D$18/100)),0)</f>
        <v>0</v>
      </c>
      <c r="P34" s="66">
        <f>ROUNDUP(P33/(1-('Datos de Entrada (1)'!$D$18/100)),0)</f>
        <v>0</v>
      </c>
      <c r="Q34" s="66">
        <f>ROUNDUP(Q33/(1-('Datos de Entrada (1)'!$D$18/100)),0)</f>
        <v>0</v>
      </c>
      <c r="R34" s="66">
        <f>ROUNDUP(R33/(1-('Datos de Entrada (1)'!$D$19/100)),0)</f>
        <v>180</v>
      </c>
      <c r="S34" s="66">
        <f>ROUNDUP(S33/(1-('Datos de Entrada (1)'!$D$18/100)),0)</f>
        <v>200</v>
      </c>
      <c r="T34" s="66">
        <f>ROUNDUP(T33/(1-('Datos de Entrada (1)'!$D$18/100)),0)</f>
        <v>200</v>
      </c>
      <c r="U34" s="66">
        <f>ROUNDUP(U33/(1-('Datos de Entrada (1)'!$D$18/100)),0)</f>
        <v>250</v>
      </c>
      <c r="V34" s="40" t="s">
        <v>46</v>
      </c>
    </row>
    <row r="35" spans="1:22">
      <c r="A35" s="39" t="s">
        <v>47</v>
      </c>
      <c r="B35" s="66">
        <f>CEILING(B34,'Datos de Entrada (1)'!$F$19)</f>
        <v>0</v>
      </c>
      <c r="C35" s="66">
        <f>CEILING(C34,'Datos de Entrada (1)'!$F$19)</f>
        <v>0</v>
      </c>
      <c r="D35" s="66">
        <f>CEILING(D34,'Datos de Entrada (1)'!$F$19)</f>
        <v>0</v>
      </c>
      <c r="E35" s="66">
        <f>CEILING(E34,'Datos de Entrada (1)'!$F$19)</f>
        <v>0</v>
      </c>
      <c r="F35" s="66">
        <f>CEILING(F34,'Datos de Entrada (1)'!$F$19)</f>
        <v>0</v>
      </c>
      <c r="G35" s="66">
        <f>CEILING(G34,'Datos de Entrada (1)'!$F$19)</f>
        <v>0</v>
      </c>
      <c r="H35" s="66">
        <f>CEILING(H34,'Datos de Entrada (1)'!$F$19)</f>
        <v>0</v>
      </c>
      <c r="I35" s="66">
        <f>CEILING(I34,'Datos de Entrada (1)'!$F$19)</f>
        <v>0</v>
      </c>
      <c r="J35" s="66">
        <f>CEILING(J34,'Datos de Entrada (1)'!$F$19)</f>
        <v>0</v>
      </c>
      <c r="K35" s="66">
        <f>CEILING(K34,'Datos de Entrada (1)'!$F$19)</f>
        <v>0</v>
      </c>
      <c r="L35" s="66">
        <f>CEILING(L34,'Datos de Entrada (1)'!$F$19)</f>
        <v>0</v>
      </c>
      <c r="M35" s="66">
        <f>CEILING(M34,'Datos de Entrada (1)'!$F$19)</f>
        <v>0</v>
      </c>
      <c r="N35" s="66">
        <f>CEILING(N34,'Datos de Entrada (1)'!$F$19)</f>
        <v>0</v>
      </c>
      <c r="O35" s="66">
        <f>CEILING(O34,'Datos de Entrada (1)'!$F$19)</f>
        <v>0</v>
      </c>
      <c r="P35" s="66">
        <f>CEILING(P34,'Datos de Entrada (1)'!$F$19)</f>
        <v>0</v>
      </c>
      <c r="Q35" s="66">
        <f>CEILING(Q34,'Datos de Entrada (1)'!$F$19)</f>
        <v>0</v>
      </c>
      <c r="R35" s="66">
        <f>CEILING(R34,'Datos de Entrada (1)'!$F$19)</f>
        <v>180</v>
      </c>
      <c r="S35" s="66">
        <f>CEILING(S34,'Datos de Entrada (1)'!$F$19)</f>
        <v>200</v>
      </c>
      <c r="T35" s="66">
        <f>CEILING(T34,'Datos de Entrada (1)'!$F$19)</f>
        <v>200</v>
      </c>
      <c r="U35" s="66">
        <f>CEILING(U34,'Datos de Entrada (1)'!$F$19)</f>
        <v>250</v>
      </c>
      <c r="V35" s="40" t="s">
        <v>47</v>
      </c>
    </row>
    <row r="36" spans="1:22">
      <c r="A36" s="39" t="s">
        <v>48</v>
      </c>
      <c r="B36" s="66">
        <f>ROUNDDOWN(B35*(1-'Datos de Entrada (1)'!$D$19/100),0)</f>
        <v>0</v>
      </c>
      <c r="C36" s="66">
        <f>ROUNDDOWN(C35*(1-'Datos de Entrada (1)'!$D$19/100),0)</f>
        <v>0</v>
      </c>
      <c r="D36" s="66">
        <f>ROUNDDOWN(D35*(1-'Datos de Entrada (1)'!$D$19/100),0)</f>
        <v>0</v>
      </c>
      <c r="E36" s="66">
        <f>ROUNDDOWN(E35*(1-'Datos de Entrada (1)'!$D$19/100),0)</f>
        <v>0</v>
      </c>
      <c r="F36" s="66">
        <f>ROUNDDOWN(F35*(1-'Datos de Entrada (1)'!$D$19/100),0)</f>
        <v>0</v>
      </c>
      <c r="G36" s="66">
        <f>ROUNDDOWN(G35*(1-'Datos de Entrada (1)'!$D$19/100),0)</f>
        <v>0</v>
      </c>
      <c r="H36" s="66">
        <f>ROUNDDOWN(H35*(1-'Datos de Entrada (1)'!$D$19/100),0)</f>
        <v>0</v>
      </c>
      <c r="I36" s="66">
        <f>ROUNDDOWN(I35*(1-'Datos de Entrada (1)'!$D$19/100),0)</f>
        <v>0</v>
      </c>
      <c r="J36" s="66">
        <f>ROUNDDOWN(J35*(1-'Datos de Entrada (1)'!$D$19/100),0)</f>
        <v>0</v>
      </c>
      <c r="K36" s="66">
        <f>ROUNDDOWN(K35*(1-'Datos de Entrada (1)'!$D$19/100),0)</f>
        <v>0</v>
      </c>
      <c r="L36" s="66">
        <f>ROUNDDOWN(L35*(1-'Datos de Entrada (1)'!$D$19/100),0)</f>
        <v>0</v>
      </c>
      <c r="M36" s="66">
        <f>ROUNDDOWN(M35*(1-'Datos de Entrada (1)'!$D$19/100),0)</f>
        <v>0</v>
      </c>
      <c r="N36" s="66">
        <f>ROUNDDOWN(N35*(1-'Datos de Entrada (1)'!$D$19/100),0)</f>
        <v>0</v>
      </c>
      <c r="O36" s="66">
        <f>ROUNDDOWN(O35*(1-'Datos de Entrada (1)'!$D$19/100),0)</f>
        <v>0</v>
      </c>
      <c r="P36" s="66">
        <f>ROUNDDOWN(P35*(1-'Datos de Entrada (1)'!$D$19/100),0)</f>
        <v>0</v>
      </c>
      <c r="Q36" s="66">
        <f>ROUNDDOWN(Q35*(1-'Datos de Entrada (1)'!$D$19/100),0)</f>
        <v>0</v>
      </c>
      <c r="R36" s="66">
        <f>ROUNDDOWN(R35*(1-'Datos de Entrada (1)'!$D$19/100),0)</f>
        <v>180</v>
      </c>
      <c r="S36" s="66">
        <f>ROUNDDOWN(S35*(1-'Datos de Entrada (1)'!$D$19/100),0)</f>
        <v>200</v>
      </c>
      <c r="T36" s="66">
        <f>ROUNDDOWN(T35*(1-'Datos de Entrada (1)'!$D$19/100),0)</f>
        <v>200</v>
      </c>
      <c r="U36" s="66">
        <f>ROUNDDOWN(U35*(1-'Datos de Entrada (1)'!$D$19/100),0)</f>
        <v>250</v>
      </c>
      <c r="V36" s="40"/>
    </row>
    <row r="37" spans="1:22">
      <c r="A37" s="41" t="s">
        <v>49</v>
      </c>
      <c r="B37" s="67">
        <f ca="1">OFFSET(B36,0,'Datos de Entrada (1)'!$C$19)</f>
        <v>0</v>
      </c>
      <c r="C37" s="67">
        <f ca="1">OFFSET(C36,0,'Datos de Entrada (1)'!$C$19)</f>
        <v>0</v>
      </c>
      <c r="D37" s="67">
        <f ca="1">OFFSET(D36,0,'Datos de Entrada (1)'!$C$19)</f>
        <v>0</v>
      </c>
      <c r="E37" s="67">
        <f ca="1">OFFSET(E36,0,'Datos de Entrada (1)'!$C$19)</f>
        <v>0</v>
      </c>
      <c r="F37" s="67">
        <f ca="1">OFFSET(F36,0,'Datos de Entrada (1)'!$C$19)</f>
        <v>0</v>
      </c>
      <c r="G37" s="67">
        <f ca="1">OFFSET(G36,0,'Datos de Entrada (1)'!$C$19)</f>
        <v>0</v>
      </c>
      <c r="H37" s="67">
        <f ca="1">OFFSET(H36,0,'Datos de Entrada (1)'!$C$19)</f>
        <v>0</v>
      </c>
      <c r="I37" s="67">
        <f ca="1">OFFSET(I36,0,'Datos de Entrada (1)'!$C$19)</f>
        <v>0</v>
      </c>
      <c r="J37" s="67">
        <f ca="1">OFFSET(J36,0,'Datos de Entrada (1)'!$C$19)</f>
        <v>0</v>
      </c>
      <c r="K37" s="67">
        <f ca="1">OFFSET(K36,0,'Datos de Entrada (1)'!$C$19)</f>
        <v>0</v>
      </c>
      <c r="L37" s="67">
        <f ca="1">OFFSET(L36,0,'Datos de Entrada (1)'!$C$19)</f>
        <v>0</v>
      </c>
      <c r="M37" s="67">
        <f ca="1">OFFSET(M36,0,'Datos de Entrada (1)'!$C$19)</f>
        <v>0</v>
      </c>
      <c r="N37" s="67">
        <f ca="1">OFFSET(N36,0,'Datos de Entrada (1)'!$C$19)</f>
        <v>0</v>
      </c>
      <c r="O37" s="67">
        <f ca="1">OFFSET(O36,0,'Datos de Entrada (1)'!$C$19)</f>
        <v>0</v>
      </c>
      <c r="P37" s="67">
        <f ca="1">OFFSET(P36,0,'Datos de Entrada (1)'!$C$19)</f>
        <v>0</v>
      </c>
      <c r="Q37" s="67">
        <f ca="1">OFFSET(Q36,0,'Datos de Entrada (1)'!$C$19)</f>
        <v>180</v>
      </c>
      <c r="R37" s="67">
        <f ca="1">OFFSET(R36,0,'Datos de Entrada (1)'!$C$19)</f>
        <v>200</v>
      </c>
      <c r="S37" s="67">
        <f ca="1">OFFSET(S36,0,'Datos de Entrada (1)'!$C$19)</f>
        <v>200</v>
      </c>
      <c r="T37" s="67">
        <f ca="1">OFFSET(T36,0,'Datos de Entrada (1)'!$C$19)</f>
        <v>250</v>
      </c>
      <c r="U37" s="67">
        <f ca="1">OFFSET(U36,0,'Datos de Entrada (1)'!$C$19)</f>
        <v>0</v>
      </c>
      <c r="V37" s="42" t="s">
        <v>50</v>
      </c>
    </row>
    <row r="38" spans="1:22">
      <c r="A38" s="51" t="s">
        <v>52</v>
      </c>
      <c r="B38" s="56">
        <v>1</v>
      </c>
      <c r="C38" s="56">
        <v>2</v>
      </c>
      <c r="D38" s="56">
        <v>3</v>
      </c>
      <c r="E38" s="56">
        <v>4</v>
      </c>
      <c r="F38" s="56">
        <v>5</v>
      </c>
      <c r="G38" s="56">
        <v>6</v>
      </c>
      <c r="H38" s="56">
        <v>7</v>
      </c>
      <c r="I38" s="56">
        <v>8</v>
      </c>
      <c r="J38" s="56">
        <v>9</v>
      </c>
      <c r="K38" s="56">
        <v>10</v>
      </c>
      <c r="L38" s="56">
        <v>11</v>
      </c>
      <c r="M38" s="56">
        <v>12</v>
      </c>
      <c r="N38" s="56">
        <v>13</v>
      </c>
      <c r="O38" s="56">
        <v>14</v>
      </c>
      <c r="P38" s="56">
        <v>15</v>
      </c>
      <c r="Q38" s="56">
        <v>16</v>
      </c>
      <c r="R38" s="56">
        <v>17</v>
      </c>
      <c r="S38" s="56">
        <v>18</v>
      </c>
      <c r="T38" s="56">
        <v>19</v>
      </c>
      <c r="U38" s="57">
        <v>20</v>
      </c>
      <c r="V38" s="58" t="s">
        <v>16</v>
      </c>
    </row>
    <row r="39" spans="1:22">
      <c r="A39" s="52" t="s">
        <v>43</v>
      </c>
      <c r="B39" s="32">
        <f ca="1">B29*'Datos de Entrada (2)'!$G$5</f>
        <v>0</v>
      </c>
      <c r="C39" s="32">
        <f ca="1">C29*'Datos de Entrada (2)'!$G$5</f>
        <v>0</v>
      </c>
      <c r="D39" s="32">
        <f ca="1">D29*'Datos de Entrada (2)'!$G$5</f>
        <v>0</v>
      </c>
      <c r="E39" s="32">
        <f ca="1">E29*'Datos de Entrada (2)'!$G$5</f>
        <v>0</v>
      </c>
      <c r="F39" s="32">
        <f ca="1">F29*'Datos de Entrada (2)'!$G$5</f>
        <v>0</v>
      </c>
      <c r="G39" s="32">
        <f ca="1">G29*'Datos de Entrada (2)'!$G$5</f>
        <v>0</v>
      </c>
      <c r="H39" s="32">
        <f ca="1">H29*'Datos de Entrada (2)'!$G$5</f>
        <v>0</v>
      </c>
      <c r="I39" s="32">
        <f ca="1">I29*'Datos de Entrada (2)'!$G$5</f>
        <v>0</v>
      </c>
      <c r="J39" s="32">
        <f ca="1">J29*'Datos de Entrada (2)'!$G$5</f>
        <v>0</v>
      </c>
      <c r="K39" s="32">
        <f ca="1">K29*'Datos de Entrada (2)'!$G$5</f>
        <v>0</v>
      </c>
      <c r="L39" s="32">
        <f ca="1">L29*'Datos de Entrada (2)'!$G$5</f>
        <v>0</v>
      </c>
      <c r="M39" s="32">
        <f ca="1">M29*'Datos de Entrada (2)'!$G$5</f>
        <v>0</v>
      </c>
      <c r="N39" s="32">
        <f ca="1">N29*'Datos de Entrada (2)'!$G$5</f>
        <v>0</v>
      </c>
      <c r="O39" s="32">
        <f ca="1">O29*'Datos de Entrada (2)'!$G$5</f>
        <v>0</v>
      </c>
      <c r="P39" s="32">
        <f ca="1">P29*'Datos de Entrada (2)'!$G$5</f>
        <v>0</v>
      </c>
      <c r="Q39" s="32">
        <f ca="1">Q29*'Datos de Entrada (2)'!$G$5</f>
        <v>80</v>
      </c>
      <c r="R39" s="32">
        <f ca="1">R29*'Datos de Entrada (2)'!$G$5</f>
        <v>80</v>
      </c>
      <c r="S39" s="32">
        <f ca="1">S29*'Datos de Entrada (2)'!$G$5</f>
        <v>100</v>
      </c>
      <c r="T39" s="32">
        <f ca="1">T29*'Datos de Entrada (2)'!$G$5</f>
        <v>120</v>
      </c>
      <c r="U39" s="32">
        <f ca="1">U29*'Datos de Entrada (2)'!$G$5</f>
        <v>0</v>
      </c>
      <c r="V39" s="59" t="s">
        <v>43</v>
      </c>
    </row>
    <row r="40" spans="1:22">
      <c r="A40" s="52" t="s">
        <v>44</v>
      </c>
      <c r="B40" s="31">
        <f>'Datos de Entrada (1)'!$E$20</f>
        <v>20</v>
      </c>
      <c r="C40" s="32">
        <f ca="1">B40+B41-B39</f>
        <v>20</v>
      </c>
      <c r="D40" s="32">
        <f t="shared" ref="D40" ca="1" si="25">C40+C41-C39</f>
        <v>20</v>
      </c>
      <c r="E40" s="32">
        <f t="shared" ref="E40" ca="1" si="26">D40+D41-D39</f>
        <v>20</v>
      </c>
      <c r="F40" s="32">
        <f t="shared" ref="F40" ca="1" si="27">E40+E41-E39</f>
        <v>20</v>
      </c>
      <c r="G40" s="32">
        <f t="shared" ref="G40" ca="1" si="28">F40+F41-F39</f>
        <v>20</v>
      </c>
      <c r="H40" s="32">
        <f t="shared" ref="H40" ca="1" si="29">G40+G41-G39</f>
        <v>20</v>
      </c>
      <c r="I40" s="32">
        <f t="shared" ref="I40" ca="1" si="30">H40+H41-H39</f>
        <v>20</v>
      </c>
      <c r="J40" s="32">
        <f t="shared" ref="J40" ca="1" si="31">I40+I41-I39</f>
        <v>20</v>
      </c>
      <c r="K40" s="32">
        <f t="shared" ref="K40" ca="1" si="32">J40+J41-J39</f>
        <v>20</v>
      </c>
      <c r="L40" s="32">
        <f t="shared" ref="L40" ca="1" si="33">K40+K41-K39</f>
        <v>20</v>
      </c>
      <c r="M40" s="32">
        <f t="shared" ref="M40" ca="1" si="34">L40+L41-L39</f>
        <v>20</v>
      </c>
      <c r="N40" s="32">
        <f t="shared" ref="N40" ca="1" si="35">M40+M41-M39</f>
        <v>20</v>
      </c>
      <c r="O40" s="32">
        <f t="shared" ref="O40" ca="1" si="36">N40+N41-N39</f>
        <v>20</v>
      </c>
      <c r="P40" s="32">
        <f t="shared" ref="P40" ca="1" si="37">O40+O41-O39</f>
        <v>20</v>
      </c>
      <c r="Q40" s="32">
        <f ca="1">P40+P41-P39</f>
        <v>20</v>
      </c>
      <c r="R40" s="32">
        <f ca="1">Q40+Q41-Q39</f>
        <v>0</v>
      </c>
      <c r="S40" s="32">
        <f ca="1">R40+R41-R39</f>
        <v>0</v>
      </c>
      <c r="T40" s="32">
        <f ca="1">S40+S41-S39</f>
        <v>0</v>
      </c>
      <c r="U40" s="32">
        <f ca="1">T40+T41-T39</f>
        <v>0</v>
      </c>
      <c r="V40" s="59" t="s">
        <v>44</v>
      </c>
    </row>
    <row r="41" spans="1:22">
      <c r="A41" s="52" t="s">
        <v>45</v>
      </c>
      <c r="B41" s="32">
        <f ca="1">MAX(B39+'Datos de Entrada (1)'!$B$20-B40,0)</f>
        <v>0</v>
      </c>
      <c r="C41" s="32">
        <f ca="1">MAX(C39+'Datos de Entrada (1)'!$B$20-C40,0)</f>
        <v>0</v>
      </c>
      <c r="D41" s="32">
        <f ca="1">MAX(D39+'Datos de Entrada (1)'!$B$20-D40,0)</f>
        <v>0</v>
      </c>
      <c r="E41" s="32">
        <f ca="1">MAX(E39+'Datos de Entrada (1)'!$B$20-E40,0)</f>
        <v>0</v>
      </c>
      <c r="F41" s="32">
        <f ca="1">MAX(F39+'Datos de Entrada (1)'!$B$20-F40,0)</f>
        <v>0</v>
      </c>
      <c r="G41" s="32">
        <f ca="1">MAX(G39+'Datos de Entrada (1)'!$B$20-G40,0)</f>
        <v>0</v>
      </c>
      <c r="H41" s="32">
        <f ca="1">MAX(H39+'Datos de Entrada (1)'!$B$20-H40,0)</f>
        <v>0</v>
      </c>
      <c r="I41" s="32">
        <f ca="1">MAX(I39+'Datos de Entrada (1)'!$B$20-I40,0)</f>
        <v>0</v>
      </c>
      <c r="J41" s="32">
        <f ca="1">MAX(J39+'Datos de Entrada (1)'!$B$20-J40,0)</f>
        <v>0</v>
      </c>
      <c r="K41" s="32">
        <f ca="1">MAX(K39+'Datos de Entrada (1)'!$B$20-K40,0)</f>
        <v>0</v>
      </c>
      <c r="L41" s="32">
        <f ca="1">MAX(L39+'Datos de Entrada (1)'!$B$20-L40,0)</f>
        <v>0</v>
      </c>
      <c r="M41" s="32">
        <f ca="1">MAX(M39+'Datos de Entrada (1)'!$B$20-M40,0)</f>
        <v>0</v>
      </c>
      <c r="N41" s="32">
        <f ca="1">MAX(N39+'Datos de Entrada (1)'!$B$20-N40,0)</f>
        <v>0</v>
      </c>
      <c r="O41" s="32">
        <f ca="1">MAX(O39+'Datos de Entrada (1)'!$B$20-O40,0)</f>
        <v>0</v>
      </c>
      <c r="P41" s="32">
        <f ca="1">MAX(P39+'Datos de Entrada (1)'!$B$20-P40,0)</f>
        <v>0</v>
      </c>
      <c r="Q41" s="32">
        <f ca="1">MAX(Q39+'Datos de Entrada (1)'!$B$20-Q40,0)</f>
        <v>60</v>
      </c>
      <c r="R41" s="32">
        <f ca="1">MAX(R39+'Datos de Entrada (1)'!$B$20-R40,0)</f>
        <v>80</v>
      </c>
      <c r="S41" s="32">
        <f ca="1">MAX(S39+'Datos de Entrada (1)'!$B$20-S40,0)</f>
        <v>100</v>
      </c>
      <c r="T41" s="32">
        <f ca="1">MAX(T39+'Datos de Entrada (1)'!$B$20-T40,0)</f>
        <v>120</v>
      </c>
      <c r="U41" s="32">
        <f ca="1">MAX(U39+'Datos de Entrada (1)'!$B$20-U40,0)</f>
        <v>0</v>
      </c>
      <c r="V41" s="59" t="s">
        <v>45</v>
      </c>
    </row>
    <row r="42" spans="1:22">
      <c r="A42" s="52" t="s">
        <v>46</v>
      </c>
      <c r="B42" s="32">
        <f ca="1">ROUNDUP(B41/(1-('Datos de Entrada (1)'!$D$20/100)),0)</f>
        <v>0</v>
      </c>
      <c r="C42" s="32">
        <f ca="1">ROUNDUP(C41/(1-('Datos de Entrada (1)'!$D$20/100)),0)</f>
        <v>0</v>
      </c>
      <c r="D42" s="32">
        <f ca="1">ROUNDUP(D41/(1-('Datos de Entrada (1)'!$D$20/100)),0)</f>
        <v>0</v>
      </c>
      <c r="E42" s="32">
        <f ca="1">ROUNDUP(E41/(1-('Datos de Entrada (1)'!$D$20/100)),0)</f>
        <v>0</v>
      </c>
      <c r="F42" s="32">
        <f ca="1">ROUNDUP(F41/(1-('Datos de Entrada (1)'!$D$20/100)),0)</f>
        <v>0</v>
      </c>
      <c r="G42" s="32">
        <f ca="1">ROUNDUP(G41/(1-('Datos de Entrada (1)'!$D$20/100)),0)</f>
        <v>0</v>
      </c>
      <c r="H42" s="32">
        <f ca="1">ROUNDUP(H41/(1-('Datos de Entrada (1)'!$D$20/100)),0)</f>
        <v>0</v>
      </c>
      <c r="I42" s="32">
        <f ca="1">ROUNDUP(I41/(1-('Datos de Entrada (1)'!$D$20/100)),0)</f>
        <v>0</v>
      </c>
      <c r="J42" s="32">
        <f ca="1">ROUNDUP(J41/(1-('Datos de Entrada (1)'!$D$20/100)),0)</f>
        <v>0</v>
      </c>
      <c r="K42" s="32">
        <f ca="1">ROUNDUP(K41/(1-('Datos de Entrada (1)'!$D$20/100)),0)</f>
        <v>0</v>
      </c>
      <c r="L42" s="32">
        <f ca="1">ROUNDUP(L41/(1-('Datos de Entrada (1)'!$D$20/100)),0)</f>
        <v>0</v>
      </c>
      <c r="M42" s="32">
        <f ca="1">ROUNDUP(M41/(1-('Datos de Entrada (1)'!$D$20/100)),0)</f>
        <v>0</v>
      </c>
      <c r="N42" s="32">
        <f ca="1">ROUNDUP(N41/(1-('Datos de Entrada (1)'!$D$20/100)),0)</f>
        <v>0</v>
      </c>
      <c r="O42" s="32">
        <f ca="1">ROUNDUP(O41/(1-('Datos de Entrada (1)'!$D$20/100)),0)</f>
        <v>0</v>
      </c>
      <c r="P42" s="32">
        <f ca="1">ROUNDUP(P41/(1-('Datos de Entrada (1)'!$D$20/100)),0)</f>
        <v>0</v>
      </c>
      <c r="Q42" s="32">
        <f ca="1">ROUNDUP(Q41/(1-('Datos de Entrada (1)'!$D$20/100)),0)</f>
        <v>60</v>
      </c>
      <c r="R42" s="32">
        <f ca="1">ROUNDUP(R41/(1-('Datos de Entrada (1)'!$D$20/100)),0)</f>
        <v>80</v>
      </c>
      <c r="S42" s="32">
        <f ca="1">ROUNDUP(S41/(1-('Datos de Entrada (1)'!$D$20/100)),0)</f>
        <v>100</v>
      </c>
      <c r="T42" s="32">
        <f ca="1">ROUNDUP(T41/(1-('Datos de Entrada (1)'!$D$20/100)),0)</f>
        <v>120</v>
      </c>
      <c r="U42" s="32">
        <f ca="1">ROUNDUP(U41/(1-('Datos de Entrada (1)'!$D$20/100)),0)</f>
        <v>0</v>
      </c>
      <c r="V42" s="59" t="s">
        <v>46</v>
      </c>
    </row>
    <row r="43" spans="1:22">
      <c r="A43" s="52" t="s">
        <v>47</v>
      </c>
      <c r="B43" s="32">
        <f ca="1">CEILING(B42,'Datos de Entrada (1)'!$F$20)</f>
        <v>0</v>
      </c>
      <c r="C43" s="32">
        <f ca="1">CEILING(C42,'Datos de Entrada (1)'!$F$20)</f>
        <v>0</v>
      </c>
      <c r="D43" s="32">
        <f ca="1">CEILING(D42,'Datos de Entrada (1)'!$F$20)</f>
        <v>0</v>
      </c>
      <c r="E43" s="32">
        <f ca="1">CEILING(E42,'Datos de Entrada (1)'!$F$20)</f>
        <v>0</v>
      </c>
      <c r="F43" s="32">
        <f ca="1">CEILING(F42,'Datos de Entrada (1)'!$F$20)</f>
        <v>0</v>
      </c>
      <c r="G43" s="32">
        <f ca="1">CEILING(G42,'Datos de Entrada (1)'!$F$20)</f>
        <v>0</v>
      </c>
      <c r="H43" s="32">
        <f ca="1">CEILING(H42,'Datos de Entrada (1)'!$F$20)</f>
        <v>0</v>
      </c>
      <c r="I43" s="32">
        <f ca="1">CEILING(I42,'Datos de Entrada (1)'!$F$20)</f>
        <v>0</v>
      </c>
      <c r="J43" s="32">
        <f ca="1">CEILING(J42,'Datos de Entrada (1)'!$F$20)</f>
        <v>0</v>
      </c>
      <c r="K43" s="32">
        <f ca="1">CEILING(K42,'Datos de Entrada (1)'!$F$20)</f>
        <v>0</v>
      </c>
      <c r="L43" s="32">
        <f ca="1">CEILING(L42,'Datos de Entrada (1)'!$F$20)</f>
        <v>0</v>
      </c>
      <c r="M43" s="32">
        <f ca="1">CEILING(M42,'Datos de Entrada (1)'!$F$20)</f>
        <v>0</v>
      </c>
      <c r="N43" s="32">
        <f ca="1">CEILING(N42,'Datos de Entrada (1)'!$F$20)</f>
        <v>0</v>
      </c>
      <c r="O43" s="32">
        <f ca="1">CEILING(O42,'Datos de Entrada (1)'!$F$20)</f>
        <v>0</v>
      </c>
      <c r="P43" s="32">
        <f ca="1">CEILING(P42,'Datos de Entrada (1)'!$F$20)</f>
        <v>0</v>
      </c>
      <c r="Q43" s="32">
        <f ca="1">CEILING(Q42,'Datos de Entrada (1)'!$F$20)</f>
        <v>100</v>
      </c>
      <c r="R43" s="32">
        <f ca="1">CEILING(R42,'Datos de Entrada (1)'!$F$20)</f>
        <v>100</v>
      </c>
      <c r="S43" s="32">
        <f ca="1">CEILING(S42,'Datos de Entrada (1)'!$F$20)</f>
        <v>100</v>
      </c>
      <c r="T43" s="32">
        <f ca="1">CEILING(T42,'Datos de Entrada (1)'!$F$20)</f>
        <v>200</v>
      </c>
      <c r="U43" s="32">
        <f ca="1">CEILING(U42,'Datos de Entrada (1)'!$F$20)</f>
        <v>0</v>
      </c>
      <c r="V43" s="59" t="s">
        <v>47</v>
      </c>
    </row>
    <row r="44" spans="1:22">
      <c r="A44" s="52" t="s">
        <v>48</v>
      </c>
      <c r="B44" s="32">
        <f ca="1">ROUNDDOWN(B43*(1-'Datos de Entrada (1)'!$D$20/100),0)</f>
        <v>0</v>
      </c>
      <c r="C44" s="32">
        <f ca="1">ROUNDDOWN(C43*(1-'Datos de Entrada (1)'!$D$20/100),0)</f>
        <v>0</v>
      </c>
      <c r="D44" s="32">
        <f ca="1">ROUNDDOWN(D43*(1-'Datos de Entrada (1)'!$D$20/100),0)</f>
        <v>0</v>
      </c>
      <c r="E44" s="32">
        <f ca="1">ROUNDDOWN(E43*(1-'Datos de Entrada (1)'!$D$20/100),0)</f>
        <v>0</v>
      </c>
      <c r="F44" s="32">
        <f ca="1">ROUNDDOWN(F43*(1-'Datos de Entrada (1)'!$D$20/100),0)</f>
        <v>0</v>
      </c>
      <c r="G44" s="32">
        <f ca="1">ROUNDDOWN(G43*(1-'Datos de Entrada (1)'!$D$20/100),0)</f>
        <v>0</v>
      </c>
      <c r="H44" s="32">
        <f ca="1">ROUNDDOWN(H43*(1-'Datos de Entrada (1)'!$D$20/100),0)</f>
        <v>0</v>
      </c>
      <c r="I44" s="32">
        <f ca="1">ROUNDDOWN(I43*(1-'Datos de Entrada (1)'!$D$20/100),0)</f>
        <v>0</v>
      </c>
      <c r="J44" s="32">
        <f ca="1">ROUNDDOWN(J43*(1-'Datos de Entrada (1)'!$D$20/100),0)</f>
        <v>0</v>
      </c>
      <c r="K44" s="32">
        <f ca="1">ROUNDDOWN(K43*(1-'Datos de Entrada (1)'!$D$20/100),0)</f>
        <v>0</v>
      </c>
      <c r="L44" s="32">
        <f ca="1">ROUNDDOWN(L43*(1-'Datos de Entrada (1)'!$D$20/100),0)</f>
        <v>0</v>
      </c>
      <c r="M44" s="32">
        <f ca="1">ROUNDDOWN(M43*(1-'Datos de Entrada (1)'!$D$20/100),0)</f>
        <v>0</v>
      </c>
      <c r="N44" s="32">
        <f ca="1">ROUNDDOWN(N43*(1-'Datos de Entrada (1)'!$D$20/100),0)</f>
        <v>0</v>
      </c>
      <c r="O44" s="32">
        <f ca="1">ROUNDDOWN(O43*(1-'Datos de Entrada (1)'!$D$20/100),0)</f>
        <v>0</v>
      </c>
      <c r="P44" s="32">
        <f ca="1">ROUNDDOWN(P43*(1-'Datos de Entrada (1)'!$D$20/100),0)</f>
        <v>0</v>
      </c>
      <c r="Q44" s="32">
        <f ca="1">ROUNDDOWN(Q43*(1-'Datos de Entrada (1)'!$D$20/100),0)</f>
        <v>100</v>
      </c>
      <c r="R44" s="32">
        <f ca="1">ROUNDDOWN(R43*(1-'Datos de Entrada (1)'!$D$20/100),0)</f>
        <v>100</v>
      </c>
      <c r="S44" s="32">
        <f ca="1">ROUNDDOWN(S43*(1-'Datos de Entrada (1)'!$D$20/100),0)</f>
        <v>100</v>
      </c>
      <c r="T44" s="32">
        <f ca="1">ROUNDDOWN(T43*(1-'Datos de Entrada (1)'!$D$20/100),0)</f>
        <v>200</v>
      </c>
      <c r="U44" s="32">
        <f ca="1">ROUNDDOWN(U43*(1-'Datos de Entrada (1)'!$D$20/100),0)</f>
        <v>0</v>
      </c>
      <c r="V44" s="59"/>
    </row>
    <row r="45" spans="1:22">
      <c r="A45" s="53" t="s">
        <v>49</v>
      </c>
      <c r="B45" s="34">
        <f ca="1">OFFSET(B44,0,'Datos de Entrada (1)'!$C$20)</f>
        <v>0</v>
      </c>
      <c r="C45" s="34">
        <f ca="1">OFFSET(C44,0,'Datos de Entrada (1)'!$C$20)</f>
        <v>0</v>
      </c>
      <c r="D45" s="34">
        <f ca="1">OFFSET(D44,0,'Datos de Entrada (1)'!$C$20)</f>
        <v>0</v>
      </c>
      <c r="E45" s="34">
        <f ca="1">OFFSET(E44,0,'Datos de Entrada (1)'!$C$20)</f>
        <v>0</v>
      </c>
      <c r="F45" s="34">
        <f ca="1">OFFSET(F44,0,'Datos de Entrada (1)'!$C$20)</f>
        <v>0</v>
      </c>
      <c r="G45" s="34">
        <f ca="1">OFFSET(G44,0,'Datos de Entrada (1)'!$C$20)</f>
        <v>0</v>
      </c>
      <c r="H45" s="34">
        <f ca="1">OFFSET(H44,0,'Datos de Entrada (1)'!$C$20)</f>
        <v>0</v>
      </c>
      <c r="I45" s="34">
        <f ca="1">OFFSET(I44,0,'Datos de Entrada (1)'!$C$20)</f>
        <v>0</v>
      </c>
      <c r="J45" s="34">
        <f ca="1">OFFSET(J44,0,'Datos de Entrada (1)'!$C$20)</f>
        <v>0</v>
      </c>
      <c r="K45" s="34">
        <f ca="1">OFFSET(K44,0,'Datos de Entrada (1)'!$C$20)</f>
        <v>0</v>
      </c>
      <c r="L45" s="34">
        <f ca="1">OFFSET(L44,0,'Datos de Entrada (1)'!$C$20)</f>
        <v>0</v>
      </c>
      <c r="M45" s="34">
        <f ca="1">OFFSET(M44,0,'Datos de Entrada (1)'!$C$20)</f>
        <v>0</v>
      </c>
      <c r="N45" s="34">
        <f ca="1">OFFSET(N44,0,'Datos de Entrada (1)'!$C$20)</f>
        <v>0</v>
      </c>
      <c r="O45" s="34">
        <f ca="1">OFFSET(O44,0,'Datos de Entrada (1)'!$C$20)</f>
        <v>100</v>
      </c>
      <c r="P45" s="34">
        <f ca="1">OFFSET(P44,0,'Datos de Entrada (1)'!$C$20)</f>
        <v>100</v>
      </c>
      <c r="Q45" s="34">
        <f ca="1">OFFSET(Q44,0,'Datos de Entrada (1)'!$C$20)</f>
        <v>100</v>
      </c>
      <c r="R45" s="34">
        <f ca="1">OFFSET(R44,0,'Datos de Entrada (1)'!$C$20)</f>
        <v>200</v>
      </c>
      <c r="S45" s="34">
        <f ca="1">OFFSET(S44,0,'Datos de Entrada (1)'!$C$20)</f>
        <v>0</v>
      </c>
      <c r="T45" s="34">
        <f ca="1">OFFSET(T44,0,'Datos de Entrada (1)'!$C$20)</f>
        <v>0</v>
      </c>
      <c r="U45" s="34">
        <f ca="1">OFFSET(U44,0,'Datos de Entrada (1)'!$C$20)</f>
        <v>0</v>
      </c>
      <c r="V45" s="60" t="s">
        <v>50</v>
      </c>
    </row>
    <row r="46" spans="1:22" ht="15" customHeight="1">
      <c r="A46" s="47" t="s">
        <v>53</v>
      </c>
      <c r="B46" s="48">
        <v>1</v>
      </c>
      <c r="C46" s="48">
        <v>2</v>
      </c>
      <c r="D46" s="48">
        <v>3</v>
      </c>
      <c r="E46" s="48">
        <v>4</v>
      </c>
      <c r="F46" s="48">
        <v>5</v>
      </c>
      <c r="G46" s="48">
        <v>6</v>
      </c>
      <c r="H46" s="48">
        <v>7</v>
      </c>
      <c r="I46" s="48">
        <v>8</v>
      </c>
      <c r="J46" s="48">
        <v>9</v>
      </c>
      <c r="K46" s="48">
        <v>10</v>
      </c>
      <c r="L46" s="48">
        <v>11</v>
      </c>
      <c r="M46" s="48">
        <v>12</v>
      </c>
      <c r="N46" s="48">
        <v>13</v>
      </c>
      <c r="O46" s="48">
        <v>14</v>
      </c>
      <c r="P46" s="48">
        <v>15</v>
      </c>
      <c r="Q46" s="48">
        <v>16</v>
      </c>
      <c r="R46" s="48">
        <v>17</v>
      </c>
      <c r="S46" s="48">
        <v>18</v>
      </c>
      <c r="T46" s="48">
        <v>19</v>
      </c>
      <c r="U46" s="49">
        <v>20</v>
      </c>
      <c r="V46" s="50" t="s">
        <v>16</v>
      </c>
    </row>
    <row r="47" spans="1:22" ht="15" customHeight="1">
      <c r="A47" s="52" t="s">
        <v>43</v>
      </c>
      <c r="B47" s="32">
        <f ca="1">B37*'Datos de Entrada (2)'!$D$18</f>
        <v>0</v>
      </c>
      <c r="C47" s="32">
        <f ca="1">C37*'Datos de Entrada (2)'!$D$18</f>
        <v>0</v>
      </c>
      <c r="D47" s="32">
        <f ca="1">D37*'Datos de Entrada (2)'!$D$18</f>
        <v>0</v>
      </c>
      <c r="E47" s="32">
        <f ca="1">E37*'Datos de Entrada (2)'!$D$18</f>
        <v>0</v>
      </c>
      <c r="F47" s="32">
        <f ca="1">F37*'Datos de Entrada (2)'!$D$18</f>
        <v>0</v>
      </c>
      <c r="G47" s="32">
        <f ca="1">G37*'Datos de Entrada (2)'!$D$18</f>
        <v>0</v>
      </c>
      <c r="H47" s="32">
        <f ca="1">H37*'Datos de Entrada (2)'!$D$18</f>
        <v>0</v>
      </c>
      <c r="I47" s="32">
        <f ca="1">I37*'Datos de Entrada (2)'!$D$18</f>
        <v>0</v>
      </c>
      <c r="J47" s="32">
        <f ca="1">J37*'Datos de Entrada (2)'!$D$18</f>
        <v>0</v>
      </c>
      <c r="K47" s="32">
        <f ca="1">K37*'Datos de Entrada (2)'!$D$18</f>
        <v>0</v>
      </c>
      <c r="L47" s="32">
        <f ca="1">L37*'Datos de Entrada (2)'!$D$18</f>
        <v>0</v>
      </c>
      <c r="M47" s="32">
        <f ca="1">M37*'Datos de Entrada (2)'!$D$18</f>
        <v>0</v>
      </c>
      <c r="N47" s="32">
        <f ca="1">N37*'Datos de Entrada (2)'!$D$18</f>
        <v>0</v>
      </c>
      <c r="O47" s="32">
        <f ca="1">O37*'Datos de Entrada (2)'!$D$18</f>
        <v>0</v>
      </c>
      <c r="P47" s="32">
        <f ca="1">P37*'Datos de Entrada (2)'!$D$18</f>
        <v>0</v>
      </c>
      <c r="Q47" s="32">
        <f ca="1">Q37*'Datos de Entrada (2)'!$D$18</f>
        <v>360</v>
      </c>
      <c r="R47" s="32">
        <f ca="1">R37*'Datos de Entrada (2)'!$D$18</f>
        <v>400</v>
      </c>
      <c r="S47" s="32">
        <f ca="1">S37*'Datos de Entrada (2)'!$D$18</f>
        <v>400</v>
      </c>
      <c r="T47" s="32">
        <f ca="1">T37*'Datos de Entrada (2)'!$D$18</f>
        <v>500</v>
      </c>
      <c r="U47" s="32">
        <f ca="1">U37*'Datos de Entrada (2)'!$G$5</f>
        <v>0</v>
      </c>
      <c r="V47" s="59" t="s">
        <v>43</v>
      </c>
    </row>
    <row r="48" spans="1:22">
      <c r="A48" s="52" t="s">
        <v>44</v>
      </c>
      <c r="B48" s="31">
        <f>'Datos de Entrada (1)'!$E$21</f>
        <v>20</v>
      </c>
      <c r="C48" s="32">
        <f t="shared" ref="C48:P48" ca="1" si="38">B48+B49-B47</f>
        <v>30</v>
      </c>
      <c r="D48" s="32">
        <f t="shared" ca="1" si="38"/>
        <v>30</v>
      </c>
      <c r="E48" s="32">
        <f t="shared" ca="1" si="38"/>
        <v>30</v>
      </c>
      <c r="F48" s="32">
        <f t="shared" ca="1" si="38"/>
        <v>30</v>
      </c>
      <c r="G48" s="32">
        <f t="shared" ca="1" si="38"/>
        <v>30</v>
      </c>
      <c r="H48" s="32">
        <f t="shared" ca="1" si="38"/>
        <v>30</v>
      </c>
      <c r="I48" s="32">
        <f t="shared" ca="1" si="38"/>
        <v>30</v>
      </c>
      <c r="J48" s="32">
        <f t="shared" ca="1" si="38"/>
        <v>30</v>
      </c>
      <c r="K48" s="32">
        <f t="shared" ca="1" si="38"/>
        <v>30</v>
      </c>
      <c r="L48" s="32">
        <f t="shared" ca="1" si="38"/>
        <v>30</v>
      </c>
      <c r="M48" s="32">
        <f t="shared" ca="1" si="38"/>
        <v>30</v>
      </c>
      <c r="N48" s="32">
        <f t="shared" ca="1" si="38"/>
        <v>30</v>
      </c>
      <c r="O48" s="32">
        <f t="shared" ca="1" si="38"/>
        <v>30</v>
      </c>
      <c r="P48" s="32">
        <f t="shared" ca="1" si="38"/>
        <v>30</v>
      </c>
      <c r="Q48" s="32">
        <f ca="1">P48+P49-P47</f>
        <v>30</v>
      </c>
      <c r="R48" s="32">
        <f t="shared" ref="R48:U48" ca="1" si="39">Q48+Q49-Q47</f>
        <v>30</v>
      </c>
      <c r="S48" s="32">
        <f t="shared" ca="1" si="39"/>
        <v>30</v>
      </c>
      <c r="T48" s="32">
        <f t="shared" ca="1" si="39"/>
        <v>30</v>
      </c>
      <c r="U48" s="32">
        <f t="shared" ca="1" si="39"/>
        <v>30</v>
      </c>
      <c r="V48" s="59" t="s">
        <v>44</v>
      </c>
    </row>
    <row r="49" spans="1:22" ht="15" customHeight="1">
      <c r="A49" s="52" t="s">
        <v>45</v>
      </c>
      <c r="B49" s="32">
        <f ca="1">MAX(B47+'Datos de Entrada (1)'!$B$21-B48,0)</f>
        <v>10</v>
      </c>
      <c r="C49" s="32">
        <f ca="1">MAX(C47+'Datos de Entrada (1)'!$B$21-C48,0)</f>
        <v>0</v>
      </c>
      <c r="D49" s="32">
        <f ca="1">MAX(D47+'Datos de Entrada (1)'!$B$21-D48,0)</f>
        <v>0</v>
      </c>
      <c r="E49" s="32">
        <f ca="1">MAX(E47+'Datos de Entrada (1)'!$B$21-E48,0)</f>
        <v>0</v>
      </c>
      <c r="F49" s="32">
        <f ca="1">MAX(F47+'Datos de Entrada (1)'!$B$21-F48,0)</f>
        <v>0</v>
      </c>
      <c r="G49" s="32">
        <f ca="1">MAX(G47+'Datos de Entrada (1)'!$B$21-G48,0)</f>
        <v>0</v>
      </c>
      <c r="H49" s="32">
        <f ca="1">MAX(H47+'Datos de Entrada (1)'!$B$21-H48,0)</f>
        <v>0</v>
      </c>
      <c r="I49" s="32">
        <f ca="1">MAX(I47+'Datos de Entrada (1)'!$B$21-I48,0)</f>
        <v>0</v>
      </c>
      <c r="J49" s="32">
        <f ca="1">MAX(J47+'Datos de Entrada (1)'!$B$21-J48,0)</f>
        <v>0</v>
      </c>
      <c r="K49" s="32">
        <f ca="1">MAX(K47+'Datos de Entrada (1)'!$B$21-K48,0)</f>
        <v>0</v>
      </c>
      <c r="L49" s="32">
        <f ca="1">MAX(L47+'Datos de Entrada (1)'!$B$21-L48,0)</f>
        <v>0</v>
      </c>
      <c r="M49" s="32">
        <f ca="1">MAX(M47+'Datos de Entrada (1)'!$B$21-M48,0)</f>
        <v>0</v>
      </c>
      <c r="N49" s="32">
        <f ca="1">MAX(N47+'Datos de Entrada (1)'!$B$21-N48,0)</f>
        <v>0</v>
      </c>
      <c r="O49" s="32">
        <f ca="1">MAX(O47+'Datos de Entrada (1)'!$B$21-O48,0)</f>
        <v>0</v>
      </c>
      <c r="P49" s="32">
        <f ca="1">MAX(P47+'Datos de Entrada (1)'!$B$21-P48,0)</f>
        <v>0</v>
      </c>
      <c r="Q49" s="32">
        <f ca="1">MAX(Q47+'Datos de Entrada (1)'!$B$21-Q48,0)</f>
        <v>360</v>
      </c>
      <c r="R49" s="32">
        <f ca="1">MAX(R47+'Datos de Entrada (1)'!$B$21-R48,0)</f>
        <v>400</v>
      </c>
      <c r="S49" s="32">
        <f ca="1">MAX(S47+'Datos de Entrada (1)'!$B$21-S48,0)</f>
        <v>400</v>
      </c>
      <c r="T49" s="32">
        <f ca="1">MAX(T47+'Datos de Entrada (1)'!$B$21-T48,0)</f>
        <v>500</v>
      </c>
      <c r="U49" s="32">
        <f ca="1">MAX(U47+'Datos de Entrada (1)'!$B$21-U48,0)</f>
        <v>0</v>
      </c>
      <c r="V49" s="59" t="s">
        <v>45</v>
      </c>
    </row>
    <row r="50" spans="1:22" ht="15" customHeight="1">
      <c r="A50" s="52" t="s">
        <v>46</v>
      </c>
      <c r="B50" s="32">
        <f ca="1">ROUNDUP(B49/(1-('Datos de Entrada (1)'!$D$21/100)),0)</f>
        <v>11</v>
      </c>
      <c r="C50" s="32">
        <f ca="1">ROUNDUP(C49/(1-('Datos de Entrada (1)'!$D$21/100)),0)</f>
        <v>0</v>
      </c>
      <c r="D50" s="32">
        <f ca="1">ROUNDUP(D49/(1-('Datos de Entrada (1)'!$D$21/100)),0)</f>
        <v>0</v>
      </c>
      <c r="E50" s="32">
        <f ca="1">ROUNDUP(E49/(1-('Datos de Entrada (1)'!$D$21/100)),0)</f>
        <v>0</v>
      </c>
      <c r="F50" s="32">
        <f ca="1">ROUNDUP(F49/(1-('Datos de Entrada (1)'!$D$21/100)),0)</f>
        <v>0</v>
      </c>
      <c r="G50" s="32">
        <f ca="1">ROUNDUP(G49/(1-('Datos de Entrada (1)'!$D$21/100)),0)</f>
        <v>0</v>
      </c>
      <c r="H50" s="32">
        <f ca="1">ROUNDUP(H49/(1-('Datos de Entrada (1)'!$D$21/100)),0)</f>
        <v>0</v>
      </c>
      <c r="I50" s="32">
        <f ca="1">ROUNDUP(I49/(1-('Datos de Entrada (1)'!$D$21/100)),0)</f>
        <v>0</v>
      </c>
      <c r="J50" s="32">
        <f ca="1">ROUNDUP(J49/(1-('Datos de Entrada (1)'!$D$21/100)),0)</f>
        <v>0</v>
      </c>
      <c r="K50" s="32">
        <f ca="1">ROUNDUP(K49/(1-('Datos de Entrada (1)'!$D$21/100)),0)</f>
        <v>0</v>
      </c>
      <c r="L50" s="32">
        <f ca="1">ROUNDUP(L49/(1-('Datos de Entrada (1)'!$D$21/100)),0)</f>
        <v>0</v>
      </c>
      <c r="M50" s="32">
        <f ca="1">ROUNDUP(M49/(1-('Datos de Entrada (1)'!$D$21/100)),0)</f>
        <v>0</v>
      </c>
      <c r="N50" s="32">
        <f ca="1">ROUNDUP(N49/(1-('Datos de Entrada (1)'!$D$21/100)),0)</f>
        <v>0</v>
      </c>
      <c r="O50" s="32">
        <f ca="1">ROUNDUP(O49/(1-('Datos de Entrada (1)'!$D$21/100)),0)</f>
        <v>0</v>
      </c>
      <c r="P50" s="32">
        <f ca="1">ROUNDUP(P49/(1-('Datos de Entrada (1)'!$D$21/100)),0)</f>
        <v>0</v>
      </c>
      <c r="Q50" s="32">
        <f ca="1">ROUNDUP(Q49/(1-('Datos de Entrada (1)'!$D$21/100)),0)</f>
        <v>379</v>
      </c>
      <c r="R50" s="32">
        <f ca="1">ROUNDUP(R49/(1-('Datos de Entrada (1)'!$D$21/100)),0)</f>
        <v>422</v>
      </c>
      <c r="S50" s="32">
        <f ca="1">ROUNDUP(S49/(1-('Datos de Entrada (1)'!$D$21/100)),0)</f>
        <v>422</v>
      </c>
      <c r="T50" s="32">
        <f ca="1">ROUNDUP(T49/(1-('Datos de Entrada (1)'!$D$21/100)),0)</f>
        <v>527</v>
      </c>
      <c r="U50" s="32">
        <f ca="1">ROUNDUP(U49/(1-('Datos de Entrada (1)'!$D$21/100)),0)</f>
        <v>0</v>
      </c>
      <c r="V50" s="59" t="s">
        <v>46</v>
      </c>
    </row>
    <row r="51" spans="1:22" ht="15" customHeight="1">
      <c r="A51" s="52" t="s">
        <v>47</v>
      </c>
      <c r="B51" s="32">
        <f ca="1">CEILING(B50,'Datos de Entrada (1)'!$F$21)</f>
        <v>50</v>
      </c>
      <c r="C51" s="32">
        <f ca="1">CEILING(C50,'Datos de Entrada (1)'!$F$21)</f>
        <v>0</v>
      </c>
      <c r="D51" s="32">
        <f ca="1">CEILING(D50,'Datos de Entrada (1)'!$F$21)</f>
        <v>0</v>
      </c>
      <c r="E51" s="32">
        <f ca="1">CEILING(E50,'Datos de Entrada (1)'!$F$21)</f>
        <v>0</v>
      </c>
      <c r="F51" s="32">
        <f ca="1">CEILING(F50,'Datos de Entrada (1)'!$F$21)</f>
        <v>0</v>
      </c>
      <c r="G51" s="32">
        <f ca="1">CEILING(G50,'Datos de Entrada (1)'!$F$21)</f>
        <v>0</v>
      </c>
      <c r="H51" s="32">
        <f ca="1">CEILING(H50,'Datos de Entrada (1)'!$F$21)</f>
        <v>0</v>
      </c>
      <c r="I51" s="32">
        <f ca="1">CEILING(I50,'Datos de Entrada (1)'!$F$21)</f>
        <v>0</v>
      </c>
      <c r="J51" s="32">
        <f ca="1">CEILING(J50,'Datos de Entrada (1)'!$F$21)</f>
        <v>0</v>
      </c>
      <c r="K51" s="32">
        <f ca="1">CEILING(K50,'Datos de Entrada (1)'!$F$21)</f>
        <v>0</v>
      </c>
      <c r="L51" s="32">
        <f ca="1">CEILING(L50,'Datos de Entrada (1)'!$F$21)</f>
        <v>0</v>
      </c>
      <c r="M51" s="32">
        <f ca="1">CEILING(M50,'Datos de Entrada (1)'!$F$21)</f>
        <v>0</v>
      </c>
      <c r="N51" s="32">
        <f ca="1">CEILING(N50,'Datos de Entrada (1)'!$F$21)</f>
        <v>0</v>
      </c>
      <c r="O51" s="32">
        <f ca="1">CEILING(O50,'Datos de Entrada (1)'!$F$21)</f>
        <v>0</v>
      </c>
      <c r="P51" s="32">
        <f ca="1">CEILING(P50,'Datos de Entrada (1)'!$F$21)</f>
        <v>0</v>
      </c>
      <c r="Q51" s="32">
        <f ca="1">CEILING(Q50,'Datos de Entrada (1)'!$F$21)</f>
        <v>400</v>
      </c>
      <c r="R51" s="32">
        <f ca="1">CEILING(R50,'Datos de Entrada (1)'!$F$21)</f>
        <v>450</v>
      </c>
      <c r="S51" s="32">
        <f ca="1">CEILING(S50,'Datos de Entrada (1)'!$F$21)</f>
        <v>450</v>
      </c>
      <c r="T51" s="32">
        <f ca="1">CEILING(T50,'Datos de Entrada (1)'!$F$21)</f>
        <v>550</v>
      </c>
      <c r="U51" s="32">
        <f ca="1">CEILING(U50,'Datos de Entrada (1)'!$F$21)</f>
        <v>0</v>
      </c>
      <c r="V51" s="59" t="s">
        <v>47</v>
      </c>
    </row>
    <row r="52" spans="1:22">
      <c r="A52" s="52" t="s">
        <v>48</v>
      </c>
      <c r="B52" s="32">
        <f ca="1">ROUNDDOWN(B51*(1-'Datos de Entrada (1)'!$D$21/100),0)</f>
        <v>47</v>
      </c>
      <c r="C52" s="32">
        <f ca="1">ROUNDDOWN(C51*(1-'Datos de Entrada (1)'!$D$21/100),0)</f>
        <v>0</v>
      </c>
      <c r="D52" s="32">
        <f ca="1">ROUNDDOWN(D51*(1-'Datos de Entrada (1)'!$D$21/100),0)</f>
        <v>0</v>
      </c>
      <c r="E52" s="32">
        <f ca="1">ROUNDDOWN(E51*(1-'Datos de Entrada (1)'!$D$21/100),0)</f>
        <v>0</v>
      </c>
      <c r="F52" s="32">
        <f ca="1">ROUNDDOWN(F51*(1-'Datos de Entrada (1)'!$D$21/100),0)</f>
        <v>0</v>
      </c>
      <c r="G52" s="32">
        <f ca="1">ROUNDDOWN(G51*(1-'Datos de Entrada (1)'!$D$21/100),0)</f>
        <v>0</v>
      </c>
      <c r="H52" s="32">
        <f ca="1">ROUNDDOWN(H51*(1-'Datos de Entrada (1)'!$D$21/100),0)</f>
        <v>0</v>
      </c>
      <c r="I52" s="32">
        <f ca="1">ROUNDDOWN(I51*(1-'Datos de Entrada (1)'!$D$21/100),0)</f>
        <v>0</v>
      </c>
      <c r="J52" s="32">
        <f ca="1">ROUNDDOWN(J51*(1-'Datos de Entrada (1)'!$D$21/100),0)</f>
        <v>0</v>
      </c>
      <c r="K52" s="32">
        <f ca="1">ROUNDDOWN(K51*(1-'Datos de Entrada (1)'!$D$21/100),0)</f>
        <v>0</v>
      </c>
      <c r="L52" s="32">
        <f ca="1">ROUNDDOWN(L51*(1-'Datos de Entrada (1)'!$D$21/100),0)</f>
        <v>0</v>
      </c>
      <c r="M52" s="32">
        <f ca="1">ROUNDDOWN(M51*(1-'Datos de Entrada (1)'!$D$21/100),0)</f>
        <v>0</v>
      </c>
      <c r="N52" s="32">
        <f ca="1">ROUNDDOWN(N51*(1-'Datos de Entrada (1)'!$D$21/100),0)</f>
        <v>0</v>
      </c>
      <c r="O52" s="32">
        <f ca="1">ROUNDDOWN(O51*(1-'Datos de Entrada (1)'!$D$21/100),0)</f>
        <v>0</v>
      </c>
      <c r="P52" s="32">
        <f ca="1">ROUNDDOWN(P51*(1-'Datos de Entrada (1)'!$D$21/100),0)</f>
        <v>0</v>
      </c>
      <c r="Q52" s="32">
        <f ca="1">ROUNDDOWN(Q51*(1-'Datos de Entrada (1)'!$D$21/100),0)</f>
        <v>380</v>
      </c>
      <c r="R52" s="32">
        <f ca="1">ROUNDDOWN(R51*(1-'Datos de Entrada (1)'!$D$21/100),0)</f>
        <v>427</v>
      </c>
      <c r="S52" s="32">
        <f ca="1">ROUNDDOWN(S51*(1-'Datos de Entrada (1)'!$D$21/100),0)</f>
        <v>427</v>
      </c>
      <c r="T52" s="32">
        <f ca="1">ROUNDDOWN(T51*(1-'Datos de Entrada (1)'!$D$21/100),0)</f>
        <v>522</v>
      </c>
      <c r="U52" s="32">
        <f ca="1">ROUNDDOWN(U51*(1-'Datos de Entrada (1)'!$D$21/100),0)</f>
        <v>0</v>
      </c>
      <c r="V52" s="59"/>
    </row>
    <row r="53" spans="1:22" ht="15" customHeight="1">
      <c r="A53" s="53" t="s">
        <v>49</v>
      </c>
      <c r="B53" s="34">
        <f ca="1">OFFSET(B52,0,'Datos de Entrada (1)'!$C$21)</f>
        <v>0</v>
      </c>
      <c r="C53" s="34">
        <f ca="1">OFFSET(C52,0,'Datos de Entrada (1)'!$C$21)</f>
        <v>0</v>
      </c>
      <c r="D53" s="34">
        <f ca="1">OFFSET(D52,0,'Datos de Entrada (1)'!$C$21)</f>
        <v>0</v>
      </c>
      <c r="E53" s="34">
        <f ca="1">OFFSET(E52,0,'Datos de Entrada (1)'!$C$21)</f>
        <v>0</v>
      </c>
      <c r="F53" s="34">
        <f ca="1">OFFSET(F52,0,'Datos de Entrada (1)'!$C$21)</f>
        <v>0</v>
      </c>
      <c r="G53" s="34">
        <f ca="1">OFFSET(G52,0,'Datos de Entrada (1)'!$C$21)</f>
        <v>0</v>
      </c>
      <c r="H53" s="34">
        <f ca="1">OFFSET(H52,0,'Datos de Entrada (1)'!$C$21)</f>
        <v>0</v>
      </c>
      <c r="I53" s="34">
        <f ca="1">OFFSET(I52,0,'Datos de Entrada (1)'!$C$21)</f>
        <v>0</v>
      </c>
      <c r="J53" s="34">
        <f ca="1">OFFSET(J52,0,'Datos de Entrada (1)'!$C$21)</f>
        <v>0</v>
      </c>
      <c r="K53" s="34">
        <f ca="1">OFFSET(K52,0,'Datos de Entrada (1)'!$C$21)</f>
        <v>0</v>
      </c>
      <c r="L53" s="34">
        <f ca="1">OFFSET(L52,0,'Datos de Entrada (1)'!$C$21)</f>
        <v>0</v>
      </c>
      <c r="M53" s="34">
        <f ca="1">OFFSET(M52,0,'Datos de Entrada (1)'!$C$21)</f>
        <v>0</v>
      </c>
      <c r="N53" s="34">
        <f ca="1">OFFSET(N52,0,'Datos de Entrada (1)'!$C$21)</f>
        <v>0</v>
      </c>
      <c r="O53" s="34">
        <f ca="1">OFFSET(O52,0,'Datos de Entrada (1)'!$C$21)</f>
        <v>380</v>
      </c>
      <c r="P53" s="34">
        <f ca="1">OFFSET(P52,0,'Datos de Entrada (1)'!$C$21)</f>
        <v>427</v>
      </c>
      <c r="Q53" s="34">
        <f ca="1">OFFSET(Q52,0,'Datos de Entrada (1)'!$C$21)</f>
        <v>427</v>
      </c>
      <c r="R53" s="34">
        <f ca="1">OFFSET(R52,0,'Datos de Entrada (1)'!$C$21)</f>
        <v>522</v>
      </c>
      <c r="S53" s="34">
        <f ca="1">OFFSET(S52,0,'Datos de Entrada (1)'!$C$21)</f>
        <v>0</v>
      </c>
      <c r="T53" s="34">
        <f ca="1">OFFSET(T52,0,'Datos de Entrada (1)'!$C$21)</f>
        <v>0</v>
      </c>
      <c r="U53" s="34">
        <f ca="1">OFFSET(U52,0,'Datos de Entrada (1)'!$C$21)</f>
        <v>0</v>
      </c>
      <c r="V53" s="60" t="s">
        <v>50</v>
      </c>
    </row>
    <row r="54" spans="1:22" ht="15" customHeight="1">
      <c r="A54" s="54" t="s">
        <v>54</v>
      </c>
      <c r="B54" s="48">
        <v>1</v>
      </c>
      <c r="C54" s="48">
        <v>2</v>
      </c>
      <c r="D54" s="48">
        <v>3</v>
      </c>
      <c r="E54" s="48">
        <v>4</v>
      </c>
      <c r="F54" s="48">
        <v>5</v>
      </c>
      <c r="G54" s="48">
        <v>6</v>
      </c>
      <c r="H54" s="48">
        <v>7</v>
      </c>
      <c r="I54" s="48">
        <v>8</v>
      </c>
      <c r="J54" s="48">
        <v>9</v>
      </c>
      <c r="K54" s="48">
        <v>10</v>
      </c>
      <c r="L54" s="48">
        <v>11</v>
      </c>
      <c r="M54" s="48">
        <v>12</v>
      </c>
      <c r="N54" s="48">
        <v>13</v>
      </c>
      <c r="O54" s="48">
        <v>14</v>
      </c>
      <c r="P54" s="48">
        <v>15</v>
      </c>
      <c r="Q54" s="48">
        <v>16</v>
      </c>
      <c r="R54" s="48">
        <v>17</v>
      </c>
      <c r="S54" s="48">
        <v>18</v>
      </c>
      <c r="T54" s="48">
        <v>19</v>
      </c>
      <c r="U54" s="49">
        <v>20</v>
      </c>
      <c r="V54" s="50" t="s">
        <v>16</v>
      </c>
    </row>
    <row r="55" spans="1:22">
      <c r="A55" s="52" t="s">
        <v>43</v>
      </c>
      <c r="B55" s="32">
        <f ca="1">B37*'Datos de Entrada (2)'!$H$18</f>
        <v>0</v>
      </c>
      <c r="C55" s="32">
        <f ca="1">C37*'Datos de Entrada (2)'!$H$18</f>
        <v>0</v>
      </c>
      <c r="D55" s="32">
        <f ca="1">D37*'Datos de Entrada (2)'!$H$18</f>
        <v>0</v>
      </c>
      <c r="E55" s="32">
        <f ca="1">E37*'Datos de Entrada (2)'!$H$18</f>
        <v>0</v>
      </c>
      <c r="F55" s="32">
        <f ca="1">F37*'Datos de Entrada (2)'!$H$18</f>
        <v>0</v>
      </c>
      <c r="G55" s="32">
        <f ca="1">G37*'Datos de Entrada (2)'!$H$18</f>
        <v>0</v>
      </c>
      <c r="H55" s="32">
        <f ca="1">H37*'Datos de Entrada (2)'!$H$18</f>
        <v>0</v>
      </c>
      <c r="I55" s="32">
        <f ca="1">I37*'Datos de Entrada (2)'!$H$18</f>
        <v>0</v>
      </c>
      <c r="J55" s="32">
        <f ca="1">J37*'Datos de Entrada (2)'!$H$18</f>
        <v>0</v>
      </c>
      <c r="K55" s="32">
        <f ca="1">K37*'Datos de Entrada (2)'!$H$18</f>
        <v>0</v>
      </c>
      <c r="L55" s="32">
        <f ca="1">L37*'Datos de Entrada (2)'!$H$18</f>
        <v>0</v>
      </c>
      <c r="M55" s="32">
        <f ca="1">M37*'Datos de Entrada (2)'!$H$18</f>
        <v>0</v>
      </c>
      <c r="N55" s="32">
        <f ca="1">N37*'Datos de Entrada (2)'!$H$18</f>
        <v>0</v>
      </c>
      <c r="O55" s="32">
        <f ca="1">O37*'Datos de Entrada (2)'!$H$18</f>
        <v>0</v>
      </c>
      <c r="P55" s="32">
        <f ca="1">P37*'Datos de Entrada (2)'!$H$18</f>
        <v>0</v>
      </c>
      <c r="Q55" s="32">
        <f ca="1">Q37*'Datos de Entrada (2)'!$H$18</f>
        <v>360</v>
      </c>
      <c r="R55" s="32">
        <f ca="1">R37*'Datos de Entrada (2)'!$H$18</f>
        <v>400</v>
      </c>
      <c r="S55" s="32">
        <f ca="1">S37*'Datos de Entrada (2)'!$H$18</f>
        <v>400</v>
      </c>
      <c r="T55" s="32">
        <f ca="1">T37*'Datos de Entrada (2)'!$H$18</f>
        <v>500</v>
      </c>
      <c r="U55" s="32">
        <f ca="1">U37*'Datos de Entrada (2)'!$H$18</f>
        <v>0</v>
      </c>
      <c r="V55" s="59" t="s">
        <v>43</v>
      </c>
    </row>
    <row r="56" spans="1:22" ht="15" customHeight="1">
      <c r="A56" s="52" t="s">
        <v>44</v>
      </c>
      <c r="B56" s="31">
        <f>'Datos de Entrada (1)'!$E$20</f>
        <v>20</v>
      </c>
      <c r="C56" s="32">
        <f ca="1">B56+B57-B55</f>
        <v>20</v>
      </c>
      <c r="D56" s="32">
        <f t="shared" ref="D56" ca="1" si="40">C56+C57-C55</f>
        <v>20</v>
      </c>
      <c r="E56" s="32">
        <f t="shared" ref="E56" ca="1" si="41">D56+D57-D55</f>
        <v>20</v>
      </c>
      <c r="F56" s="32">
        <f t="shared" ref="F56" ca="1" si="42">E56+E57-E55</f>
        <v>20</v>
      </c>
      <c r="G56" s="32">
        <f t="shared" ref="G56" ca="1" si="43">F56+F57-F55</f>
        <v>20</v>
      </c>
      <c r="H56" s="32">
        <f t="shared" ref="H56" ca="1" si="44">G56+G57-G55</f>
        <v>20</v>
      </c>
      <c r="I56" s="32">
        <f t="shared" ref="I56" ca="1" si="45">H56+H57-H55</f>
        <v>20</v>
      </c>
      <c r="J56" s="32">
        <f t="shared" ref="J56" ca="1" si="46">I56+I57-I55</f>
        <v>20</v>
      </c>
      <c r="K56" s="32">
        <f t="shared" ref="K56" ca="1" si="47">J56+J57-J55</f>
        <v>20</v>
      </c>
      <c r="L56" s="32">
        <f t="shared" ref="L56" ca="1" si="48">K56+K57-K55</f>
        <v>20</v>
      </c>
      <c r="M56" s="32">
        <f t="shared" ref="M56" ca="1" si="49">L56+L57-L55</f>
        <v>20</v>
      </c>
      <c r="N56" s="32">
        <f t="shared" ref="N56" ca="1" si="50">M56+M57-M55</f>
        <v>20</v>
      </c>
      <c r="O56" s="32">
        <f t="shared" ref="O56" ca="1" si="51">N56+N57-N55</f>
        <v>20</v>
      </c>
      <c r="P56" s="32">
        <f t="shared" ref="P56" ca="1" si="52">O56+O57-O55</f>
        <v>20</v>
      </c>
      <c r="Q56" s="32">
        <f ca="1">P56+P57-P55</f>
        <v>20</v>
      </c>
      <c r="R56" s="32">
        <f ca="1">Q56+Q57-Q55</f>
        <v>0</v>
      </c>
      <c r="S56" s="32">
        <f ca="1">R56+R57-R55</f>
        <v>0</v>
      </c>
      <c r="T56" s="32">
        <f ca="1">S56+S57-S55</f>
        <v>0</v>
      </c>
      <c r="U56" s="32">
        <f ca="1">T56+T57-T55</f>
        <v>0</v>
      </c>
      <c r="V56" s="59" t="s">
        <v>44</v>
      </c>
    </row>
    <row r="57" spans="1:22">
      <c r="A57" s="52" t="s">
        <v>45</v>
      </c>
      <c r="B57" s="32">
        <f ca="1">MAX(B55+'Datos de Entrada (1)'!$B$22-B56,0)</f>
        <v>0</v>
      </c>
      <c r="C57" s="32">
        <f ca="1">MAX(C55+'Datos de Entrada (1)'!$B$22-C56,0)</f>
        <v>0</v>
      </c>
      <c r="D57" s="32">
        <f ca="1">MAX(D55+'Datos de Entrada (1)'!$B$22-D56,0)</f>
        <v>0</v>
      </c>
      <c r="E57" s="32">
        <f ca="1">MAX(E55+'Datos de Entrada (1)'!$B$22-E56,0)</f>
        <v>0</v>
      </c>
      <c r="F57" s="32">
        <f ca="1">MAX(F55+'Datos de Entrada (1)'!$B$22-F56,0)</f>
        <v>0</v>
      </c>
      <c r="G57" s="32">
        <f ca="1">MAX(G55+'Datos de Entrada (1)'!$B$22-G56,0)</f>
        <v>0</v>
      </c>
      <c r="H57" s="32">
        <f ca="1">MAX(H55+'Datos de Entrada (1)'!$B$22-H56,0)</f>
        <v>0</v>
      </c>
      <c r="I57" s="32">
        <f ca="1">MAX(I55+'Datos de Entrada (1)'!$B$22-I56,0)</f>
        <v>0</v>
      </c>
      <c r="J57" s="32">
        <f ca="1">MAX(J55+'Datos de Entrada (1)'!$B$22-J56,0)</f>
        <v>0</v>
      </c>
      <c r="K57" s="32">
        <f ca="1">MAX(K55+'Datos de Entrada (1)'!$B$22-K56,0)</f>
        <v>0</v>
      </c>
      <c r="L57" s="32">
        <f ca="1">MAX(L55+'Datos de Entrada (1)'!$B$22-L56,0)</f>
        <v>0</v>
      </c>
      <c r="M57" s="32">
        <f ca="1">MAX(M55+'Datos de Entrada (1)'!$B$22-M56,0)</f>
        <v>0</v>
      </c>
      <c r="N57" s="32">
        <f ca="1">MAX(N55+'Datos de Entrada (1)'!$B$22-N56,0)</f>
        <v>0</v>
      </c>
      <c r="O57" s="32">
        <f ca="1">MAX(O55+'Datos de Entrada (1)'!$B$22-O56,0)</f>
        <v>0</v>
      </c>
      <c r="P57" s="32">
        <f ca="1">MAX(P55+'Datos de Entrada (1)'!$B$22-P56,0)</f>
        <v>0</v>
      </c>
      <c r="Q57" s="32">
        <f ca="1">MAX(Q55+'Datos de Entrada (1)'!$B$22-Q56,0)</f>
        <v>340</v>
      </c>
      <c r="R57" s="32">
        <f ca="1">MAX(R55+'Datos de Entrada (1)'!$B$22-R56,0)</f>
        <v>400</v>
      </c>
      <c r="S57" s="32">
        <f ca="1">MAX(S55+'Datos de Entrada (1)'!$B$22-S56,0)</f>
        <v>400</v>
      </c>
      <c r="T57" s="32">
        <f ca="1">MAX(T55+'Datos de Entrada (1)'!$B$22-T56,0)</f>
        <v>500</v>
      </c>
      <c r="U57" s="32">
        <f ca="1">MAX(U55+'Datos de Entrada (1)'!$B$22-U56,0)</f>
        <v>0</v>
      </c>
      <c r="V57" s="59" t="s">
        <v>45</v>
      </c>
    </row>
    <row r="58" spans="1:22">
      <c r="A58" s="52" t="s">
        <v>46</v>
      </c>
      <c r="B58" s="32">
        <f ca="1">ROUNDUP(B57/(1-('Datos de Entrada (1)'!$D$22/100)),0)</f>
        <v>0</v>
      </c>
      <c r="C58" s="32">
        <f ca="1">ROUNDUP(C57/(1-('Datos de Entrada (1)'!$D$22/100)),0)</f>
        <v>0</v>
      </c>
      <c r="D58" s="32">
        <f ca="1">ROUNDUP(D57/(1-('Datos de Entrada (1)'!$D$22/100)),0)</f>
        <v>0</v>
      </c>
      <c r="E58" s="32">
        <f ca="1">ROUNDUP(E57/(1-('Datos de Entrada (1)'!$D$22/100)),0)</f>
        <v>0</v>
      </c>
      <c r="F58" s="32">
        <f ca="1">ROUNDUP(F57/(1-('Datos de Entrada (1)'!$D$22/100)),0)</f>
        <v>0</v>
      </c>
      <c r="G58" s="32">
        <f ca="1">ROUNDUP(G57/(1-('Datos de Entrada (1)'!$D$22/100)),0)</f>
        <v>0</v>
      </c>
      <c r="H58" s="32">
        <f ca="1">ROUNDUP(H57/(1-('Datos de Entrada (1)'!$D$22/100)),0)</f>
        <v>0</v>
      </c>
      <c r="I58" s="32">
        <f ca="1">ROUNDUP(I57/(1-('Datos de Entrada (1)'!$D$22/100)),0)</f>
        <v>0</v>
      </c>
      <c r="J58" s="32">
        <f ca="1">ROUNDUP(J57/(1-('Datos de Entrada (1)'!$D$22/100)),0)</f>
        <v>0</v>
      </c>
      <c r="K58" s="32">
        <f ca="1">ROUNDUP(K57/(1-('Datos de Entrada (1)'!$D$22/100)),0)</f>
        <v>0</v>
      </c>
      <c r="L58" s="32">
        <f ca="1">ROUNDUP(L57/(1-('Datos de Entrada (1)'!$D$22/100)),0)</f>
        <v>0</v>
      </c>
      <c r="M58" s="32">
        <f ca="1">ROUNDUP(M57/(1-('Datos de Entrada (1)'!$D$22/100)),0)</f>
        <v>0</v>
      </c>
      <c r="N58" s="32">
        <f ca="1">ROUNDUP(N57/(1-('Datos de Entrada (1)'!$D$22/100)),0)</f>
        <v>0</v>
      </c>
      <c r="O58" s="32">
        <f ca="1">ROUNDUP(O57/(1-('Datos de Entrada (1)'!$D$22/100)),0)</f>
        <v>0</v>
      </c>
      <c r="P58" s="32">
        <f ca="1">ROUNDUP(P57/(1-('Datos de Entrada (1)'!$D$22/100)),0)</f>
        <v>0</v>
      </c>
      <c r="Q58" s="32">
        <f ca="1">ROUNDUP(Q57/(1-('Datos de Entrada (1)'!$D$22/100)),0)</f>
        <v>378</v>
      </c>
      <c r="R58" s="32">
        <f ca="1">ROUNDUP(R57/(1-('Datos de Entrada (1)'!$D$22/100)),0)</f>
        <v>445</v>
      </c>
      <c r="S58" s="32">
        <f ca="1">ROUNDUP(S57/(1-('Datos de Entrada (1)'!$D$22/100)),0)</f>
        <v>445</v>
      </c>
      <c r="T58" s="32">
        <f ca="1">ROUNDUP(T57/(1-('Datos de Entrada (1)'!$D$22/100)),0)</f>
        <v>556</v>
      </c>
      <c r="U58" s="32">
        <f ca="1">ROUNDUP(U57/(1-('Datos de Entrada (1)'!$D$22/100)),0)</f>
        <v>0</v>
      </c>
      <c r="V58" s="59" t="s">
        <v>46</v>
      </c>
    </row>
    <row r="59" spans="1:22">
      <c r="A59" s="52" t="s">
        <v>47</v>
      </c>
      <c r="B59" s="32">
        <f ca="1">CEILING(B58,'Datos de Entrada (1)'!$F$22)</f>
        <v>0</v>
      </c>
      <c r="C59" s="32">
        <f ca="1">CEILING(C58,'Datos de Entrada (1)'!$F$22)</f>
        <v>0</v>
      </c>
      <c r="D59" s="32">
        <f ca="1">CEILING(D58,'Datos de Entrada (1)'!$F$22)</f>
        <v>0</v>
      </c>
      <c r="E59" s="32">
        <f ca="1">CEILING(E58,'Datos de Entrada (1)'!$F$22)</f>
        <v>0</v>
      </c>
      <c r="F59" s="32">
        <f ca="1">CEILING(F58,'Datos de Entrada (1)'!$F$22)</f>
        <v>0</v>
      </c>
      <c r="G59" s="32">
        <f ca="1">CEILING(G58,'Datos de Entrada (1)'!$F$22)</f>
        <v>0</v>
      </c>
      <c r="H59" s="32">
        <f ca="1">CEILING(H58,'Datos de Entrada (1)'!$F$22)</f>
        <v>0</v>
      </c>
      <c r="I59" s="32">
        <f ca="1">CEILING(I58,'Datos de Entrada (1)'!$F$22)</f>
        <v>0</v>
      </c>
      <c r="J59" s="32">
        <f ca="1">CEILING(J58,'Datos de Entrada (1)'!$F$22)</f>
        <v>0</v>
      </c>
      <c r="K59" s="32">
        <f ca="1">CEILING(K58,'Datos de Entrada (1)'!$F$22)</f>
        <v>0</v>
      </c>
      <c r="L59" s="32">
        <f ca="1">CEILING(L58,'Datos de Entrada (1)'!$F$22)</f>
        <v>0</v>
      </c>
      <c r="M59" s="32">
        <f ca="1">CEILING(M58,'Datos de Entrada (1)'!$F$22)</f>
        <v>0</v>
      </c>
      <c r="N59" s="32">
        <f ca="1">CEILING(N58,'Datos de Entrada (1)'!$F$22)</f>
        <v>0</v>
      </c>
      <c r="O59" s="32">
        <f ca="1">CEILING(O58,'Datos de Entrada (1)'!$F$22)</f>
        <v>0</v>
      </c>
      <c r="P59" s="32">
        <f ca="1">CEILING(P58,'Datos de Entrada (1)'!$F$22)</f>
        <v>0</v>
      </c>
      <c r="Q59" s="32">
        <f ca="1">CEILING(Q58,'Datos de Entrada (1)'!$F$22)</f>
        <v>450</v>
      </c>
      <c r="R59" s="32">
        <f ca="1">CEILING(R58,'Datos de Entrada (1)'!$F$22)</f>
        <v>450</v>
      </c>
      <c r="S59" s="32">
        <f ca="1">CEILING(S58,'Datos de Entrada (1)'!$F$22)</f>
        <v>450</v>
      </c>
      <c r="T59" s="32">
        <f ca="1">CEILING(T58,'Datos de Entrada (1)'!$F$22)</f>
        <v>600</v>
      </c>
      <c r="U59" s="32">
        <f ca="1">CEILING(U58,'Datos de Entrada (1)'!$F$22)</f>
        <v>0</v>
      </c>
      <c r="V59" s="59" t="s">
        <v>47</v>
      </c>
    </row>
    <row r="60" spans="1:22">
      <c r="A60" s="52" t="s">
        <v>48</v>
      </c>
      <c r="B60" s="32">
        <f ca="1">ROUNDDOWN(B59*(1-'Datos de Entrada (1)'!$D$22/100),0)</f>
        <v>0</v>
      </c>
      <c r="C60" s="32">
        <f ca="1">ROUNDDOWN(C59*(1-'Datos de Entrada (1)'!$D$22/100),0)</f>
        <v>0</v>
      </c>
      <c r="D60" s="32">
        <f ca="1">ROUNDDOWN(D59*(1-'Datos de Entrada (1)'!$D$22/100),0)</f>
        <v>0</v>
      </c>
      <c r="E60" s="32">
        <f ca="1">ROUNDDOWN(E59*(1-'Datos de Entrada (1)'!$D$22/100),0)</f>
        <v>0</v>
      </c>
      <c r="F60" s="32">
        <f ca="1">ROUNDDOWN(F59*(1-'Datos de Entrada (1)'!$D$22/100),0)</f>
        <v>0</v>
      </c>
      <c r="G60" s="32">
        <f ca="1">ROUNDDOWN(G59*(1-'Datos de Entrada (1)'!$D$22/100),0)</f>
        <v>0</v>
      </c>
      <c r="H60" s="32">
        <f ca="1">ROUNDDOWN(H59*(1-'Datos de Entrada (1)'!$D$22/100),0)</f>
        <v>0</v>
      </c>
      <c r="I60" s="32">
        <f ca="1">ROUNDDOWN(I59*(1-'Datos de Entrada (1)'!$D$22/100),0)</f>
        <v>0</v>
      </c>
      <c r="J60" s="32">
        <f ca="1">ROUNDDOWN(J59*(1-'Datos de Entrada (1)'!$D$22/100),0)</f>
        <v>0</v>
      </c>
      <c r="K60" s="32">
        <f ca="1">ROUNDDOWN(K59*(1-'Datos de Entrada (1)'!$D$22/100),0)</f>
        <v>0</v>
      </c>
      <c r="L60" s="32">
        <f ca="1">ROUNDDOWN(L59*(1-'Datos de Entrada (1)'!$D$22/100),0)</f>
        <v>0</v>
      </c>
      <c r="M60" s="32">
        <f ca="1">ROUNDDOWN(M59*(1-'Datos de Entrada (1)'!$D$22/100),0)</f>
        <v>0</v>
      </c>
      <c r="N60" s="32">
        <f ca="1">ROUNDDOWN(N59*(1-'Datos de Entrada (1)'!$D$22/100),0)</f>
        <v>0</v>
      </c>
      <c r="O60" s="32">
        <f ca="1">ROUNDDOWN(O59*(1-'Datos de Entrada (1)'!$D$22/100),0)</f>
        <v>0</v>
      </c>
      <c r="P60" s="32">
        <f ca="1">ROUNDDOWN(P59*(1-'Datos de Entrada (1)'!$D$22/100),0)</f>
        <v>0</v>
      </c>
      <c r="Q60" s="32">
        <f ca="1">ROUNDDOWN(Q59*(1-'Datos de Entrada (1)'!$D$22/100),0)</f>
        <v>405</v>
      </c>
      <c r="R60" s="32">
        <f ca="1">ROUNDDOWN(R59*(1-'Datos de Entrada (1)'!$D$22/100),0)</f>
        <v>405</v>
      </c>
      <c r="S60" s="32">
        <f ca="1">ROUNDDOWN(S59*(1-'Datos de Entrada (1)'!$D$22/100),0)</f>
        <v>405</v>
      </c>
      <c r="T60" s="32">
        <f ca="1">ROUNDDOWN(T59*(1-'Datos de Entrada (1)'!$D$22/100),0)</f>
        <v>540</v>
      </c>
      <c r="U60" s="32">
        <f ca="1">ROUNDDOWN(U59*(1-'Datos de Entrada (1)'!$D$22/100),0)</f>
        <v>0</v>
      </c>
      <c r="V60" s="59"/>
    </row>
    <row r="61" spans="1:22">
      <c r="A61" s="55" t="s">
        <v>49</v>
      </c>
      <c r="B61" s="33">
        <f ca="1">OFFSET(B60,0,'Datos de Entrada (1)'!$C$22)</f>
        <v>0</v>
      </c>
      <c r="C61" s="33">
        <f ca="1">OFFSET(C60,0,'Datos de Entrada (1)'!$C$22)</f>
        <v>0</v>
      </c>
      <c r="D61" s="33">
        <f ca="1">OFFSET(D60,0,'Datos de Entrada (1)'!$C$22)</f>
        <v>0</v>
      </c>
      <c r="E61" s="33">
        <f ca="1">OFFSET(E60,0,'Datos de Entrada (1)'!$C$22)</f>
        <v>0</v>
      </c>
      <c r="F61" s="33">
        <f ca="1">OFFSET(F60,0,'Datos de Entrada (1)'!$C$22)</f>
        <v>0</v>
      </c>
      <c r="G61" s="33">
        <f ca="1">OFFSET(G60,0,'Datos de Entrada (1)'!$C$22)</f>
        <v>0</v>
      </c>
      <c r="H61" s="33">
        <f ca="1">OFFSET(H60,0,'Datos de Entrada (1)'!$C$22)</f>
        <v>0</v>
      </c>
      <c r="I61" s="33">
        <f ca="1">OFFSET(I60,0,'Datos de Entrada (1)'!$C$22)</f>
        <v>0</v>
      </c>
      <c r="J61" s="33">
        <f ca="1">OFFSET(J60,0,'Datos de Entrada (1)'!$C$22)</f>
        <v>0</v>
      </c>
      <c r="K61" s="33">
        <f ca="1">OFFSET(K60,0,'Datos de Entrada (1)'!$C$22)</f>
        <v>0</v>
      </c>
      <c r="L61" s="33">
        <f ca="1">OFFSET(L60,0,'Datos de Entrada (1)'!$C$22)</f>
        <v>0</v>
      </c>
      <c r="M61" s="33">
        <f ca="1">OFFSET(M60,0,'Datos de Entrada (1)'!$C$22)</f>
        <v>0</v>
      </c>
      <c r="N61" s="33">
        <f ca="1">OFFSET(N60,0,'Datos de Entrada (1)'!$C$22)</f>
        <v>0</v>
      </c>
      <c r="O61" s="33">
        <f ca="1">OFFSET(O60,0,'Datos de Entrada (1)'!$C$22)</f>
        <v>0</v>
      </c>
      <c r="P61" s="33">
        <f ca="1">OFFSET(P60,0,'Datos de Entrada (1)'!$C$22)</f>
        <v>405</v>
      </c>
      <c r="Q61" s="33">
        <f ca="1">OFFSET(Q60,0,'Datos de Entrada (1)'!$C$22)</f>
        <v>405</v>
      </c>
      <c r="R61" s="33">
        <f ca="1">OFFSET(R60,0,'Datos de Entrada (1)'!$C$22)</f>
        <v>405</v>
      </c>
      <c r="S61" s="33">
        <f ca="1">OFFSET(S60,0,'Datos de Entrada (1)'!$C$22)</f>
        <v>540</v>
      </c>
      <c r="T61" s="33">
        <f ca="1">OFFSET(T60,0,'Datos de Entrada (1)'!$C$22)</f>
        <v>0</v>
      </c>
      <c r="U61" s="33">
        <f ca="1">OFFSET(U60,0,'Datos de Entrada (1)'!$C$22)</f>
        <v>0</v>
      </c>
      <c r="V61" s="61" t="s">
        <v>50</v>
      </c>
    </row>
    <row r="62" spans="1:22">
      <c r="A62" s="68" t="s">
        <v>55</v>
      </c>
      <c r="B62" s="71">
        <v>1</v>
      </c>
      <c r="C62" s="71">
        <v>2</v>
      </c>
      <c r="D62" s="71">
        <v>3</v>
      </c>
      <c r="E62" s="71">
        <v>4</v>
      </c>
      <c r="F62" s="71">
        <v>5</v>
      </c>
      <c r="G62" s="71">
        <v>6</v>
      </c>
      <c r="H62" s="71">
        <v>7</v>
      </c>
      <c r="I62" s="71">
        <v>8</v>
      </c>
      <c r="J62" s="71">
        <v>9</v>
      </c>
      <c r="K62" s="71">
        <v>10</v>
      </c>
      <c r="L62" s="71">
        <v>11</v>
      </c>
      <c r="M62" s="71">
        <v>12</v>
      </c>
      <c r="N62" s="71">
        <v>13</v>
      </c>
      <c r="O62" s="71">
        <v>14</v>
      </c>
      <c r="P62" s="71">
        <v>15</v>
      </c>
      <c r="Q62" s="71">
        <v>16</v>
      </c>
      <c r="R62" s="71">
        <v>17</v>
      </c>
      <c r="S62" s="71">
        <v>18</v>
      </c>
      <c r="T62" s="71">
        <v>19</v>
      </c>
      <c r="U62" s="72">
        <v>20</v>
      </c>
      <c r="V62" s="73" t="s">
        <v>16</v>
      </c>
    </row>
    <row r="63" spans="1:22">
      <c r="A63" s="69" t="s">
        <v>43</v>
      </c>
      <c r="B63" s="76">
        <f ca="1">B45*'Datos de Entrada (2)'!$E$8</f>
        <v>0</v>
      </c>
      <c r="C63" s="76">
        <f ca="1">C45*'Datos de Entrada (2)'!$E$8</f>
        <v>0</v>
      </c>
      <c r="D63" s="76">
        <f ca="1">D45*'Datos de Entrada (2)'!$E$8</f>
        <v>0</v>
      </c>
      <c r="E63" s="76">
        <f ca="1">E45*'Datos de Entrada (2)'!$E$8</f>
        <v>0</v>
      </c>
      <c r="F63" s="76">
        <f ca="1">F45*'Datos de Entrada (2)'!$E$8</f>
        <v>0</v>
      </c>
      <c r="G63" s="76">
        <f ca="1">G45*'Datos de Entrada (2)'!$E$8</f>
        <v>0</v>
      </c>
      <c r="H63" s="76">
        <f ca="1">H45*'Datos de Entrada (2)'!$E$8</f>
        <v>0</v>
      </c>
      <c r="I63" s="76">
        <f ca="1">I45*'Datos de Entrada (2)'!$E$8</f>
        <v>0</v>
      </c>
      <c r="J63" s="76">
        <f ca="1">J45*'Datos de Entrada (2)'!$E$8</f>
        <v>0</v>
      </c>
      <c r="K63" s="76">
        <f ca="1">K45*'Datos de Entrada (2)'!$E$8</f>
        <v>0</v>
      </c>
      <c r="L63" s="76">
        <f ca="1">L45*'Datos de Entrada (2)'!$E$8</f>
        <v>0</v>
      </c>
      <c r="M63" s="76">
        <f ca="1">M45*'Datos de Entrada (2)'!$E$8</f>
        <v>0</v>
      </c>
      <c r="N63" s="76">
        <f ca="1">N45*'Datos de Entrada (2)'!$E$8</f>
        <v>0</v>
      </c>
      <c r="O63" s="76">
        <f ca="1">O45*'Datos de Entrada (2)'!$E$8</f>
        <v>100</v>
      </c>
      <c r="P63" s="76">
        <f ca="1">P45*'Datos de Entrada (2)'!$E$8</f>
        <v>100</v>
      </c>
      <c r="Q63" s="76">
        <f ca="1">Q45*'Datos de Entrada (2)'!$E$8</f>
        <v>100</v>
      </c>
      <c r="R63" s="76">
        <f ca="1">R45*'Datos de Entrada (2)'!$E$8</f>
        <v>200</v>
      </c>
      <c r="S63" s="76">
        <f ca="1">S45*'Datos de Entrada (2)'!$E$8</f>
        <v>0</v>
      </c>
      <c r="T63" s="76">
        <f ca="1">T45*'Datos de Entrada (2)'!$E$8</f>
        <v>0</v>
      </c>
      <c r="U63" s="76">
        <f ca="1">U45*'Datos de Entrada (2)'!$E$8</f>
        <v>0</v>
      </c>
      <c r="V63" s="74" t="s">
        <v>43</v>
      </c>
    </row>
    <row r="64" spans="1:22">
      <c r="A64" s="69" t="s">
        <v>44</v>
      </c>
      <c r="B64" s="77">
        <f>'Datos de Entrada (1)'!$E$23</f>
        <v>50</v>
      </c>
      <c r="C64" s="76">
        <f ca="1">B64+B65-B63</f>
        <v>100</v>
      </c>
      <c r="D64" s="76">
        <f t="shared" ref="D64" ca="1" si="53">C64+C65-C63</f>
        <v>100</v>
      </c>
      <c r="E64" s="76">
        <f t="shared" ref="E64" ca="1" si="54">D64+D65-D63</f>
        <v>100</v>
      </c>
      <c r="F64" s="76">
        <f t="shared" ref="F64" ca="1" si="55">E64+E65-E63</f>
        <v>100</v>
      </c>
      <c r="G64" s="76">
        <f t="shared" ref="G64" ca="1" si="56">F64+F65-F63</f>
        <v>100</v>
      </c>
      <c r="H64" s="76">
        <f t="shared" ref="H64" ca="1" si="57">G64+G65-G63</f>
        <v>100</v>
      </c>
      <c r="I64" s="76">
        <f t="shared" ref="I64" ca="1" si="58">H64+H65-H63</f>
        <v>100</v>
      </c>
      <c r="J64" s="76">
        <f t="shared" ref="J64" ca="1" si="59">I64+I65-I63</f>
        <v>100</v>
      </c>
      <c r="K64" s="76">
        <f t="shared" ref="K64" ca="1" si="60">J64+J65-J63</f>
        <v>100</v>
      </c>
      <c r="L64" s="76">
        <f t="shared" ref="L64" ca="1" si="61">K64+K65-K63</f>
        <v>100</v>
      </c>
      <c r="M64" s="76">
        <f t="shared" ref="M64" ca="1" si="62">L64+L65-L63</f>
        <v>100</v>
      </c>
      <c r="N64" s="76">
        <f t="shared" ref="N64" ca="1" si="63">M64+M65-M63</f>
        <v>100</v>
      </c>
      <c r="O64" s="76">
        <f ca="1">N64+N65-N63</f>
        <v>100</v>
      </c>
      <c r="P64" s="76">
        <f t="shared" ref="P64" ca="1" si="64">O64+O65-O63</f>
        <v>100</v>
      </c>
      <c r="Q64" s="76">
        <f ca="1">P64+P65-P63</f>
        <v>100</v>
      </c>
      <c r="R64" s="76">
        <f ca="1">Q64+Q65-Q63</f>
        <v>100</v>
      </c>
      <c r="S64" s="76">
        <f ca="1">R64+R65-R63</f>
        <v>100</v>
      </c>
      <c r="T64" s="76">
        <f ca="1">S64+S65-S63</f>
        <v>100</v>
      </c>
      <c r="U64" s="76">
        <f ca="1">T64+T65-T63</f>
        <v>100</v>
      </c>
      <c r="V64" s="74" t="s">
        <v>44</v>
      </c>
    </row>
    <row r="65" spans="1:22">
      <c r="A65" s="69" t="s">
        <v>45</v>
      </c>
      <c r="B65" s="76">
        <f ca="1">MAX(B63+'Datos de Entrada (1)'!$B$24-B64,0)</f>
        <v>50</v>
      </c>
      <c r="C65" s="76">
        <f ca="1">MAX(C63+'Datos de Entrada (1)'!$B$24-C64,0)</f>
        <v>0</v>
      </c>
      <c r="D65" s="76">
        <f ca="1">MAX(D63+'Datos de Entrada (1)'!$B$24-D64,0)</f>
        <v>0</v>
      </c>
      <c r="E65" s="76">
        <f ca="1">MAX(E63+'Datos de Entrada (1)'!$B$24-E64,0)</f>
        <v>0</v>
      </c>
      <c r="F65" s="76">
        <f ca="1">MAX(F63+'Datos de Entrada (1)'!$B$24-F64,0)</f>
        <v>0</v>
      </c>
      <c r="G65" s="76">
        <f ca="1">MAX(G63+'Datos de Entrada (1)'!$B$24-G64,0)</f>
        <v>0</v>
      </c>
      <c r="H65" s="76">
        <f ca="1">MAX(H63+'Datos de Entrada (1)'!$B$24-H64,0)</f>
        <v>0</v>
      </c>
      <c r="I65" s="76">
        <f ca="1">MAX(I63+'Datos de Entrada (1)'!$B$24-I64,0)</f>
        <v>0</v>
      </c>
      <c r="J65" s="76">
        <f ca="1">MAX(J63+'Datos de Entrada (1)'!$B$24-J64,0)</f>
        <v>0</v>
      </c>
      <c r="K65" s="76">
        <f ca="1">MAX(K63+'Datos de Entrada (1)'!$B$24-K64,0)</f>
        <v>0</v>
      </c>
      <c r="L65" s="76">
        <f ca="1">MAX(L63+'Datos de Entrada (1)'!$B$24-L64,0)</f>
        <v>0</v>
      </c>
      <c r="M65" s="76">
        <f ca="1">MAX(M63+'Datos de Entrada (1)'!$B$24-M64,0)</f>
        <v>0</v>
      </c>
      <c r="N65" s="76">
        <f ca="1">MAX(N63+'Datos de Entrada (1)'!$B$24-N64,0)</f>
        <v>0</v>
      </c>
      <c r="O65" s="76">
        <f ca="1">MAX(O63+'Datos de Entrada (1)'!$B$24-O64,0)</f>
        <v>100</v>
      </c>
      <c r="P65" s="76">
        <f ca="1">MAX(P63+'Datos de Entrada (1)'!$B$23-P64,0)</f>
        <v>100</v>
      </c>
      <c r="Q65" s="76">
        <f ca="1">MAX(Q63+'Datos de Entrada (1)'!$B$23-Q64,0)</f>
        <v>100</v>
      </c>
      <c r="R65" s="76">
        <f ca="1">MAX(R63+'Datos de Entrada (1)'!$B$23-R64,0)</f>
        <v>200</v>
      </c>
      <c r="S65" s="76">
        <f ca="1">MAX(S63+'Datos de Entrada (1)'!$B$23-S64,0)</f>
        <v>0</v>
      </c>
      <c r="T65" s="76">
        <f ca="1">MAX(T63+'Datos de Entrada (1)'!$B$23-T64,0)</f>
        <v>0</v>
      </c>
      <c r="U65" s="76">
        <f ca="1">MAX(U63+'Datos de Entrada (1)'!$B$23-U64,0)</f>
        <v>0</v>
      </c>
      <c r="V65" s="74" t="s">
        <v>45</v>
      </c>
    </row>
    <row r="66" spans="1:22">
      <c r="A66" s="69" t="s">
        <v>46</v>
      </c>
      <c r="B66" s="76">
        <f ca="1">ROUNDUP(B65/(1-('Datos de Entrada (1)'!$D$23/100)),0)</f>
        <v>56</v>
      </c>
      <c r="C66" s="76">
        <f ca="1">ROUNDUP(C65/(1-('Datos de Entrada (1)'!$D$23/100)),0)</f>
        <v>0</v>
      </c>
      <c r="D66" s="76">
        <f ca="1">ROUNDUP(D65/(1-('Datos de Entrada (1)'!$D$23/100)),0)</f>
        <v>0</v>
      </c>
      <c r="E66" s="76">
        <f ca="1">ROUNDUP(E65/(1-('Datos de Entrada (1)'!$D$23/100)),0)</f>
        <v>0</v>
      </c>
      <c r="F66" s="76">
        <f ca="1">ROUNDUP(F65/(1-('Datos de Entrada (1)'!$D$23/100)),0)</f>
        <v>0</v>
      </c>
      <c r="G66" s="76">
        <f ca="1">ROUNDUP(G65/(1-('Datos de Entrada (1)'!$D$23/100)),0)</f>
        <v>0</v>
      </c>
      <c r="H66" s="76">
        <f ca="1">ROUNDUP(H65/(1-('Datos de Entrada (1)'!$D$23/100)),0)</f>
        <v>0</v>
      </c>
      <c r="I66" s="76">
        <f ca="1">ROUNDUP(I65/(1-('Datos de Entrada (1)'!$D$23/100)),0)</f>
        <v>0</v>
      </c>
      <c r="J66" s="76">
        <f ca="1">ROUNDUP(J65/(1-('Datos de Entrada (1)'!$D$23/100)),0)</f>
        <v>0</v>
      </c>
      <c r="K66" s="76">
        <f ca="1">ROUNDUP(K65/(1-('Datos de Entrada (1)'!$D$23/100)),0)</f>
        <v>0</v>
      </c>
      <c r="L66" s="76">
        <f ca="1">ROUNDUP(L65/(1-('Datos de Entrada (1)'!$D$23/100)),0)</f>
        <v>0</v>
      </c>
      <c r="M66" s="76">
        <f ca="1">ROUNDUP(M65/(1-('Datos de Entrada (1)'!$D$23/100)),0)</f>
        <v>0</v>
      </c>
      <c r="N66" s="76">
        <f ca="1">ROUNDUP(N65/(1-('Datos de Entrada (1)'!$D$23/100)),0)</f>
        <v>0</v>
      </c>
      <c r="O66" s="76">
        <f ca="1">ROUNDUP(O65/(1-('Datos de Entrada (1)'!$D$23/100)),0)</f>
        <v>112</v>
      </c>
      <c r="P66" s="76">
        <f ca="1">ROUNDUP(P65/(1-('Datos de Entrada (1)'!$D$23/100)),0)</f>
        <v>112</v>
      </c>
      <c r="Q66" s="76">
        <f ca="1">ROUNDUP(Q65/(1-('Datos de Entrada (1)'!$D$23/100)),0)</f>
        <v>112</v>
      </c>
      <c r="R66" s="76">
        <f ca="1">ROUNDUP(R65/(1-('Datos de Entrada (1)'!$D$23/100)),0)</f>
        <v>223</v>
      </c>
      <c r="S66" s="76">
        <f ca="1">ROUNDUP(S65/(1-('Datos de Entrada (1)'!$D$23/100)),0)</f>
        <v>0</v>
      </c>
      <c r="T66" s="76">
        <f ca="1">ROUNDUP(T65/(1-('Datos de Entrada (1)'!$D$23/100)),0)</f>
        <v>0</v>
      </c>
      <c r="U66" s="76">
        <f ca="1">ROUNDUP(U65/(1-('Datos de Entrada (1)'!$D$23/100)),0)</f>
        <v>0</v>
      </c>
      <c r="V66" s="74" t="s">
        <v>46</v>
      </c>
    </row>
    <row r="67" spans="1:22">
      <c r="A67" s="69" t="s">
        <v>47</v>
      </c>
      <c r="B67" s="76">
        <f ca="1">CEILING(B66,'Datos de Entrada (1)'!$F$23)</f>
        <v>56</v>
      </c>
      <c r="C67" s="76">
        <f ca="1">CEILING(C66,'Datos de Entrada (1)'!$F$23)</f>
        <v>0</v>
      </c>
      <c r="D67" s="76">
        <f ca="1">CEILING(D66,'Datos de Entrada (1)'!$F$23)</f>
        <v>0</v>
      </c>
      <c r="E67" s="76">
        <f ca="1">CEILING(E66,'Datos de Entrada (1)'!$F$23)</f>
        <v>0</v>
      </c>
      <c r="F67" s="76">
        <f ca="1">CEILING(F66,'Datos de Entrada (1)'!$F$23)</f>
        <v>0</v>
      </c>
      <c r="G67" s="76">
        <f ca="1">CEILING(G66,'Datos de Entrada (1)'!$F$23)</f>
        <v>0</v>
      </c>
      <c r="H67" s="76">
        <f ca="1">CEILING(H66,'Datos de Entrada (1)'!$F$23)</f>
        <v>0</v>
      </c>
      <c r="I67" s="76">
        <f ca="1">CEILING(I66,'Datos de Entrada (1)'!$F$23)</f>
        <v>0</v>
      </c>
      <c r="J67" s="76">
        <f ca="1">CEILING(J66,'Datos de Entrada (1)'!$F$23)</f>
        <v>0</v>
      </c>
      <c r="K67" s="76">
        <f ca="1">CEILING(K66,'Datos de Entrada (1)'!$F$23)</f>
        <v>0</v>
      </c>
      <c r="L67" s="76">
        <f ca="1">CEILING(L66,'Datos de Entrada (1)'!$F$23)</f>
        <v>0</v>
      </c>
      <c r="M67" s="76">
        <f ca="1">CEILING(M66,'Datos de Entrada (1)'!$F$23)</f>
        <v>0</v>
      </c>
      <c r="N67" s="76">
        <f ca="1">CEILING(N66,'Datos de Entrada (1)'!$F$23)</f>
        <v>0</v>
      </c>
      <c r="O67" s="76">
        <f ca="1">CEILING(O66,'Datos de Entrada (1)'!$F$23)</f>
        <v>112</v>
      </c>
      <c r="P67" s="76">
        <f ca="1">CEILING(P66,'Datos de Entrada (1)'!$F$23)</f>
        <v>112</v>
      </c>
      <c r="Q67" s="76">
        <f ca="1">CEILING(Q66,'Datos de Entrada (1)'!$F$23)</f>
        <v>112</v>
      </c>
      <c r="R67" s="76">
        <f ca="1">CEILING(R66,'Datos de Entrada (1)'!$F$23)</f>
        <v>224</v>
      </c>
      <c r="S67" s="76">
        <f ca="1">CEILING(S66,'Datos de Entrada (1)'!$F$23)</f>
        <v>0</v>
      </c>
      <c r="T67" s="76">
        <f ca="1">CEILING(T66,'Datos de Entrada (1)'!$F$23)</f>
        <v>0</v>
      </c>
      <c r="U67" s="76">
        <f ca="1">CEILING(U66,'Datos de Entrada (1)'!$F$23)</f>
        <v>0</v>
      </c>
      <c r="V67" s="74" t="s">
        <v>47</v>
      </c>
    </row>
    <row r="68" spans="1:22">
      <c r="A68" s="69" t="s">
        <v>48</v>
      </c>
      <c r="B68" s="76">
        <f ca="1">ROUNDDOWN(B67*(1-'Datos de Entrada (1)'!$D$23/100),0)</f>
        <v>50</v>
      </c>
      <c r="C68" s="76">
        <f ca="1">ROUNDDOWN(C67*(1-'Datos de Entrada (1)'!$D$23/100),0)</f>
        <v>0</v>
      </c>
      <c r="D68" s="76">
        <f ca="1">ROUNDDOWN(D67*(1-'Datos de Entrada (1)'!$D$23/100),0)</f>
        <v>0</v>
      </c>
      <c r="E68" s="76">
        <f ca="1">ROUNDDOWN(E67*(1-'Datos de Entrada (1)'!$D$23/100),0)</f>
        <v>0</v>
      </c>
      <c r="F68" s="76">
        <f ca="1">ROUNDDOWN(F67*(1-'Datos de Entrada (1)'!$D$23/100),0)</f>
        <v>0</v>
      </c>
      <c r="G68" s="76">
        <f ca="1">ROUNDDOWN(G67*(1-'Datos de Entrada (1)'!$D$23/100),0)</f>
        <v>0</v>
      </c>
      <c r="H68" s="76">
        <f ca="1">ROUNDDOWN(H67*(1-'Datos de Entrada (1)'!$D$23/100),0)</f>
        <v>0</v>
      </c>
      <c r="I68" s="76">
        <f ca="1">ROUNDDOWN(I67*(1-'Datos de Entrada (1)'!$D$23/100),0)</f>
        <v>0</v>
      </c>
      <c r="J68" s="76">
        <f ca="1">ROUNDDOWN(J67*(1-'Datos de Entrada (1)'!$D$23/100),0)</f>
        <v>0</v>
      </c>
      <c r="K68" s="76">
        <f ca="1">ROUNDDOWN(K67*(1-'Datos de Entrada (1)'!$D$23/100),0)</f>
        <v>0</v>
      </c>
      <c r="L68" s="76">
        <f ca="1">ROUNDDOWN(L67*(1-'Datos de Entrada (1)'!$D$23/100),0)</f>
        <v>0</v>
      </c>
      <c r="M68" s="76">
        <f ca="1">ROUNDDOWN(M67*(1-'Datos de Entrada (1)'!$D$23/100),0)</f>
        <v>0</v>
      </c>
      <c r="N68" s="76">
        <f ca="1">ROUNDDOWN(N67*(1-'Datos de Entrada (1)'!$D$23/100),0)</f>
        <v>0</v>
      </c>
      <c r="O68" s="76">
        <f ca="1">ROUNDDOWN(O67*(1-'Datos de Entrada (1)'!$D$23/100),0)</f>
        <v>100</v>
      </c>
      <c r="P68" s="76">
        <f ca="1">ROUNDDOWN(P67*(1-'Datos de Entrada (1)'!$D$23/100),0)</f>
        <v>100</v>
      </c>
      <c r="Q68" s="76">
        <f ca="1">ROUNDDOWN(Q67*(1-'Datos de Entrada (1)'!$D$23/100),0)</f>
        <v>100</v>
      </c>
      <c r="R68" s="76">
        <f ca="1">ROUNDDOWN(R67*(1-'Datos de Entrada (1)'!$D$23/100),0)</f>
        <v>201</v>
      </c>
      <c r="S68" s="76">
        <f ca="1">ROUNDDOWN(S67*(1-'Datos de Entrada (1)'!$D$23/100),0)</f>
        <v>0</v>
      </c>
      <c r="T68" s="76">
        <f ca="1">ROUNDDOWN(T67*(1-'Datos de Entrada (1)'!$D$23/100),0)</f>
        <v>0</v>
      </c>
      <c r="U68" s="76">
        <f ca="1">ROUNDDOWN(U67*(1-'Datos de Entrada (1)'!$D$23/100),0)</f>
        <v>0</v>
      </c>
      <c r="V68" s="74"/>
    </row>
    <row r="69" spans="1:22">
      <c r="A69" s="70" t="s">
        <v>49</v>
      </c>
      <c r="B69" s="78">
        <f ca="1">OFFSET(B68,0,'Datos de Entrada (1)'!$C$23)</f>
        <v>0</v>
      </c>
      <c r="C69" s="78">
        <f ca="1">OFFSET(C68,0,'Datos de Entrada (1)'!$C$23)</f>
        <v>0</v>
      </c>
      <c r="D69" s="78">
        <f ca="1">OFFSET(D68,0,'Datos de Entrada (1)'!$C$23)</f>
        <v>0</v>
      </c>
      <c r="E69" s="78">
        <f ca="1">OFFSET(E68,0,'Datos de Entrada (1)'!$C$23)</f>
        <v>0</v>
      </c>
      <c r="F69" s="78">
        <f ca="1">OFFSET(F68,0,'Datos de Entrada (1)'!$C$23)</f>
        <v>0</v>
      </c>
      <c r="G69" s="78">
        <f ca="1">OFFSET(G68,0,'Datos de Entrada (1)'!$C$23)</f>
        <v>0</v>
      </c>
      <c r="H69" s="78">
        <f ca="1">OFFSET(H68,0,'Datos de Entrada (1)'!$C$23)</f>
        <v>0</v>
      </c>
      <c r="I69" s="78">
        <f ca="1">OFFSET(I68,0,'Datos de Entrada (1)'!$C$23)</f>
        <v>0</v>
      </c>
      <c r="J69" s="78">
        <f ca="1">OFFSET(J68,0,'Datos de Entrada (1)'!$C$23)</f>
        <v>0</v>
      </c>
      <c r="K69" s="78">
        <f ca="1">OFFSET(K68,0,'Datos de Entrada (1)'!$C$23)</f>
        <v>0</v>
      </c>
      <c r="L69" s="78">
        <f ca="1">OFFSET(L68,0,'Datos de Entrada (1)'!$C$23)</f>
        <v>0</v>
      </c>
      <c r="M69" s="78">
        <f ca="1">OFFSET(M68,0,'Datos de Entrada (1)'!$C$23)</f>
        <v>0</v>
      </c>
      <c r="N69" s="78">
        <f ca="1">OFFSET(N68,0,'Datos de Entrada (1)'!$C$23)</f>
        <v>100</v>
      </c>
      <c r="O69" s="78">
        <f ca="1">OFFSET(O68,0,'Datos de Entrada (1)'!$C$23)</f>
        <v>100</v>
      </c>
      <c r="P69" s="78">
        <f ca="1">OFFSET(P68,0,'Datos de Entrada (1)'!$C$23)</f>
        <v>100</v>
      </c>
      <c r="Q69" s="78">
        <f ca="1">OFFSET(Q68,0,'Datos de Entrada (1)'!$C$23)</f>
        <v>201</v>
      </c>
      <c r="R69" s="78">
        <f ca="1">OFFSET(R68,0,'Datos de Entrada (1)'!$C$23)</f>
        <v>0</v>
      </c>
      <c r="S69" s="78">
        <f ca="1">OFFSET(S68,0,'Datos de Entrada (1)'!$C$23)</f>
        <v>0</v>
      </c>
      <c r="T69" s="78">
        <f ca="1">OFFSET(T68,0,'Datos de Entrada (1)'!$C$23)</f>
        <v>0</v>
      </c>
      <c r="U69" s="78">
        <f ca="1">OFFSET(U68,0,'Datos de Entrada (1)'!$C$23)</f>
        <v>0</v>
      </c>
      <c r="V69" s="75" t="s">
        <v>50</v>
      </c>
    </row>
    <row r="70" spans="1:22">
      <c r="A70" s="68" t="s">
        <v>56</v>
      </c>
      <c r="B70" s="71">
        <v>1</v>
      </c>
      <c r="C70" s="71">
        <v>2</v>
      </c>
      <c r="D70" s="71">
        <v>3</v>
      </c>
      <c r="E70" s="71">
        <v>4</v>
      </c>
      <c r="F70" s="71">
        <v>5</v>
      </c>
      <c r="G70" s="71">
        <v>6</v>
      </c>
      <c r="H70" s="71">
        <v>7</v>
      </c>
      <c r="I70" s="71">
        <v>8</v>
      </c>
      <c r="J70" s="71">
        <v>9</v>
      </c>
      <c r="K70" s="71">
        <v>10</v>
      </c>
      <c r="L70" s="71">
        <v>11</v>
      </c>
      <c r="M70" s="71">
        <v>12</v>
      </c>
      <c r="N70" s="71">
        <v>13</v>
      </c>
      <c r="O70" s="71">
        <v>14</v>
      </c>
      <c r="P70" s="71">
        <v>15</v>
      </c>
      <c r="Q70" s="71">
        <v>16</v>
      </c>
      <c r="R70" s="71">
        <v>17</v>
      </c>
      <c r="S70" s="71">
        <v>18</v>
      </c>
      <c r="T70" s="71">
        <v>19</v>
      </c>
      <c r="U70" s="72">
        <v>20</v>
      </c>
      <c r="V70" s="73" t="s">
        <v>16</v>
      </c>
    </row>
    <row r="71" spans="1:22">
      <c r="A71" s="69" t="s">
        <v>43</v>
      </c>
      <c r="B71" s="76">
        <f ca="1">B45*'Datos de Entrada (2)'!$H$8+'LANZ PP'!B37*'Datos de Entrada (2)'!$L$21</f>
        <v>0</v>
      </c>
      <c r="C71" s="76">
        <f ca="1">C45*'Datos de Entrada (2)'!$H$8+'LANZ PP'!C37*'Datos de Entrada (2)'!$L$21</f>
        <v>0</v>
      </c>
      <c r="D71" s="76">
        <f ca="1">D45*'Datos de Entrada (2)'!$H$8+'LANZ PP'!D37*'Datos de Entrada (2)'!$L$21</f>
        <v>0</v>
      </c>
      <c r="E71" s="76">
        <f ca="1">E45*'Datos de Entrada (2)'!$H$8+'LANZ PP'!E37*'Datos de Entrada (2)'!$L$21</f>
        <v>0</v>
      </c>
      <c r="F71" s="76">
        <f ca="1">F45*'Datos de Entrada (2)'!$H$8+'LANZ PP'!F37*'Datos de Entrada (2)'!$L$21</f>
        <v>0</v>
      </c>
      <c r="G71" s="76">
        <f ca="1">G45*'Datos de Entrada (2)'!$H$8+'LANZ PP'!G37*'Datos de Entrada (2)'!$L$21</f>
        <v>0</v>
      </c>
      <c r="H71" s="76">
        <f ca="1">H45*'Datos de Entrada (2)'!$H$8+'LANZ PP'!H37*'Datos de Entrada (2)'!$L$21</f>
        <v>0</v>
      </c>
      <c r="I71" s="76">
        <f ca="1">I45*'Datos de Entrada (2)'!$H$8+'LANZ PP'!I37*'Datos de Entrada (2)'!$L$21</f>
        <v>0</v>
      </c>
      <c r="J71" s="76">
        <f ca="1">J45*'Datos de Entrada (2)'!$H$8+'LANZ PP'!J37*'Datos de Entrada (2)'!$L$21</f>
        <v>0</v>
      </c>
      <c r="K71" s="76">
        <f ca="1">K45*'Datos de Entrada (2)'!$H$8+'LANZ PP'!K37*'Datos de Entrada (2)'!$L$21</f>
        <v>0</v>
      </c>
      <c r="L71" s="76">
        <f ca="1">L45*'Datos de Entrada (2)'!$H$8+'LANZ PP'!L37*'Datos de Entrada (2)'!$L$21</f>
        <v>0</v>
      </c>
      <c r="M71" s="76">
        <f ca="1">M45*'Datos de Entrada (2)'!$H$8+'LANZ PP'!M37*'Datos de Entrada (2)'!$L$21</f>
        <v>0</v>
      </c>
      <c r="N71" s="76">
        <f ca="1">N45*'Datos de Entrada (2)'!$H$8+'LANZ PP'!N37*'Datos de Entrada (2)'!$L$21</f>
        <v>0</v>
      </c>
      <c r="O71" s="76">
        <f ca="1">O45*'Datos de Entrada (2)'!$H$8+'LANZ PP'!O37*'Datos de Entrada (2)'!$L$21</f>
        <v>200</v>
      </c>
      <c r="P71" s="76">
        <f ca="1">P45*'Datos de Entrada (2)'!$H$8+'LANZ PP'!P37*'Datos de Entrada (2)'!$L$21</f>
        <v>200</v>
      </c>
      <c r="Q71" s="76">
        <f ca="1">Q45*'Datos de Entrada (2)'!$H$8+'LANZ PP'!Q37*'Datos de Entrada (2)'!$L$21</f>
        <v>380</v>
      </c>
      <c r="R71" s="76">
        <f ca="1">R45*'Datos de Entrada (2)'!$H$8+'LANZ PP'!R37*'Datos de Entrada (2)'!$L$21</f>
        <v>600</v>
      </c>
      <c r="S71" s="76">
        <f ca="1">S45*'Datos de Entrada (2)'!$H$8+'LANZ PP'!S37*'Datos de Entrada (2)'!$L$21</f>
        <v>200</v>
      </c>
      <c r="T71" s="76">
        <f ca="1">T45*'Datos de Entrada (2)'!$H$8+'LANZ PP'!T37*'Datos de Entrada (2)'!$L$21</f>
        <v>250</v>
      </c>
      <c r="U71" s="76">
        <f ca="1">U45*'Datos de Entrada (2)'!$H$8+'LANZ PP'!U37*'Datos de Entrada (2)'!$L$21</f>
        <v>0</v>
      </c>
      <c r="V71" s="74" t="s">
        <v>43</v>
      </c>
    </row>
    <row r="72" spans="1:22">
      <c r="A72" s="69" t="s">
        <v>44</v>
      </c>
      <c r="B72" s="77">
        <f>'Datos de Entrada (1)'!$E$24</f>
        <v>50</v>
      </c>
      <c r="C72" s="76">
        <f ca="1">B72+B73-B71</f>
        <v>100</v>
      </c>
      <c r="D72" s="76">
        <f t="shared" ref="D72" ca="1" si="65">C72+C73-C71</f>
        <v>100</v>
      </c>
      <c r="E72" s="76">
        <f t="shared" ref="E72" ca="1" si="66">D72+D73-D71</f>
        <v>100</v>
      </c>
      <c r="F72" s="76">
        <f t="shared" ref="F72" ca="1" si="67">E72+E73-E71</f>
        <v>100</v>
      </c>
      <c r="G72" s="76">
        <f t="shared" ref="G72" ca="1" si="68">F72+F73-F71</f>
        <v>100</v>
      </c>
      <c r="H72" s="76">
        <f t="shared" ref="H72" ca="1" si="69">G72+G73-G71</f>
        <v>100</v>
      </c>
      <c r="I72" s="76">
        <f t="shared" ref="I72" ca="1" si="70">H72+H73-H71</f>
        <v>100</v>
      </c>
      <c r="J72" s="76">
        <f t="shared" ref="J72" ca="1" si="71">I72+I73-I71</f>
        <v>100</v>
      </c>
      <c r="K72" s="76">
        <f t="shared" ref="K72" ca="1" si="72">J72+J73-J71</f>
        <v>100</v>
      </c>
      <c r="L72" s="76">
        <f t="shared" ref="L72" ca="1" si="73">K72+K73-K71</f>
        <v>100</v>
      </c>
      <c r="M72" s="76">
        <f t="shared" ref="M72" ca="1" si="74">L72+L73-L71</f>
        <v>100</v>
      </c>
      <c r="N72" s="76">
        <f t="shared" ref="N72" ca="1" si="75">M72+M73-M71</f>
        <v>100</v>
      </c>
      <c r="O72" s="76">
        <f ca="1">N72+N73-N71</f>
        <v>100</v>
      </c>
      <c r="P72" s="76">
        <f t="shared" ref="P72" ca="1" si="76">O72+O73-O71</f>
        <v>100</v>
      </c>
      <c r="Q72" s="76">
        <f ca="1">P72+P73-P71</f>
        <v>100</v>
      </c>
      <c r="R72" s="76">
        <f ca="1">Q72+Q73-Q71</f>
        <v>100</v>
      </c>
      <c r="S72" s="76">
        <f ca="1">R72+R73-R71</f>
        <v>100</v>
      </c>
      <c r="T72" s="76">
        <f ca="1">S72+S73-S71</f>
        <v>100</v>
      </c>
      <c r="U72" s="76">
        <f ca="1">T72+T73-T71</f>
        <v>100</v>
      </c>
      <c r="V72" s="74" t="s">
        <v>44</v>
      </c>
    </row>
    <row r="73" spans="1:22">
      <c r="A73" s="69" t="s">
        <v>45</v>
      </c>
      <c r="B73" s="76">
        <f ca="1">MAX(B71+'Datos de Entrada (1)'!$B$24-B72,0)</f>
        <v>50</v>
      </c>
      <c r="C73" s="76">
        <f ca="1">MAX(C71+'Datos de Entrada (1)'!$B$24-C72,0)</f>
        <v>0</v>
      </c>
      <c r="D73" s="76">
        <f ca="1">MAX(D71+'Datos de Entrada (1)'!$B$24-D72,0)</f>
        <v>0</v>
      </c>
      <c r="E73" s="76">
        <f ca="1">MAX(E71+'Datos de Entrada (1)'!$B$24-E72,0)</f>
        <v>0</v>
      </c>
      <c r="F73" s="76">
        <f ca="1">MAX(F71+'Datos de Entrada (1)'!$B$24-F72,0)</f>
        <v>0</v>
      </c>
      <c r="G73" s="76">
        <f ca="1">MAX(G71+'Datos de Entrada (1)'!$B$24-G72,0)</f>
        <v>0</v>
      </c>
      <c r="H73" s="76">
        <f ca="1">MAX(H71+'Datos de Entrada (1)'!$B$24-H72,0)</f>
        <v>0</v>
      </c>
      <c r="I73" s="76">
        <f ca="1">MAX(I71+'Datos de Entrada (1)'!$B$24-I72,0)</f>
        <v>0</v>
      </c>
      <c r="J73" s="76">
        <f ca="1">MAX(J71+'Datos de Entrada (1)'!$B$24-J72,0)</f>
        <v>0</v>
      </c>
      <c r="K73" s="76">
        <f ca="1">MAX(K71+'Datos de Entrada (1)'!$B$24-K72,0)</f>
        <v>0</v>
      </c>
      <c r="L73" s="76">
        <f ca="1">MAX(L71+'Datos de Entrada (1)'!$B$24-L72,0)</f>
        <v>0</v>
      </c>
      <c r="M73" s="76">
        <f ca="1">MAX(M71+'Datos de Entrada (1)'!$B$24-M72,0)</f>
        <v>0</v>
      </c>
      <c r="N73" s="76">
        <f ca="1">MAX(N71+'Datos de Entrada (1)'!$B$24-N72,0)</f>
        <v>0</v>
      </c>
      <c r="O73" s="76">
        <f ca="1">MAX(O71+'Datos de Entrada (1)'!$B$24-O72,0)</f>
        <v>200</v>
      </c>
      <c r="P73" s="76">
        <f ca="1">MAX(P71+'Datos de Entrada (1)'!$B$24-P72,0)</f>
        <v>200</v>
      </c>
      <c r="Q73" s="76">
        <f ca="1">MAX(Q71+'Datos de Entrada (1)'!$B$24-Q72,0)</f>
        <v>380</v>
      </c>
      <c r="R73" s="76">
        <f ca="1">MAX(R71+'Datos de Entrada (1)'!$B$24-R72,0)</f>
        <v>600</v>
      </c>
      <c r="S73" s="76">
        <f ca="1">MAX(S71+'Datos de Entrada (1)'!$B$24-S72,0)</f>
        <v>200</v>
      </c>
      <c r="T73" s="76">
        <f ca="1">MAX(T71+'Datos de Entrada (1)'!$B$24-T72,0)</f>
        <v>250</v>
      </c>
      <c r="U73" s="76">
        <f ca="1">MAX(U71+'Datos de Entrada (1)'!$B$24-U72,0)</f>
        <v>0</v>
      </c>
      <c r="V73" s="74" t="s">
        <v>45</v>
      </c>
    </row>
    <row r="74" spans="1:22">
      <c r="A74" s="69" t="s">
        <v>46</v>
      </c>
      <c r="B74" s="76">
        <f ca="1">ROUNDUP(B73/(1-('Datos de Entrada (1)'!$D$24/100)),0)</f>
        <v>56</v>
      </c>
      <c r="C74" s="76">
        <f ca="1">ROUNDUP(C73/(1-('Datos de Entrada (1)'!$D$24/100)),0)</f>
        <v>0</v>
      </c>
      <c r="D74" s="76">
        <f ca="1">ROUNDUP(D73/(1-('Datos de Entrada (1)'!$D$24/100)),0)</f>
        <v>0</v>
      </c>
      <c r="E74" s="76">
        <f ca="1">ROUNDUP(E73/(1-('Datos de Entrada (1)'!$D$24/100)),0)</f>
        <v>0</v>
      </c>
      <c r="F74" s="76">
        <f ca="1">ROUNDUP(F73/(1-('Datos de Entrada (1)'!$D$24/100)),0)</f>
        <v>0</v>
      </c>
      <c r="G74" s="76">
        <f ca="1">ROUNDUP(G73/(1-('Datos de Entrada (1)'!$D$24/100)),0)</f>
        <v>0</v>
      </c>
      <c r="H74" s="76">
        <f ca="1">ROUNDUP(H73/(1-('Datos de Entrada (1)'!$D$24/100)),0)</f>
        <v>0</v>
      </c>
      <c r="I74" s="76">
        <f ca="1">ROUNDUP(I73/(1-('Datos de Entrada (1)'!$D$24/100)),0)</f>
        <v>0</v>
      </c>
      <c r="J74" s="76">
        <f ca="1">ROUNDUP(J73/(1-('Datos de Entrada (1)'!$D$24/100)),0)</f>
        <v>0</v>
      </c>
      <c r="K74" s="76">
        <f ca="1">ROUNDUP(K73/(1-('Datos de Entrada (1)'!$D$24/100)),0)</f>
        <v>0</v>
      </c>
      <c r="L74" s="76">
        <f ca="1">ROUNDUP(L73/(1-('Datos de Entrada (1)'!$D$24/100)),0)</f>
        <v>0</v>
      </c>
      <c r="M74" s="76">
        <f ca="1">ROUNDUP(M73/(1-('Datos de Entrada (1)'!$D$24/100)),0)</f>
        <v>0</v>
      </c>
      <c r="N74" s="76">
        <f ca="1">ROUNDUP(N73/(1-('Datos de Entrada (1)'!$D$24/100)),0)</f>
        <v>0</v>
      </c>
      <c r="O74" s="76">
        <f ca="1">ROUNDUP(O73/(1-('Datos de Entrada (1)'!$D$24/100)),0)</f>
        <v>223</v>
      </c>
      <c r="P74" s="76">
        <f ca="1">ROUNDUP(P73/(1-('Datos de Entrada (1)'!$D$24/100)),0)</f>
        <v>223</v>
      </c>
      <c r="Q74" s="76">
        <f ca="1">ROUNDUP(Q73/(1-('Datos de Entrada (1)'!$D$24/100)),0)</f>
        <v>423</v>
      </c>
      <c r="R74" s="76">
        <f ca="1">ROUNDUP(R73/(1-('Datos de Entrada (1)'!$D$24/100)),0)</f>
        <v>667</v>
      </c>
      <c r="S74" s="76">
        <f ca="1">ROUNDUP(S73/(1-('Datos de Entrada (1)'!$D$24/100)),0)</f>
        <v>223</v>
      </c>
      <c r="T74" s="76">
        <f ca="1">ROUNDUP(T73/(1-('Datos de Entrada (1)'!$D$24/100)),0)</f>
        <v>278</v>
      </c>
      <c r="U74" s="76">
        <f ca="1">ROUNDUP(U73/(1-('Datos de Entrada (1)'!$D$24/100)),0)</f>
        <v>0</v>
      </c>
      <c r="V74" s="74" t="s">
        <v>46</v>
      </c>
    </row>
    <row r="75" spans="1:22">
      <c r="A75" s="69" t="s">
        <v>47</v>
      </c>
      <c r="B75" s="76">
        <f ca="1">CEILING(B74,'Datos de Entrada (1)'!$F$24)</f>
        <v>60</v>
      </c>
      <c r="C75" s="76">
        <f ca="1">CEILING(C74,'Datos de Entrada (1)'!$F$24)</f>
        <v>0</v>
      </c>
      <c r="D75" s="76">
        <f ca="1">CEILING(D74,'Datos de Entrada (1)'!$F$24)</f>
        <v>0</v>
      </c>
      <c r="E75" s="76">
        <f ca="1">CEILING(E74,'Datos de Entrada (1)'!$F$24)</f>
        <v>0</v>
      </c>
      <c r="F75" s="76">
        <f ca="1">CEILING(F74,'Datos de Entrada (1)'!$F$24)</f>
        <v>0</v>
      </c>
      <c r="G75" s="76">
        <f ca="1">CEILING(G74,'Datos de Entrada (1)'!$F$24)</f>
        <v>0</v>
      </c>
      <c r="H75" s="76">
        <f ca="1">CEILING(H74,'Datos de Entrada (1)'!$F$24)</f>
        <v>0</v>
      </c>
      <c r="I75" s="76">
        <f ca="1">CEILING(I74,'Datos de Entrada (1)'!$F$24)</f>
        <v>0</v>
      </c>
      <c r="J75" s="76">
        <f ca="1">CEILING(J74,'Datos de Entrada (1)'!$F$24)</f>
        <v>0</v>
      </c>
      <c r="K75" s="76">
        <f ca="1">CEILING(K74,'Datos de Entrada (1)'!$F$24)</f>
        <v>0</v>
      </c>
      <c r="L75" s="76">
        <f ca="1">CEILING(L74,'Datos de Entrada (1)'!$F$24)</f>
        <v>0</v>
      </c>
      <c r="M75" s="76">
        <f ca="1">CEILING(M74,'Datos de Entrada (1)'!$F$24)</f>
        <v>0</v>
      </c>
      <c r="N75" s="76">
        <f ca="1">CEILING(N74,'Datos de Entrada (1)'!$F$24)</f>
        <v>0</v>
      </c>
      <c r="O75" s="76">
        <f ca="1">CEILING(O74,'Datos de Entrada (1)'!$F$24)</f>
        <v>228</v>
      </c>
      <c r="P75" s="76">
        <f ca="1">CEILING(P74,'Datos de Entrada (1)'!$F$24)</f>
        <v>228</v>
      </c>
      <c r="Q75" s="76">
        <f ca="1">CEILING(Q74,'Datos de Entrada (1)'!$F$24)</f>
        <v>432</v>
      </c>
      <c r="R75" s="76">
        <f ca="1">CEILING(R74,'Datos de Entrada (1)'!$F$24)</f>
        <v>672</v>
      </c>
      <c r="S75" s="76">
        <f ca="1">CEILING(S74,'Datos de Entrada (1)'!$F$24)</f>
        <v>228</v>
      </c>
      <c r="T75" s="76">
        <f ca="1">CEILING(T74,'Datos de Entrada (1)'!$F$24)</f>
        <v>288</v>
      </c>
      <c r="U75" s="76">
        <f ca="1">CEILING(U74,'Datos de Entrada (1)'!$F$24)</f>
        <v>0</v>
      </c>
      <c r="V75" s="74" t="s">
        <v>47</v>
      </c>
    </row>
    <row r="76" spans="1:22">
      <c r="A76" s="69" t="s">
        <v>48</v>
      </c>
      <c r="B76" s="76">
        <f ca="1">ROUNDDOWN(B75*(1-'Datos de Entrada (1)'!$D$24/100),0)</f>
        <v>54</v>
      </c>
      <c r="C76" s="76">
        <f ca="1">ROUNDDOWN(C75*(1-'Datos de Entrada (1)'!$D$24/100),0)</f>
        <v>0</v>
      </c>
      <c r="D76" s="76">
        <f ca="1">ROUNDDOWN(D75*(1-'Datos de Entrada (1)'!$D$24/100),0)</f>
        <v>0</v>
      </c>
      <c r="E76" s="76">
        <f ca="1">ROUNDDOWN(E75*(1-'Datos de Entrada (1)'!$D$24/100),0)</f>
        <v>0</v>
      </c>
      <c r="F76" s="76">
        <f ca="1">ROUNDDOWN(F75*(1-'Datos de Entrada (1)'!$D$24/100),0)</f>
        <v>0</v>
      </c>
      <c r="G76" s="76">
        <f ca="1">ROUNDDOWN(G75*(1-'Datos de Entrada (1)'!$D$24/100),0)</f>
        <v>0</v>
      </c>
      <c r="H76" s="76">
        <f ca="1">ROUNDDOWN(H75*(1-'Datos de Entrada (1)'!$D$24/100),0)</f>
        <v>0</v>
      </c>
      <c r="I76" s="76">
        <f ca="1">ROUNDDOWN(I75*(1-'Datos de Entrada (1)'!$D$24/100),0)</f>
        <v>0</v>
      </c>
      <c r="J76" s="76">
        <f ca="1">ROUNDDOWN(J75*(1-'Datos de Entrada (1)'!$D$24/100),0)</f>
        <v>0</v>
      </c>
      <c r="K76" s="76">
        <f ca="1">ROUNDDOWN(K75*(1-'Datos de Entrada (1)'!$D$24/100),0)</f>
        <v>0</v>
      </c>
      <c r="L76" s="76">
        <f ca="1">ROUNDDOWN(L75*(1-'Datos de Entrada (1)'!$D$24/100),0)</f>
        <v>0</v>
      </c>
      <c r="M76" s="76">
        <f ca="1">ROUNDDOWN(M75*(1-'Datos de Entrada (1)'!$D$24/100),0)</f>
        <v>0</v>
      </c>
      <c r="N76" s="76">
        <f ca="1">ROUNDDOWN(N75*(1-'Datos de Entrada (1)'!$D$24/100),0)</f>
        <v>0</v>
      </c>
      <c r="O76" s="76">
        <f ca="1">ROUNDDOWN(O75*(1-'Datos de Entrada (1)'!$D$24/100),0)</f>
        <v>205</v>
      </c>
      <c r="P76" s="76">
        <f ca="1">ROUNDDOWN(P75*(1-'Datos de Entrada (1)'!$D$24/100),0)</f>
        <v>205</v>
      </c>
      <c r="Q76" s="76">
        <f ca="1">ROUNDDOWN(Q75*(1-'Datos de Entrada (1)'!$D$24/100),0)</f>
        <v>388</v>
      </c>
      <c r="R76" s="76">
        <f ca="1">ROUNDDOWN(R75*(1-'Datos de Entrada (1)'!$D$24/100),0)</f>
        <v>604</v>
      </c>
      <c r="S76" s="76">
        <f ca="1">ROUNDDOWN(S75*(1-'Datos de Entrada (1)'!$D$24/100),0)</f>
        <v>205</v>
      </c>
      <c r="T76" s="76">
        <f ca="1">ROUNDDOWN(T75*(1-'Datos de Entrada (1)'!$D$24/100),0)</f>
        <v>259</v>
      </c>
      <c r="U76" s="76">
        <f ca="1">ROUNDDOWN(U75*(1-'Datos de Entrada (1)'!$D$24/100),0)</f>
        <v>0</v>
      </c>
      <c r="V76" s="74"/>
    </row>
    <row r="77" spans="1:22">
      <c r="A77" s="70" t="s">
        <v>49</v>
      </c>
      <c r="B77" s="78">
        <f ca="1">OFFSET(B76,0,'Datos de Entrada (1)'!$C$24)</f>
        <v>0</v>
      </c>
      <c r="C77" s="78">
        <f ca="1">OFFSET(C76,0,'Datos de Entrada (1)'!$C$24)</f>
        <v>0</v>
      </c>
      <c r="D77" s="78">
        <f ca="1">OFFSET(D76,0,'Datos de Entrada (1)'!$C$24)</f>
        <v>0</v>
      </c>
      <c r="E77" s="78">
        <f ca="1">OFFSET(E76,0,'Datos de Entrada (1)'!$C$24)</f>
        <v>0</v>
      </c>
      <c r="F77" s="78">
        <f ca="1">OFFSET(F76,0,'Datos de Entrada (1)'!$C$24)</f>
        <v>0</v>
      </c>
      <c r="G77" s="78">
        <f ca="1">OFFSET(G76,0,'Datos de Entrada (1)'!$C$24)</f>
        <v>0</v>
      </c>
      <c r="H77" s="78">
        <f ca="1">OFFSET(H76,0,'Datos de Entrada (1)'!$C$24)</f>
        <v>0</v>
      </c>
      <c r="I77" s="78">
        <f ca="1">OFFSET(I76,0,'Datos de Entrada (1)'!$C$24)</f>
        <v>0</v>
      </c>
      <c r="J77" s="78">
        <f ca="1">OFFSET(J76,0,'Datos de Entrada (1)'!$C$24)</f>
        <v>0</v>
      </c>
      <c r="K77" s="78">
        <f ca="1">OFFSET(K76,0,'Datos de Entrada (1)'!$C$24)</f>
        <v>0</v>
      </c>
      <c r="L77" s="78">
        <f ca="1">OFFSET(L76,0,'Datos de Entrada (1)'!$C$24)</f>
        <v>0</v>
      </c>
      <c r="M77" s="78">
        <f ca="1">OFFSET(M76,0,'Datos de Entrada (1)'!$C$24)</f>
        <v>205</v>
      </c>
      <c r="N77" s="78">
        <f ca="1">OFFSET(N76,0,'Datos de Entrada (1)'!$C$24)</f>
        <v>205</v>
      </c>
      <c r="O77" s="78">
        <f ca="1">OFFSET(O76,0,'Datos de Entrada (1)'!$C$24)</f>
        <v>388</v>
      </c>
      <c r="P77" s="78">
        <f ca="1">OFFSET(P76,0,'Datos de Entrada (1)'!$C$24)</f>
        <v>604</v>
      </c>
      <c r="Q77" s="78">
        <f ca="1">OFFSET(Q76,0,'Datos de Entrada (1)'!$C$24)</f>
        <v>205</v>
      </c>
      <c r="R77" s="78">
        <f ca="1">OFFSET(R76,0,'Datos de Entrada (1)'!$C$24)</f>
        <v>259</v>
      </c>
      <c r="S77" s="78">
        <f ca="1">OFFSET(S76,0,'Datos de Entrada (1)'!$C$24)</f>
        <v>0</v>
      </c>
      <c r="T77" s="78">
        <f ca="1">OFFSET(T76,0,'Datos de Entrada (1)'!$C$24)</f>
        <v>0</v>
      </c>
      <c r="U77" s="78">
        <f ca="1">OFFSET(U76,0,'Datos de Entrada (1)'!$C$24)</f>
        <v>0</v>
      </c>
      <c r="V77" s="75" t="s">
        <v>50</v>
      </c>
    </row>
    <row r="78" spans="1:22">
      <c r="A78" s="68" t="s">
        <v>57</v>
      </c>
      <c r="B78" s="71">
        <v>1</v>
      </c>
      <c r="C78" s="71">
        <v>2</v>
      </c>
      <c r="D78" s="71">
        <v>3</v>
      </c>
      <c r="E78" s="71">
        <v>4</v>
      </c>
      <c r="F78" s="71">
        <v>5</v>
      </c>
      <c r="G78" s="71">
        <v>6</v>
      </c>
      <c r="H78" s="71">
        <v>7</v>
      </c>
      <c r="I78" s="71">
        <v>8</v>
      </c>
      <c r="J78" s="71">
        <v>9</v>
      </c>
      <c r="K78" s="71">
        <v>10</v>
      </c>
      <c r="L78" s="71">
        <v>11</v>
      </c>
      <c r="M78" s="71">
        <v>12</v>
      </c>
      <c r="N78" s="71">
        <v>13</v>
      </c>
      <c r="O78" s="71">
        <v>14</v>
      </c>
      <c r="P78" s="71">
        <v>15</v>
      </c>
      <c r="Q78" s="71">
        <v>16</v>
      </c>
      <c r="R78" s="71">
        <v>17</v>
      </c>
      <c r="S78" s="71">
        <v>18</v>
      </c>
      <c r="T78" s="71">
        <v>19</v>
      </c>
      <c r="U78" s="72">
        <v>20</v>
      </c>
      <c r="V78" s="73" t="s">
        <v>16</v>
      </c>
    </row>
    <row r="79" spans="1:22">
      <c r="A79" s="69" t="s">
        <v>43</v>
      </c>
      <c r="B79" s="76">
        <f ca="1">B29*'Datos de Entrada (2)'!$K$8+'LANZ PP'!B61*'Datos de Entrada (2)'!$F$21</f>
        <v>0</v>
      </c>
      <c r="C79" s="76">
        <f ca="1">C29*'Datos de Entrada (2)'!$K$8+'LANZ PP'!C61*'Datos de Entrada (2)'!$F$21</f>
        <v>0</v>
      </c>
      <c r="D79" s="76">
        <f ca="1">D29*'Datos de Entrada (2)'!$K$8+'LANZ PP'!D61*'Datos de Entrada (2)'!$F$21</f>
        <v>0</v>
      </c>
      <c r="E79" s="76">
        <f ca="1">E29*'Datos de Entrada (2)'!$K$8+'LANZ PP'!E61*'Datos de Entrada (2)'!$F$21</f>
        <v>0</v>
      </c>
      <c r="F79" s="76">
        <f ca="1">F29*'Datos de Entrada (2)'!$K$8+'LANZ PP'!F61*'Datos de Entrada (2)'!$F$21</f>
        <v>0</v>
      </c>
      <c r="G79" s="76">
        <f ca="1">G29*'Datos de Entrada (2)'!$K$8+'LANZ PP'!G61*'Datos de Entrada (2)'!$F$21</f>
        <v>0</v>
      </c>
      <c r="H79" s="76">
        <f ca="1">H29*'Datos de Entrada (2)'!$K$8+'LANZ PP'!H61*'Datos de Entrada (2)'!$F$21</f>
        <v>0</v>
      </c>
      <c r="I79" s="76">
        <f ca="1">I29*'Datos de Entrada (2)'!$K$8+'LANZ PP'!I61*'Datos de Entrada (2)'!$F$21</f>
        <v>0</v>
      </c>
      <c r="J79" s="76">
        <f ca="1">J29*'Datos de Entrada (2)'!$K$8+'LANZ PP'!J61*'Datos de Entrada (2)'!$F$21</f>
        <v>0</v>
      </c>
      <c r="K79" s="76">
        <f ca="1">K29*'Datos de Entrada (2)'!$K$8+'LANZ PP'!K61*'Datos de Entrada (2)'!$F$21</f>
        <v>0</v>
      </c>
      <c r="L79" s="76">
        <f ca="1">L29*'Datos de Entrada (2)'!$K$8+'LANZ PP'!L61*'Datos de Entrada (2)'!$F$21</f>
        <v>0</v>
      </c>
      <c r="M79" s="76">
        <f ca="1">M29*'Datos de Entrada (2)'!$K$8+'LANZ PP'!M61*'Datos de Entrada (2)'!$F$21</f>
        <v>0</v>
      </c>
      <c r="N79" s="76">
        <f ca="1">N29*'Datos de Entrada (2)'!$K$8+'LANZ PP'!N61*'Datos de Entrada (2)'!$F$21</f>
        <v>0</v>
      </c>
      <c r="O79" s="76">
        <f ca="1">O29*'Datos de Entrada (2)'!$K$8+'LANZ PP'!O61*'Datos de Entrada (2)'!$F$21</f>
        <v>0</v>
      </c>
      <c r="P79" s="76">
        <f ca="1">P29*'Datos de Entrada (2)'!$K$8+'LANZ PP'!P61*'Datos de Entrada (2)'!$F$21</f>
        <v>1215</v>
      </c>
      <c r="Q79" s="76">
        <f ca="1">Q29*'Datos de Entrada (2)'!$K$8+'LANZ PP'!Q61*'Datos de Entrada (2)'!$F$21</f>
        <v>1295</v>
      </c>
      <c r="R79" s="76">
        <f ca="1">R29*'Datos de Entrada (2)'!$K$8+'LANZ PP'!R61*'Datos de Entrada (2)'!$F$21+'Datos de Entrada (1)'!B9</f>
        <v>1295</v>
      </c>
      <c r="S79" s="76">
        <f ca="1">S29*'Datos de Entrada (2)'!$K$8+'LANZ PP'!S61*'Datos de Entrada (2)'!$F$21+'Datos de Entrada (1)'!C9</f>
        <v>1820</v>
      </c>
      <c r="T79" s="76">
        <f ca="1">T29*'Datos de Entrada (2)'!$K$8+'LANZ PP'!T61*'Datos de Entrada (2)'!$F$21+'Datos de Entrada (1)'!D9</f>
        <v>220</v>
      </c>
      <c r="U79" s="76">
        <f ca="1">U29*'Datos de Entrada (2)'!$K$8+'LANZ PP'!U61*'Datos de Entrada (2)'!$F$21+'Datos de Entrada (1)'!E9</f>
        <v>0</v>
      </c>
      <c r="V79" s="74" t="s">
        <v>43</v>
      </c>
    </row>
    <row r="80" spans="1:22">
      <c r="A80" s="69" t="s">
        <v>44</v>
      </c>
      <c r="B80" s="77">
        <f>'Datos de Entrada (1)'!$E$25</f>
        <v>150</v>
      </c>
      <c r="C80" s="76">
        <f ca="1">B80+B81-B79</f>
        <v>150</v>
      </c>
      <c r="D80" s="76">
        <f t="shared" ref="D80" ca="1" si="77">C80+C81-C79</f>
        <v>150</v>
      </c>
      <c r="E80" s="76">
        <f t="shared" ref="E80" ca="1" si="78">D80+D81-D79</f>
        <v>150</v>
      </c>
      <c r="F80" s="76">
        <f t="shared" ref="F80" ca="1" si="79">E80+E81-E79</f>
        <v>150</v>
      </c>
      <c r="G80" s="76">
        <f t="shared" ref="G80" ca="1" si="80">F80+F81-F79</f>
        <v>150</v>
      </c>
      <c r="H80" s="76">
        <f t="shared" ref="H80" ca="1" si="81">G80+G81-G79</f>
        <v>150</v>
      </c>
      <c r="I80" s="76">
        <f t="shared" ref="I80" ca="1" si="82">H80+H81-H79</f>
        <v>150</v>
      </c>
      <c r="J80" s="76">
        <f t="shared" ref="J80" ca="1" si="83">I80+I81-I79</f>
        <v>150</v>
      </c>
      <c r="K80" s="76">
        <f t="shared" ref="K80" ca="1" si="84">J80+J81-J79</f>
        <v>150</v>
      </c>
      <c r="L80" s="76">
        <f t="shared" ref="L80" ca="1" si="85">K80+K81-K79</f>
        <v>150</v>
      </c>
      <c r="M80" s="76">
        <f t="shared" ref="M80" ca="1" si="86">L80+L81-L79</f>
        <v>150</v>
      </c>
      <c r="N80" s="76">
        <f t="shared" ref="N80" ca="1" si="87">M80+M81-M79</f>
        <v>150</v>
      </c>
      <c r="O80" s="76">
        <f t="shared" ref="O80" ca="1" si="88">N80+N81-N79</f>
        <v>150</v>
      </c>
      <c r="P80" s="76">
        <f t="shared" ref="P80" ca="1" si="89">O80+O81-O79</f>
        <v>150</v>
      </c>
      <c r="Q80" s="76">
        <f ca="1">P80+P81-P79</f>
        <v>50</v>
      </c>
      <c r="R80" s="76">
        <f ca="1">Q80+Q81-Q79</f>
        <v>50</v>
      </c>
      <c r="S80" s="76">
        <f ca="1">R80+R81-R79</f>
        <v>50</v>
      </c>
      <c r="T80" s="76">
        <f ca="1">S80+S81-S79</f>
        <v>50</v>
      </c>
      <c r="U80" s="76">
        <f ca="1">T80+T81-T79</f>
        <v>50</v>
      </c>
      <c r="V80" s="74" t="s">
        <v>44</v>
      </c>
    </row>
    <row r="81" spans="1:22">
      <c r="A81" s="69" t="s">
        <v>45</v>
      </c>
      <c r="B81" s="76">
        <f ca="1">MAX(B79+'Datos de Entrada (1)'!$B$25-B80,0)</f>
        <v>0</v>
      </c>
      <c r="C81" s="76">
        <f ca="1">MAX(C79+'Datos de Entrada (1)'!$B$25-C80,0)</f>
        <v>0</v>
      </c>
      <c r="D81" s="76">
        <f ca="1">MAX(D79+'Datos de Entrada (1)'!$B$25-D80,0)</f>
        <v>0</v>
      </c>
      <c r="E81" s="76">
        <f ca="1">MAX(E79+'Datos de Entrada (1)'!$B$25-E80,0)</f>
        <v>0</v>
      </c>
      <c r="F81" s="76">
        <f ca="1">MAX(F79+'Datos de Entrada (1)'!$B$25-F80,0)</f>
        <v>0</v>
      </c>
      <c r="G81" s="76">
        <f ca="1">MAX(G79+'Datos de Entrada (1)'!$B$25-G80,0)</f>
        <v>0</v>
      </c>
      <c r="H81" s="76">
        <f ca="1">MAX(H79+'Datos de Entrada (1)'!$B$25-H80,0)</f>
        <v>0</v>
      </c>
      <c r="I81" s="76">
        <f ca="1">MAX(I79+'Datos de Entrada (1)'!$B$25-I80,0)</f>
        <v>0</v>
      </c>
      <c r="J81" s="76">
        <f ca="1">MAX(J79+'Datos de Entrada (1)'!$B$25-J80,0)</f>
        <v>0</v>
      </c>
      <c r="K81" s="76">
        <f ca="1">MAX(K79+'Datos de Entrada (1)'!$B$25-K80,0)</f>
        <v>0</v>
      </c>
      <c r="L81" s="76">
        <f ca="1">MAX(L79+'Datos de Entrada (1)'!$B$25-L80,0)</f>
        <v>0</v>
      </c>
      <c r="M81" s="76">
        <f ca="1">MAX(M79+'Datos de Entrada (1)'!$B$25-M80,0)</f>
        <v>0</v>
      </c>
      <c r="N81" s="76">
        <f ca="1">MAX(N79+'Datos de Entrada (1)'!$B$25-N80,0)</f>
        <v>0</v>
      </c>
      <c r="O81" s="76">
        <f ca="1">MAX(O79+'Datos de Entrada (1)'!$B$25-O80,0)</f>
        <v>0</v>
      </c>
      <c r="P81" s="76">
        <f ca="1">MAX(P79+'Datos de Entrada (1)'!$B$25-P80,0)</f>
        <v>1115</v>
      </c>
      <c r="Q81" s="76">
        <f ca="1">MAX(Q79+'Datos de Entrada (1)'!$B$25-Q80,0)</f>
        <v>1295</v>
      </c>
      <c r="R81" s="76">
        <f ca="1">MAX(R79+'Datos de Entrada (1)'!$B$25-R80,0)</f>
        <v>1295</v>
      </c>
      <c r="S81" s="76">
        <f ca="1">MAX(S79+'Datos de Entrada (1)'!$B$25-S80,0)</f>
        <v>1820</v>
      </c>
      <c r="T81" s="76">
        <f ca="1">MAX(T79+'Datos de Entrada (1)'!$B$25-T80,0)</f>
        <v>220</v>
      </c>
      <c r="U81" s="76">
        <f ca="1">MAX(U79+'Datos de Entrada (1)'!$B$25-U80,0)</f>
        <v>0</v>
      </c>
      <c r="V81" s="74" t="s">
        <v>45</v>
      </c>
    </row>
    <row r="82" spans="1:22">
      <c r="A82" s="69" t="s">
        <v>46</v>
      </c>
      <c r="B82" s="76">
        <f ca="1">ROUNDUP(B81/(1-('Datos de Entrada (1)'!$D$25/100)),0)</f>
        <v>0</v>
      </c>
      <c r="C82" s="76">
        <f ca="1">ROUNDUP(C81/(1-('Datos de Entrada (1)'!$D$25/100)),0)</f>
        <v>0</v>
      </c>
      <c r="D82" s="76">
        <f ca="1">ROUNDUP(D81/(1-('Datos de Entrada (1)'!$D$25/100)),0)</f>
        <v>0</v>
      </c>
      <c r="E82" s="76">
        <f ca="1">ROUNDUP(E81/(1-('Datos de Entrada (1)'!$D$25/100)),0)</f>
        <v>0</v>
      </c>
      <c r="F82" s="76">
        <f ca="1">ROUNDUP(F81/(1-('Datos de Entrada (1)'!$D$25/100)),0)</f>
        <v>0</v>
      </c>
      <c r="G82" s="76">
        <f ca="1">ROUNDUP(G81/(1-('Datos de Entrada (1)'!$D$25/100)),0)</f>
        <v>0</v>
      </c>
      <c r="H82" s="76">
        <f ca="1">ROUNDUP(H81/(1-('Datos de Entrada (1)'!$D$25/100)),0)</f>
        <v>0</v>
      </c>
      <c r="I82" s="76">
        <f ca="1">ROUNDUP(I81/(1-('Datos de Entrada (1)'!$D$25/100)),0)</f>
        <v>0</v>
      </c>
      <c r="J82" s="76">
        <f ca="1">ROUNDUP(J81/(1-('Datos de Entrada (1)'!$D$25/100)),0)</f>
        <v>0</v>
      </c>
      <c r="K82" s="76">
        <f ca="1">ROUNDUP(K81/(1-('Datos de Entrada (1)'!$D$25/100)),0)</f>
        <v>0</v>
      </c>
      <c r="L82" s="76">
        <f ca="1">ROUNDUP(L81/(1-('Datos de Entrada (1)'!$D$25/100)),0)</f>
        <v>0</v>
      </c>
      <c r="M82" s="76">
        <f ca="1">ROUNDUP(M81/(1-('Datos de Entrada (1)'!$D$25/100)),0)</f>
        <v>0</v>
      </c>
      <c r="N82" s="76">
        <f ca="1">ROUNDUP(N81/(1-('Datos de Entrada (1)'!$D$25/100)),0)</f>
        <v>0</v>
      </c>
      <c r="O82" s="76">
        <f ca="1">ROUNDUP(O81/(1-('Datos de Entrada (1)'!$D$25/100)),0)</f>
        <v>0</v>
      </c>
      <c r="P82" s="76">
        <f ca="1">ROUNDUP(P81/(1-('Datos de Entrada (1)'!$D$25/100)),0)</f>
        <v>1174</v>
      </c>
      <c r="Q82" s="76">
        <f ca="1">ROUNDUP(Q81/(1-('Datos de Entrada (1)'!$D$25/100)),0)</f>
        <v>1364</v>
      </c>
      <c r="R82" s="76">
        <f ca="1">ROUNDUP(R81/(1-('Datos de Entrada (1)'!$D$25/100)),0)</f>
        <v>1364</v>
      </c>
      <c r="S82" s="76">
        <f ca="1">ROUNDUP(S81/(1-('Datos de Entrada (1)'!$D$25/100)),0)</f>
        <v>1916</v>
      </c>
      <c r="T82" s="76">
        <f ca="1">ROUNDUP(T81/(1-('Datos de Entrada (1)'!$D$25/100)),0)</f>
        <v>232</v>
      </c>
      <c r="U82" s="76">
        <f ca="1">ROUNDUP(U81/(1-('Datos de Entrada (1)'!$D$25/100)),0)</f>
        <v>0</v>
      </c>
      <c r="V82" s="74" t="s">
        <v>46</v>
      </c>
    </row>
    <row r="83" spans="1:22">
      <c r="A83" s="69" t="s">
        <v>47</v>
      </c>
      <c r="B83" s="76">
        <f ca="1">CEILING(B82,'Datos de Entrada (1)'!$F$25)</f>
        <v>0</v>
      </c>
      <c r="C83" s="76">
        <f ca="1">CEILING(C82,'Datos de Entrada (1)'!$F$25)</f>
        <v>0</v>
      </c>
      <c r="D83" s="76">
        <f ca="1">CEILING(D82,'Datos de Entrada (1)'!$F$25)</f>
        <v>0</v>
      </c>
      <c r="E83" s="76">
        <f ca="1">CEILING(E82,'Datos de Entrada (1)'!$F$25)</f>
        <v>0</v>
      </c>
      <c r="F83" s="76">
        <f ca="1">CEILING(F82,'Datos de Entrada (1)'!$F$25)</f>
        <v>0</v>
      </c>
      <c r="G83" s="76">
        <f ca="1">CEILING(G82,'Datos de Entrada (1)'!$F$25)</f>
        <v>0</v>
      </c>
      <c r="H83" s="76">
        <f ca="1">CEILING(H82,'Datos de Entrada (1)'!$F$25)</f>
        <v>0</v>
      </c>
      <c r="I83" s="76">
        <f ca="1">CEILING(I82,'Datos de Entrada (1)'!$F$25)</f>
        <v>0</v>
      </c>
      <c r="J83" s="76">
        <f ca="1">CEILING(J82,'Datos de Entrada (1)'!$F$25)</f>
        <v>0</v>
      </c>
      <c r="K83" s="76">
        <f ca="1">CEILING(K82,'Datos de Entrada (1)'!$F$25)</f>
        <v>0</v>
      </c>
      <c r="L83" s="76">
        <f ca="1">CEILING(L82,'Datos de Entrada (1)'!$F$25)</f>
        <v>0</v>
      </c>
      <c r="M83" s="76">
        <f ca="1">CEILING(M82,'Datos de Entrada (1)'!$F$25)</f>
        <v>0</v>
      </c>
      <c r="N83" s="76">
        <f ca="1">CEILING(N82,'Datos de Entrada (1)'!$F$25)</f>
        <v>0</v>
      </c>
      <c r="O83" s="76">
        <f ca="1">CEILING(O82,'Datos de Entrada (1)'!$F$25)</f>
        <v>0</v>
      </c>
      <c r="P83" s="76">
        <f ca="1">CEILING(P82,'Datos de Entrada (1)'!$F$25)</f>
        <v>1200</v>
      </c>
      <c r="Q83" s="76">
        <f ca="1">CEILING(Q82,'Datos de Entrada (1)'!$F$25)</f>
        <v>1400</v>
      </c>
      <c r="R83" s="76">
        <f ca="1">CEILING(R82,'Datos de Entrada (1)'!$F$25)</f>
        <v>1400</v>
      </c>
      <c r="S83" s="76">
        <f ca="1">CEILING(S82,'Datos de Entrada (1)'!$F$25)</f>
        <v>2000</v>
      </c>
      <c r="T83" s="76">
        <f ca="1">CEILING(T82,'Datos de Entrada (1)'!$F$25)</f>
        <v>300</v>
      </c>
      <c r="U83" s="76">
        <f ca="1">CEILING(U82,'Datos de Entrada (1)'!$F$25)</f>
        <v>0</v>
      </c>
      <c r="V83" s="74" t="s">
        <v>47</v>
      </c>
    </row>
    <row r="84" spans="1:22">
      <c r="A84" s="69" t="s">
        <v>48</v>
      </c>
      <c r="B84" s="76">
        <f ca="1">ROUNDDOWN(B83*(1-'Datos de Entrada (1)'!$D$25/100),0)</f>
        <v>0</v>
      </c>
      <c r="C84" s="76">
        <f ca="1">ROUNDDOWN(C83*(1-'Datos de Entrada (1)'!$D$25/100),0)</f>
        <v>0</v>
      </c>
      <c r="D84" s="76">
        <f ca="1">ROUNDDOWN(D83*(1-'Datos de Entrada (1)'!$D$25/100),0)</f>
        <v>0</v>
      </c>
      <c r="E84" s="76">
        <f ca="1">ROUNDDOWN(E83*(1-'Datos de Entrada (1)'!$D$25/100),0)</f>
        <v>0</v>
      </c>
      <c r="F84" s="76">
        <f ca="1">ROUNDDOWN(F83*(1-'Datos de Entrada (1)'!$D$25/100),0)</f>
        <v>0</v>
      </c>
      <c r="G84" s="76">
        <f ca="1">ROUNDDOWN(G83*(1-'Datos de Entrada (1)'!$D$25/100),0)</f>
        <v>0</v>
      </c>
      <c r="H84" s="76">
        <f ca="1">ROUNDDOWN(H83*(1-'Datos de Entrada (1)'!$D$25/100),0)</f>
        <v>0</v>
      </c>
      <c r="I84" s="76">
        <f ca="1">ROUNDDOWN(I83*(1-'Datos de Entrada (1)'!$D$25/100),0)</f>
        <v>0</v>
      </c>
      <c r="J84" s="76">
        <f ca="1">ROUNDDOWN(J83*(1-'Datos de Entrada (1)'!$D$25/100),0)</f>
        <v>0</v>
      </c>
      <c r="K84" s="76">
        <f ca="1">ROUNDDOWN(K83*(1-'Datos de Entrada (1)'!$D$25/100),0)</f>
        <v>0</v>
      </c>
      <c r="L84" s="76">
        <f ca="1">ROUNDDOWN(L83*(1-'Datos de Entrada (1)'!$D$25/100),0)</f>
        <v>0</v>
      </c>
      <c r="M84" s="76">
        <f ca="1">ROUNDDOWN(M83*(1-'Datos de Entrada (1)'!$D$25/100),0)</f>
        <v>0</v>
      </c>
      <c r="N84" s="76">
        <f ca="1">ROUNDDOWN(N83*(1-'Datos de Entrada (1)'!$D$25/100),0)</f>
        <v>0</v>
      </c>
      <c r="O84" s="76">
        <f ca="1">ROUNDDOWN(O83*(1-'Datos de Entrada (1)'!$D$25/100),0)</f>
        <v>0</v>
      </c>
      <c r="P84" s="76">
        <f ca="1">ROUNDDOWN(P83*(1-'Datos de Entrada (1)'!$D$25/100),0)</f>
        <v>1140</v>
      </c>
      <c r="Q84" s="76">
        <f ca="1">ROUNDDOWN(Q83*(1-'Datos de Entrada (1)'!$D$25/100),0)</f>
        <v>1330</v>
      </c>
      <c r="R84" s="76">
        <f ca="1">ROUNDDOWN(R83*(1-'Datos de Entrada (1)'!$D$25/100),0)</f>
        <v>1330</v>
      </c>
      <c r="S84" s="76">
        <f ca="1">ROUNDDOWN(S83*(1-'Datos de Entrada (1)'!$D$25/100),0)</f>
        <v>1900</v>
      </c>
      <c r="T84" s="76">
        <f ca="1">ROUNDDOWN(T83*(1-'Datos de Entrada (1)'!$D$25/100),0)</f>
        <v>285</v>
      </c>
      <c r="U84" s="76">
        <f ca="1">ROUNDDOWN(U83*(1-'Datos de Entrada (1)'!$D$25/100),0)</f>
        <v>0</v>
      </c>
      <c r="V84" s="74"/>
    </row>
    <row r="85" spans="1:22">
      <c r="A85" s="70" t="s">
        <v>49</v>
      </c>
      <c r="B85" s="78">
        <f ca="1">OFFSET(B84,0,'Datos de Entrada (1)'!$C$25)</f>
        <v>0</v>
      </c>
      <c r="C85" s="78">
        <f ca="1">OFFSET(C84,0,'Datos de Entrada (1)'!$C$25)</f>
        <v>0</v>
      </c>
      <c r="D85" s="78">
        <f ca="1">OFFSET(D84,0,'Datos de Entrada (1)'!$C$25)</f>
        <v>0</v>
      </c>
      <c r="E85" s="78">
        <f ca="1">OFFSET(E84,0,'Datos de Entrada (1)'!$C$25)</f>
        <v>0</v>
      </c>
      <c r="F85" s="78">
        <f ca="1">OFFSET(F84,0,'Datos de Entrada (1)'!$C$25)</f>
        <v>0</v>
      </c>
      <c r="G85" s="78">
        <f ca="1">OFFSET(G84,0,'Datos de Entrada (1)'!$C$25)</f>
        <v>0</v>
      </c>
      <c r="H85" s="78">
        <f ca="1">OFFSET(H84,0,'Datos de Entrada (1)'!$C$25)</f>
        <v>0</v>
      </c>
      <c r="I85" s="78">
        <f ca="1">OFFSET(I84,0,'Datos de Entrada (1)'!$C$25)</f>
        <v>0</v>
      </c>
      <c r="J85" s="78">
        <f ca="1">OFFSET(J84,0,'Datos de Entrada (1)'!$C$25)</f>
        <v>0</v>
      </c>
      <c r="K85" s="78">
        <f ca="1">OFFSET(K84,0,'Datos de Entrada (1)'!$C$25)</f>
        <v>0</v>
      </c>
      <c r="L85" s="78">
        <f ca="1">OFFSET(L84,0,'Datos de Entrada (1)'!$C$25)</f>
        <v>0</v>
      </c>
      <c r="M85" s="78">
        <f ca="1">OFFSET(M84,0,'Datos de Entrada (1)'!$C$25)</f>
        <v>0</v>
      </c>
      <c r="N85" s="78">
        <f ca="1">OFFSET(N84,0,'Datos de Entrada (1)'!$C$25)</f>
        <v>0</v>
      </c>
      <c r="O85" s="78">
        <f ca="1">OFFSET(O84,0,'Datos de Entrada (1)'!$C$25)</f>
        <v>1140</v>
      </c>
      <c r="P85" s="78">
        <f ca="1">OFFSET(P84,0,'Datos de Entrada (1)'!$C$25)</f>
        <v>1330</v>
      </c>
      <c r="Q85" s="78">
        <f ca="1">OFFSET(Q84,0,'Datos de Entrada (1)'!$C$25)</f>
        <v>1330</v>
      </c>
      <c r="R85" s="78">
        <f ca="1">OFFSET(R84,0,'Datos de Entrada (1)'!$C$25)</f>
        <v>1900</v>
      </c>
      <c r="S85" s="78">
        <f ca="1">OFFSET(S84,0,'Datos de Entrada (1)'!$C$25)</f>
        <v>285</v>
      </c>
      <c r="T85" s="78">
        <f ca="1">OFFSET(T84,0,'Datos de Entrada (1)'!$C$25)</f>
        <v>0</v>
      </c>
      <c r="U85" s="78">
        <f ca="1">OFFSET(U84,0,'Datos de Entrada (1)'!$C$25)</f>
        <v>0</v>
      </c>
      <c r="V85" s="75" t="s">
        <v>50</v>
      </c>
    </row>
    <row r="86" spans="1:22">
      <c r="A86" s="68" t="s">
        <v>58</v>
      </c>
      <c r="B86" s="71">
        <v>1</v>
      </c>
      <c r="C86" s="71">
        <v>2</v>
      </c>
      <c r="D86" s="71">
        <v>3</v>
      </c>
      <c r="E86" s="71">
        <v>4</v>
      </c>
      <c r="F86" s="71">
        <v>5</v>
      </c>
      <c r="G86" s="71">
        <v>6</v>
      </c>
      <c r="H86" s="71">
        <v>7</v>
      </c>
      <c r="I86" s="71">
        <v>8</v>
      </c>
      <c r="J86" s="71">
        <v>9</v>
      </c>
      <c r="K86" s="71">
        <v>10</v>
      </c>
      <c r="L86" s="71">
        <v>11</v>
      </c>
      <c r="M86" s="71">
        <v>12</v>
      </c>
      <c r="N86" s="71">
        <v>13</v>
      </c>
      <c r="O86" s="71">
        <v>14</v>
      </c>
      <c r="P86" s="71">
        <v>15</v>
      </c>
      <c r="Q86" s="71">
        <v>16</v>
      </c>
      <c r="R86" s="71">
        <v>17</v>
      </c>
      <c r="S86" s="71">
        <v>18</v>
      </c>
      <c r="T86" s="71">
        <v>19</v>
      </c>
      <c r="U86" s="72">
        <v>20</v>
      </c>
      <c r="V86" s="73" t="s">
        <v>16</v>
      </c>
    </row>
    <row r="87" spans="1:22">
      <c r="A87" s="69" t="s">
        <v>43</v>
      </c>
      <c r="B87" s="76">
        <f ca="1">'LANZ PP'!B61*'Datos de Entrada (2)'!$I$21</f>
        <v>0</v>
      </c>
      <c r="C87" s="76">
        <f ca="1">'LANZ PP'!C61*'Datos de Entrada (2)'!$I$21</f>
        <v>0</v>
      </c>
      <c r="D87" s="76">
        <f ca="1">'LANZ PP'!D61*'Datos de Entrada (2)'!$I$21</f>
        <v>0</v>
      </c>
      <c r="E87" s="76">
        <f ca="1">'LANZ PP'!E61*'Datos de Entrada (2)'!$I$21</f>
        <v>0</v>
      </c>
      <c r="F87" s="76">
        <f ca="1">'LANZ PP'!F61*'Datos de Entrada (2)'!$I$21</f>
        <v>0</v>
      </c>
      <c r="G87" s="76">
        <f ca="1">'LANZ PP'!G61*'Datos de Entrada (2)'!$I$21</f>
        <v>0</v>
      </c>
      <c r="H87" s="76">
        <f ca="1">'LANZ PP'!H61*'Datos de Entrada (2)'!$I$21</f>
        <v>0</v>
      </c>
      <c r="I87" s="76">
        <f ca="1">'LANZ PP'!I61*'Datos de Entrada (2)'!$I$21</f>
        <v>0</v>
      </c>
      <c r="J87" s="76">
        <f ca="1">'LANZ PP'!J61*'Datos de Entrada (2)'!$I$21</f>
        <v>0</v>
      </c>
      <c r="K87" s="76">
        <f ca="1">'LANZ PP'!K61*'Datos de Entrada (2)'!$I$21</f>
        <v>0</v>
      </c>
      <c r="L87" s="76">
        <f ca="1">'LANZ PP'!L61*'Datos de Entrada (2)'!$I$21</f>
        <v>0</v>
      </c>
      <c r="M87" s="76">
        <f ca="1">'LANZ PP'!M61*'Datos de Entrada (2)'!$I$21</f>
        <v>0</v>
      </c>
      <c r="N87" s="76">
        <f ca="1">'LANZ PP'!N61*'Datos de Entrada (2)'!$I$21</f>
        <v>0</v>
      </c>
      <c r="O87" s="76">
        <f ca="1">'LANZ PP'!O61*'Datos de Entrada (2)'!$I$21</f>
        <v>0</v>
      </c>
      <c r="P87" s="76">
        <f ca="1">'LANZ PP'!P61*'Datos de Entrada (2)'!$I$21</f>
        <v>810</v>
      </c>
      <c r="Q87" s="76">
        <f ca="1">'LANZ PP'!Q61*'Datos de Entrada (2)'!$I$21</f>
        <v>810</v>
      </c>
      <c r="R87" s="76">
        <f ca="1">'LANZ PP'!R61*'Datos de Entrada (2)'!$I$21</f>
        <v>810</v>
      </c>
      <c r="S87" s="76">
        <f ca="1">'LANZ PP'!S61*'Datos de Entrada (2)'!$I$21</f>
        <v>1080</v>
      </c>
      <c r="T87" s="76">
        <f ca="1">'LANZ PP'!T61*'Datos de Entrada (2)'!$I$21</f>
        <v>0</v>
      </c>
      <c r="U87" s="76">
        <f ca="1">'LANZ PP'!U61*'Datos de Entrada (2)'!$I$21</f>
        <v>0</v>
      </c>
      <c r="V87" s="74" t="s">
        <v>43</v>
      </c>
    </row>
    <row r="88" spans="1:22">
      <c r="A88" s="69" t="s">
        <v>44</v>
      </c>
      <c r="B88" s="77">
        <f>'Datos de Entrada (1)'!$E$26</f>
        <v>100</v>
      </c>
      <c r="C88" s="76">
        <f ca="1">B88+B89-B87</f>
        <v>100</v>
      </c>
      <c r="D88" s="76">
        <f t="shared" ref="D88" ca="1" si="90">C88+C89-C87</f>
        <v>100</v>
      </c>
      <c r="E88" s="76">
        <f t="shared" ref="E88" ca="1" si="91">D88+D89-D87</f>
        <v>100</v>
      </c>
      <c r="F88" s="76">
        <f t="shared" ref="F88" ca="1" si="92">E88+E89-E87</f>
        <v>100</v>
      </c>
      <c r="G88" s="76">
        <f t="shared" ref="G88" ca="1" si="93">F88+F89-F87</f>
        <v>100</v>
      </c>
      <c r="H88" s="76">
        <f t="shared" ref="H88" ca="1" si="94">G88+G89-G87</f>
        <v>100</v>
      </c>
      <c r="I88" s="76">
        <f t="shared" ref="I88" ca="1" si="95">H88+H89-H87</f>
        <v>100</v>
      </c>
      <c r="J88" s="76">
        <f t="shared" ref="J88" ca="1" si="96">I88+I89-I87</f>
        <v>100</v>
      </c>
      <c r="K88" s="76">
        <f t="shared" ref="K88" ca="1" si="97">J88+J89-J87</f>
        <v>100</v>
      </c>
      <c r="L88" s="76">
        <f t="shared" ref="L88" ca="1" si="98">K88+K89-K87</f>
        <v>100</v>
      </c>
      <c r="M88" s="76">
        <f t="shared" ref="M88" ca="1" si="99">L88+L89-L87</f>
        <v>100</v>
      </c>
      <c r="N88" s="76">
        <f t="shared" ref="N88" ca="1" si="100">M88+M89-M87</f>
        <v>100</v>
      </c>
      <c r="O88" s="76">
        <f t="shared" ref="O88" ca="1" si="101">N88+N89-N87</f>
        <v>100</v>
      </c>
      <c r="P88" s="76">
        <f t="shared" ref="P88" ca="1" si="102">O88+O89-O87</f>
        <v>100</v>
      </c>
      <c r="Q88" s="76">
        <f ca="1">P88+P89-P87</f>
        <v>75</v>
      </c>
      <c r="R88" s="76">
        <f ca="1">Q88+Q89-Q87</f>
        <v>75</v>
      </c>
      <c r="S88" s="76">
        <f ca="1">R88+R89-R87</f>
        <v>75</v>
      </c>
      <c r="T88" s="76">
        <f ca="1">S88+S89-S87</f>
        <v>75</v>
      </c>
      <c r="U88" s="76">
        <f ca="1">T88+T89-T87</f>
        <v>75</v>
      </c>
      <c r="V88" s="74" t="s">
        <v>44</v>
      </c>
    </row>
    <row r="89" spans="1:22">
      <c r="A89" s="69" t="s">
        <v>45</v>
      </c>
      <c r="B89" s="76">
        <f ca="1">MAX(B87+'Datos de Entrada (1)'!$B$26-B88,0)</f>
        <v>0</v>
      </c>
      <c r="C89" s="76">
        <f ca="1">MAX(C87+'Datos de Entrada (1)'!$B$26-C88,0)</f>
        <v>0</v>
      </c>
      <c r="D89" s="76">
        <f ca="1">MAX(D87+'Datos de Entrada (1)'!$B$26-D88,0)</f>
        <v>0</v>
      </c>
      <c r="E89" s="76">
        <f ca="1">MAX(E87+'Datos de Entrada (1)'!$B$26-E88,0)</f>
        <v>0</v>
      </c>
      <c r="F89" s="76">
        <f ca="1">MAX(F87+'Datos de Entrada (1)'!$B$26-F88,0)</f>
        <v>0</v>
      </c>
      <c r="G89" s="76">
        <f ca="1">MAX(G87+'Datos de Entrada (1)'!$B$26-G88,0)</f>
        <v>0</v>
      </c>
      <c r="H89" s="76">
        <f ca="1">MAX(H87+'Datos de Entrada (1)'!$B$26-H88,0)</f>
        <v>0</v>
      </c>
      <c r="I89" s="76">
        <f ca="1">MAX(I87+'Datos de Entrada (1)'!$B$26-I88,0)</f>
        <v>0</v>
      </c>
      <c r="J89" s="76">
        <f ca="1">MAX(J87+'Datos de Entrada (1)'!$B$26-J88,0)</f>
        <v>0</v>
      </c>
      <c r="K89" s="76">
        <f ca="1">MAX(K87+'Datos de Entrada (1)'!$B$26-K88,0)</f>
        <v>0</v>
      </c>
      <c r="L89" s="76">
        <f ca="1">MAX(L87+'Datos de Entrada (1)'!$B$26-L88,0)</f>
        <v>0</v>
      </c>
      <c r="M89" s="76">
        <f ca="1">MAX(M87+'Datos de Entrada (1)'!$B$26-M88,0)</f>
        <v>0</v>
      </c>
      <c r="N89" s="76">
        <f ca="1">MAX(N87+'Datos de Entrada (1)'!$B$26-N88,0)</f>
        <v>0</v>
      </c>
      <c r="O89" s="76">
        <f ca="1">MAX(O87+'Datos de Entrada (1)'!$B$26-O88,0)</f>
        <v>0</v>
      </c>
      <c r="P89" s="76">
        <f ca="1">MAX(P87+'Datos de Entrada (1)'!$B$26-P88,0)</f>
        <v>785</v>
      </c>
      <c r="Q89" s="76">
        <f ca="1">MAX(Q87+'Datos de Entrada (1)'!$B$26-Q88,0)</f>
        <v>810</v>
      </c>
      <c r="R89" s="76">
        <f ca="1">MAX(R87+'Datos de Entrada (1)'!$B$26-R88,0)</f>
        <v>810</v>
      </c>
      <c r="S89" s="76">
        <f ca="1">MAX(S87+'Datos de Entrada (1)'!$B$26-S88,0)</f>
        <v>1080</v>
      </c>
      <c r="T89" s="76">
        <f ca="1">MAX(T87+'Datos de Entrada (1)'!$B$26-T88,0)</f>
        <v>0</v>
      </c>
      <c r="U89" s="76">
        <f ca="1">MAX(U87+'Datos de Entrada (1)'!$B$26-U88,0)</f>
        <v>0</v>
      </c>
      <c r="V89" s="74" t="s">
        <v>45</v>
      </c>
    </row>
    <row r="90" spans="1:22">
      <c r="A90" s="69" t="s">
        <v>46</v>
      </c>
      <c r="B90" s="76">
        <f ca="1">ROUNDUP(B89/(1-('Datos de Entrada (1)'!$D$26/100)),0)</f>
        <v>0</v>
      </c>
      <c r="C90" s="76">
        <f ca="1">ROUNDUP(C89/(1-('Datos de Entrada (1)'!$D$26/100)),0)</f>
        <v>0</v>
      </c>
      <c r="D90" s="76">
        <f ca="1">ROUNDUP(D89/(1-('Datos de Entrada (1)'!$D$26/100)),0)</f>
        <v>0</v>
      </c>
      <c r="E90" s="76">
        <f ca="1">ROUNDUP(E89/(1-('Datos de Entrada (1)'!$D$26/100)),0)</f>
        <v>0</v>
      </c>
      <c r="F90" s="76">
        <f ca="1">ROUNDUP(F89/(1-('Datos de Entrada (1)'!$D$26/100)),0)</f>
        <v>0</v>
      </c>
      <c r="G90" s="76">
        <f ca="1">ROUNDUP(G89/(1-('Datos de Entrada (1)'!$D$26/100)),0)</f>
        <v>0</v>
      </c>
      <c r="H90" s="76">
        <f ca="1">ROUNDUP(H89/(1-('Datos de Entrada (1)'!$D$26/100)),0)</f>
        <v>0</v>
      </c>
      <c r="I90" s="76">
        <f ca="1">ROUNDUP(I89/(1-('Datos de Entrada (1)'!$D$26/100)),0)</f>
        <v>0</v>
      </c>
      <c r="J90" s="76">
        <f ca="1">ROUNDUP(J89/(1-('Datos de Entrada (1)'!$D$26/100)),0)</f>
        <v>0</v>
      </c>
      <c r="K90" s="76">
        <f ca="1">ROUNDUP(K89/(1-('Datos de Entrada (1)'!$D$26/100)),0)</f>
        <v>0</v>
      </c>
      <c r="L90" s="76">
        <f ca="1">ROUNDUP(L89/(1-('Datos de Entrada (1)'!$D$26/100)),0)</f>
        <v>0</v>
      </c>
      <c r="M90" s="76">
        <f ca="1">ROUNDUP(M89/(1-('Datos de Entrada (1)'!$D$26/100)),0)</f>
        <v>0</v>
      </c>
      <c r="N90" s="76">
        <f ca="1">ROUNDUP(N89/(1-('Datos de Entrada (1)'!$D$26/100)),0)</f>
        <v>0</v>
      </c>
      <c r="O90" s="76">
        <f ca="1">ROUNDUP(O89/(1-('Datos de Entrada (1)'!$D$26/100)),0)</f>
        <v>0</v>
      </c>
      <c r="P90" s="76">
        <f ca="1">ROUNDUP(P89/(1-('Datos de Entrada (1)'!$D$26/100)),0)</f>
        <v>924</v>
      </c>
      <c r="Q90" s="76">
        <f ca="1">ROUNDUP(Q89/(1-('Datos de Entrada (1)'!$D$26/100)),0)</f>
        <v>953</v>
      </c>
      <c r="R90" s="76">
        <f ca="1">ROUNDUP(R89/(1-('Datos de Entrada (1)'!$D$26/100)),0)</f>
        <v>953</v>
      </c>
      <c r="S90" s="76">
        <f ca="1">ROUNDUP(S89/(1-('Datos de Entrada (1)'!$D$26/100)),0)</f>
        <v>1271</v>
      </c>
      <c r="T90" s="76">
        <f ca="1">ROUNDUP(T89/(1-('Datos de Entrada (1)'!$D$26/100)),0)</f>
        <v>0</v>
      </c>
      <c r="U90" s="76">
        <f ca="1">ROUNDUP(U89/(1-('Datos de Entrada (1)'!$D$26/100)),0)</f>
        <v>0</v>
      </c>
      <c r="V90" s="74" t="s">
        <v>46</v>
      </c>
    </row>
    <row r="91" spans="1:22">
      <c r="A91" s="69" t="s">
        <v>47</v>
      </c>
      <c r="B91" s="76">
        <f ca="1">CEILING(B90,'Datos de Entrada (1)'!$F$26)</f>
        <v>0</v>
      </c>
      <c r="C91" s="76">
        <f ca="1">CEILING(C90,'Datos de Entrada (1)'!$F$26)</f>
        <v>0</v>
      </c>
      <c r="D91" s="76">
        <f ca="1">CEILING(D90,'Datos de Entrada (1)'!$F$26)</f>
        <v>0</v>
      </c>
      <c r="E91" s="76">
        <f ca="1">CEILING(E90,'Datos de Entrada (1)'!$F$26)</f>
        <v>0</v>
      </c>
      <c r="F91" s="76">
        <f ca="1">CEILING(F90,'Datos de Entrada (1)'!$F$26)</f>
        <v>0</v>
      </c>
      <c r="G91" s="76">
        <f ca="1">CEILING(G90,'Datos de Entrada (1)'!$F$26)</f>
        <v>0</v>
      </c>
      <c r="H91" s="76">
        <f ca="1">CEILING(H90,'Datos de Entrada (1)'!$F$26)</f>
        <v>0</v>
      </c>
      <c r="I91" s="76">
        <f ca="1">CEILING(I90,'Datos de Entrada (1)'!$F$26)</f>
        <v>0</v>
      </c>
      <c r="J91" s="76">
        <f ca="1">CEILING(J90,'Datos de Entrada (1)'!$F$26)</f>
        <v>0</v>
      </c>
      <c r="K91" s="76">
        <f ca="1">CEILING(K90,'Datos de Entrada (1)'!$F$26)</f>
        <v>0</v>
      </c>
      <c r="L91" s="76">
        <f ca="1">CEILING(L90,'Datos de Entrada (1)'!$F$26)</f>
        <v>0</v>
      </c>
      <c r="M91" s="76">
        <f ca="1">CEILING(M90,'Datos de Entrada (1)'!$F$26)</f>
        <v>0</v>
      </c>
      <c r="N91" s="76">
        <f ca="1">CEILING(N90,'Datos de Entrada (1)'!$F$26)</f>
        <v>0</v>
      </c>
      <c r="O91" s="76">
        <f ca="1">CEILING(O90,'Datos de Entrada (1)'!$F$26)</f>
        <v>0</v>
      </c>
      <c r="P91" s="76">
        <f ca="1">CEILING(P90,'Datos de Entrada (1)'!$F$26)</f>
        <v>975</v>
      </c>
      <c r="Q91" s="76">
        <f ca="1">CEILING(Q90,'Datos de Entrada (1)'!$F$26)</f>
        <v>975</v>
      </c>
      <c r="R91" s="76">
        <f ca="1">CEILING(R90,'Datos de Entrada (1)'!$F$26)</f>
        <v>975</v>
      </c>
      <c r="S91" s="76">
        <f ca="1">CEILING(S90,'Datos de Entrada (1)'!$F$26)</f>
        <v>1275</v>
      </c>
      <c r="T91" s="76">
        <f ca="1">CEILING(T90,'Datos de Entrada (1)'!$F$26)</f>
        <v>0</v>
      </c>
      <c r="U91" s="76">
        <f ca="1">CEILING(U90,'Datos de Entrada (1)'!$F$26)</f>
        <v>0</v>
      </c>
      <c r="V91" s="74" t="s">
        <v>47</v>
      </c>
    </row>
    <row r="92" spans="1:22">
      <c r="A92" s="69" t="s">
        <v>48</v>
      </c>
      <c r="B92" s="76">
        <f ca="1">ROUNDDOWN(B91*(1-'Datos de Entrada (1)'!$D$26/100),0)</f>
        <v>0</v>
      </c>
      <c r="C92" s="76">
        <f ca="1">ROUNDDOWN(C91*(1-'Datos de Entrada (1)'!$D$26/100),0)</f>
        <v>0</v>
      </c>
      <c r="D92" s="76">
        <f ca="1">ROUNDDOWN(D91*(1-'Datos de Entrada (1)'!$D$26/100),0)</f>
        <v>0</v>
      </c>
      <c r="E92" s="76">
        <f ca="1">ROUNDDOWN(E91*(1-'Datos de Entrada (1)'!$D$26/100),0)</f>
        <v>0</v>
      </c>
      <c r="F92" s="76">
        <f ca="1">ROUNDDOWN(F91*(1-'Datos de Entrada (1)'!$D$26/100),0)</f>
        <v>0</v>
      </c>
      <c r="G92" s="76">
        <f ca="1">ROUNDDOWN(G91*(1-'Datos de Entrada (1)'!$D$26/100),0)</f>
        <v>0</v>
      </c>
      <c r="H92" s="76">
        <f ca="1">ROUNDDOWN(H91*(1-'Datos de Entrada (1)'!$D$26/100),0)</f>
        <v>0</v>
      </c>
      <c r="I92" s="76">
        <f ca="1">ROUNDDOWN(I91*(1-'Datos de Entrada (1)'!$D$26/100),0)</f>
        <v>0</v>
      </c>
      <c r="J92" s="76">
        <f ca="1">ROUNDDOWN(J91*(1-'Datos de Entrada (1)'!$D$26/100),0)</f>
        <v>0</v>
      </c>
      <c r="K92" s="76">
        <f ca="1">ROUNDDOWN(K91*(1-'Datos de Entrada (1)'!$D$26/100),0)</f>
        <v>0</v>
      </c>
      <c r="L92" s="76">
        <f ca="1">ROUNDDOWN(L91*(1-'Datos de Entrada (1)'!$D$26/100),0)</f>
        <v>0</v>
      </c>
      <c r="M92" s="76">
        <f ca="1">ROUNDDOWN(M91*(1-'Datos de Entrada (1)'!$D$26/100),0)</f>
        <v>0</v>
      </c>
      <c r="N92" s="76">
        <f ca="1">ROUNDDOWN(N91*(1-'Datos de Entrada (1)'!$D$26/100),0)</f>
        <v>0</v>
      </c>
      <c r="O92" s="76">
        <f ca="1">ROUNDDOWN(O91*(1-'Datos de Entrada (1)'!$D$26/100),0)</f>
        <v>0</v>
      </c>
      <c r="P92" s="76">
        <f ca="1">ROUNDDOWN(P91*(1-'Datos de Entrada (1)'!$D$26/100),0)</f>
        <v>828</v>
      </c>
      <c r="Q92" s="76">
        <f ca="1">ROUNDDOWN(Q91*(1-'Datos de Entrada (1)'!$D$26/100),0)</f>
        <v>828</v>
      </c>
      <c r="R92" s="76">
        <f ca="1">ROUNDDOWN(R91*(1-'Datos de Entrada (1)'!$D$26/100),0)</f>
        <v>828</v>
      </c>
      <c r="S92" s="76">
        <f ca="1">ROUNDDOWN(S91*(1-'Datos de Entrada (1)'!$D$26/100),0)</f>
        <v>1083</v>
      </c>
      <c r="T92" s="76">
        <f ca="1">ROUNDDOWN(T91*(1-'Datos de Entrada (1)'!$D$26/100),0)</f>
        <v>0</v>
      </c>
      <c r="U92" s="76">
        <f ca="1">ROUNDDOWN(U91*(1-'Datos de Entrada (1)'!$D$26/100),0)</f>
        <v>0</v>
      </c>
      <c r="V92" s="74"/>
    </row>
    <row r="93" spans="1:22">
      <c r="A93" s="70" t="s">
        <v>49</v>
      </c>
      <c r="B93" s="78">
        <f ca="1">OFFSET(B92,0,'Datos de Entrada (1)'!$C$26)</f>
        <v>0</v>
      </c>
      <c r="C93" s="78">
        <f ca="1">OFFSET(C92,0,'Datos de Entrada (1)'!$C$26)</f>
        <v>0</v>
      </c>
      <c r="D93" s="78">
        <f ca="1">OFFSET(D92,0,'Datos de Entrada (1)'!$C$26)</f>
        <v>0</v>
      </c>
      <c r="E93" s="78">
        <f ca="1">OFFSET(E92,0,'Datos de Entrada (1)'!$C$26)</f>
        <v>0</v>
      </c>
      <c r="F93" s="78">
        <f ca="1">OFFSET(F92,0,'Datos de Entrada (1)'!$C$26)</f>
        <v>0</v>
      </c>
      <c r="G93" s="78">
        <f ca="1">OFFSET(G92,0,'Datos de Entrada (1)'!$C$26)</f>
        <v>0</v>
      </c>
      <c r="H93" s="78">
        <f ca="1">OFFSET(H92,0,'Datos de Entrada (1)'!$C$26)</f>
        <v>0</v>
      </c>
      <c r="I93" s="78">
        <f ca="1">OFFSET(I92,0,'Datos de Entrada (1)'!$C$26)</f>
        <v>0</v>
      </c>
      <c r="J93" s="78">
        <f ca="1">OFFSET(J92,0,'Datos de Entrada (1)'!$C$26)</f>
        <v>0</v>
      </c>
      <c r="K93" s="78">
        <f ca="1">OFFSET(K92,0,'Datos de Entrada (1)'!$C$26)</f>
        <v>0</v>
      </c>
      <c r="L93" s="78">
        <f ca="1">OFFSET(L92,0,'Datos de Entrada (1)'!$C$26)</f>
        <v>0</v>
      </c>
      <c r="M93" s="78">
        <f ca="1">OFFSET(M92,0,'Datos de Entrada (1)'!$C$26)</f>
        <v>0</v>
      </c>
      <c r="N93" s="78">
        <f ca="1">OFFSET(N92,0,'Datos de Entrada (1)'!$C$26)</f>
        <v>0</v>
      </c>
      <c r="O93" s="78">
        <f ca="1">OFFSET(O92,0,'Datos de Entrada (1)'!$C$26)</f>
        <v>828</v>
      </c>
      <c r="P93" s="78">
        <f ca="1">OFFSET(P92,0,'Datos de Entrada (1)'!$C$26)</f>
        <v>828</v>
      </c>
      <c r="Q93" s="78">
        <f ca="1">OFFSET(Q92,0,'Datos de Entrada (1)'!$C$26)</f>
        <v>828</v>
      </c>
      <c r="R93" s="78">
        <f ca="1">OFFSET(R92,0,'Datos de Entrada (1)'!$C$26)</f>
        <v>1083</v>
      </c>
      <c r="S93" s="78">
        <f ca="1">OFFSET(S92,0,'Datos de Entrada (1)'!$C$26)</f>
        <v>0</v>
      </c>
      <c r="T93" s="78">
        <f ca="1">OFFSET(T92,0,'Datos de Entrada (1)'!$C$26)</f>
        <v>0</v>
      </c>
      <c r="U93" s="78">
        <f ca="1">OFFSET(U92,0,'Datos de Entrada (1)'!$C$26)</f>
        <v>0</v>
      </c>
      <c r="V93" s="75" t="s">
        <v>50</v>
      </c>
    </row>
    <row r="94" spans="1:22">
      <c r="A94" s="79" t="s">
        <v>59</v>
      </c>
      <c r="B94" s="82">
        <v>1</v>
      </c>
      <c r="C94" s="82">
        <v>2</v>
      </c>
      <c r="D94" s="82">
        <v>3</v>
      </c>
      <c r="E94" s="82">
        <v>4</v>
      </c>
      <c r="F94" s="82">
        <v>5</v>
      </c>
      <c r="G94" s="82">
        <v>6</v>
      </c>
      <c r="H94" s="82">
        <v>7</v>
      </c>
      <c r="I94" s="82">
        <v>8</v>
      </c>
      <c r="J94" s="82">
        <v>9</v>
      </c>
      <c r="K94" s="82">
        <v>10</v>
      </c>
      <c r="L94" s="82">
        <v>11</v>
      </c>
      <c r="M94" s="82">
        <v>12</v>
      </c>
      <c r="N94" s="82">
        <v>13</v>
      </c>
      <c r="O94" s="82">
        <v>14</v>
      </c>
      <c r="P94" s="82">
        <v>15</v>
      </c>
      <c r="Q94" s="82">
        <v>16</v>
      </c>
      <c r="R94" s="82">
        <v>17</v>
      </c>
      <c r="S94" s="82">
        <v>18</v>
      </c>
      <c r="T94" s="82">
        <v>19</v>
      </c>
      <c r="U94" s="83">
        <v>20</v>
      </c>
      <c r="V94" s="84" t="s">
        <v>16</v>
      </c>
    </row>
    <row r="95" spans="1:22">
      <c r="A95" s="80" t="s">
        <v>43</v>
      </c>
      <c r="B95" s="87">
        <f ca="1">'LANZ PP'!B53*'Datos de Entrada (2)'!$D$24+'LANZ PP'!B93*'Datos de Entrada (2)'!$I$24</f>
        <v>0</v>
      </c>
      <c r="C95" s="87">
        <f ca="1">'LANZ PP'!C53*'Datos de Entrada (2)'!$D$24+'LANZ PP'!C93*'Datos de Entrada (2)'!$I$24</f>
        <v>0</v>
      </c>
      <c r="D95" s="87">
        <f ca="1">'LANZ PP'!D53*'Datos de Entrada (2)'!$D$24+'LANZ PP'!D93*'Datos de Entrada (2)'!$I$24</f>
        <v>0</v>
      </c>
      <c r="E95" s="87">
        <f ca="1">'LANZ PP'!E53*'Datos de Entrada (2)'!$D$24+'LANZ PP'!E93*'Datos de Entrada (2)'!$I$24</f>
        <v>0</v>
      </c>
      <c r="F95" s="87">
        <f ca="1">'LANZ PP'!F53*'Datos de Entrada (2)'!$D$24+'LANZ PP'!F93*'Datos de Entrada (2)'!$I$24</f>
        <v>0</v>
      </c>
      <c r="G95" s="87">
        <f ca="1">'LANZ PP'!G53*'Datos de Entrada (2)'!$D$24+'LANZ PP'!G93*'Datos de Entrada (2)'!$I$24</f>
        <v>0</v>
      </c>
      <c r="H95" s="87">
        <f ca="1">'LANZ PP'!H53*'Datos de Entrada (2)'!$D$24+'LANZ PP'!H93*'Datos de Entrada (2)'!$I$24</f>
        <v>0</v>
      </c>
      <c r="I95" s="87">
        <f ca="1">'LANZ PP'!I53*'Datos de Entrada (2)'!$D$24+'LANZ PP'!I93*'Datos de Entrada (2)'!$I$24</f>
        <v>0</v>
      </c>
      <c r="J95" s="87">
        <f ca="1">'LANZ PP'!J53*'Datos de Entrada (2)'!$D$24+'LANZ PP'!J93*'Datos de Entrada (2)'!$I$24</f>
        <v>0</v>
      </c>
      <c r="K95" s="87">
        <f ca="1">'LANZ PP'!K53*'Datos de Entrada (2)'!$D$24+'LANZ PP'!K93*'Datos de Entrada (2)'!$I$24</f>
        <v>0</v>
      </c>
      <c r="L95" s="87">
        <f ca="1">'LANZ PP'!L53*'Datos de Entrada (2)'!$D$24+'LANZ PP'!L93*'Datos de Entrada (2)'!$I$24</f>
        <v>0</v>
      </c>
      <c r="M95" s="87">
        <f ca="1">'LANZ PP'!M53*'Datos de Entrada (2)'!$D$24+'LANZ PP'!M93*'Datos de Entrada (2)'!$I$24</f>
        <v>0</v>
      </c>
      <c r="N95" s="87">
        <f ca="1">'LANZ PP'!N53*'Datos de Entrada (2)'!$D$24+'LANZ PP'!N93*'Datos de Entrada (2)'!$I$24</f>
        <v>0</v>
      </c>
      <c r="O95" s="87">
        <f ca="1">'LANZ PP'!O53*'Datos de Entrada (2)'!$D$24+'LANZ PP'!O93*'Datos de Entrada (2)'!$I$24</f>
        <v>1588</v>
      </c>
      <c r="P95" s="87">
        <f ca="1">'LANZ PP'!P53*'Datos de Entrada (2)'!$D$24+'LANZ PP'!P93*'Datos de Entrada (2)'!$I$24</f>
        <v>1682</v>
      </c>
      <c r="Q95" s="87">
        <f ca="1">'LANZ PP'!Q53*'Datos de Entrada (2)'!$D$24+'LANZ PP'!Q93*'Datos de Entrada (2)'!$I$24</f>
        <v>1682</v>
      </c>
      <c r="R95" s="87">
        <f ca="1">'LANZ PP'!R53*'Datos de Entrada (2)'!$D$24+'LANZ PP'!R93*'Datos de Entrada (2)'!$I$24+'Datos de Entrada (1)'!B10</f>
        <v>2177</v>
      </c>
      <c r="S95" s="87">
        <f ca="1">'LANZ PP'!S53*'Datos de Entrada (2)'!$D$24+'LANZ PP'!S93*'Datos de Entrada (2)'!$I$24+'Datos de Entrada (1)'!C10</f>
        <v>25</v>
      </c>
      <c r="T95" s="87">
        <f ca="1">'LANZ PP'!T53*'Datos de Entrada (2)'!$D$24+'LANZ PP'!T93*'Datos de Entrada (2)'!$I$24+'Datos de Entrada (1)'!D10</f>
        <v>100</v>
      </c>
      <c r="U95" s="87">
        <f ca="1">'LANZ PP'!U53*'Datos de Entrada (2)'!$D$24+'LANZ PP'!U93*'Datos de Entrada (2)'!$I$24+'Datos de Entrada (1)'!E10</f>
        <v>10</v>
      </c>
      <c r="V95" s="85" t="s">
        <v>43</v>
      </c>
    </row>
    <row r="96" spans="1:22">
      <c r="A96" s="80" t="s">
        <v>44</v>
      </c>
      <c r="B96" s="88">
        <f>'Datos de Entrada (1)'!$E$27</f>
        <v>10</v>
      </c>
      <c r="C96" s="87">
        <f ca="1">B96+B97-B95</f>
        <v>50</v>
      </c>
      <c r="D96" s="87">
        <f t="shared" ref="D96" ca="1" si="103">C96+C97-C95</f>
        <v>50</v>
      </c>
      <c r="E96" s="87">
        <f t="shared" ref="E96" ca="1" si="104">D96+D97-D95</f>
        <v>50</v>
      </c>
      <c r="F96" s="87">
        <f t="shared" ref="F96" ca="1" si="105">E96+E97-E95</f>
        <v>50</v>
      </c>
      <c r="G96" s="87">
        <f t="shared" ref="G96" ca="1" si="106">F96+F97-F95</f>
        <v>50</v>
      </c>
      <c r="H96" s="87">
        <f ca="1">G96+G97-G95</f>
        <v>50</v>
      </c>
      <c r="I96" s="87">
        <f t="shared" ref="I96" ca="1" si="107">H96+H97-H95</f>
        <v>50</v>
      </c>
      <c r="J96" s="87">
        <f t="shared" ref="J96" ca="1" si="108">I96+I97-I95</f>
        <v>50</v>
      </c>
      <c r="K96" s="87">
        <f t="shared" ref="K96" ca="1" si="109">J96+J97-J95</f>
        <v>50</v>
      </c>
      <c r="L96" s="87">
        <f t="shared" ref="L96" ca="1" si="110">K96+K97-K95</f>
        <v>50</v>
      </c>
      <c r="M96" s="87">
        <f t="shared" ref="M96" ca="1" si="111">L96+L97-L95</f>
        <v>50</v>
      </c>
      <c r="N96" s="87">
        <f t="shared" ref="N96" ca="1" si="112">M96+M97-M95</f>
        <v>50</v>
      </c>
      <c r="O96" s="87">
        <f t="shared" ref="O96" ca="1" si="113">N96+N97-N95</f>
        <v>50</v>
      </c>
      <c r="P96" s="87">
        <f t="shared" ref="P96" ca="1" si="114">O96+O97-O95</f>
        <v>50</v>
      </c>
      <c r="Q96" s="87">
        <f ca="1">P96+P97-P95</f>
        <v>50</v>
      </c>
      <c r="R96" s="87">
        <f ca="1">Q96+Q97-Q95</f>
        <v>50</v>
      </c>
      <c r="S96" s="87">
        <f ca="1">R96+R97-R95</f>
        <v>50</v>
      </c>
      <c r="T96" s="87">
        <f ca="1">S96+S97-S95</f>
        <v>50</v>
      </c>
      <c r="U96" s="87">
        <f ca="1">T96+T97-T95</f>
        <v>50</v>
      </c>
      <c r="V96" s="85" t="s">
        <v>44</v>
      </c>
    </row>
    <row r="97" spans="1:22">
      <c r="A97" s="80" t="s">
        <v>45</v>
      </c>
      <c r="B97" s="87">
        <f ca="1">MAX(B95+'Datos de Entrada (1)'!$B$27-B96,0)</f>
        <v>40</v>
      </c>
      <c r="C97" s="87">
        <f ca="1">MAX(C95+'Datos de Entrada (1)'!$B$27-C96,0)</f>
        <v>0</v>
      </c>
      <c r="D97" s="87">
        <f ca="1">MAX(D95+'Datos de Entrada (1)'!$B$27-D96,0)</f>
        <v>0</v>
      </c>
      <c r="E97" s="87">
        <f ca="1">MAX(E95+'Datos de Entrada (1)'!$B$27-E96,0)</f>
        <v>0</v>
      </c>
      <c r="F97" s="87">
        <f ca="1">MAX(F95+'Datos de Entrada (1)'!$B$27-F96,0)</f>
        <v>0</v>
      </c>
      <c r="G97" s="87">
        <f ca="1">MAX(G95+'Datos de Entrada (1)'!$B$27-G96,0)</f>
        <v>0</v>
      </c>
      <c r="H97" s="87">
        <f ca="1">MAX(H95+'Datos de Entrada (1)'!$B$27-H96,0)</f>
        <v>0</v>
      </c>
      <c r="I97" s="87">
        <f ca="1">MAX(I95+'Datos de Entrada (1)'!$B$27-I96,0)</f>
        <v>0</v>
      </c>
      <c r="J97" s="87">
        <f ca="1">MAX(J95+'Datos de Entrada (1)'!$B$27-J96,0)</f>
        <v>0</v>
      </c>
      <c r="K97" s="87">
        <f ca="1">MAX(K95+'Datos de Entrada (1)'!$B$27-K96,0)</f>
        <v>0</v>
      </c>
      <c r="L97" s="87">
        <f ca="1">MAX(L95+'Datos de Entrada (1)'!$B$27-L96,0)</f>
        <v>0</v>
      </c>
      <c r="M97" s="87">
        <f ca="1">MAX(M95+'Datos de Entrada (1)'!$B$27-M96,0)</f>
        <v>0</v>
      </c>
      <c r="N97" s="87">
        <f ca="1">MAX(N95+'Datos de Entrada (1)'!$B$27-N96,0)</f>
        <v>0</v>
      </c>
      <c r="O97" s="87">
        <f ca="1">MAX(O95+'Datos de Entrada (1)'!$B$27-O96,0)</f>
        <v>1588</v>
      </c>
      <c r="P97" s="87">
        <f ca="1">MAX(P95+'Datos de Entrada (1)'!$B$27-P96,0)</f>
        <v>1682</v>
      </c>
      <c r="Q97" s="87">
        <f ca="1">MAX(Q95+'Datos de Entrada (1)'!$B$27-Q96,0)</f>
        <v>1682</v>
      </c>
      <c r="R97" s="87">
        <f ca="1">MAX(R95+'Datos de Entrada (1)'!$B$27-R96,0)</f>
        <v>2177</v>
      </c>
      <c r="S97" s="87">
        <f ca="1">MAX(S95+'Datos de Entrada (1)'!$B$27-S96,0)</f>
        <v>25</v>
      </c>
      <c r="T97" s="87">
        <f ca="1">MAX(T95+'Datos de Entrada (1)'!$B$27-T96,0)</f>
        <v>100</v>
      </c>
      <c r="U97" s="87">
        <f ca="1">MAX(U95+'Datos de Entrada (1)'!$B$27-U96,0)</f>
        <v>10</v>
      </c>
      <c r="V97" s="85" t="s">
        <v>45</v>
      </c>
    </row>
    <row r="98" spans="1:22">
      <c r="A98" s="80" t="s">
        <v>46</v>
      </c>
      <c r="B98" s="87">
        <f ca="1">ROUNDUP(B97/(1-('Datos de Entrada (1)'!$D$27/100)),0)</f>
        <v>43</v>
      </c>
      <c r="C98" s="87">
        <f ca="1">ROUNDUP(C97/(1-('Datos de Entrada (1)'!$D$27/100)),0)</f>
        <v>0</v>
      </c>
      <c r="D98" s="87">
        <f ca="1">ROUNDUP(D97/(1-('Datos de Entrada (1)'!$D$27/100)),0)</f>
        <v>0</v>
      </c>
      <c r="E98" s="87">
        <f ca="1">ROUNDUP(E97/(1-('Datos de Entrada (1)'!$D$27/100)),0)</f>
        <v>0</v>
      </c>
      <c r="F98" s="87">
        <f ca="1">ROUNDUP(F97/(1-('Datos de Entrada (1)'!$D$27/100)),0)</f>
        <v>0</v>
      </c>
      <c r="G98" s="87">
        <f ca="1">ROUNDUP(G97/(1-('Datos de Entrada (1)'!$D$27/100)),0)</f>
        <v>0</v>
      </c>
      <c r="H98" s="87">
        <f ca="1">ROUNDUP(H97/(1-('Datos de Entrada (1)'!$D$27/100)),0)</f>
        <v>0</v>
      </c>
      <c r="I98" s="87">
        <f ca="1">ROUNDUP(I97/(1-('Datos de Entrada (1)'!$D$27/100)),0)</f>
        <v>0</v>
      </c>
      <c r="J98" s="87">
        <f ca="1">ROUNDUP(J97/(1-('Datos de Entrada (1)'!$D$27/100)),0)</f>
        <v>0</v>
      </c>
      <c r="K98" s="87">
        <f ca="1">ROUNDUP(K97/(1-('Datos de Entrada (1)'!$D$27/100)),0)</f>
        <v>0</v>
      </c>
      <c r="L98" s="87">
        <f ca="1">ROUNDUP(L97/(1-('Datos de Entrada (1)'!$D$27/100)),0)</f>
        <v>0</v>
      </c>
      <c r="M98" s="87">
        <f ca="1">ROUNDUP(M97/(1-('Datos de Entrada (1)'!$D$27/100)),0)</f>
        <v>0</v>
      </c>
      <c r="N98" s="87">
        <f ca="1">ROUNDUP(N97/(1-('Datos de Entrada (1)'!$D$27/100)),0)</f>
        <v>0</v>
      </c>
      <c r="O98" s="87">
        <f ca="1">ROUNDUP(O97/(1-('Datos de Entrada (1)'!$D$27/100)),0)</f>
        <v>1672</v>
      </c>
      <c r="P98" s="87">
        <f ca="1">ROUNDUP(P97/(1-('Datos de Entrada (1)'!$D$27/100)),0)</f>
        <v>1771</v>
      </c>
      <c r="Q98" s="87">
        <f ca="1">ROUNDUP(Q97/(1-('Datos de Entrada (1)'!$D$27/100)),0)</f>
        <v>1771</v>
      </c>
      <c r="R98" s="87">
        <f ca="1">ROUNDUP(R97/(1-('Datos de Entrada (1)'!$D$27/100)),0)</f>
        <v>2292</v>
      </c>
      <c r="S98" s="87">
        <f ca="1">ROUNDUP(S97/(1-('Datos de Entrada (1)'!$D$27/100)),0)</f>
        <v>27</v>
      </c>
      <c r="T98" s="87">
        <f ca="1">ROUNDUP(T97/(1-('Datos de Entrada (1)'!$D$27/100)),0)</f>
        <v>106</v>
      </c>
      <c r="U98" s="87">
        <f ca="1">ROUNDUP(U97/(1-('Datos de Entrada (1)'!$D$27/100)),0)</f>
        <v>11</v>
      </c>
      <c r="V98" s="85" t="s">
        <v>46</v>
      </c>
    </row>
    <row r="99" spans="1:22">
      <c r="A99" s="80" t="s">
        <v>47</v>
      </c>
      <c r="B99" s="87">
        <f ca="1">CEILING(B98,'Datos de Entrada (1)'!$F$27)</f>
        <v>45</v>
      </c>
      <c r="C99" s="87">
        <f ca="1">CEILING(C98,'Datos de Entrada (1)'!$F$27)</f>
        <v>0</v>
      </c>
      <c r="D99" s="87">
        <f ca="1">CEILING(D98,'Datos de Entrada (1)'!$F$27)</f>
        <v>0</v>
      </c>
      <c r="E99" s="87">
        <f ca="1">CEILING(E98,'Datos de Entrada (1)'!$F$27)</f>
        <v>0</v>
      </c>
      <c r="F99" s="87">
        <f ca="1">CEILING(F98,'Datos de Entrada (1)'!$F$27)</f>
        <v>0</v>
      </c>
      <c r="G99" s="87">
        <f ca="1">CEILING(G98,'Datos de Entrada (1)'!$F$27)</f>
        <v>0</v>
      </c>
      <c r="H99" s="87">
        <f ca="1">CEILING(H98,'Datos de Entrada (1)'!$F$27)</f>
        <v>0</v>
      </c>
      <c r="I99" s="87">
        <f ca="1">CEILING(I98,'Datos de Entrada (1)'!$F$27)</f>
        <v>0</v>
      </c>
      <c r="J99" s="87">
        <f ca="1">CEILING(J98,'Datos de Entrada (1)'!$F$27)</f>
        <v>0</v>
      </c>
      <c r="K99" s="87">
        <f ca="1">CEILING(K98,'Datos de Entrada (1)'!$F$27)</f>
        <v>0</v>
      </c>
      <c r="L99" s="87">
        <f ca="1">CEILING(L98,'Datos de Entrada (1)'!$F$27)</f>
        <v>0</v>
      </c>
      <c r="M99" s="87">
        <f ca="1">CEILING(M98,'Datos de Entrada (1)'!$F$27)</f>
        <v>0</v>
      </c>
      <c r="N99" s="87">
        <f ca="1">CEILING(N98,'Datos de Entrada (1)'!$F$27)</f>
        <v>0</v>
      </c>
      <c r="O99" s="87">
        <f ca="1">CEILING(O98,'Datos de Entrada (1)'!$F$27)</f>
        <v>1680</v>
      </c>
      <c r="P99" s="87">
        <f ca="1">CEILING(P98,'Datos de Entrada (1)'!$F$27)</f>
        <v>1785</v>
      </c>
      <c r="Q99" s="87">
        <f ca="1">CEILING(Q98,'Datos de Entrada (1)'!$F$27)</f>
        <v>1785</v>
      </c>
      <c r="R99" s="87">
        <f ca="1">CEILING(R98,'Datos de Entrada (1)'!$F$27)</f>
        <v>2295</v>
      </c>
      <c r="S99" s="87">
        <f ca="1">CEILING(S98,'Datos de Entrada (1)'!$F$27)</f>
        <v>30</v>
      </c>
      <c r="T99" s="87">
        <f ca="1">CEILING(T98,'Datos de Entrada (1)'!$F$27)</f>
        <v>120</v>
      </c>
      <c r="U99" s="87">
        <f ca="1">CEILING(U98,'Datos de Entrada (1)'!$F$27)</f>
        <v>15</v>
      </c>
      <c r="V99" s="85" t="s">
        <v>47</v>
      </c>
    </row>
    <row r="100" spans="1:22">
      <c r="A100" s="80" t="s">
        <v>48</v>
      </c>
      <c r="B100" s="87">
        <f ca="1">ROUNDDOWN(B99*(1-'Datos de Entrada (1)'!$D$27/100),0)</f>
        <v>42</v>
      </c>
      <c r="C100" s="87">
        <f ca="1">ROUNDDOWN(C99*(1-'Datos de Entrada (1)'!$D$27/100),0)</f>
        <v>0</v>
      </c>
      <c r="D100" s="87">
        <f ca="1">ROUNDDOWN(D99*(1-'Datos de Entrada (1)'!$D$27/100),0)</f>
        <v>0</v>
      </c>
      <c r="E100" s="87">
        <f ca="1">ROUNDDOWN(E99*(1-'Datos de Entrada (1)'!$D$27/100),0)</f>
        <v>0</v>
      </c>
      <c r="F100" s="87">
        <f ca="1">ROUNDDOWN(F99*(1-'Datos de Entrada (1)'!$D$27/100),0)</f>
        <v>0</v>
      </c>
      <c r="G100" s="87">
        <f ca="1">ROUNDDOWN(G99*(1-'Datos de Entrada (1)'!$D$27/100),0)</f>
        <v>0</v>
      </c>
      <c r="H100" s="87">
        <f ca="1">ROUNDDOWN(H99*(1-'Datos de Entrada (1)'!$D$27/100),0)</f>
        <v>0</v>
      </c>
      <c r="I100" s="87">
        <f ca="1">ROUNDDOWN(I99*(1-'Datos de Entrada (1)'!$D$27/100),0)</f>
        <v>0</v>
      </c>
      <c r="J100" s="87">
        <f ca="1">ROUNDDOWN(J99*(1-'Datos de Entrada (1)'!$D$27/100),0)</f>
        <v>0</v>
      </c>
      <c r="K100" s="87">
        <f ca="1">ROUNDDOWN(K99*(1-'Datos de Entrada (1)'!$D$27/100),0)</f>
        <v>0</v>
      </c>
      <c r="L100" s="87">
        <f ca="1">ROUNDDOWN(L99*(1-'Datos de Entrada (1)'!$D$27/100),0)</f>
        <v>0</v>
      </c>
      <c r="M100" s="87">
        <f ca="1">ROUNDDOWN(M99*(1-'Datos de Entrada (1)'!$D$27/100),0)</f>
        <v>0</v>
      </c>
      <c r="N100" s="87">
        <f ca="1">ROUNDDOWN(N99*(1-'Datos de Entrada (1)'!$D$27/100),0)</f>
        <v>0</v>
      </c>
      <c r="O100" s="87">
        <f ca="1">ROUNDDOWN(O99*(1-'Datos de Entrada (1)'!$D$27/100),0)</f>
        <v>1596</v>
      </c>
      <c r="P100" s="87">
        <f ca="1">ROUNDDOWN(P99*(1-'Datos de Entrada (1)'!$D$27/100),0)</f>
        <v>1695</v>
      </c>
      <c r="Q100" s="87">
        <f ca="1">ROUNDDOWN(Q99*(1-'Datos de Entrada (1)'!$D$27/100),0)</f>
        <v>1695</v>
      </c>
      <c r="R100" s="87">
        <f ca="1">ROUNDDOWN(R99*(1-'Datos de Entrada (1)'!$D$27/100),0)</f>
        <v>2180</v>
      </c>
      <c r="S100" s="87">
        <f ca="1">ROUNDDOWN(S99*(1-'Datos de Entrada (1)'!$D$27/100),0)</f>
        <v>28</v>
      </c>
      <c r="T100" s="87">
        <f ca="1">ROUNDDOWN(T99*(1-'Datos de Entrada (1)'!$D$27/100),0)</f>
        <v>114</v>
      </c>
      <c r="U100" s="87">
        <f ca="1">ROUNDDOWN(U99*(1-'Datos de Entrada (1)'!$D$27/100),0)</f>
        <v>14</v>
      </c>
      <c r="V100" s="85"/>
    </row>
    <row r="101" spans="1:22">
      <c r="A101" s="81" t="s">
        <v>49</v>
      </c>
      <c r="B101" s="89">
        <f ca="1">OFFSET(B100,0,'Datos de Entrada (1)'!$C$27)</f>
        <v>0</v>
      </c>
      <c r="C101" s="89">
        <f ca="1">OFFSET(C100,0,'Datos de Entrada (1)'!$C$27)</f>
        <v>0</v>
      </c>
      <c r="D101" s="89">
        <f ca="1">OFFSET(D100,0,'Datos de Entrada (1)'!$C$27)</f>
        <v>0</v>
      </c>
      <c r="E101" s="89">
        <f ca="1">OFFSET(E100,0,'Datos de Entrada (1)'!$C$27)</f>
        <v>0</v>
      </c>
      <c r="F101" s="89">
        <f ca="1">OFFSET(F100,0,'Datos de Entrada (1)'!$C$27)</f>
        <v>0</v>
      </c>
      <c r="G101" s="89">
        <f ca="1">OFFSET(G100,0,'Datos de Entrada (1)'!$C$27)</f>
        <v>0</v>
      </c>
      <c r="H101" s="89">
        <f ca="1">OFFSET(H100,0,'Datos de Entrada (1)'!$C$27)</f>
        <v>0</v>
      </c>
      <c r="I101" s="89">
        <f ca="1">OFFSET(I100,0,'Datos de Entrada (1)'!$C$27)</f>
        <v>0</v>
      </c>
      <c r="J101" s="89">
        <f ca="1">OFFSET(J100,0,'Datos de Entrada (1)'!$C$27)</f>
        <v>0</v>
      </c>
      <c r="K101" s="89">
        <f ca="1">OFFSET(K100,0,'Datos de Entrada (1)'!$C$27)</f>
        <v>0</v>
      </c>
      <c r="L101" s="89">
        <f ca="1">OFFSET(L100,0,'Datos de Entrada (1)'!$C$27)</f>
        <v>0</v>
      </c>
      <c r="M101" s="89">
        <f ca="1">OFFSET(M100,0,'Datos de Entrada (1)'!$C$27)</f>
        <v>1596</v>
      </c>
      <c r="N101" s="89">
        <f ca="1">OFFSET(N100,0,'Datos de Entrada (1)'!$C$27)</f>
        <v>1695</v>
      </c>
      <c r="O101" s="89">
        <f ca="1">OFFSET(O100,0,'Datos de Entrada (1)'!$C$27)</f>
        <v>1695</v>
      </c>
      <c r="P101" s="89">
        <f ca="1">OFFSET(P100,0,'Datos de Entrada (1)'!$C$27)</f>
        <v>2180</v>
      </c>
      <c r="Q101" s="89">
        <f ca="1">OFFSET(Q100,0,'Datos de Entrada (1)'!$C$27)</f>
        <v>28</v>
      </c>
      <c r="R101" s="89">
        <f ca="1">OFFSET(R100,0,'Datos de Entrada (1)'!$C$27)</f>
        <v>114</v>
      </c>
      <c r="S101" s="89">
        <f ca="1">OFFSET(S100,0,'Datos de Entrada (1)'!$C$27)</f>
        <v>14</v>
      </c>
      <c r="T101" s="89">
        <f ca="1">OFFSET(T100,0,'Datos de Entrada (1)'!$C$27)</f>
        <v>0</v>
      </c>
      <c r="U101" s="89"/>
      <c r="V101" s="86" t="s">
        <v>50</v>
      </c>
    </row>
  </sheetData>
  <mergeCells count="3">
    <mergeCell ref="R5:U5"/>
    <mergeCell ref="A1:N1"/>
    <mergeCell ref="A2:N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2023-10-03T21:29:21Z</dcterms:modified>
  <cp:category/>
  <cp:contentStatus/>
</cp:coreProperties>
</file>